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Project1\stroyinvest_parsing\Zap_bas\Smeta\"/>
    </mc:Choice>
  </mc:AlternateContent>
  <bookViews>
    <workbookView xWindow="0" yWindow="0" windowWidth="28800" windowHeight="10935" activeTab="2"/>
  </bookViews>
  <sheets>
    <sheet name="Лист1" sheetId="2" r:id="rId1"/>
    <sheet name="Sheet" sheetId="1" r:id="rId2"/>
    <sheet name="Лист2" sheetId="3" r:id="rId3"/>
  </sheets>
  <definedNames>
    <definedName name="_xlnm._FilterDatabase" localSheetId="1" hidden="1">Sheet!$A$1:$G$2921</definedName>
    <definedName name="_xlnm._FilterDatabase" localSheetId="2" hidden="1">Лист2!$V$2:$AB$1272</definedName>
  </definedNames>
  <calcPr calcId="152511"/>
  <pivotCaches>
    <pivotCache cacheId="7" r:id="rId4"/>
  </pivotCaches>
</workbook>
</file>

<file path=xl/calcChain.xml><?xml version="1.0" encoding="utf-8"?>
<calcChain xmlns="http://schemas.openxmlformats.org/spreadsheetml/2006/main">
  <c r="J1154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W3" i="3"/>
  <c r="V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E3" i="3"/>
  <c r="F3" i="3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3" i="3"/>
  <c r="E4" i="3"/>
  <c r="F4" i="3" s="1"/>
  <c r="H4" i="3"/>
  <c r="E5" i="3"/>
  <c r="F5" i="3" s="1"/>
  <c r="H5" i="3"/>
  <c r="E6" i="3"/>
  <c r="F6" i="3" s="1"/>
  <c r="H6" i="3"/>
  <c r="E7" i="3"/>
  <c r="F7" i="3" s="1"/>
  <c r="H7" i="3"/>
  <c r="E8" i="3"/>
  <c r="F8" i="3" s="1"/>
  <c r="H8" i="3"/>
  <c r="E9" i="3"/>
  <c r="F9" i="3" s="1"/>
  <c r="H9" i="3"/>
  <c r="E10" i="3"/>
  <c r="F10" i="3" s="1"/>
  <c r="H10" i="3"/>
  <c r="E11" i="3"/>
  <c r="F11" i="3" s="1"/>
  <c r="H11" i="3"/>
  <c r="E12" i="3"/>
  <c r="F12" i="3" s="1"/>
  <c r="H12" i="3"/>
  <c r="E13" i="3"/>
  <c r="F13" i="3" s="1"/>
  <c r="H13" i="3"/>
  <c r="E14" i="3"/>
  <c r="F14" i="3" s="1"/>
  <c r="H14" i="3"/>
  <c r="E15" i="3"/>
  <c r="F15" i="3" s="1"/>
  <c r="H15" i="3"/>
  <c r="E16" i="3"/>
  <c r="F16" i="3" s="1"/>
  <c r="H16" i="3"/>
  <c r="E17" i="3"/>
  <c r="F17" i="3" s="1"/>
  <c r="H17" i="3"/>
  <c r="E18" i="3"/>
  <c r="F18" i="3" s="1"/>
  <c r="H18" i="3"/>
  <c r="E19" i="3"/>
  <c r="F19" i="3" s="1"/>
  <c r="H19" i="3"/>
  <c r="E20" i="3"/>
  <c r="F20" i="3" s="1"/>
  <c r="H20" i="3"/>
  <c r="E21" i="3"/>
  <c r="F21" i="3" s="1"/>
  <c r="H21" i="3"/>
  <c r="E22" i="3"/>
  <c r="F22" i="3" s="1"/>
  <c r="H22" i="3"/>
  <c r="E23" i="3"/>
  <c r="F23" i="3" s="1"/>
  <c r="H23" i="3"/>
  <c r="E24" i="3"/>
  <c r="F24" i="3" s="1"/>
  <c r="H24" i="3"/>
  <c r="E25" i="3"/>
  <c r="F25" i="3" s="1"/>
  <c r="H25" i="3"/>
  <c r="E26" i="3"/>
  <c r="F26" i="3" s="1"/>
  <c r="H26" i="3"/>
  <c r="E27" i="3"/>
  <c r="F27" i="3" s="1"/>
  <c r="H27" i="3"/>
  <c r="E28" i="3"/>
  <c r="F28" i="3" s="1"/>
  <c r="H28" i="3"/>
  <c r="E29" i="3"/>
  <c r="F29" i="3" s="1"/>
  <c r="H29" i="3"/>
  <c r="E30" i="3"/>
  <c r="F30" i="3" s="1"/>
  <c r="H30" i="3"/>
  <c r="E31" i="3"/>
  <c r="F31" i="3" s="1"/>
  <c r="H31" i="3"/>
  <c r="E32" i="3"/>
  <c r="F32" i="3" s="1"/>
  <c r="H32" i="3"/>
  <c r="E33" i="3"/>
  <c r="F33" i="3" s="1"/>
  <c r="H33" i="3"/>
  <c r="E34" i="3"/>
  <c r="F34" i="3" s="1"/>
  <c r="H34" i="3"/>
  <c r="E35" i="3"/>
  <c r="F35" i="3" s="1"/>
  <c r="H35" i="3"/>
  <c r="E36" i="3"/>
  <c r="F36" i="3" s="1"/>
  <c r="H36" i="3"/>
  <c r="E37" i="3"/>
  <c r="F37" i="3" s="1"/>
  <c r="H37" i="3"/>
  <c r="E38" i="3"/>
  <c r="F38" i="3" s="1"/>
  <c r="H38" i="3"/>
  <c r="E39" i="3"/>
  <c r="F39" i="3" s="1"/>
  <c r="H39" i="3"/>
  <c r="E40" i="3"/>
  <c r="F40" i="3" s="1"/>
  <c r="H40" i="3"/>
  <c r="E41" i="3"/>
  <c r="F41" i="3" s="1"/>
  <c r="H41" i="3"/>
  <c r="E42" i="3"/>
  <c r="F42" i="3" s="1"/>
  <c r="H42" i="3"/>
  <c r="E43" i="3"/>
  <c r="F43" i="3" s="1"/>
  <c r="H43" i="3"/>
  <c r="E44" i="3"/>
  <c r="F44" i="3" s="1"/>
  <c r="H44" i="3"/>
  <c r="E45" i="3"/>
  <c r="F45" i="3" s="1"/>
  <c r="H45" i="3"/>
  <c r="E46" i="3"/>
  <c r="F46" i="3" s="1"/>
  <c r="H46" i="3"/>
  <c r="E47" i="3"/>
  <c r="F47" i="3" s="1"/>
  <c r="H47" i="3"/>
  <c r="E48" i="3"/>
  <c r="F48" i="3" s="1"/>
  <c r="H48" i="3"/>
  <c r="E49" i="3"/>
  <c r="F49" i="3" s="1"/>
  <c r="H49" i="3"/>
  <c r="E50" i="3"/>
  <c r="F50" i="3" s="1"/>
  <c r="H50" i="3"/>
  <c r="E51" i="3"/>
  <c r="F51" i="3" s="1"/>
  <c r="H51" i="3"/>
  <c r="E52" i="3"/>
  <c r="F52" i="3" s="1"/>
  <c r="H52" i="3"/>
  <c r="E53" i="3"/>
  <c r="F53" i="3" s="1"/>
  <c r="H53" i="3"/>
  <c r="E54" i="3"/>
  <c r="F54" i="3" s="1"/>
  <c r="H54" i="3"/>
  <c r="E55" i="3"/>
  <c r="F55" i="3" s="1"/>
  <c r="H55" i="3"/>
  <c r="E56" i="3"/>
  <c r="F56" i="3" s="1"/>
  <c r="H56" i="3"/>
  <c r="E57" i="3"/>
  <c r="F57" i="3" s="1"/>
  <c r="H57" i="3"/>
  <c r="E58" i="3"/>
  <c r="F58" i="3" s="1"/>
  <c r="H58" i="3"/>
  <c r="E59" i="3"/>
  <c r="F59" i="3" s="1"/>
  <c r="H59" i="3"/>
  <c r="E60" i="3"/>
  <c r="F60" i="3" s="1"/>
  <c r="H60" i="3"/>
  <c r="E61" i="3"/>
  <c r="F61" i="3" s="1"/>
  <c r="H61" i="3"/>
  <c r="E62" i="3"/>
  <c r="F62" i="3" s="1"/>
  <c r="H62" i="3"/>
  <c r="E63" i="3"/>
  <c r="F63" i="3" s="1"/>
  <c r="H63" i="3"/>
  <c r="E64" i="3"/>
  <c r="F64" i="3" s="1"/>
  <c r="H64" i="3"/>
  <c r="E65" i="3"/>
  <c r="F65" i="3" s="1"/>
  <c r="H65" i="3"/>
  <c r="E66" i="3"/>
  <c r="F66" i="3" s="1"/>
  <c r="H66" i="3"/>
  <c r="E67" i="3"/>
  <c r="F67" i="3" s="1"/>
  <c r="H67" i="3"/>
  <c r="E68" i="3"/>
  <c r="F68" i="3" s="1"/>
  <c r="H68" i="3"/>
  <c r="E69" i="3"/>
  <c r="F69" i="3" s="1"/>
  <c r="H69" i="3"/>
  <c r="E70" i="3"/>
  <c r="F70" i="3" s="1"/>
  <c r="H70" i="3"/>
  <c r="E71" i="3"/>
  <c r="F71" i="3" s="1"/>
  <c r="H71" i="3"/>
  <c r="E72" i="3"/>
  <c r="F72" i="3" s="1"/>
  <c r="H72" i="3"/>
  <c r="E73" i="3"/>
  <c r="F73" i="3" s="1"/>
  <c r="H73" i="3"/>
  <c r="E74" i="3"/>
  <c r="F74" i="3" s="1"/>
  <c r="H74" i="3"/>
  <c r="E75" i="3"/>
  <c r="F75" i="3" s="1"/>
  <c r="H75" i="3"/>
  <c r="E76" i="3"/>
  <c r="F76" i="3" s="1"/>
  <c r="H76" i="3"/>
  <c r="E77" i="3"/>
  <c r="F77" i="3" s="1"/>
  <c r="H77" i="3"/>
  <c r="E78" i="3"/>
  <c r="F78" i="3" s="1"/>
  <c r="H78" i="3"/>
  <c r="E79" i="3"/>
  <c r="F79" i="3" s="1"/>
  <c r="H79" i="3"/>
  <c r="E80" i="3"/>
  <c r="F80" i="3" s="1"/>
  <c r="H80" i="3"/>
  <c r="E81" i="3"/>
  <c r="F81" i="3" s="1"/>
  <c r="H81" i="3"/>
  <c r="E82" i="3"/>
  <c r="F82" i="3" s="1"/>
  <c r="H82" i="3"/>
  <c r="E83" i="3"/>
  <c r="F83" i="3" s="1"/>
  <c r="H83" i="3"/>
  <c r="E84" i="3"/>
  <c r="F84" i="3" s="1"/>
  <c r="H84" i="3"/>
  <c r="E85" i="3"/>
  <c r="F85" i="3" s="1"/>
  <c r="H85" i="3"/>
  <c r="E86" i="3"/>
  <c r="F86" i="3" s="1"/>
  <c r="H86" i="3"/>
  <c r="E87" i="3"/>
  <c r="F87" i="3" s="1"/>
  <c r="H87" i="3"/>
  <c r="E88" i="3"/>
  <c r="F88" i="3" s="1"/>
  <c r="H88" i="3"/>
  <c r="E89" i="3"/>
  <c r="F89" i="3" s="1"/>
  <c r="H89" i="3"/>
  <c r="E90" i="3"/>
  <c r="F90" i="3" s="1"/>
  <c r="H90" i="3"/>
  <c r="E91" i="3"/>
  <c r="F91" i="3" s="1"/>
  <c r="H91" i="3"/>
  <c r="E92" i="3"/>
  <c r="F92" i="3" s="1"/>
  <c r="H92" i="3"/>
  <c r="E93" i="3"/>
  <c r="F93" i="3" s="1"/>
  <c r="H93" i="3"/>
  <c r="E94" i="3"/>
  <c r="F94" i="3" s="1"/>
  <c r="H94" i="3"/>
  <c r="E95" i="3"/>
  <c r="F95" i="3" s="1"/>
  <c r="H95" i="3"/>
  <c r="E96" i="3"/>
  <c r="F96" i="3" s="1"/>
  <c r="H96" i="3"/>
  <c r="E97" i="3"/>
  <c r="F97" i="3" s="1"/>
  <c r="H97" i="3"/>
  <c r="E98" i="3"/>
  <c r="F98" i="3" s="1"/>
  <c r="H98" i="3"/>
  <c r="E99" i="3"/>
  <c r="F99" i="3" s="1"/>
  <c r="H99" i="3"/>
  <c r="E100" i="3"/>
  <c r="F100" i="3" s="1"/>
  <c r="H100" i="3"/>
  <c r="E101" i="3"/>
  <c r="F101" i="3" s="1"/>
  <c r="H101" i="3"/>
  <c r="E102" i="3"/>
  <c r="F102" i="3" s="1"/>
  <c r="H102" i="3"/>
  <c r="E103" i="3"/>
  <c r="F103" i="3" s="1"/>
  <c r="H103" i="3"/>
  <c r="E104" i="3"/>
  <c r="F104" i="3" s="1"/>
  <c r="H104" i="3"/>
  <c r="E105" i="3"/>
  <c r="F105" i="3" s="1"/>
  <c r="H105" i="3"/>
  <c r="E106" i="3"/>
  <c r="F106" i="3" s="1"/>
  <c r="H106" i="3"/>
  <c r="E107" i="3"/>
  <c r="F107" i="3" s="1"/>
  <c r="H107" i="3"/>
  <c r="E108" i="3"/>
  <c r="F108" i="3" s="1"/>
  <c r="H108" i="3"/>
  <c r="E109" i="3"/>
  <c r="F109" i="3" s="1"/>
  <c r="H109" i="3"/>
  <c r="E110" i="3"/>
  <c r="F110" i="3" s="1"/>
  <c r="H110" i="3"/>
  <c r="E111" i="3"/>
  <c r="F111" i="3" s="1"/>
  <c r="H111" i="3"/>
  <c r="E112" i="3"/>
  <c r="F112" i="3" s="1"/>
  <c r="H112" i="3"/>
  <c r="E113" i="3"/>
  <c r="F113" i="3" s="1"/>
  <c r="H113" i="3"/>
  <c r="E114" i="3"/>
  <c r="F114" i="3" s="1"/>
  <c r="H114" i="3"/>
  <c r="E115" i="3"/>
  <c r="F115" i="3" s="1"/>
  <c r="H115" i="3"/>
  <c r="E116" i="3"/>
  <c r="F116" i="3" s="1"/>
  <c r="H116" i="3"/>
  <c r="E117" i="3"/>
  <c r="F117" i="3" s="1"/>
  <c r="H117" i="3"/>
  <c r="E118" i="3"/>
  <c r="F118" i="3" s="1"/>
  <c r="H118" i="3"/>
  <c r="E119" i="3"/>
  <c r="F119" i="3" s="1"/>
  <c r="H119" i="3"/>
  <c r="E120" i="3"/>
  <c r="F120" i="3" s="1"/>
  <c r="H120" i="3"/>
  <c r="E121" i="3"/>
  <c r="F121" i="3" s="1"/>
  <c r="H121" i="3"/>
  <c r="E122" i="3"/>
  <c r="F122" i="3" s="1"/>
  <c r="H122" i="3"/>
  <c r="E123" i="3"/>
  <c r="F123" i="3" s="1"/>
  <c r="H123" i="3"/>
  <c r="E124" i="3"/>
  <c r="F124" i="3" s="1"/>
  <c r="H124" i="3"/>
  <c r="E125" i="3"/>
  <c r="F125" i="3" s="1"/>
  <c r="H125" i="3"/>
  <c r="E126" i="3"/>
  <c r="F126" i="3" s="1"/>
  <c r="H126" i="3"/>
  <c r="E127" i="3"/>
  <c r="F127" i="3" s="1"/>
  <c r="H127" i="3"/>
  <c r="E128" i="3"/>
  <c r="F128" i="3" s="1"/>
  <c r="H128" i="3"/>
  <c r="E129" i="3"/>
  <c r="F129" i="3" s="1"/>
  <c r="H129" i="3"/>
  <c r="E130" i="3"/>
  <c r="F130" i="3" s="1"/>
  <c r="H130" i="3"/>
  <c r="E131" i="3"/>
  <c r="F131" i="3" s="1"/>
  <c r="H131" i="3"/>
  <c r="E132" i="3"/>
  <c r="F132" i="3" s="1"/>
  <c r="H132" i="3"/>
  <c r="E133" i="3"/>
  <c r="F133" i="3" s="1"/>
  <c r="H133" i="3"/>
  <c r="E134" i="3"/>
  <c r="F134" i="3" s="1"/>
  <c r="H134" i="3"/>
  <c r="E135" i="3"/>
  <c r="F135" i="3" s="1"/>
  <c r="H135" i="3"/>
  <c r="E136" i="3"/>
  <c r="F136" i="3" s="1"/>
  <c r="H136" i="3"/>
  <c r="E137" i="3"/>
  <c r="F137" i="3" s="1"/>
  <c r="H137" i="3"/>
  <c r="E138" i="3"/>
  <c r="F138" i="3" s="1"/>
  <c r="H138" i="3"/>
  <c r="E139" i="3"/>
  <c r="F139" i="3" s="1"/>
  <c r="H139" i="3"/>
  <c r="E140" i="3"/>
  <c r="F140" i="3" s="1"/>
  <c r="H140" i="3"/>
  <c r="E141" i="3"/>
  <c r="F141" i="3" s="1"/>
  <c r="H141" i="3"/>
  <c r="E142" i="3"/>
  <c r="F142" i="3" s="1"/>
  <c r="H142" i="3"/>
  <c r="E143" i="3"/>
  <c r="F143" i="3" s="1"/>
  <c r="H143" i="3"/>
  <c r="E144" i="3"/>
  <c r="F144" i="3" s="1"/>
  <c r="H144" i="3"/>
  <c r="E145" i="3"/>
  <c r="F145" i="3" s="1"/>
  <c r="H145" i="3"/>
  <c r="E146" i="3"/>
  <c r="F146" i="3" s="1"/>
  <c r="H146" i="3"/>
  <c r="E147" i="3"/>
  <c r="F147" i="3" s="1"/>
  <c r="H147" i="3"/>
  <c r="E148" i="3"/>
  <c r="F148" i="3" s="1"/>
  <c r="H148" i="3"/>
  <c r="E149" i="3"/>
  <c r="F149" i="3" s="1"/>
  <c r="H149" i="3"/>
  <c r="E150" i="3"/>
  <c r="F150" i="3" s="1"/>
  <c r="H150" i="3"/>
  <c r="E151" i="3"/>
  <c r="F151" i="3" s="1"/>
  <c r="H151" i="3"/>
  <c r="E152" i="3"/>
  <c r="F152" i="3" s="1"/>
  <c r="H152" i="3"/>
  <c r="E153" i="3"/>
  <c r="F153" i="3" s="1"/>
  <c r="H153" i="3"/>
  <c r="E154" i="3"/>
  <c r="F154" i="3" s="1"/>
  <c r="H154" i="3"/>
  <c r="E155" i="3"/>
  <c r="F155" i="3" s="1"/>
  <c r="H155" i="3"/>
  <c r="E156" i="3"/>
  <c r="F156" i="3" s="1"/>
  <c r="H156" i="3"/>
  <c r="E157" i="3"/>
  <c r="F157" i="3" s="1"/>
  <c r="H157" i="3"/>
  <c r="E158" i="3"/>
  <c r="F158" i="3" s="1"/>
  <c r="H158" i="3"/>
  <c r="E159" i="3"/>
  <c r="F159" i="3" s="1"/>
  <c r="H159" i="3"/>
  <c r="E160" i="3"/>
  <c r="F160" i="3" s="1"/>
  <c r="H160" i="3"/>
  <c r="E161" i="3"/>
  <c r="F161" i="3" s="1"/>
  <c r="H161" i="3"/>
  <c r="E162" i="3"/>
  <c r="F162" i="3" s="1"/>
  <c r="H162" i="3"/>
  <c r="E163" i="3"/>
  <c r="F163" i="3" s="1"/>
  <c r="H163" i="3"/>
  <c r="E164" i="3"/>
  <c r="F164" i="3" s="1"/>
  <c r="H164" i="3"/>
  <c r="E165" i="3"/>
  <c r="F165" i="3" s="1"/>
  <c r="H165" i="3"/>
  <c r="E166" i="3"/>
  <c r="F166" i="3" s="1"/>
  <c r="H166" i="3"/>
  <c r="E167" i="3"/>
  <c r="F167" i="3" s="1"/>
  <c r="H167" i="3"/>
  <c r="E168" i="3"/>
  <c r="F168" i="3" s="1"/>
  <c r="H168" i="3"/>
  <c r="E169" i="3"/>
  <c r="F169" i="3" s="1"/>
  <c r="H169" i="3"/>
  <c r="E170" i="3"/>
  <c r="F170" i="3" s="1"/>
  <c r="H170" i="3"/>
  <c r="E171" i="3"/>
  <c r="F171" i="3" s="1"/>
  <c r="H171" i="3"/>
  <c r="E172" i="3"/>
  <c r="F172" i="3" s="1"/>
  <c r="H172" i="3"/>
  <c r="E173" i="3"/>
  <c r="F173" i="3" s="1"/>
  <c r="H173" i="3"/>
  <c r="E174" i="3"/>
  <c r="F174" i="3" s="1"/>
  <c r="H174" i="3"/>
  <c r="E175" i="3"/>
  <c r="F175" i="3" s="1"/>
  <c r="H175" i="3"/>
  <c r="E176" i="3"/>
  <c r="F176" i="3" s="1"/>
  <c r="H176" i="3"/>
  <c r="E177" i="3"/>
  <c r="F177" i="3" s="1"/>
  <c r="H177" i="3"/>
  <c r="E178" i="3"/>
  <c r="F178" i="3" s="1"/>
  <c r="H178" i="3"/>
  <c r="E179" i="3"/>
  <c r="F179" i="3" s="1"/>
  <c r="H179" i="3"/>
  <c r="E180" i="3"/>
  <c r="F180" i="3" s="1"/>
  <c r="H180" i="3"/>
  <c r="E181" i="3"/>
  <c r="F181" i="3" s="1"/>
  <c r="H181" i="3"/>
  <c r="E182" i="3"/>
  <c r="F182" i="3" s="1"/>
  <c r="H182" i="3"/>
  <c r="E183" i="3"/>
  <c r="F183" i="3" s="1"/>
  <c r="H183" i="3"/>
  <c r="E184" i="3"/>
  <c r="F184" i="3" s="1"/>
  <c r="H184" i="3"/>
  <c r="E185" i="3"/>
  <c r="F185" i="3" s="1"/>
  <c r="H185" i="3"/>
  <c r="E186" i="3"/>
  <c r="F186" i="3" s="1"/>
  <c r="H186" i="3"/>
  <c r="E187" i="3"/>
  <c r="F187" i="3" s="1"/>
  <c r="H187" i="3"/>
  <c r="E188" i="3"/>
  <c r="F188" i="3" s="1"/>
  <c r="H188" i="3"/>
  <c r="E189" i="3"/>
  <c r="F189" i="3" s="1"/>
  <c r="H189" i="3"/>
  <c r="E190" i="3"/>
  <c r="F190" i="3" s="1"/>
  <c r="H190" i="3"/>
  <c r="E191" i="3"/>
  <c r="F191" i="3" s="1"/>
  <c r="H191" i="3"/>
  <c r="E192" i="3"/>
  <c r="F192" i="3" s="1"/>
  <c r="H192" i="3"/>
  <c r="E193" i="3"/>
  <c r="F193" i="3" s="1"/>
  <c r="H193" i="3"/>
  <c r="E194" i="3"/>
  <c r="F194" i="3" s="1"/>
  <c r="H194" i="3"/>
  <c r="E195" i="3"/>
  <c r="F195" i="3" s="1"/>
  <c r="H195" i="3"/>
  <c r="E196" i="3"/>
  <c r="F196" i="3" s="1"/>
  <c r="H196" i="3"/>
  <c r="E197" i="3"/>
  <c r="F197" i="3" s="1"/>
  <c r="H197" i="3"/>
  <c r="E198" i="3"/>
  <c r="F198" i="3" s="1"/>
  <c r="H198" i="3"/>
  <c r="E199" i="3"/>
  <c r="F199" i="3" s="1"/>
  <c r="H199" i="3"/>
  <c r="E200" i="3"/>
  <c r="F200" i="3" s="1"/>
  <c r="H200" i="3"/>
  <c r="E201" i="3"/>
  <c r="F201" i="3" s="1"/>
  <c r="H201" i="3"/>
  <c r="E202" i="3"/>
  <c r="F202" i="3" s="1"/>
  <c r="H202" i="3"/>
  <c r="E203" i="3"/>
  <c r="F203" i="3" s="1"/>
  <c r="H203" i="3"/>
  <c r="E204" i="3"/>
  <c r="F204" i="3" s="1"/>
  <c r="H204" i="3"/>
  <c r="E205" i="3"/>
  <c r="F205" i="3" s="1"/>
  <c r="H205" i="3"/>
  <c r="E206" i="3"/>
  <c r="F206" i="3" s="1"/>
  <c r="H206" i="3"/>
  <c r="E207" i="3"/>
  <c r="F207" i="3" s="1"/>
  <c r="H207" i="3"/>
  <c r="E208" i="3"/>
  <c r="F208" i="3" s="1"/>
  <c r="H208" i="3"/>
  <c r="E209" i="3"/>
  <c r="F209" i="3" s="1"/>
  <c r="H209" i="3"/>
  <c r="E210" i="3"/>
  <c r="F210" i="3" s="1"/>
  <c r="H210" i="3"/>
  <c r="E211" i="3"/>
  <c r="F211" i="3" s="1"/>
  <c r="H211" i="3"/>
  <c r="E212" i="3"/>
  <c r="F212" i="3" s="1"/>
  <c r="H212" i="3"/>
  <c r="E213" i="3"/>
  <c r="F213" i="3" s="1"/>
  <c r="H213" i="3"/>
  <c r="E214" i="3"/>
  <c r="F214" i="3" s="1"/>
  <c r="H214" i="3"/>
  <c r="E215" i="3"/>
  <c r="F215" i="3" s="1"/>
  <c r="H215" i="3"/>
  <c r="E216" i="3"/>
  <c r="F216" i="3" s="1"/>
  <c r="H216" i="3"/>
  <c r="E217" i="3"/>
  <c r="F217" i="3" s="1"/>
  <c r="H217" i="3"/>
  <c r="E218" i="3"/>
  <c r="F218" i="3" s="1"/>
  <c r="H218" i="3"/>
  <c r="E219" i="3"/>
  <c r="F219" i="3" s="1"/>
  <c r="H219" i="3"/>
  <c r="E220" i="3"/>
  <c r="F220" i="3" s="1"/>
  <c r="H220" i="3"/>
  <c r="E221" i="3"/>
  <c r="F221" i="3" s="1"/>
  <c r="H221" i="3"/>
  <c r="E222" i="3"/>
  <c r="F222" i="3" s="1"/>
  <c r="H222" i="3"/>
  <c r="E223" i="3"/>
  <c r="F223" i="3" s="1"/>
  <c r="H223" i="3"/>
  <c r="E224" i="3"/>
  <c r="F224" i="3" s="1"/>
  <c r="H224" i="3"/>
  <c r="E225" i="3"/>
  <c r="F225" i="3" s="1"/>
  <c r="H225" i="3"/>
  <c r="E226" i="3"/>
  <c r="F226" i="3" s="1"/>
  <c r="H226" i="3"/>
  <c r="E227" i="3"/>
  <c r="F227" i="3" s="1"/>
  <c r="H227" i="3"/>
  <c r="E228" i="3"/>
  <c r="F228" i="3" s="1"/>
  <c r="H228" i="3"/>
  <c r="E229" i="3"/>
  <c r="F229" i="3" s="1"/>
  <c r="H229" i="3"/>
  <c r="E230" i="3"/>
  <c r="F230" i="3" s="1"/>
  <c r="H230" i="3"/>
  <c r="E231" i="3"/>
  <c r="F231" i="3" s="1"/>
  <c r="H231" i="3"/>
  <c r="E232" i="3"/>
  <c r="F232" i="3" s="1"/>
  <c r="H232" i="3"/>
  <c r="E233" i="3"/>
  <c r="F233" i="3" s="1"/>
  <c r="H233" i="3"/>
  <c r="E234" i="3"/>
  <c r="F234" i="3" s="1"/>
  <c r="H234" i="3"/>
  <c r="E235" i="3"/>
  <c r="F235" i="3" s="1"/>
  <c r="H235" i="3"/>
  <c r="E236" i="3"/>
  <c r="F236" i="3" s="1"/>
  <c r="H236" i="3"/>
  <c r="E237" i="3"/>
  <c r="F237" i="3" s="1"/>
  <c r="H237" i="3"/>
  <c r="E238" i="3"/>
  <c r="F238" i="3" s="1"/>
  <c r="H238" i="3"/>
  <c r="E239" i="3"/>
  <c r="F239" i="3" s="1"/>
  <c r="H239" i="3"/>
  <c r="E240" i="3"/>
  <c r="F240" i="3" s="1"/>
  <c r="H240" i="3"/>
  <c r="E241" i="3"/>
  <c r="F241" i="3" s="1"/>
  <c r="H241" i="3"/>
  <c r="E242" i="3"/>
  <c r="F242" i="3" s="1"/>
  <c r="H242" i="3"/>
  <c r="E243" i="3"/>
  <c r="F243" i="3" s="1"/>
  <c r="H243" i="3"/>
  <c r="E244" i="3"/>
  <c r="F244" i="3" s="1"/>
  <c r="H244" i="3"/>
  <c r="E245" i="3"/>
  <c r="F245" i="3" s="1"/>
  <c r="H245" i="3"/>
  <c r="E246" i="3"/>
  <c r="F246" i="3" s="1"/>
  <c r="H246" i="3"/>
  <c r="E247" i="3"/>
  <c r="F247" i="3" s="1"/>
  <c r="H247" i="3"/>
  <c r="E248" i="3"/>
  <c r="F248" i="3" s="1"/>
  <c r="H248" i="3"/>
  <c r="E249" i="3"/>
  <c r="F249" i="3" s="1"/>
  <c r="H249" i="3"/>
  <c r="E250" i="3"/>
  <c r="F250" i="3" s="1"/>
  <c r="H250" i="3"/>
  <c r="E251" i="3"/>
  <c r="F251" i="3" s="1"/>
  <c r="H251" i="3"/>
  <c r="E252" i="3"/>
  <c r="F252" i="3" s="1"/>
  <c r="H252" i="3"/>
  <c r="E253" i="3"/>
  <c r="F253" i="3" s="1"/>
  <c r="H253" i="3"/>
  <c r="E254" i="3"/>
  <c r="F254" i="3" s="1"/>
  <c r="H254" i="3"/>
  <c r="E255" i="3"/>
  <c r="F255" i="3" s="1"/>
  <c r="H255" i="3"/>
  <c r="E256" i="3"/>
  <c r="F256" i="3" s="1"/>
  <c r="H256" i="3"/>
  <c r="E257" i="3"/>
  <c r="F257" i="3" s="1"/>
  <c r="H257" i="3"/>
  <c r="E258" i="3"/>
  <c r="F258" i="3" s="1"/>
  <c r="H258" i="3"/>
  <c r="E259" i="3"/>
  <c r="F259" i="3" s="1"/>
  <c r="H259" i="3"/>
  <c r="E260" i="3"/>
  <c r="F260" i="3" s="1"/>
  <c r="H260" i="3"/>
  <c r="E261" i="3"/>
  <c r="F261" i="3" s="1"/>
  <c r="H261" i="3"/>
  <c r="E262" i="3"/>
  <c r="F262" i="3" s="1"/>
  <c r="H262" i="3"/>
  <c r="E263" i="3"/>
  <c r="F263" i="3" s="1"/>
  <c r="H263" i="3"/>
  <c r="E264" i="3"/>
  <c r="F264" i="3" s="1"/>
  <c r="H264" i="3"/>
  <c r="E265" i="3"/>
  <c r="F265" i="3" s="1"/>
  <c r="H265" i="3"/>
  <c r="E266" i="3"/>
  <c r="F266" i="3" s="1"/>
  <c r="H266" i="3"/>
  <c r="E267" i="3"/>
  <c r="F267" i="3" s="1"/>
  <c r="H267" i="3"/>
  <c r="E268" i="3"/>
  <c r="F268" i="3" s="1"/>
  <c r="H268" i="3"/>
  <c r="E269" i="3"/>
  <c r="F269" i="3" s="1"/>
  <c r="H269" i="3"/>
  <c r="E270" i="3"/>
  <c r="F270" i="3" s="1"/>
  <c r="H270" i="3"/>
  <c r="E271" i="3"/>
  <c r="F271" i="3" s="1"/>
  <c r="H271" i="3"/>
  <c r="E272" i="3"/>
  <c r="F272" i="3" s="1"/>
  <c r="H272" i="3"/>
  <c r="E273" i="3"/>
  <c r="F273" i="3" s="1"/>
  <c r="H273" i="3"/>
  <c r="E274" i="3"/>
  <c r="F274" i="3" s="1"/>
  <c r="H274" i="3"/>
  <c r="E275" i="3"/>
  <c r="F275" i="3" s="1"/>
  <c r="H275" i="3"/>
  <c r="E276" i="3"/>
  <c r="F276" i="3" s="1"/>
  <c r="H276" i="3"/>
  <c r="E277" i="3"/>
  <c r="F277" i="3" s="1"/>
  <c r="H277" i="3"/>
  <c r="E278" i="3"/>
  <c r="F278" i="3" s="1"/>
  <c r="H278" i="3"/>
  <c r="E279" i="3"/>
  <c r="F279" i="3" s="1"/>
  <c r="H279" i="3"/>
  <c r="E280" i="3"/>
  <c r="F280" i="3" s="1"/>
  <c r="H280" i="3"/>
  <c r="E281" i="3"/>
  <c r="F281" i="3" s="1"/>
  <c r="H281" i="3"/>
  <c r="E282" i="3"/>
  <c r="F282" i="3" s="1"/>
  <c r="H282" i="3"/>
  <c r="E283" i="3"/>
  <c r="F283" i="3" s="1"/>
  <c r="H283" i="3"/>
  <c r="E284" i="3"/>
  <c r="F284" i="3" s="1"/>
  <c r="H284" i="3"/>
  <c r="E285" i="3"/>
  <c r="F285" i="3" s="1"/>
  <c r="H285" i="3"/>
  <c r="E286" i="3"/>
  <c r="F286" i="3" s="1"/>
  <c r="H286" i="3"/>
  <c r="E287" i="3"/>
  <c r="F287" i="3" s="1"/>
  <c r="H287" i="3"/>
  <c r="E288" i="3"/>
  <c r="F288" i="3" s="1"/>
  <c r="H288" i="3"/>
  <c r="E289" i="3"/>
  <c r="F289" i="3" s="1"/>
  <c r="H289" i="3"/>
  <c r="E290" i="3"/>
  <c r="F290" i="3" s="1"/>
  <c r="H290" i="3"/>
  <c r="E291" i="3"/>
  <c r="F291" i="3" s="1"/>
  <c r="H291" i="3"/>
  <c r="E292" i="3"/>
  <c r="F292" i="3" s="1"/>
  <c r="H292" i="3"/>
  <c r="E293" i="3"/>
  <c r="F293" i="3" s="1"/>
  <c r="H293" i="3"/>
  <c r="E294" i="3"/>
  <c r="F294" i="3" s="1"/>
  <c r="H294" i="3"/>
  <c r="E295" i="3"/>
  <c r="F295" i="3" s="1"/>
  <c r="H295" i="3"/>
  <c r="E296" i="3"/>
  <c r="F296" i="3" s="1"/>
  <c r="H296" i="3"/>
  <c r="E297" i="3"/>
  <c r="F297" i="3" s="1"/>
  <c r="H297" i="3"/>
  <c r="E298" i="3"/>
  <c r="F298" i="3" s="1"/>
  <c r="H298" i="3"/>
  <c r="E299" i="3"/>
  <c r="F299" i="3" s="1"/>
  <c r="H299" i="3"/>
  <c r="E300" i="3"/>
  <c r="F300" i="3" s="1"/>
  <c r="H300" i="3"/>
  <c r="E301" i="3"/>
  <c r="F301" i="3" s="1"/>
  <c r="H301" i="3"/>
  <c r="E302" i="3"/>
  <c r="F302" i="3" s="1"/>
  <c r="H302" i="3"/>
  <c r="E303" i="3"/>
  <c r="F303" i="3" s="1"/>
  <c r="H303" i="3"/>
  <c r="E304" i="3"/>
  <c r="F304" i="3" s="1"/>
  <c r="H304" i="3"/>
  <c r="E305" i="3"/>
  <c r="F305" i="3" s="1"/>
  <c r="H305" i="3"/>
  <c r="E306" i="3"/>
  <c r="F306" i="3" s="1"/>
  <c r="H306" i="3"/>
  <c r="E307" i="3"/>
  <c r="F307" i="3" s="1"/>
  <c r="H307" i="3"/>
  <c r="E308" i="3"/>
  <c r="F308" i="3" s="1"/>
  <c r="H308" i="3"/>
  <c r="E309" i="3"/>
  <c r="F309" i="3" s="1"/>
  <c r="H309" i="3"/>
  <c r="E310" i="3"/>
  <c r="F310" i="3" s="1"/>
  <c r="H310" i="3"/>
  <c r="E311" i="3"/>
  <c r="F311" i="3" s="1"/>
  <c r="H311" i="3"/>
  <c r="E312" i="3"/>
  <c r="F312" i="3" s="1"/>
  <c r="H312" i="3"/>
  <c r="E313" i="3"/>
  <c r="F313" i="3" s="1"/>
  <c r="H313" i="3"/>
  <c r="E314" i="3"/>
  <c r="F314" i="3" s="1"/>
  <c r="H314" i="3"/>
  <c r="E315" i="3"/>
  <c r="F315" i="3" s="1"/>
  <c r="H315" i="3"/>
  <c r="E316" i="3"/>
  <c r="F316" i="3" s="1"/>
  <c r="H316" i="3"/>
  <c r="E317" i="3"/>
  <c r="F317" i="3" s="1"/>
  <c r="H317" i="3"/>
  <c r="E318" i="3"/>
  <c r="F318" i="3" s="1"/>
  <c r="H318" i="3"/>
  <c r="E319" i="3"/>
  <c r="F319" i="3" s="1"/>
  <c r="H319" i="3"/>
  <c r="E320" i="3"/>
  <c r="F320" i="3" s="1"/>
  <c r="H320" i="3"/>
  <c r="E321" i="3"/>
  <c r="F321" i="3" s="1"/>
  <c r="H321" i="3"/>
  <c r="E322" i="3"/>
  <c r="F322" i="3" s="1"/>
  <c r="H322" i="3"/>
  <c r="E323" i="3"/>
  <c r="F323" i="3" s="1"/>
  <c r="H323" i="3"/>
  <c r="E324" i="3"/>
  <c r="F324" i="3" s="1"/>
  <c r="H324" i="3"/>
  <c r="E325" i="3"/>
  <c r="F325" i="3" s="1"/>
  <c r="H325" i="3"/>
  <c r="E326" i="3"/>
  <c r="F326" i="3" s="1"/>
  <c r="H326" i="3"/>
  <c r="E327" i="3"/>
  <c r="F327" i="3" s="1"/>
  <c r="H327" i="3"/>
  <c r="E328" i="3"/>
  <c r="F328" i="3" s="1"/>
  <c r="H328" i="3"/>
  <c r="E329" i="3"/>
  <c r="F329" i="3" s="1"/>
  <c r="H329" i="3"/>
  <c r="E330" i="3"/>
  <c r="F330" i="3" s="1"/>
  <c r="H330" i="3"/>
  <c r="E331" i="3"/>
  <c r="F331" i="3" s="1"/>
  <c r="H331" i="3"/>
  <c r="E332" i="3"/>
  <c r="F332" i="3" s="1"/>
  <c r="H332" i="3"/>
  <c r="E333" i="3"/>
  <c r="F333" i="3" s="1"/>
  <c r="H333" i="3"/>
  <c r="E334" i="3"/>
  <c r="F334" i="3" s="1"/>
  <c r="H334" i="3"/>
  <c r="E335" i="3"/>
  <c r="F335" i="3" s="1"/>
  <c r="H335" i="3"/>
  <c r="E336" i="3"/>
  <c r="F336" i="3" s="1"/>
  <c r="H336" i="3"/>
  <c r="E337" i="3"/>
  <c r="F337" i="3" s="1"/>
  <c r="H337" i="3"/>
  <c r="E338" i="3"/>
  <c r="F338" i="3" s="1"/>
  <c r="H338" i="3"/>
  <c r="E339" i="3"/>
  <c r="F339" i="3" s="1"/>
  <c r="H339" i="3"/>
  <c r="E340" i="3"/>
  <c r="F340" i="3" s="1"/>
  <c r="H340" i="3"/>
  <c r="E341" i="3"/>
  <c r="F341" i="3" s="1"/>
  <c r="H341" i="3"/>
  <c r="E342" i="3"/>
  <c r="F342" i="3" s="1"/>
  <c r="H342" i="3"/>
  <c r="E343" i="3"/>
  <c r="F343" i="3" s="1"/>
  <c r="H343" i="3"/>
  <c r="E344" i="3"/>
  <c r="F344" i="3" s="1"/>
  <c r="H344" i="3"/>
  <c r="E345" i="3"/>
  <c r="F345" i="3" s="1"/>
  <c r="H345" i="3"/>
  <c r="E346" i="3"/>
  <c r="F346" i="3" s="1"/>
  <c r="H346" i="3"/>
  <c r="E347" i="3"/>
  <c r="F347" i="3" s="1"/>
  <c r="H347" i="3"/>
  <c r="E348" i="3"/>
  <c r="F348" i="3" s="1"/>
  <c r="H348" i="3"/>
  <c r="E349" i="3"/>
  <c r="F349" i="3" s="1"/>
  <c r="H349" i="3"/>
  <c r="E350" i="3"/>
  <c r="F350" i="3" s="1"/>
  <c r="H350" i="3"/>
  <c r="E351" i="3"/>
  <c r="F351" i="3" s="1"/>
  <c r="H351" i="3"/>
  <c r="E352" i="3"/>
  <c r="F352" i="3" s="1"/>
  <c r="H352" i="3"/>
  <c r="E353" i="3"/>
  <c r="F353" i="3" s="1"/>
  <c r="H353" i="3"/>
  <c r="E354" i="3"/>
  <c r="F354" i="3" s="1"/>
  <c r="H354" i="3"/>
  <c r="E355" i="3"/>
  <c r="F355" i="3" s="1"/>
  <c r="H355" i="3"/>
  <c r="E356" i="3"/>
  <c r="F356" i="3" s="1"/>
  <c r="H356" i="3"/>
  <c r="E357" i="3"/>
  <c r="F357" i="3" s="1"/>
  <c r="H357" i="3"/>
  <c r="E358" i="3"/>
  <c r="F358" i="3" s="1"/>
  <c r="H358" i="3"/>
  <c r="E359" i="3"/>
  <c r="F359" i="3" s="1"/>
  <c r="H359" i="3"/>
  <c r="E360" i="3"/>
  <c r="F360" i="3" s="1"/>
  <c r="H360" i="3"/>
  <c r="E361" i="3"/>
  <c r="F361" i="3" s="1"/>
  <c r="H361" i="3"/>
  <c r="E362" i="3"/>
  <c r="F362" i="3" s="1"/>
  <c r="H362" i="3"/>
  <c r="E363" i="3"/>
  <c r="F363" i="3" s="1"/>
  <c r="H363" i="3"/>
  <c r="E364" i="3"/>
  <c r="F364" i="3" s="1"/>
  <c r="H364" i="3"/>
  <c r="E365" i="3"/>
  <c r="F365" i="3" s="1"/>
  <c r="H365" i="3"/>
  <c r="E366" i="3"/>
  <c r="F366" i="3" s="1"/>
  <c r="H366" i="3"/>
  <c r="E367" i="3"/>
  <c r="F367" i="3" s="1"/>
  <c r="H367" i="3"/>
  <c r="E368" i="3"/>
  <c r="F368" i="3" s="1"/>
  <c r="H368" i="3"/>
  <c r="E369" i="3"/>
  <c r="F369" i="3" s="1"/>
  <c r="H369" i="3"/>
  <c r="E370" i="3"/>
  <c r="F370" i="3" s="1"/>
  <c r="H370" i="3"/>
  <c r="E371" i="3"/>
  <c r="F371" i="3" s="1"/>
  <c r="H371" i="3"/>
  <c r="E372" i="3"/>
  <c r="F372" i="3" s="1"/>
  <c r="H372" i="3"/>
  <c r="E373" i="3"/>
  <c r="F373" i="3" s="1"/>
  <c r="H373" i="3"/>
  <c r="E374" i="3"/>
  <c r="F374" i="3" s="1"/>
  <c r="H374" i="3"/>
  <c r="E375" i="3"/>
  <c r="F375" i="3" s="1"/>
  <c r="H375" i="3"/>
  <c r="E376" i="3"/>
  <c r="F376" i="3" s="1"/>
  <c r="H376" i="3"/>
  <c r="E377" i="3"/>
  <c r="F377" i="3" s="1"/>
  <c r="H377" i="3"/>
  <c r="E378" i="3"/>
  <c r="F378" i="3" s="1"/>
  <c r="H378" i="3"/>
  <c r="E379" i="3"/>
  <c r="F379" i="3" s="1"/>
  <c r="H379" i="3"/>
  <c r="E380" i="3"/>
  <c r="F380" i="3" s="1"/>
  <c r="H380" i="3"/>
  <c r="E381" i="3"/>
  <c r="F381" i="3" s="1"/>
  <c r="H381" i="3"/>
  <c r="E382" i="3"/>
  <c r="F382" i="3" s="1"/>
  <c r="H382" i="3"/>
  <c r="E383" i="3"/>
  <c r="F383" i="3" s="1"/>
  <c r="H383" i="3"/>
  <c r="E384" i="3"/>
  <c r="F384" i="3" s="1"/>
  <c r="H384" i="3"/>
  <c r="E385" i="3"/>
  <c r="F385" i="3" s="1"/>
  <c r="H385" i="3"/>
  <c r="E386" i="3"/>
  <c r="F386" i="3" s="1"/>
  <c r="H386" i="3"/>
  <c r="E387" i="3"/>
  <c r="F387" i="3" s="1"/>
  <c r="H387" i="3"/>
  <c r="E388" i="3"/>
  <c r="F388" i="3" s="1"/>
  <c r="H388" i="3"/>
  <c r="E389" i="3"/>
  <c r="F389" i="3" s="1"/>
  <c r="H389" i="3"/>
  <c r="E390" i="3"/>
  <c r="F390" i="3" s="1"/>
  <c r="H390" i="3"/>
  <c r="E391" i="3"/>
  <c r="F391" i="3" s="1"/>
  <c r="H391" i="3"/>
  <c r="E392" i="3"/>
  <c r="F392" i="3" s="1"/>
  <c r="H392" i="3"/>
  <c r="E393" i="3"/>
  <c r="F393" i="3" s="1"/>
  <c r="H393" i="3"/>
  <c r="E394" i="3"/>
  <c r="F394" i="3" s="1"/>
  <c r="H394" i="3"/>
  <c r="E395" i="3"/>
  <c r="F395" i="3" s="1"/>
  <c r="H395" i="3"/>
  <c r="E396" i="3"/>
  <c r="F396" i="3" s="1"/>
  <c r="H396" i="3"/>
  <c r="E397" i="3"/>
  <c r="F397" i="3" s="1"/>
  <c r="H397" i="3"/>
  <c r="E398" i="3"/>
  <c r="F398" i="3" s="1"/>
  <c r="H398" i="3"/>
  <c r="E399" i="3"/>
  <c r="F399" i="3" s="1"/>
  <c r="H399" i="3"/>
  <c r="E400" i="3"/>
  <c r="F400" i="3" s="1"/>
  <c r="H400" i="3"/>
  <c r="E401" i="3"/>
  <c r="F401" i="3" s="1"/>
  <c r="H401" i="3"/>
  <c r="E402" i="3"/>
  <c r="F402" i="3" s="1"/>
  <c r="H402" i="3"/>
  <c r="E403" i="3"/>
  <c r="F403" i="3" s="1"/>
  <c r="H403" i="3"/>
  <c r="E404" i="3"/>
  <c r="F404" i="3" s="1"/>
  <c r="H404" i="3"/>
  <c r="E405" i="3"/>
  <c r="F405" i="3" s="1"/>
  <c r="H405" i="3"/>
  <c r="E406" i="3"/>
  <c r="F406" i="3" s="1"/>
  <c r="H406" i="3"/>
  <c r="E407" i="3"/>
  <c r="F407" i="3" s="1"/>
  <c r="H407" i="3"/>
  <c r="E408" i="3"/>
  <c r="F408" i="3" s="1"/>
  <c r="H408" i="3"/>
  <c r="E409" i="3"/>
  <c r="F409" i="3" s="1"/>
  <c r="H409" i="3"/>
  <c r="E410" i="3"/>
  <c r="F410" i="3" s="1"/>
  <c r="H410" i="3"/>
  <c r="E411" i="3"/>
  <c r="F411" i="3" s="1"/>
  <c r="H411" i="3"/>
  <c r="E412" i="3"/>
  <c r="F412" i="3" s="1"/>
  <c r="H412" i="3"/>
  <c r="E413" i="3"/>
  <c r="F413" i="3" s="1"/>
  <c r="H413" i="3"/>
  <c r="E414" i="3"/>
  <c r="F414" i="3" s="1"/>
  <c r="H414" i="3"/>
  <c r="E415" i="3"/>
  <c r="F415" i="3" s="1"/>
  <c r="H415" i="3"/>
  <c r="E416" i="3"/>
  <c r="F416" i="3" s="1"/>
  <c r="H416" i="3"/>
  <c r="E417" i="3"/>
  <c r="F417" i="3" s="1"/>
  <c r="H417" i="3"/>
  <c r="E418" i="3"/>
  <c r="F418" i="3" s="1"/>
  <c r="H418" i="3"/>
  <c r="E419" i="3"/>
  <c r="F419" i="3" s="1"/>
  <c r="H419" i="3"/>
  <c r="E420" i="3"/>
  <c r="F420" i="3" s="1"/>
  <c r="H420" i="3"/>
  <c r="E421" i="3"/>
  <c r="F421" i="3" s="1"/>
  <c r="H421" i="3"/>
  <c r="E422" i="3"/>
  <c r="F422" i="3" s="1"/>
  <c r="H422" i="3"/>
  <c r="E423" i="3"/>
  <c r="F423" i="3" s="1"/>
  <c r="H423" i="3"/>
  <c r="E424" i="3"/>
  <c r="F424" i="3" s="1"/>
  <c r="H424" i="3"/>
  <c r="E425" i="3"/>
  <c r="F425" i="3" s="1"/>
  <c r="H425" i="3"/>
  <c r="E426" i="3"/>
  <c r="F426" i="3" s="1"/>
  <c r="H426" i="3"/>
  <c r="E427" i="3"/>
  <c r="F427" i="3" s="1"/>
  <c r="H427" i="3"/>
  <c r="E428" i="3"/>
  <c r="F428" i="3" s="1"/>
  <c r="H428" i="3"/>
  <c r="E429" i="3"/>
  <c r="F429" i="3" s="1"/>
  <c r="H429" i="3"/>
  <c r="E430" i="3"/>
  <c r="F430" i="3" s="1"/>
  <c r="H430" i="3"/>
  <c r="E431" i="3"/>
  <c r="F431" i="3" s="1"/>
  <c r="H431" i="3"/>
  <c r="E432" i="3"/>
  <c r="F432" i="3" s="1"/>
  <c r="H432" i="3"/>
  <c r="E433" i="3"/>
  <c r="F433" i="3" s="1"/>
  <c r="H433" i="3"/>
  <c r="E434" i="3"/>
  <c r="F434" i="3" s="1"/>
  <c r="H434" i="3"/>
  <c r="E435" i="3"/>
  <c r="F435" i="3" s="1"/>
  <c r="H435" i="3"/>
  <c r="E436" i="3"/>
  <c r="F436" i="3" s="1"/>
  <c r="H436" i="3"/>
  <c r="E437" i="3"/>
  <c r="F437" i="3" s="1"/>
  <c r="H437" i="3"/>
  <c r="E438" i="3"/>
  <c r="F438" i="3" s="1"/>
  <c r="H438" i="3"/>
  <c r="E439" i="3"/>
  <c r="F439" i="3" s="1"/>
  <c r="H439" i="3"/>
  <c r="E440" i="3"/>
  <c r="F440" i="3" s="1"/>
  <c r="H440" i="3"/>
  <c r="E441" i="3"/>
  <c r="F441" i="3" s="1"/>
  <c r="H441" i="3"/>
  <c r="E442" i="3"/>
  <c r="F442" i="3" s="1"/>
  <c r="H442" i="3"/>
  <c r="E443" i="3"/>
  <c r="F443" i="3" s="1"/>
  <c r="H443" i="3"/>
  <c r="E444" i="3"/>
  <c r="F444" i="3" s="1"/>
  <c r="H444" i="3"/>
  <c r="E445" i="3"/>
  <c r="F445" i="3" s="1"/>
  <c r="H445" i="3"/>
  <c r="E446" i="3"/>
  <c r="F446" i="3" s="1"/>
  <c r="H446" i="3"/>
  <c r="E447" i="3"/>
  <c r="F447" i="3" s="1"/>
  <c r="H447" i="3"/>
  <c r="E448" i="3"/>
  <c r="F448" i="3" s="1"/>
  <c r="H448" i="3"/>
  <c r="E449" i="3"/>
  <c r="F449" i="3" s="1"/>
  <c r="H449" i="3"/>
  <c r="E450" i="3"/>
  <c r="F450" i="3" s="1"/>
  <c r="H450" i="3"/>
  <c r="E451" i="3"/>
  <c r="F451" i="3" s="1"/>
  <c r="H451" i="3"/>
  <c r="E452" i="3"/>
  <c r="F452" i="3" s="1"/>
  <c r="H452" i="3"/>
  <c r="E453" i="3"/>
  <c r="F453" i="3" s="1"/>
  <c r="H453" i="3"/>
  <c r="E454" i="3"/>
  <c r="F454" i="3" s="1"/>
  <c r="H454" i="3"/>
  <c r="E455" i="3"/>
  <c r="F455" i="3" s="1"/>
  <c r="H455" i="3"/>
  <c r="E456" i="3"/>
  <c r="F456" i="3" s="1"/>
  <c r="H456" i="3"/>
  <c r="E457" i="3"/>
  <c r="F457" i="3" s="1"/>
  <c r="H457" i="3"/>
  <c r="E458" i="3"/>
  <c r="F458" i="3" s="1"/>
  <c r="H458" i="3"/>
  <c r="E459" i="3"/>
  <c r="F459" i="3" s="1"/>
  <c r="H459" i="3"/>
  <c r="E460" i="3"/>
  <c r="F460" i="3" s="1"/>
  <c r="H460" i="3"/>
  <c r="E461" i="3"/>
  <c r="F461" i="3" s="1"/>
  <c r="H461" i="3"/>
  <c r="E462" i="3"/>
  <c r="F462" i="3" s="1"/>
  <c r="H462" i="3"/>
  <c r="E463" i="3"/>
  <c r="F463" i="3" s="1"/>
  <c r="H463" i="3"/>
  <c r="E464" i="3"/>
  <c r="F464" i="3" s="1"/>
  <c r="H464" i="3"/>
  <c r="E465" i="3"/>
  <c r="F465" i="3" s="1"/>
  <c r="H465" i="3"/>
  <c r="E466" i="3"/>
  <c r="F466" i="3" s="1"/>
  <c r="H466" i="3"/>
  <c r="E467" i="3"/>
  <c r="F467" i="3" s="1"/>
  <c r="H467" i="3"/>
  <c r="E468" i="3"/>
  <c r="F468" i="3" s="1"/>
  <c r="H468" i="3"/>
  <c r="E469" i="3"/>
  <c r="F469" i="3" s="1"/>
  <c r="H469" i="3"/>
  <c r="E470" i="3"/>
  <c r="F470" i="3" s="1"/>
  <c r="H470" i="3"/>
  <c r="E471" i="3"/>
  <c r="F471" i="3" s="1"/>
  <c r="H471" i="3"/>
  <c r="E472" i="3"/>
  <c r="F472" i="3" s="1"/>
  <c r="H472" i="3"/>
  <c r="E473" i="3"/>
  <c r="F473" i="3" s="1"/>
  <c r="H473" i="3"/>
  <c r="E474" i="3"/>
  <c r="F474" i="3" s="1"/>
  <c r="H474" i="3"/>
  <c r="E475" i="3"/>
  <c r="F475" i="3" s="1"/>
  <c r="H475" i="3"/>
  <c r="E476" i="3"/>
  <c r="F476" i="3" s="1"/>
  <c r="H476" i="3"/>
  <c r="E477" i="3"/>
  <c r="F477" i="3" s="1"/>
  <c r="H477" i="3"/>
  <c r="E478" i="3"/>
  <c r="F478" i="3" s="1"/>
  <c r="H478" i="3"/>
  <c r="E479" i="3"/>
  <c r="F479" i="3" s="1"/>
  <c r="H479" i="3"/>
  <c r="E480" i="3"/>
  <c r="F480" i="3" s="1"/>
  <c r="H480" i="3"/>
  <c r="E481" i="3"/>
  <c r="F481" i="3" s="1"/>
  <c r="H481" i="3"/>
  <c r="E482" i="3"/>
  <c r="F482" i="3" s="1"/>
  <c r="H482" i="3"/>
  <c r="E483" i="3"/>
  <c r="F483" i="3" s="1"/>
  <c r="H483" i="3"/>
  <c r="E484" i="3"/>
  <c r="F484" i="3" s="1"/>
  <c r="H484" i="3"/>
  <c r="E485" i="3"/>
  <c r="F485" i="3" s="1"/>
  <c r="H485" i="3"/>
  <c r="E486" i="3"/>
  <c r="F486" i="3" s="1"/>
  <c r="H486" i="3"/>
  <c r="E487" i="3"/>
  <c r="F487" i="3" s="1"/>
  <c r="H487" i="3"/>
  <c r="E488" i="3"/>
  <c r="F488" i="3" s="1"/>
  <c r="H488" i="3"/>
  <c r="E489" i="3"/>
  <c r="F489" i="3" s="1"/>
  <c r="H489" i="3"/>
  <c r="E490" i="3"/>
  <c r="F490" i="3" s="1"/>
  <c r="H490" i="3"/>
  <c r="E491" i="3"/>
  <c r="F491" i="3" s="1"/>
  <c r="H491" i="3"/>
  <c r="E492" i="3"/>
  <c r="F492" i="3" s="1"/>
  <c r="H492" i="3"/>
  <c r="E493" i="3"/>
  <c r="F493" i="3" s="1"/>
  <c r="H493" i="3"/>
  <c r="E494" i="3"/>
  <c r="F494" i="3" s="1"/>
  <c r="H494" i="3"/>
  <c r="E495" i="3"/>
  <c r="F495" i="3" s="1"/>
  <c r="H495" i="3"/>
  <c r="E496" i="3"/>
  <c r="F496" i="3" s="1"/>
  <c r="H496" i="3"/>
  <c r="E497" i="3"/>
  <c r="F497" i="3" s="1"/>
  <c r="H497" i="3"/>
  <c r="E498" i="3"/>
  <c r="F498" i="3" s="1"/>
  <c r="H498" i="3"/>
  <c r="E499" i="3"/>
  <c r="F499" i="3" s="1"/>
  <c r="H499" i="3"/>
  <c r="E500" i="3"/>
  <c r="F500" i="3" s="1"/>
  <c r="H500" i="3"/>
  <c r="E501" i="3"/>
  <c r="F501" i="3" s="1"/>
  <c r="H501" i="3"/>
  <c r="E502" i="3"/>
  <c r="F502" i="3" s="1"/>
  <c r="H502" i="3"/>
  <c r="E503" i="3"/>
  <c r="F503" i="3" s="1"/>
  <c r="H503" i="3"/>
  <c r="E504" i="3"/>
  <c r="F504" i="3" s="1"/>
  <c r="H504" i="3"/>
  <c r="E505" i="3"/>
  <c r="F505" i="3" s="1"/>
  <c r="H505" i="3"/>
  <c r="E506" i="3"/>
  <c r="F506" i="3" s="1"/>
  <c r="H506" i="3"/>
  <c r="E507" i="3"/>
  <c r="F507" i="3" s="1"/>
  <c r="H507" i="3"/>
  <c r="E508" i="3"/>
  <c r="F508" i="3" s="1"/>
  <c r="H508" i="3"/>
  <c r="E509" i="3"/>
  <c r="F509" i="3" s="1"/>
  <c r="H509" i="3"/>
  <c r="E510" i="3"/>
  <c r="F510" i="3" s="1"/>
  <c r="H510" i="3"/>
  <c r="E511" i="3"/>
  <c r="F511" i="3" s="1"/>
  <c r="H511" i="3"/>
  <c r="E512" i="3"/>
  <c r="F512" i="3" s="1"/>
  <c r="H512" i="3"/>
  <c r="E513" i="3"/>
  <c r="F513" i="3" s="1"/>
  <c r="H513" i="3"/>
  <c r="E514" i="3"/>
  <c r="F514" i="3" s="1"/>
  <c r="H514" i="3"/>
  <c r="E515" i="3"/>
  <c r="F515" i="3" s="1"/>
  <c r="H515" i="3"/>
  <c r="E516" i="3"/>
  <c r="F516" i="3" s="1"/>
  <c r="H516" i="3"/>
  <c r="E517" i="3"/>
  <c r="F517" i="3" s="1"/>
  <c r="H517" i="3"/>
  <c r="E518" i="3"/>
  <c r="F518" i="3" s="1"/>
  <c r="H518" i="3"/>
  <c r="E519" i="3"/>
  <c r="F519" i="3" s="1"/>
  <c r="H519" i="3"/>
  <c r="E520" i="3"/>
  <c r="F520" i="3" s="1"/>
  <c r="H520" i="3"/>
  <c r="E521" i="3"/>
  <c r="F521" i="3" s="1"/>
  <c r="H521" i="3"/>
  <c r="E522" i="3"/>
  <c r="F522" i="3" s="1"/>
  <c r="H522" i="3"/>
  <c r="E523" i="3"/>
  <c r="F523" i="3" s="1"/>
  <c r="H523" i="3"/>
  <c r="E524" i="3"/>
  <c r="F524" i="3" s="1"/>
  <c r="H524" i="3"/>
  <c r="E525" i="3"/>
  <c r="F525" i="3" s="1"/>
  <c r="H525" i="3"/>
  <c r="E526" i="3"/>
  <c r="F526" i="3" s="1"/>
  <c r="H526" i="3"/>
  <c r="E527" i="3"/>
  <c r="F527" i="3" s="1"/>
  <c r="H527" i="3"/>
  <c r="E528" i="3"/>
  <c r="F528" i="3" s="1"/>
  <c r="H528" i="3"/>
  <c r="E529" i="3"/>
  <c r="F529" i="3" s="1"/>
  <c r="H529" i="3"/>
  <c r="E530" i="3"/>
  <c r="F530" i="3" s="1"/>
  <c r="H530" i="3"/>
  <c r="E531" i="3"/>
  <c r="F531" i="3" s="1"/>
  <c r="H531" i="3"/>
  <c r="E532" i="3"/>
  <c r="F532" i="3" s="1"/>
  <c r="H532" i="3"/>
  <c r="E533" i="3"/>
  <c r="F533" i="3" s="1"/>
  <c r="H533" i="3"/>
  <c r="E534" i="3"/>
  <c r="F534" i="3" s="1"/>
  <c r="H534" i="3"/>
  <c r="E535" i="3"/>
  <c r="F535" i="3" s="1"/>
  <c r="H535" i="3"/>
  <c r="E536" i="3"/>
  <c r="F536" i="3" s="1"/>
  <c r="H536" i="3"/>
  <c r="E537" i="3"/>
  <c r="F537" i="3" s="1"/>
  <c r="H537" i="3"/>
  <c r="E538" i="3"/>
  <c r="F538" i="3" s="1"/>
  <c r="H538" i="3"/>
  <c r="E539" i="3"/>
  <c r="F539" i="3" s="1"/>
  <c r="H539" i="3"/>
  <c r="E540" i="3"/>
  <c r="F540" i="3" s="1"/>
  <c r="H540" i="3"/>
  <c r="E541" i="3"/>
  <c r="F541" i="3" s="1"/>
  <c r="H541" i="3"/>
  <c r="E542" i="3"/>
  <c r="F542" i="3" s="1"/>
  <c r="H542" i="3"/>
  <c r="E543" i="3"/>
  <c r="F543" i="3" s="1"/>
  <c r="H543" i="3"/>
  <c r="E544" i="3"/>
  <c r="F544" i="3" s="1"/>
  <c r="H544" i="3"/>
  <c r="E545" i="3"/>
  <c r="F545" i="3" s="1"/>
  <c r="H545" i="3"/>
  <c r="E546" i="3"/>
  <c r="F546" i="3" s="1"/>
  <c r="H546" i="3"/>
  <c r="E547" i="3"/>
  <c r="F547" i="3" s="1"/>
  <c r="H547" i="3"/>
  <c r="E548" i="3"/>
  <c r="F548" i="3" s="1"/>
  <c r="H548" i="3"/>
  <c r="E549" i="3"/>
  <c r="F549" i="3" s="1"/>
  <c r="H549" i="3"/>
  <c r="E550" i="3"/>
  <c r="F550" i="3" s="1"/>
  <c r="H550" i="3"/>
  <c r="E551" i="3"/>
  <c r="F551" i="3" s="1"/>
  <c r="H551" i="3"/>
  <c r="E552" i="3"/>
  <c r="F552" i="3" s="1"/>
  <c r="H552" i="3"/>
  <c r="E553" i="3"/>
  <c r="F553" i="3" s="1"/>
  <c r="H553" i="3"/>
  <c r="E554" i="3"/>
  <c r="F554" i="3" s="1"/>
  <c r="H554" i="3"/>
  <c r="E555" i="3"/>
  <c r="F555" i="3" s="1"/>
  <c r="H555" i="3"/>
  <c r="E556" i="3"/>
  <c r="F556" i="3" s="1"/>
  <c r="H556" i="3"/>
  <c r="E557" i="3"/>
  <c r="F557" i="3" s="1"/>
  <c r="H557" i="3"/>
  <c r="E558" i="3"/>
  <c r="F558" i="3" s="1"/>
  <c r="H558" i="3"/>
  <c r="E559" i="3"/>
  <c r="F559" i="3" s="1"/>
  <c r="H559" i="3"/>
  <c r="E560" i="3"/>
  <c r="F560" i="3" s="1"/>
  <c r="H560" i="3"/>
  <c r="E561" i="3"/>
  <c r="F561" i="3" s="1"/>
  <c r="H561" i="3"/>
  <c r="E562" i="3"/>
  <c r="F562" i="3" s="1"/>
  <c r="H562" i="3"/>
  <c r="E563" i="3"/>
  <c r="F563" i="3" s="1"/>
  <c r="H563" i="3"/>
  <c r="E564" i="3"/>
  <c r="F564" i="3" s="1"/>
  <c r="H564" i="3"/>
  <c r="E565" i="3"/>
  <c r="F565" i="3" s="1"/>
  <c r="H565" i="3"/>
  <c r="E566" i="3"/>
  <c r="F566" i="3" s="1"/>
  <c r="H566" i="3"/>
  <c r="E567" i="3"/>
  <c r="F567" i="3" s="1"/>
  <c r="H567" i="3"/>
  <c r="E568" i="3"/>
  <c r="F568" i="3" s="1"/>
  <c r="H568" i="3"/>
  <c r="E569" i="3"/>
  <c r="F569" i="3" s="1"/>
  <c r="H569" i="3"/>
  <c r="E570" i="3"/>
  <c r="F570" i="3" s="1"/>
  <c r="H570" i="3"/>
  <c r="E571" i="3"/>
  <c r="F571" i="3" s="1"/>
  <c r="H571" i="3"/>
  <c r="E572" i="3"/>
  <c r="F572" i="3" s="1"/>
  <c r="H572" i="3"/>
  <c r="E573" i="3"/>
  <c r="F573" i="3" s="1"/>
  <c r="H573" i="3"/>
  <c r="E574" i="3"/>
  <c r="F574" i="3" s="1"/>
  <c r="H574" i="3"/>
  <c r="E575" i="3"/>
  <c r="F575" i="3" s="1"/>
  <c r="H575" i="3"/>
  <c r="E576" i="3"/>
  <c r="F576" i="3" s="1"/>
  <c r="H576" i="3"/>
  <c r="E577" i="3"/>
  <c r="F577" i="3" s="1"/>
  <c r="H577" i="3"/>
  <c r="E578" i="3"/>
  <c r="F578" i="3" s="1"/>
  <c r="H578" i="3"/>
  <c r="E579" i="3"/>
  <c r="F579" i="3" s="1"/>
  <c r="H579" i="3"/>
  <c r="E580" i="3"/>
  <c r="F580" i="3" s="1"/>
  <c r="H580" i="3"/>
  <c r="E581" i="3"/>
  <c r="F581" i="3" s="1"/>
  <c r="H581" i="3"/>
  <c r="E582" i="3"/>
  <c r="F582" i="3" s="1"/>
  <c r="H582" i="3"/>
  <c r="E583" i="3"/>
  <c r="F583" i="3" s="1"/>
  <c r="H583" i="3"/>
  <c r="E584" i="3"/>
  <c r="F584" i="3" s="1"/>
  <c r="H584" i="3"/>
  <c r="E585" i="3"/>
  <c r="F585" i="3" s="1"/>
  <c r="H585" i="3"/>
  <c r="E586" i="3"/>
  <c r="F586" i="3" s="1"/>
  <c r="H586" i="3"/>
  <c r="E587" i="3"/>
  <c r="F587" i="3" s="1"/>
  <c r="H587" i="3"/>
  <c r="E588" i="3"/>
  <c r="F588" i="3" s="1"/>
  <c r="H588" i="3"/>
  <c r="E589" i="3"/>
  <c r="F589" i="3" s="1"/>
  <c r="H589" i="3"/>
  <c r="E590" i="3"/>
  <c r="F590" i="3" s="1"/>
  <c r="H590" i="3"/>
  <c r="E591" i="3"/>
  <c r="F591" i="3" s="1"/>
  <c r="H591" i="3"/>
  <c r="E592" i="3"/>
  <c r="F592" i="3" s="1"/>
  <c r="H592" i="3"/>
  <c r="E593" i="3"/>
  <c r="F593" i="3" s="1"/>
  <c r="H593" i="3"/>
  <c r="E594" i="3"/>
  <c r="F594" i="3" s="1"/>
  <c r="H594" i="3"/>
  <c r="E595" i="3"/>
  <c r="F595" i="3" s="1"/>
  <c r="H595" i="3"/>
  <c r="E596" i="3"/>
  <c r="F596" i="3" s="1"/>
  <c r="H596" i="3"/>
  <c r="E597" i="3"/>
  <c r="F597" i="3" s="1"/>
  <c r="H597" i="3"/>
  <c r="E598" i="3"/>
  <c r="F598" i="3" s="1"/>
  <c r="H598" i="3"/>
  <c r="E599" i="3"/>
  <c r="F599" i="3" s="1"/>
  <c r="H599" i="3"/>
  <c r="E600" i="3"/>
  <c r="F600" i="3" s="1"/>
  <c r="H600" i="3"/>
  <c r="E601" i="3"/>
  <c r="F601" i="3" s="1"/>
  <c r="H601" i="3"/>
  <c r="E602" i="3"/>
  <c r="F602" i="3" s="1"/>
  <c r="H602" i="3"/>
  <c r="E603" i="3"/>
  <c r="F603" i="3" s="1"/>
  <c r="H603" i="3"/>
  <c r="E604" i="3"/>
  <c r="F604" i="3" s="1"/>
  <c r="H604" i="3"/>
  <c r="E605" i="3"/>
  <c r="F605" i="3" s="1"/>
  <c r="H605" i="3"/>
  <c r="E606" i="3"/>
  <c r="F606" i="3" s="1"/>
  <c r="H606" i="3"/>
  <c r="E607" i="3"/>
  <c r="F607" i="3" s="1"/>
  <c r="H607" i="3"/>
  <c r="E608" i="3"/>
  <c r="F608" i="3" s="1"/>
  <c r="H608" i="3"/>
  <c r="E609" i="3"/>
  <c r="F609" i="3" s="1"/>
  <c r="H609" i="3"/>
  <c r="E610" i="3"/>
  <c r="F610" i="3" s="1"/>
  <c r="H610" i="3"/>
  <c r="E611" i="3"/>
  <c r="F611" i="3" s="1"/>
  <c r="H611" i="3"/>
  <c r="E612" i="3"/>
  <c r="F612" i="3" s="1"/>
  <c r="H612" i="3"/>
  <c r="E613" i="3"/>
  <c r="F613" i="3" s="1"/>
  <c r="H613" i="3"/>
  <c r="E614" i="3"/>
  <c r="F614" i="3" s="1"/>
  <c r="H614" i="3"/>
  <c r="E615" i="3"/>
  <c r="F615" i="3" s="1"/>
  <c r="H615" i="3"/>
  <c r="E616" i="3"/>
  <c r="F616" i="3" s="1"/>
  <c r="H616" i="3"/>
  <c r="E617" i="3"/>
  <c r="F617" i="3" s="1"/>
  <c r="H617" i="3"/>
  <c r="E618" i="3"/>
  <c r="F618" i="3" s="1"/>
  <c r="H618" i="3"/>
  <c r="E619" i="3"/>
  <c r="F619" i="3" s="1"/>
  <c r="H619" i="3"/>
  <c r="E620" i="3"/>
  <c r="F620" i="3" s="1"/>
  <c r="H620" i="3"/>
  <c r="E621" i="3"/>
  <c r="F621" i="3" s="1"/>
  <c r="H621" i="3"/>
  <c r="E622" i="3"/>
  <c r="F622" i="3" s="1"/>
  <c r="H622" i="3"/>
  <c r="E623" i="3"/>
  <c r="F623" i="3" s="1"/>
  <c r="H623" i="3"/>
  <c r="E624" i="3"/>
  <c r="F624" i="3" s="1"/>
  <c r="H624" i="3"/>
  <c r="E625" i="3"/>
  <c r="F625" i="3" s="1"/>
  <c r="H625" i="3"/>
  <c r="E626" i="3"/>
  <c r="F626" i="3" s="1"/>
  <c r="H626" i="3"/>
  <c r="E627" i="3"/>
  <c r="F627" i="3" s="1"/>
  <c r="H627" i="3"/>
  <c r="E628" i="3"/>
  <c r="F628" i="3" s="1"/>
  <c r="H628" i="3"/>
  <c r="E629" i="3"/>
  <c r="F629" i="3" s="1"/>
  <c r="H629" i="3"/>
  <c r="E630" i="3"/>
  <c r="F630" i="3" s="1"/>
  <c r="H630" i="3"/>
  <c r="E631" i="3"/>
  <c r="F631" i="3" s="1"/>
  <c r="H631" i="3"/>
  <c r="E632" i="3"/>
  <c r="F632" i="3" s="1"/>
  <c r="H632" i="3"/>
  <c r="E633" i="3"/>
  <c r="F633" i="3" s="1"/>
  <c r="H633" i="3"/>
  <c r="E634" i="3"/>
  <c r="F634" i="3" s="1"/>
  <c r="H634" i="3"/>
  <c r="E635" i="3"/>
  <c r="F635" i="3" s="1"/>
  <c r="H635" i="3"/>
  <c r="E636" i="3"/>
  <c r="F636" i="3" s="1"/>
  <c r="H636" i="3"/>
  <c r="E637" i="3"/>
  <c r="F637" i="3" s="1"/>
  <c r="H637" i="3"/>
  <c r="E638" i="3"/>
  <c r="F638" i="3" s="1"/>
  <c r="H638" i="3"/>
  <c r="E639" i="3"/>
  <c r="F639" i="3" s="1"/>
  <c r="H639" i="3"/>
  <c r="E640" i="3"/>
  <c r="F640" i="3" s="1"/>
  <c r="H640" i="3"/>
  <c r="E641" i="3"/>
  <c r="F641" i="3" s="1"/>
  <c r="H641" i="3"/>
  <c r="E642" i="3"/>
  <c r="F642" i="3" s="1"/>
  <c r="H642" i="3"/>
  <c r="E643" i="3"/>
  <c r="F643" i="3" s="1"/>
  <c r="H643" i="3"/>
  <c r="E644" i="3"/>
  <c r="F644" i="3" s="1"/>
  <c r="H644" i="3"/>
  <c r="E645" i="3"/>
  <c r="F645" i="3" s="1"/>
  <c r="H645" i="3"/>
  <c r="E646" i="3"/>
  <c r="F646" i="3" s="1"/>
  <c r="H646" i="3"/>
  <c r="E647" i="3"/>
  <c r="F647" i="3" s="1"/>
  <c r="H647" i="3"/>
  <c r="E648" i="3"/>
  <c r="F648" i="3" s="1"/>
  <c r="H648" i="3"/>
  <c r="E649" i="3"/>
  <c r="F649" i="3" s="1"/>
  <c r="H649" i="3"/>
  <c r="E650" i="3"/>
  <c r="F650" i="3" s="1"/>
  <c r="H650" i="3"/>
  <c r="E651" i="3"/>
  <c r="F651" i="3" s="1"/>
  <c r="H651" i="3"/>
  <c r="E652" i="3"/>
  <c r="F652" i="3" s="1"/>
  <c r="H652" i="3"/>
  <c r="E653" i="3"/>
  <c r="F653" i="3" s="1"/>
  <c r="H653" i="3"/>
  <c r="E654" i="3"/>
  <c r="F654" i="3" s="1"/>
  <c r="H654" i="3"/>
  <c r="E655" i="3"/>
  <c r="F655" i="3" s="1"/>
  <c r="H655" i="3"/>
  <c r="E656" i="3"/>
  <c r="F656" i="3" s="1"/>
  <c r="H656" i="3"/>
  <c r="E657" i="3"/>
  <c r="F657" i="3" s="1"/>
  <c r="H657" i="3"/>
  <c r="E658" i="3"/>
  <c r="F658" i="3" s="1"/>
  <c r="H658" i="3"/>
  <c r="E659" i="3"/>
  <c r="F659" i="3" s="1"/>
  <c r="H659" i="3"/>
  <c r="E660" i="3"/>
  <c r="F660" i="3" s="1"/>
  <c r="H660" i="3"/>
  <c r="E661" i="3"/>
  <c r="F661" i="3" s="1"/>
  <c r="H661" i="3"/>
  <c r="E662" i="3"/>
  <c r="F662" i="3" s="1"/>
  <c r="H662" i="3"/>
  <c r="E663" i="3"/>
  <c r="F663" i="3" s="1"/>
  <c r="H663" i="3"/>
  <c r="E664" i="3"/>
  <c r="F664" i="3" s="1"/>
  <c r="H664" i="3"/>
  <c r="E665" i="3"/>
  <c r="F665" i="3" s="1"/>
  <c r="H665" i="3"/>
  <c r="E666" i="3"/>
  <c r="F666" i="3" s="1"/>
  <c r="H666" i="3"/>
  <c r="E667" i="3"/>
  <c r="F667" i="3" s="1"/>
  <c r="H667" i="3"/>
  <c r="E668" i="3"/>
  <c r="F668" i="3" s="1"/>
  <c r="H668" i="3"/>
  <c r="E669" i="3"/>
  <c r="F669" i="3" s="1"/>
  <c r="H669" i="3"/>
  <c r="E670" i="3"/>
  <c r="F670" i="3" s="1"/>
  <c r="H670" i="3"/>
  <c r="E671" i="3"/>
  <c r="F671" i="3" s="1"/>
  <c r="H671" i="3"/>
  <c r="E672" i="3"/>
  <c r="F672" i="3" s="1"/>
  <c r="H672" i="3"/>
  <c r="E673" i="3"/>
  <c r="F673" i="3" s="1"/>
  <c r="H673" i="3"/>
  <c r="E674" i="3"/>
  <c r="F674" i="3" s="1"/>
  <c r="H674" i="3"/>
  <c r="E675" i="3"/>
  <c r="F675" i="3" s="1"/>
  <c r="H675" i="3"/>
  <c r="E676" i="3"/>
  <c r="F676" i="3" s="1"/>
  <c r="H676" i="3"/>
  <c r="E677" i="3"/>
  <c r="F677" i="3" s="1"/>
  <c r="H677" i="3"/>
  <c r="E678" i="3"/>
  <c r="F678" i="3" s="1"/>
  <c r="H678" i="3"/>
  <c r="E679" i="3"/>
  <c r="F679" i="3" s="1"/>
  <c r="H679" i="3"/>
  <c r="E680" i="3"/>
  <c r="F680" i="3" s="1"/>
  <c r="H680" i="3"/>
  <c r="E681" i="3"/>
  <c r="F681" i="3" s="1"/>
  <c r="H681" i="3"/>
  <c r="E682" i="3"/>
  <c r="F682" i="3" s="1"/>
  <c r="H682" i="3"/>
  <c r="E683" i="3"/>
  <c r="F683" i="3" s="1"/>
  <c r="H683" i="3"/>
  <c r="E684" i="3"/>
  <c r="F684" i="3" s="1"/>
  <c r="H684" i="3"/>
  <c r="E685" i="3"/>
  <c r="F685" i="3" s="1"/>
  <c r="H685" i="3"/>
  <c r="E686" i="3"/>
  <c r="F686" i="3" s="1"/>
  <c r="H686" i="3"/>
  <c r="E687" i="3"/>
  <c r="F687" i="3" s="1"/>
  <c r="H687" i="3"/>
  <c r="E688" i="3"/>
  <c r="F688" i="3" s="1"/>
  <c r="H688" i="3"/>
  <c r="E689" i="3"/>
  <c r="F689" i="3" s="1"/>
  <c r="H689" i="3"/>
  <c r="E690" i="3"/>
  <c r="F690" i="3" s="1"/>
  <c r="H690" i="3"/>
  <c r="E691" i="3"/>
  <c r="F691" i="3" s="1"/>
  <c r="H691" i="3"/>
  <c r="E692" i="3"/>
  <c r="F692" i="3" s="1"/>
  <c r="H692" i="3"/>
  <c r="E693" i="3"/>
  <c r="F693" i="3" s="1"/>
  <c r="H693" i="3"/>
  <c r="E694" i="3"/>
  <c r="F694" i="3" s="1"/>
  <c r="H694" i="3"/>
  <c r="E695" i="3"/>
  <c r="F695" i="3" s="1"/>
  <c r="H695" i="3"/>
  <c r="E696" i="3"/>
  <c r="F696" i="3" s="1"/>
  <c r="H696" i="3"/>
  <c r="E697" i="3"/>
  <c r="F697" i="3" s="1"/>
  <c r="H697" i="3"/>
  <c r="E698" i="3"/>
  <c r="F698" i="3" s="1"/>
  <c r="H698" i="3"/>
  <c r="E699" i="3"/>
  <c r="F699" i="3" s="1"/>
  <c r="H699" i="3"/>
  <c r="E700" i="3"/>
  <c r="F700" i="3" s="1"/>
  <c r="H700" i="3"/>
  <c r="E701" i="3"/>
  <c r="F701" i="3" s="1"/>
  <c r="H701" i="3"/>
  <c r="E702" i="3"/>
  <c r="F702" i="3" s="1"/>
  <c r="H702" i="3"/>
  <c r="E703" i="3"/>
  <c r="F703" i="3" s="1"/>
  <c r="H703" i="3"/>
  <c r="E704" i="3"/>
  <c r="F704" i="3" s="1"/>
  <c r="H704" i="3"/>
  <c r="E705" i="3"/>
  <c r="F705" i="3" s="1"/>
  <c r="H705" i="3"/>
  <c r="E706" i="3"/>
  <c r="F706" i="3" s="1"/>
  <c r="H706" i="3"/>
  <c r="E707" i="3"/>
  <c r="F707" i="3" s="1"/>
  <c r="H707" i="3"/>
  <c r="E708" i="3"/>
  <c r="F708" i="3" s="1"/>
  <c r="H708" i="3"/>
  <c r="E709" i="3"/>
  <c r="F709" i="3" s="1"/>
  <c r="H709" i="3"/>
  <c r="E710" i="3"/>
  <c r="F710" i="3" s="1"/>
  <c r="H710" i="3"/>
  <c r="E711" i="3"/>
  <c r="F711" i="3" s="1"/>
  <c r="H711" i="3"/>
  <c r="E712" i="3"/>
  <c r="F712" i="3" s="1"/>
  <c r="H712" i="3"/>
  <c r="E713" i="3"/>
  <c r="F713" i="3" s="1"/>
  <c r="H713" i="3"/>
  <c r="E714" i="3"/>
  <c r="F714" i="3" s="1"/>
  <c r="H714" i="3"/>
  <c r="E715" i="3"/>
  <c r="F715" i="3" s="1"/>
  <c r="H715" i="3"/>
  <c r="E716" i="3"/>
  <c r="F716" i="3" s="1"/>
  <c r="H716" i="3"/>
  <c r="E717" i="3"/>
  <c r="F717" i="3" s="1"/>
  <c r="H717" i="3"/>
  <c r="E718" i="3"/>
  <c r="F718" i="3" s="1"/>
  <c r="H718" i="3"/>
  <c r="E719" i="3"/>
  <c r="F719" i="3" s="1"/>
  <c r="H719" i="3"/>
  <c r="E720" i="3"/>
  <c r="F720" i="3" s="1"/>
  <c r="H720" i="3"/>
  <c r="E721" i="3"/>
  <c r="F721" i="3" s="1"/>
  <c r="H721" i="3"/>
  <c r="E722" i="3"/>
  <c r="F722" i="3" s="1"/>
  <c r="H722" i="3"/>
  <c r="E723" i="3"/>
  <c r="F723" i="3" s="1"/>
  <c r="H723" i="3"/>
  <c r="E724" i="3"/>
  <c r="F724" i="3" s="1"/>
  <c r="H724" i="3"/>
  <c r="E725" i="3"/>
  <c r="F725" i="3" s="1"/>
  <c r="H725" i="3"/>
  <c r="E726" i="3"/>
  <c r="F726" i="3" s="1"/>
  <c r="H726" i="3"/>
  <c r="E727" i="3"/>
  <c r="F727" i="3" s="1"/>
  <c r="H727" i="3"/>
  <c r="E728" i="3"/>
  <c r="F728" i="3" s="1"/>
  <c r="H728" i="3"/>
  <c r="E729" i="3"/>
  <c r="F729" i="3" s="1"/>
  <c r="H729" i="3"/>
  <c r="E730" i="3"/>
  <c r="F730" i="3" s="1"/>
  <c r="H730" i="3"/>
  <c r="E731" i="3"/>
  <c r="F731" i="3" s="1"/>
  <c r="H731" i="3"/>
  <c r="E732" i="3"/>
  <c r="F732" i="3" s="1"/>
  <c r="H732" i="3"/>
  <c r="E733" i="3"/>
  <c r="F733" i="3" s="1"/>
  <c r="H733" i="3"/>
  <c r="E734" i="3"/>
  <c r="F734" i="3" s="1"/>
  <c r="H734" i="3"/>
  <c r="E735" i="3"/>
  <c r="F735" i="3" s="1"/>
  <c r="H735" i="3"/>
  <c r="E736" i="3"/>
  <c r="F736" i="3" s="1"/>
  <c r="H736" i="3"/>
  <c r="E737" i="3"/>
  <c r="F737" i="3" s="1"/>
  <c r="H737" i="3"/>
  <c r="E738" i="3"/>
  <c r="F738" i="3" s="1"/>
  <c r="H738" i="3"/>
  <c r="E739" i="3"/>
  <c r="F739" i="3" s="1"/>
  <c r="H739" i="3"/>
  <c r="E740" i="3"/>
  <c r="F740" i="3" s="1"/>
  <c r="H740" i="3"/>
  <c r="E741" i="3"/>
  <c r="F741" i="3" s="1"/>
  <c r="H741" i="3"/>
  <c r="E742" i="3"/>
  <c r="F742" i="3" s="1"/>
  <c r="H742" i="3"/>
  <c r="E743" i="3"/>
  <c r="F743" i="3" s="1"/>
  <c r="H743" i="3"/>
  <c r="E744" i="3"/>
  <c r="F744" i="3" s="1"/>
  <c r="H744" i="3"/>
  <c r="E745" i="3"/>
  <c r="F745" i="3" s="1"/>
  <c r="H745" i="3"/>
  <c r="E746" i="3"/>
  <c r="F746" i="3" s="1"/>
  <c r="H746" i="3"/>
  <c r="E747" i="3"/>
  <c r="F747" i="3" s="1"/>
  <c r="H747" i="3"/>
  <c r="E748" i="3"/>
  <c r="F748" i="3" s="1"/>
  <c r="H748" i="3"/>
  <c r="E749" i="3"/>
  <c r="F749" i="3" s="1"/>
  <c r="H749" i="3"/>
  <c r="E750" i="3"/>
  <c r="F750" i="3" s="1"/>
  <c r="H750" i="3"/>
  <c r="E751" i="3"/>
  <c r="F751" i="3" s="1"/>
  <c r="H751" i="3"/>
  <c r="E752" i="3"/>
  <c r="F752" i="3" s="1"/>
  <c r="H752" i="3"/>
  <c r="E753" i="3"/>
  <c r="F753" i="3" s="1"/>
  <c r="H753" i="3"/>
  <c r="E754" i="3"/>
  <c r="F754" i="3" s="1"/>
  <c r="H754" i="3"/>
  <c r="E755" i="3"/>
  <c r="F755" i="3" s="1"/>
  <c r="H755" i="3"/>
  <c r="E756" i="3"/>
  <c r="F756" i="3" s="1"/>
  <c r="H756" i="3"/>
  <c r="E757" i="3"/>
  <c r="F757" i="3" s="1"/>
  <c r="H757" i="3"/>
  <c r="E758" i="3"/>
  <c r="F758" i="3" s="1"/>
  <c r="H758" i="3"/>
  <c r="E759" i="3"/>
  <c r="F759" i="3" s="1"/>
  <c r="H759" i="3"/>
  <c r="E760" i="3"/>
  <c r="F760" i="3" s="1"/>
  <c r="H760" i="3"/>
  <c r="E761" i="3"/>
  <c r="F761" i="3" s="1"/>
  <c r="H761" i="3"/>
  <c r="E762" i="3"/>
  <c r="F762" i="3" s="1"/>
  <c r="H762" i="3"/>
  <c r="E763" i="3"/>
  <c r="F763" i="3" s="1"/>
  <c r="H763" i="3"/>
  <c r="E764" i="3"/>
  <c r="F764" i="3" s="1"/>
  <c r="H764" i="3"/>
  <c r="E765" i="3"/>
  <c r="F765" i="3" s="1"/>
  <c r="H765" i="3"/>
  <c r="E766" i="3"/>
  <c r="F766" i="3" s="1"/>
  <c r="H766" i="3"/>
  <c r="E767" i="3"/>
  <c r="F767" i="3" s="1"/>
  <c r="H767" i="3"/>
  <c r="E768" i="3"/>
  <c r="F768" i="3" s="1"/>
  <c r="H768" i="3"/>
  <c r="E769" i="3"/>
  <c r="F769" i="3" s="1"/>
  <c r="H769" i="3"/>
  <c r="E770" i="3"/>
  <c r="F770" i="3" s="1"/>
  <c r="H770" i="3"/>
  <c r="E771" i="3"/>
  <c r="F771" i="3" s="1"/>
  <c r="H771" i="3"/>
  <c r="E772" i="3"/>
  <c r="F772" i="3" s="1"/>
  <c r="H772" i="3"/>
  <c r="E773" i="3"/>
  <c r="F773" i="3" s="1"/>
  <c r="H773" i="3"/>
  <c r="E774" i="3"/>
  <c r="F774" i="3" s="1"/>
  <c r="H774" i="3"/>
  <c r="E775" i="3"/>
  <c r="F775" i="3" s="1"/>
  <c r="H775" i="3"/>
  <c r="E776" i="3"/>
  <c r="F776" i="3" s="1"/>
  <c r="H776" i="3"/>
  <c r="E777" i="3"/>
  <c r="F777" i="3" s="1"/>
  <c r="H777" i="3"/>
  <c r="E778" i="3"/>
  <c r="F778" i="3" s="1"/>
  <c r="H778" i="3"/>
  <c r="E779" i="3"/>
  <c r="F779" i="3" s="1"/>
  <c r="H779" i="3"/>
  <c r="E780" i="3"/>
  <c r="F780" i="3" s="1"/>
  <c r="H780" i="3"/>
  <c r="E781" i="3"/>
  <c r="F781" i="3" s="1"/>
  <c r="H781" i="3"/>
  <c r="E782" i="3"/>
  <c r="F782" i="3" s="1"/>
  <c r="H782" i="3"/>
  <c r="E783" i="3"/>
  <c r="F783" i="3" s="1"/>
  <c r="H783" i="3"/>
  <c r="E784" i="3"/>
  <c r="F784" i="3" s="1"/>
  <c r="H784" i="3"/>
  <c r="E785" i="3"/>
  <c r="F785" i="3" s="1"/>
  <c r="H785" i="3"/>
  <c r="E786" i="3"/>
  <c r="F786" i="3" s="1"/>
  <c r="H786" i="3"/>
  <c r="E787" i="3"/>
  <c r="F787" i="3" s="1"/>
  <c r="H787" i="3"/>
  <c r="E788" i="3"/>
  <c r="F788" i="3" s="1"/>
  <c r="H788" i="3"/>
  <c r="E789" i="3"/>
  <c r="F789" i="3" s="1"/>
  <c r="H789" i="3"/>
  <c r="E790" i="3"/>
  <c r="F790" i="3" s="1"/>
  <c r="H790" i="3"/>
  <c r="E791" i="3"/>
  <c r="F791" i="3" s="1"/>
  <c r="H791" i="3"/>
  <c r="E792" i="3"/>
  <c r="F792" i="3" s="1"/>
  <c r="H792" i="3"/>
  <c r="E793" i="3"/>
  <c r="F793" i="3" s="1"/>
  <c r="H793" i="3"/>
  <c r="E794" i="3"/>
  <c r="F794" i="3" s="1"/>
  <c r="H794" i="3"/>
  <c r="E795" i="3"/>
  <c r="F795" i="3" s="1"/>
  <c r="H795" i="3"/>
  <c r="E796" i="3"/>
  <c r="F796" i="3" s="1"/>
  <c r="H796" i="3"/>
  <c r="E797" i="3"/>
  <c r="F797" i="3" s="1"/>
  <c r="H797" i="3"/>
  <c r="E798" i="3"/>
  <c r="F798" i="3" s="1"/>
  <c r="H798" i="3"/>
  <c r="E799" i="3"/>
  <c r="F799" i="3" s="1"/>
  <c r="H799" i="3"/>
  <c r="E800" i="3"/>
  <c r="F800" i="3" s="1"/>
  <c r="H800" i="3"/>
  <c r="E801" i="3"/>
  <c r="F801" i="3" s="1"/>
  <c r="H801" i="3"/>
  <c r="E802" i="3"/>
  <c r="F802" i="3" s="1"/>
  <c r="H802" i="3"/>
  <c r="E803" i="3"/>
  <c r="F803" i="3" s="1"/>
  <c r="H803" i="3"/>
  <c r="E804" i="3"/>
  <c r="F804" i="3" s="1"/>
  <c r="H804" i="3"/>
  <c r="E805" i="3"/>
  <c r="F805" i="3" s="1"/>
  <c r="H805" i="3"/>
  <c r="E806" i="3"/>
  <c r="F806" i="3" s="1"/>
  <c r="H806" i="3"/>
  <c r="E807" i="3"/>
  <c r="F807" i="3" s="1"/>
  <c r="H807" i="3"/>
  <c r="E808" i="3"/>
  <c r="F808" i="3" s="1"/>
  <c r="H808" i="3"/>
  <c r="E809" i="3"/>
  <c r="F809" i="3" s="1"/>
  <c r="H809" i="3"/>
  <c r="E810" i="3"/>
  <c r="F810" i="3" s="1"/>
  <c r="H810" i="3"/>
  <c r="E811" i="3"/>
  <c r="F811" i="3" s="1"/>
  <c r="H811" i="3"/>
  <c r="E812" i="3"/>
  <c r="F812" i="3" s="1"/>
  <c r="H812" i="3"/>
  <c r="E813" i="3"/>
  <c r="F813" i="3" s="1"/>
  <c r="H813" i="3"/>
  <c r="E814" i="3"/>
  <c r="F814" i="3" s="1"/>
  <c r="H814" i="3"/>
  <c r="E815" i="3"/>
  <c r="F815" i="3" s="1"/>
  <c r="H815" i="3"/>
  <c r="E816" i="3"/>
  <c r="F816" i="3" s="1"/>
  <c r="H816" i="3"/>
  <c r="E817" i="3"/>
  <c r="F817" i="3" s="1"/>
  <c r="H817" i="3"/>
  <c r="E818" i="3"/>
  <c r="F818" i="3" s="1"/>
  <c r="H818" i="3"/>
  <c r="E819" i="3"/>
  <c r="F819" i="3" s="1"/>
  <c r="H819" i="3"/>
  <c r="E820" i="3"/>
  <c r="F820" i="3" s="1"/>
  <c r="H820" i="3"/>
  <c r="E821" i="3"/>
  <c r="F821" i="3" s="1"/>
  <c r="H821" i="3"/>
  <c r="E822" i="3"/>
  <c r="F822" i="3" s="1"/>
  <c r="H822" i="3"/>
  <c r="E823" i="3"/>
  <c r="F823" i="3" s="1"/>
  <c r="H823" i="3"/>
  <c r="E824" i="3"/>
  <c r="F824" i="3" s="1"/>
  <c r="H824" i="3"/>
  <c r="E825" i="3"/>
  <c r="F825" i="3" s="1"/>
  <c r="H825" i="3"/>
  <c r="E826" i="3"/>
  <c r="F826" i="3" s="1"/>
  <c r="H826" i="3"/>
  <c r="E827" i="3"/>
  <c r="F827" i="3" s="1"/>
  <c r="H827" i="3"/>
  <c r="E828" i="3"/>
  <c r="F828" i="3" s="1"/>
  <c r="H828" i="3"/>
  <c r="E829" i="3"/>
  <c r="F829" i="3" s="1"/>
  <c r="H829" i="3"/>
  <c r="E830" i="3"/>
  <c r="F830" i="3" s="1"/>
  <c r="H830" i="3"/>
  <c r="E831" i="3"/>
  <c r="F831" i="3" s="1"/>
  <c r="H831" i="3"/>
  <c r="E832" i="3"/>
  <c r="F832" i="3" s="1"/>
  <c r="H832" i="3"/>
  <c r="E833" i="3"/>
  <c r="F833" i="3" s="1"/>
  <c r="H833" i="3"/>
  <c r="E834" i="3"/>
  <c r="F834" i="3" s="1"/>
  <c r="H834" i="3"/>
  <c r="E835" i="3"/>
  <c r="F835" i="3" s="1"/>
  <c r="H835" i="3"/>
  <c r="E836" i="3"/>
  <c r="F836" i="3" s="1"/>
  <c r="H836" i="3"/>
  <c r="E837" i="3"/>
  <c r="F837" i="3" s="1"/>
  <c r="H837" i="3"/>
  <c r="E838" i="3"/>
  <c r="F838" i="3" s="1"/>
  <c r="H838" i="3"/>
  <c r="E839" i="3"/>
  <c r="F839" i="3" s="1"/>
  <c r="H839" i="3"/>
  <c r="E840" i="3"/>
  <c r="F840" i="3" s="1"/>
  <c r="H840" i="3"/>
  <c r="E841" i="3"/>
  <c r="F841" i="3" s="1"/>
  <c r="H841" i="3"/>
  <c r="E842" i="3"/>
  <c r="F842" i="3" s="1"/>
  <c r="H842" i="3"/>
  <c r="E843" i="3"/>
  <c r="F843" i="3" s="1"/>
  <c r="H843" i="3"/>
  <c r="E844" i="3"/>
  <c r="F844" i="3" s="1"/>
  <c r="H844" i="3"/>
  <c r="E845" i="3"/>
  <c r="F845" i="3" s="1"/>
  <c r="H845" i="3"/>
  <c r="E846" i="3"/>
  <c r="F846" i="3" s="1"/>
  <c r="H846" i="3"/>
  <c r="E847" i="3"/>
  <c r="F847" i="3" s="1"/>
  <c r="H847" i="3"/>
  <c r="E848" i="3"/>
  <c r="F848" i="3" s="1"/>
  <c r="H848" i="3"/>
  <c r="E849" i="3"/>
  <c r="F849" i="3" s="1"/>
  <c r="H849" i="3"/>
  <c r="E850" i="3"/>
  <c r="F850" i="3" s="1"/>
  <c r="H850" i="3"/>
  <c r="E851" i="3"/>
  <c r="F851" i="3" s="1"/>
  <c r="H851" i="3"/>
  <c r="E852" i="3"/>
  <c r="F852" i="3" s="1"/>
  <c r="H852" i="3"/>
  <c r="E853" i="3"/>
  <c r="F853" i="3" s="1"/>
  <c r="H853" i="3"/>
  <c r="E854" i="3"/>
  <c r="F854" i="3" s="1"/>
  <c r="H854" i="3"/>
  <c r="E855" i="3"/>
  <c r="F855" i="3" s="1"/>
  <c r="H855" i="3"/>
  <c r="E856" i="3"/>
  <c r="F856" i="3" s="1"/>
  <c r="H856" i="3"/>
  <c r="E857" i="3"/>
  <c r="F857" i="3" s="1"/>
  <c r="H857" i="3"/>
  <c r="E858" i="3"/>
  <c r="F858" i="3" s="1"/>
  <c r="H858" i="3"/>
  <c r="E859" i="3"/>
  <c r="F859" i="3" s="1"/>
  <c r="H859" i="3"/>
  <c r="E860" i="3"/>
  <c r="F860" i="3" s="1"/>
  <c r="H860" i="3"/>
  <c r="E861" i="3"/>
  <c r="F861" i="3" s="1"/>
  <c r="H861" i="3"/>
  <c r="E862" i="3"/>
  <c r="F862" i="3" s="1"/>
  <c r="H862" i="3"/>
  <c r="E863" i="3"/>
  <c r="F863" i="3" s="1"/>
  <c r="H863" i="3"/>
  <c r="E864" i="3"/>
  <c r="F864" i="3" s="1"/>
  <c r="H864" i="3"/>
  <c r="E865" i="3"/>
  <c r="F865" i="3" s="1"/>
  <c r="H865" i="3"/>
  <c r="E866" i="3"/>
  <c r="F866" i="3" s="1"/>
  <c r="H866" i="3"/>
  <c r="E867" i="3"/>
  <c r="F867" i="3" s="1"/>
  <c r="H867" i="3"/>
  <c r="E868" i="3"/>
  <c r="F868" i="3" s="1"/>
  <c r="H868" i="3"/>
  <c r="E869" i="3"/>
  <c r="F869" i="3" s="1"/>
  <c r="H869" i="3"/>
  <c r="E870" i="3"/>
  <c r="F870" i="3" s="1"/>
  <c r="H870" i="3"/>
  <c r="E871" i="3"/>
  <c r="F871" i="3" s="1"/>
  <c r="H871" i="3"/>
  <c r="E872" i="3"/>
  <c r="F872" i="3" s="1"/>
  <c r="H872" i="3"/>
  <c r="E873" i="3"/>
  <c r="F873" i="3" s="1"/>
  <c r="H873" i="3"/>
  <c r="E874" i="3"/>
  <c r="F874" i="3" s="1"/>
  <c r="H874" i="3"/>
  <c r="E875" i="3"/>
  <c r="F875" i="3" s="1"/>
  <c r="H875" i="3"/>
  <c r="E876" i="3"/>
  <c r="F876" i="3" s="1"/>
  <c r="H876" i="3"/>
  <c r="E877" i="3"/>
  <c r="F877" i="3" s="1"/>
  <c r="H877" i="3"/>
  <c r="E878" i="3"/>
  <c r="F878" i="3" s="1"/>
  <c r="H878" i="3"/>
  <c r="E879" i="3"/>
  <c r="F879" i="3" s="1"/>
  <c r="H879" i="3"/>
  <c r="E880" i="3"/>
  <c r="F880" i="3" s="1"/>
  <c r="H880" i="3"/>
  <c r="E881" i="3"/>
  <c r="F881" i="3" s="1"/>
  <c r="H881" i="3"/>
  <c r="E882" i="3"/>
  <c r="F882" i="3" s="1"/>
  <c r="H882" i="3"/>
  <c r="E883" i="3"/>
  <c r="F883" i="3" s="1"/>
  <c r="H883" i="3"/>
  <c r="E884" i="3"/>
  <c r="F884" i="3" s="1"/>
  <c r="H884" i="3"/>
  <c r="E885" i="3"/>
  <c r="F885" i="3" s="1"/>
  <c r="H885" i="3"/>
  <c r="E886" i="3"/>
  <c r="F886" i="3" s="1"/>
  <c r="H886" i="3"/>
  <c r="E887" i="3"/>
  <c r="F887" i="3" s="1"/>
  <c r="H887" i="3"/>
  <c r="E888" i="3"/>
  <c r="F888" i="3" s="1"/>
  <c r="H888" i="3"/>
  <c r="E889" i="3"/>
  <c r="F889" i="3" s="1"/>
  <c r="H889" i="3"/>
  <c r="E890" i="3"/>
  <c r="F890" i="3" s="1"/>
  <c r="H890" i="3"/>
  <c r="E891" i="3"/>
  <c r="F891" i="3" s="1"/>
  <c r="H891" i="3"/>
  <c r="E892" i="3"/>
  <c r="F892" i="3" s="1"/>
  <c r="H892" i="3"/>
  <c r="E893" i="3"/>
  <c r="F893" i="3" s="1"/>
  <c r="H893" i="3"/>
  <c r="E894" i="3"/>
  <c r="F894" i="3" s="1"/>
  <c r="H894" i="3"/>
  <c r="E895" i="3"/>
  <c r="F895" i="3" s="1"/>
  <c r="H895" i="3"/>
  <c r="E896" i="3"/>
  <c r="F896" i="3" s="1"/>
  <c r="H896" i="3"/>
  <c r="E897" i="3"/>
  <c r="F897" i="3" s="1"/>
  <c r="H897" i="3"/>
  <c r="E898" i="3"/>
  <c r="F898" i="3" s="1"/>
  <c r="H898" i="3"/>
  <c r="E899" i="3"/>
  <c r="F899" i="3" s="1"/>
  <c r="H899" i="3"/>
  <c r="E900" i="3"/>
  <c r="F900" i="3" s="1"/>
  <c r="H900" i="3"/>
  <c r="E901" i="3"/>
  <c r="F901" i="3" s="1"/>
  <c r="H901" i="3"/>
  <c r="E902" i="3"/>
  <c r="F902" i="3" s="1"/>
  <c r="H902" i="3"/>
  <c r="E903" i="3"/>
  <c r="F903" i="3" s="1"/>
  <c r="H903" i="3"/>
  <c r="E904" i="3"/>
  <c r="F904" i="3" s="1"/>
  <c r="H904" i="3"/>
  <c r="E905" i="3"/>
  <c r="F905" i="3" s="1"/>
  <c r="H905" i="3"/>
  <c r="E906" i="3"/>
  <c r="F906" i="3" s="1"/>
  <c r="H906" i="3"/>
  <c r="E907" i="3"/>
  <c r="F907" i="3" s="1"/>
  <c r="H907" i="3"/>
  <c r="E908" i="3"/>
  <c r="F908" i="3" s="1"/>
  <c r="H908" i="3"/>
  <c r="E909" i="3"/>
  <c r="F909" i="3" s="1"/>
  <c r="H909" i="3"/>
  <c r="E910" i="3"/>
  <c r="F910" i="3" s="1"/>
  <c r="H910" i="3"/>
  <c r="E911" i="3"/>
  <c r="F911" i="3" s="1"/>
  <c r="H911" i="3"/>
  <c r="E912" i="3"/>
  <c r="F912" i="3" s="1"/>
  <c r="H912" i="3"/>
  <c r="E913" i="3"/>
  <c r="F913" i="3" s="1"/>
  <c r="H913" i="3"/>
  <c r="E914" i="3"/>
  <c r="F914" i="3" s="1"/>
  <c r="H914" i="3"/>
  <c r="E915" i="3"/>
  <c r="F915" i="3" s="1"/>
  <c r="H915" i="3"/>
  <c r="E916" i="3"/>
  <c r="F916" i="3" s="1"/>
  <c r="H916" i="3"/>
  <c r="E917" i="3"/>
  <c r="F917" i="3" s="1"/>
  <c r="H917" i="3"/>
  <c r="E918" i="3"/>
  <c r="F918" i="3" s="1"/>
  <c r="H918" i="3"/>
  <c r="E919" i="3"/>
  <c r="F919" i="3" s="1"/>
  <c r="H919" i="3"/>
  <c r="E920" i="3"/>
  <c r="F920" i="3" s="1"/>
  <c r="H920" i="3"/>
  <c r="E921" i="3"/>
  <c r="F921" i="3" s="1"/>
  <c r="H921" i="3"/>
  <c r="E922" i="3"/>
  <c r="F922" i="3" s="1"/>
  <c r="H922" i="3"/>
  <c r="E923" i="3"/>
  <c r="F923" i="3" s="1"/>
  <c r="H923" i="3"/>
  <c r="E924" i="3"/>
  <c r="F924" i="3" s="1"/>
  <c r="H924" i="3"/>
  <c r="E925" i="3"/>
  <c r="F925" i="3" s="1"/>
  <c r="H925" i="3"/>
  <c r="E926" i="3"/>
  <c r="F926" i="3" s="1"/>
  <c r="H926" i="3"/>
  <c r="E927" i="3"/>
  <c r="F927" i="3" s="1"/>
  <c r="H927" i="3"/>
  <c r="E928" i="3"/>
  <c r="F928" i="3" s="1"/>
  <c r="H928" i="3"/>
  <c r="E929" i="3"/>
  <c r="F929" i="3" s="1"/>
  <c r="H929" i="3"/>
  <c r="E930" i="3"/>
  <c r="F930" i="3" s="1"/>
  <c r="H930" i="3"/>
  <c r="E931" i="3"/>
  <c r="F931" i="3" s="1"/>
  <c r="H931" i="3"/>
  <c r="E932" i="3"/>
  <c r="F932" i="3" s="1"/>
  <c r="H932" i="3"/>
  <c r="E933" i="3"/>
  <c r="F933" i="3" s="1"/>
  <c r="H933" i="3"/>
  <c r="E934" i="3"/>
  <c r="F934" i="3" s="1"/>
  <c r="H934" i="3"/>
  <c r="E935" i="3"/>
  <c r="F935" i="3" s="1"/>
  <c r="H935" i="3"/>
  <c r="E936" i="3"/>
  <c r="F936" i="3" s="1"/>
  <c r="H936" i="3"/>
  <c r="E937" i="3"/>
  <c r="F937" i="3" s="1"/>
  <c r="H937" i="3"/>
  <c r="E938" i="3"/>
  <c r="F938" i="3" s="1"/>
  <c r="H938" i="3"/>
  <c r="E939" i="3"/>
  <c r="F939" i="3" s="1"/>
  <c r="H939" i="3"/>
  <c r="E940" i="3"/>
  <c r="F940" i="3" s="1"/>
  <c r="H940" i="3"/>
  <c r="E941" i="3"/>
  <c r="F941" i="3" s="1"/>
  <c r="H941" i="3"/>
  <c r="E942" i="3"/>
  <c r="F942" i="3" s="1"/>
  <c r="H942" i="3"/>
  <c r="E943" i="3"/>
  <c r="F943" i="3" s="1"/>
  <c r="H943" i="3"/>
  <c r="E944" i="3"/>
  <c r="F944" i="3" s="1"/>
  <c r="H944" i="3"/>
  <c r="E945" i="3"/>
  <c r="F945" i="3" s="1"/>
  <c r="H945" i="3"/>
  <c r="E946" i="3"/>
  <c r="F946" i="3" s="1"/>
  <c r="H946" i="3"/>
  <c r="E947" i="3"/>
  <c r="F947" i="3" s="1"/>
  <c r="H947" i="3"/>
  <c r="E948" i="3"/>
  <c r="F948" i="3" s="1"/>
  <c r="H948" i="3"/>
  <c r="E949" i="3"/>
  <c r="F949" i="3" s="1"/>
  <c r="H949" i="3"/>
  <c r="E950" i="3"/>
  <c r="F950" i="3" s="1"/>
  <c r="H950" i="3"/>
  <c r="E951" i="3"/>
  <c r="F951" i="3" s="1"/>
  <c r="H951" i="3"/>
  <c r="E952" i="3"/>
  <c r="F952" i="3" s="1"/>
  <c r="H952" i="3"/>
  <c r="E953" i="3"/>
  <c r="F953" i="3" s="1"/>
  <c r="H953" i="3"/>
  <c r="E954" i="3"/>
  <c r="F954" i="3" s="1"/>
  <c r="H954" i="3"/>
  <c r="E955" i="3"/>
  <c r="F955" i="3" s="1"/>
  <c r="H955" i="3"/>
  <c r="E956" i="3"/>
  <c r="F956" i="3" s="1"/>
  <c r="H956" i="3"/>
  <c r="E957" i="3"/>
  <c r="F957" i="3" s="1"/>
  <c r="H957" i="3"/>
  <c r="E958" i="3"/>
  <c r="F958" i="3" s="1"/>
  <c r="H958" i="3"/>
  <c r="E959" i="3"/>
  <c r="F959" i="3" s="1"/>
  <c r="H959" i="3"/>
  <c r="E960" i="3"/>
  <c r="F960" i="3" s="1"/>
  <c r="H960" i="3"/>
  <c r="E961" i="3"/>
  <c r="F961" i="3" s="1"/>
  <c r="H961" i="3"/>
  <c r="E962" i="3"/>
  <c r="F962" i="3" s="1"/>
  <c r="H962" i="3"/>
  <c r="E963" i="3"/>
  <c r="F963" i="3" s="1"/>
  <c r="H963" i="3"/>
  <c r="E964" i="3"/>
  <c r="F964" i="3" s="1"/>
  <c r="H964" i="3"/>
  <c r="E965" i="3"/>
  <c r="F965" i="3" s="1"/>
  <c r="H965" i="3"/>
  <c r="E966" i="3"/>
  <c r="F966" i="3" s="1"/>
  <c r="H966" i="3"/>
  <c r="E967" i="3"/>
  <c r="F967" i="3" s="1"/>
  <c r="H967" i="3"/>
  <c r="E968" i="3"/>
  <c r="F968" i="3" s="1"/>
  <c r="H968" i="3"/>
  <c r="E969" i="3"/>
  <c r="F969" i="3" s="1"/>
  <c r="H969" i="3"/>
  <c r="E970" i="3"/>
  <c r="F970" i="3" s="1"/>
  <c r="H970" i="3"/>
  <c r="E971" i="3"/>
  <c r="F971" i="3" s="1"/>
  <c r="H971" i="3"/>
  <c r="E972" i="3"/>
  <c r="F972" i="3" s="1"/>
  <c r="H972" i="3"/>
  <c r="E973" i="3"/>
  <c r="F973" i="3" s="1"/>
  <c r="H973" i="3"/>
  <c r="E974" i="3"/>
  <c r="F974" i="3" s="1"/>
  <c r="H974" i="3"/>
  <c r="E975" i="3"/>
  <c r="F975" i="3" s="1"/>
  <c r="H975" i="3"/>
  <c r="E976" i="3"/>
  <c r="F976" i="3" s="1"/>
  <c r="H976" i="3"/>
  <c r="E977" i="3"/>
  <c r="F977" i="3" s="1"/>
  <c r="H977" i="3"/>
  <c r="E978" i="3"/>
  <c r="F978" i="3" s="1"/>
  <c r="H978" i="3"/>
  <c r="E979" i="3"/>
  <c r="F979" i="3" s="1"/>
  <c r="H979" i="3"/>
  <c r="E980" i="3"/>
  <c r="F980" i="3" s="1"/>
  <c r="H980" i="3"/>
  <c r="E981" i="3"/>
  <c r="F981" i="3" s="1"/>
  <c r="H981" i="3"/>
  <c r="E982" i="3"/>
  <c r="F982" i="3" s="1"/>
  <c r="H982" i="3"/>
  <c r="E983" i="3"/>
  <c r="F983" i="3" s="1"/>
  <c r="H983" i="3"/>
  <c r="E984" i="3"/>
  <c r="F984" i="3" s="1"/>
  <c r="H984" i="3"/>
  <c r="E985" i="3"/>
  <c r="F985" i="3" s="1"/>
  <c r="H985" i="3"/>
  <c r="E986" i="3"/>
  <c r="F986" i="3" s="1"/>
  <c r="H986" i="3"/>
  <c r="E987" i="3"/>
  <c r="F987" i="3" s="1"/>
  <c r="H987" i="3"/>
  <c r="E988" i="3"/>
  <c r="F988" i="3" s="1"/>
  <c r="H988" i="3"/>
  <c r="E989" i="3"/>
  <c r="F989" i="3" s="1"/>
  <c r="H989" i="3"/>
  <c r="E990" i="3"/>
  <c r="F990" i="3" s="1"/>
  <c r="H990" i="3"/>
  <c r="E991" i="3"/>
  <c r="F991" i="3" s="1"/>
  <c r="H991" i="3"/>
  <c r="E992" i="3"/>
  <c r="F992" i="3" s="1"/>
  <c r="H992" i="3"/>
  <c r="E993" i="3"/>
  <c r="F993" i="3" s="1"/>
  <c r="H993" i="3"/>
  <c r="E994" i="3"/>
  <c r="F994" i="3" s="1"/>
  <c r="H994" i="3"/>
  <c r="E995" i="3"/>
  <c r="F995" i="3" s="1"/>
  <c r="H995" i="3"/>
  <c r="E996" i="3"/>
  <c r="F996" i="3" s="1"/>
  <c r="H996" i="3"/>
  <c r="E997" i="3"/>
  <c r="F997" i="3" s="1"/>
  <c r="H997" i="3"/>
  <c r="E998" i="3"/>
  <c r="F998" i="3" s="1"/>
  <c r="H998" i="3"/>
  <c r="E999" i="3"/>
  <c r="F999" i="3" s="1"/>
  <c r="H999" i="3"/>
  <c r="E1000" i="3"/>
  <c r="F1000" i="3" s="1"/>
  <c r="H1000" i="3"/>
  <c r="E1001" i="3"/>
  <c r="F1001" i="3" s="1"/>
  <c r="H1001" i="3"/>
  <c r="E1002" i="3"/>
  <c r="F1002" i="3" s="1"/>
  <c r="H1002" i="3"/>
  <c r="E1003" i="3"/>
  <c r="F1003" i="3" s="1"/>
  <c r="H1003" i="3"/>
  <c r="E1004" i="3"/>
  <c r="F1004" i="3" s="1"/>
  <c r="H1004" i="3"/>
  <c r="E1005" i="3"/>
  <c r="F1005" i="3" s="1"/>
  <c r="H1005" i="3"/>
  <c r="E1006" i="3"/>
  <c r="F1006" i="3" s="1"/>
  <c r="H1006" i="3"/>
  <c r="E1007" i="3"/>
  <c r="F1007" i="3" s="1"/>
  <c r="H1007" i="3"/>
  <c r="E1008" i="3"/>
  <c r="F1008" i="3" s="1"/>
  <c r="H1008" i="3"/>
  <c r="E1009" i="3"/>
  <c r="F1009" i="3" s="1"/>
  <c r="H1009" i="3"/>
  <c r="E1010" i="3"/>
  <c r="F1010" i="3" s="1"/>
  <c r="H1010" i="3"/>
  <c r="E1011" i="3"/>
  <c r="F1011" i="3" s="1"/>
  <c r="H1011" i="3"/>
  <c r="E1012" i="3"/>
  <c r="F1012" i="3" s="1"/>
  <c r="H1012" i="3"/>
  <c r="E1013" i="3"/>
  <c r="F1013" i="3" s="1"/>
  <c r="H1013" i="3"/>
  <c r="E1014" i="3"/>
  <c r="F1014" i="3" s="1"/>
  <c r="H1014" i="3"/>
  <c r="E1015" i="3"/>
  <c r="F1015" i="3" s="1"/>
  <c r="H1015" i="3"/>
  <c r="E1016" i="3"/>
  <c r="F1016" i="3" s="1"/>
  <c r="H1016" i="3"/>
  <c r="E1017" i="3"/>
  <c r="F1017" i="3" s="1"/>
  <c r="H1017" i="3"/>
  <c r="E1018" i="3"/>
  <c r="F1018" i="3" s="1"/>
  <c r="H1018" i="3"/>
  <c r="E1019" i="3"/>
  <c r="F1019" i="3" s="1"/>
  <c r="H1019" i="3"/>
  <c r="E1020" i="3"/>
  <c r="F1020" i="3" s="1"/>
  <c r="H1020" i="3"/>
  <c r="E1021" i="3"/>
  <c r="F1021" i="3" s="1"/>
  <c r="H1021" i="3"/>
  <c r="E1022" i="3"/>
  <c r="F1022" i="3" s="1"/>
  <c r="H1022" i="3"/>
  <c r="E1023" i="3"/>
  <c r="F1023" i="3" s="1"/>
  <c r="H1023" i="3"/>
  <c r="E1024" i="3"/>
  <c r="F1024" i="3" s="1"/>
  <c r="H1024" i="3"/>
  <c r="E1025" i="3"/>
  <c r="F1025" i="3" s="1"/>
  <c r="H1025" i="3"/>
  <c r="E1026" i="3"/>
  <c r="F1026" i="3" s="1"/>
  <c r="H1026" i="3"/>
  <c r="E1027" i="3"/>
  <c r="F1027" i="3" s="1"/>
  <c r="H1027" i="3"/>
  <c r="E1028" i="3"/>
  <c r="F1028" i="3" s="1"/>
  <c r="H1028" i="3"/>
  <c r="E1029" i="3"/>
  <c r="F1029" i="3" s="1"/>
  <c r="H1029" i="3"/>
  <c r="E1030" i="3"/>
  <c r="F1030" i="3" s="1"/>
  <c r="H1030" i="3"/>
  <c r="E1031" i="3"/>
  <c r="F1031" i="3" s="1"/>
  <c r="H1031" i="3"/>
  <c r="E1032" i="3"/>
  <c r="F1032" i="3" s="1"/>
  <c r="H1032" i="3"/>
  <c r="E1033" i="3"/>
  <c r="F1033" i="3" s="1"/>
  <c r="H1033" i="3"/>
  <c r="E1034" i="3"/>
  <c r="F1034" i="3" s="1"/>
  <c r="H1034" i="3"/>
  <c r="E1035" i="3"/>
  <c r="F1035" i="3" s="1"/>
  <c r="H1035" i="3"/>
  <c r="E1036" i="3"/>
  <c r="F1036" i="3" s="1"/>
  <c r="H1036" i="3"/>
  <c r="E1037" i="3"/>
  <c r="F1037" i="3" s="1"/>
  <c r="H1037" i="3"/>
  <c r="E1038" i="3"/>
  <c r="F1038" i="3" s="1"/>
  <c r="H1038" i="3"/>
  <c r="E1039" i="3"/>
  <c r="F1039" i="3" s="1"/>
  <c r="H1039" i="3"/>
  <c r="E1040" i="3"/>
  <c r="F1040" i="3" s="1"/>
  <c r="H1040" i="3"/>
  <c r="E1041" i="3"/>
  <c r="F1041" i="3" s="1"/>
  <c r="H1041" i="3"/>
  <c r="E1042" i="3"/>
  <c r="F1042" i="3" s="1"/>
  <c r="H1042" i="3"/>
  <c r="E1043" i="3"/>
  <c r="F1043" i="3" s="1"/>
  <c r="H1043" i="3"/>
  <c r="E1044" i="3"/>
  <c r="F1044" i="3" s="1"/>
  <c r="H1044" i="3"/>
  <c r="E1045" i="3"/>
  <c r="F1045" i="3" s="1"/>
  <c r="H1045" i="3"/>
  <c r="E1046" i="3"/>
  <c r="F1046" i="3" s="1"/>
  <c r="H1046" i="3"/>
  <c r="E1047" i="3"/>
  <c r="F1047" i="3" s="1"/>
  <c r="H1047" i="3"/>
  <c r="E1048" i="3"/>
  <c r="F1048" i="3" s="1"/>
  <c r="H1048" i="3"/>
  <c r="E1049" i="3"/>
  <c r="F1049" i="3" s="1"/>
  <c r="H1049" i="3"/>
  <c r="E1050" i="3"/>
  <c r="F1050" i="3" s="1"/>
  <c r="H1050" i="3"/>
  <c r="E1051" i="3"/>
  <c r="F1051" i="3" s="1"/>
  <c r="H1051" i="3"/>
  <c r="E1052" i="3"/>
  <c r="F1052" i="3" s="1"/>
  <c r="H1052" i="3"/>
  <c r="E1053" i="3"/>
  <c r="F1053" i="3" s="1"/>
  <c r="H1053" i="3"/>
  <c r="E1054" i="3"/>
  <c r="F1054" i="3" s="1"/>
  <c r="H1054" i="3"/>
  <c r="E1055" i="3"/>
  <c r="F1055" i="3" s="1"/>
  <c r="H1055" i="3"/>
  <c r="E1056" i="3"/>
  <c r="F1056" i="3" s="1"/>
  <c r="H1056" i="3"/>
  <c r="E1057" i="3"/>
  <c r="F1057" i="3" s="1"/>
  <c r="H1057" i="3"/>
  <c r="E1058" i="3"/>
  <c r="F1058" i="3" s="1"/>
  <c r="H1058" i="3"/>
  <c r="E1059" i="3"/>
  <c r="F1059" i="3" s="1"/>
  <c r="H1059" i="3"/>
  <c r="E1060" i="3"/>
  <c r="F1060" i="3" s="1"/>
  <c r="H1060" i="3"/>
  <c r="E1061" i="3"/>
  <c r="F1061" i="3" s="1"/>
  <c r="H1061" i="3"/>
  <c r="E1062" i="3"/>
  <c r="F1062" i="3" s="1"/>
  <c r="H1062" i="3"/>
  <c r="E1063" i="3"/>
  <c r="F1063" i="3" s="1"/>
  <c r="H1063" i="3"/>
  <c r="E1064" i="3"/>
  <c r="F1064" i="3" s="1"/>
  <c r="H1064" i="3"/>
  <c r="E1065" i="3"/>
  <c r="F1065" i="3" s="1"/>
  <c r="H1065" i="3"/>
  <c r="E1066" i="3"/>
  <c r="F1066" i="3" s="1"/>
  <c r="H1066" i="3"/>
  <c r="E1067" i="3"/>
  <c r="F1067" i="3" s="1"/>
  <c r="H1067" i="3"/>
  <c r="E1068" i="3"/>
  <c r="F1068" i="3" s="1"/>
  <c r="H1068" i="3"/>
  <c r="E1069" i="3"/>
  <c r="F1069" i="3" s="1"/>
  <c r="H1069" i="3"/>
  <c r="E1070" i="3"/>
  <c r="F1070" i="3" s="1"/>
  <c r="H1070" i="3"/>
  <c r="E1071" i="3"/>
  <c r="F1071" i="3" s="1"/>
  <c r="H1071" i="3"/>
  <c r="E1072" i="3"/>
  <c r="F1072" i="3" s="1"/>
  <c r="H1072" i="3"/>
  <c r="E1073" i="3"/>
  <c r="F1073" i="3" s="1"/>
  <c r="H1073" i="3"/>
  <c r="E1074" i="3"/>
  <c r="F1074" i="3" s="1"/>
  <c r="H1074" i="3"/>
  <c r="E1075" i="3"/>
  <c r="F1075" i="3" s="1"/>
  <c r="H1075" i="3"/>
  <c r="E1076" i="3"/>
  <c r="F1076" i="3" s="1"/>
  <c r="H1076" i="3"/>
  <c r="E1077" i="3"/>
  <c r="F1077" i="3" s="1"/>
  <c r="H1077" i="3"/>
  <c r="E1078" i="3"/>
  <c r="F1078" i="3" s="1"/>
  <c r="H1078" i="3"/>
  <c r="E1079" i="3"/>
  <c r="F1079" i="3" s="1"/>
  <c r="H1079" i="3"/>
  <c r="E1080" i="3"/>
  <c r="F1080" i="3" s="1"/>
  <c r="H1080" i="3"/>
  <c r="E1081" i="3"/>
  <c r="F1081" i="3" s="1"/>
  <c r="H1081" i="3"/>
  <c r="E1082" i="3"/>
  <c r="F1082" i="3" s="1"/>
  <c r="H1082" i="3"/>
  <c r="E1083" i="3"/>
  <c r="F1083" i="3" s="1"/>
  <c r="H1083" i="3"/>
  <c r="E1084" i="3"/>
  <c r="F1084" i="3" s="1"/>
  <c r="H1084" i="3"/>
  <c r="E1085" i="3"/>
  <c r="F1085" i="3" s="1"/>
  <c r="H1085" i="3"/>
  <c r="E1086" i="3"/>
  <c r="F1086" i="3" s="1"/>
  <c r="H1086" i="3"/>
  <c r="E1087" i="3"/>
  <c r="F1087" i="3" s="1"/>
  <c r="H1087" i="3"/>
  <c r="E1088" i="3"/>
  <c r="F1088" i="3" s="1"/>
  <c r="H1088" i="3"/>
  <c r="E1089" i="3"/>
  <c r="F1089" i="3" s="1"/>
  <c r="H1089" i="3"/>
  <c r="E1090" i="3"/>
  <c r="F1090" i="3" s="1"/>
  <c r="H1090" i="3"/>
  <c r="E1091" i="3"/>
  <c r="F1091" i="3" s="1"/>
  <c r="H1091" i="3"/>
  <c r="E1092" i="3"/>
  <c r="F1092" i="3" s="1"/>
  <c r="H1092" i="3"/>
  <c r="E1093" i="3"/>
  <c r="F1093" i="3" s="1"/>
  <c r="H1093" i="3"/>
  <c r="E1094" i="3"/>
  <c r="F1094" i="3" s="1"/>
  <c r="H1094" i="3"/>
  <c r="E1095" i="3"/>
  <c r="F1095" i="3" s="1"/>
  <c r="H1095" i="3"/>
  <c r="E1096" i="3"/>
  <c r="F1096" i="3" s="1"/>
  <c r="H1096" i="3"/>
  <c r="E1097" i="3"/>
  <c r="F1097" i="3" s="1"/>
  <c r="H1097" i="3"/>
  <c r="E1098" i="3"/>
  <c r="F1098" i="3" s="1"/>
  <c r="H1098" i="3"/>
  <c r="E1099" i="3"/>
  <c r="F1099" i="3" s="1"/>
  <c r="H1099" i="3"/>
  <c r="E1100" i="3"/>
  <c r="F1100" i="3" s="1"/>
  <c r="H1100" i="3"/>
  <c r="E1101" i="3"/>
  <c r="F1101" i="3" s="1"/>
  <c r="H1101" i="3"/>
  <c r="E1102" i="3"/>
  <c r="F1102" i="3" s="1"/>
  <c r="H1102" i="3"/>
  <c r="E1103" i="3"/>
  <c r="F1103" i="3" s="1"/>
  <c r="H1103" i="3"/>
  <c r="E1104" i="3"/>
  <c r="F1104" i="3" s="1"/>
  <c r="H1104" i="3"/>
  <c r="E1105" i="3"/>
  <c r="F1105" i="3" s="1"/>
  <c r="H1105" i="3"/>
  <c r="E1106" i="3"/>
  <c r="F1106" i="3" s="1"/>
  <c r="H1106" i="3"/>
  <c r="E1107" i="3"/>
  <c r="F1107" i="3" s="1"/>
  <c r="H1107" i="3"/>
  <c r="E1108" i="3"/>
  <c r="F1108" i="3" s="1"/>
  <c r="H1108" i="3"/>
  <c r="E1109" i="3"/>
  <c r="F1109" i="3" s="1"/>
  <c r="H1109" i="3"/>
  <c r="E1110" i="3"/>
  <c r="F1110" i="3" s="1"/>
  <c r="H1110" i="3"/>
  <c r="E1111" i="3"/>
  <c r="F1111" i="3" s="1"/>
  <c r="H1111" i="3"/>
  <c r="E1112" i="3"/>
  <c r="F1112" i="3" s="1"/>
  <c r="H1112" i="3"/>
  <c r="E1113" i="3"/>
  <c r="F1113" i="3" s="1"/>
  <c r="H1113" i="3"/>
  <c r="E1114" i="3"/>
  <c r="F1114" i="3" s="1"/>
  <c r="H1114" i="3"/>
  <c r="E1115" i="3"/>
  <c r="F1115" i="3" s="1"/>
  <c r="H1115" i="3"/>
  <c r="E1116" i="3"/>
  <c r="F1116" i="3" s="1"/>
  <c r="H1116" i="3"/>
  <c r="E1117" i="3"/>
  <c r="F1117" i="3" s="1"/>
  <c r="H1117" i="3"/>
  <c r="E1118" i="3"/>
  <c r="F1118" i="3" s="1"/>
  <c r="H1118" i="3"/>
  <c r="E1119" i="3"/>
  <c r="F1119" i="3" s="1"/>
  <c r="H1119" i="3"/>
  <c r="E1120" i="3"/>
  <c r="F1120" i="3" s="1"/>
  <c r="H1120" i="3"/>
  <c r="E1121" i="3"/>
  <c r="F1121" i="3" s="1"/>
  <c r="H1121" i="3"/>
  <c r="E1122" i="3"/>
  <c r="F1122" i="3" s="1"/>
  <c r="H1122" i="3"/>
  <c r="E1123" i="3"/>
  <c r="F1123" i="3" s="1"/>
  <c r="H1123" i="3"/>
  <c r="E1124" i="3"/>
  <c r="F1124" i="3" s="1"/>
  <c r="H1124" i="3"/>
  <c r="E1125" i="3"/>
  <c r="F1125" i="3" s="1"/>
  <c r="H1125" i="3"/>
  <c r="E1126" i="3"/>
  <c r="F1126" i="3" s="1"/>
  <c r="H1126" i="3"/>
  <c r="E1127" i="3"/>
  <c r="F1127" i="3" s="1"/>
  <c r="H1127" i="3"/>
  <c r="E1128" i="3"/>
  <c r="F1128" i="3" s="1"/>
  <c r="H1128" i="3"/>
  <c r="E1129" i="3"/>
  <c r="F1129" i="3" s="1"/>
  <c r="H1129" i="3"/>
  <c r="E1130" i="3"/>
  <c r="F1130" i="3" s="1"/>
  <c r="H1130" i="3"/>
  <c r="E1131" i="3"/>
  <c r="F1131" i="3" s="1"/>
  <c r="H1131" i="3"/>
  <c r="E1132" i="3"/>
  <c r="F1132" i="3" s="1"/>
  <c r="H1132" i="3"/>
  <c r="E1133" i="3"/>
  <c r="F1133" i="3" s="1"/>
  <c r="H1133" i="3"/>
  <c r="E1134" i="3"/>
  <c r="F1134" i="3" s="1"/>
  <c r="H1134" i="3"/>
  <c r="E1135" i="3"/>
  <c r="F1135" i="3" s="1"/>
  <c r="H1135" i="3"/>
  <c r="E1136" i="3"/>
  <c r="F1136" i="3" s="1"/>
  <c r="H1136" i="3"/>
  <c r="E1137" i="3"/>
  <c r="F1137" i="3" s="1"/>
  <c r="H1137" i="3"/>
  <c r="E1138" i="3"/>
  <c r="F1138" i="3" s="1"/>
  <c r="H1138" i="3"/>
  <c r="E1139" i="3"/>
  <c r="F1139" i="3" s="1"/>
  <c r="H1139" i="3"/>
  <c r="E1140" i="3"/>
  <c r="F1140" i="3" s="1"/>
  <c r="H1140" i="3"/>
  <c r="E1141" i="3"/>
  <c r="F1141" i="3" s="1"/>
  <c r="H1141" i="3"/>
  <c r="E1142" i="3"/>
  <c r="F1142" i="3" s="1"/>
  <c r="H1142" i="3"/>
  <c r="E1143" i="3"/>
  <c r="F1143" i="3" s="1"/>
  <c r="H1143" i="3"/>
  <c r="E1144" i="3"/>
  <c r="F1144" i="3" s="1"/>
  <c r="H1144" i="3"/>
  <c r="E1145" i="3"/>
  <c r="F1145" i="3" s="1"/>
  <c r="H1145" i="3"/>
  <c r="E1146" i="3"/>
  <c r="F1146" i="3" s="1"/>
  <c r="H1146" i="3"/>
  <c r="E1147" i="3"/>
  <c r="F1147" i="3" s="1"/>
  <c r="H1147" i="3"/>
  <c r="E1148" i="3"/>
  <c r="F1148" i="3" s="1"/>
  <c r="H1148" i="3"/>
  <c r="E1149" i="3"/>
  <c r="F1149" i="3" s="1"/>
  <c r="H1149" i="3"/>
  <c r="E1150" i="3"/>
  <c r="F1150" i="3" s="1"/>
  <c r="H1150" i="3"/>
  <c r="E1151" i="3"/>
  <c r="F1151" i="3" s="1"/>
  <c r="H1151" i="3"/>
  <c r="E1152" i="3"/>
  <c r="F1152" i="3" s="1"/>
  <c r="H1152" i="3"/>
  <c r="E1153" i="3"/>
  <c r="F1153" i="3" s="1"/>
  <c r="H1153" i="3"/>
  <c r="H3" i="3"/>
  <c r="J1153" i="3"/>
  <c r="L1153" i="3" s="1"/>
  <c r="G1153" i="3"/>
  <c r="C1153" i="3"/>
  <c r="B1153" i="3"/>
  <c r="J1152" i="3"/>
  <c r="L1152" i="3" s="1"/>
  <c r="G1152" i="3"/>
  <c r="C1152" i="3"/>
  <c r="B1152" i="3"/>
  <c r="J1151" i="3"/>
  <c r="L1151" i="3" s="1"/>
  <c r="G1151" i="3"/>
  <c r="C1151" i="3"/>
  <c r="B1151" i="3"/>
  <c r="J1150" i="3"/>
  <c r="L1150" i="3" s="1"/>
  <c r="G1150" i="3"/>
  <c r="C1150" i="3"/>
  <c r="B1150" i="3"/>
  <c r="J1149" i="3"/>
  <c r="L1149" i="3" s="1"/>
  <c r="G1149" i="3"/>
  <c r="C1149" i="3"/>
  <c r="B1149" i="3"/>
  <c r="J1148" i="3"/>
  <c r="L1148" i="3" s="1"/>
  <c r="G1148" i="3"/>
  <c r="C1148" i="3"/>
  <c r="B1148" i="3"/>
  <c r="J1147" i="3"/>
  <c r="L1147" i="3" s="1"/>
  <c r="G1147" i="3"/>
  <c r="C1147" i="3"/>
  <c r="B1147" i="3"/>
  <c r="J1146" i="3"/>
  <c r="L1146" i="3" s="1"/>
  <c r="G1146" i="3"/>
  <c r="C1146" i="3"/>
  <c r="B1146" i="3"/>
  <c r="J1145" i="3"/>
  <c r="L1145" i="3" s="1"/>
  <c r="G1145" i="3"/>
  <c r="C1145" i="3"/>
  <c r="B1145" i="3"/>
  <c r="J1144" i="3"/>
  <c r="L1144" i="3" s="1"/>
  <c r="G1144" i="3"/>
  <c r="C1144" i="3"/>
  <c r="B1144" i="3"/>
  <c r="J1143" i="3"/>
  <c r="L1143" i="3" s="1"/>
  <c r="G1143" i="3"/>
  <c r="C1143" i="3"/>
  <c r="B1143" i="3"/>
  <c r="J1142" i="3"/>
  <c r="L1142" i="3" s="1"/>
  <c r="G1142" i="3"/>
  <c r="C1142" i="3"/>
  <c r="B1142" i="3"/>
  <c r="J1141" i="3"/>
  <c r="L1141" i="3" s="1"/>
  <c r="G1141" i="3"/>
  <c r="C1141" i="3"/>
  <c r="B1141" i="3"/>
  <c r="J1140" i="3"/>
  <c r="L1140" i="3" s="1"/>
  <c r="G1140" i="3"/>
  <c r="C1140" i="3"/>
  <c r="B1140" i="3"/>
  <c r="J1139" i="3"/>
  <c r="L1139" i="3" s="1"/>
  <c r="G1139" i="3"/>
  <c r="C1139" i="3"/>
  <c r="B1139" i="3"/>
  <c r="J1138" i="3"/>
  <c r="L1138" i="3" s="1"/>
  <c r="G1138" i="3"/>
  <c r="C1138" i="3"/>
  <c r="B1138" i="3"/>
  <c r="J1137" i="3"/>
  <c r="L1137" i="3" s="1"/>
  <c r="G1137" i="3"/>
  <c r="C1137" i="3"/>
  <c r="B1137" i="3"/>
  <c r="J1136" i="3"/>
  <c r="L1136" i="3" s="1"/>
  <c r="G1136" i="3"/>
  <c r="C1136" i="3"/>
  <c r="B1136" i="3"/>
  <c r="J1135" i="3"/>
  <c r="L1135" i="3" s="1"/>
  <c r="G1135" i="3"/>
  <c r="C1135" i="3"/>
  <c r="B1135" i="3"/>
  <c r="J1134" i="3"/>
  <c r="L1134" i="3" s="1"/>
  <c r="G1134" i="3"/>
  <c r="C1134" i="3"/>
  <c r="B1134" i="3"/>
  <c r="J1133" i="3"/>
  <c r="L1133" i="3" s="1"/>
  <c r="G1133" i="3"/>
  <c r="C1133" i="3"/>
  <c r="B1133" i="3"/>
  <c r="J1132" i="3"/>
  <c r="L1132" i="3" s="1"/>
  <c r="G1132" i="3"/>
  <c r="C1132" i="3"/>
  <c r="B1132" i="3"/>
  <c r="J1131" i="3"/>
  <c r="L1131" i="3" s="1"/>
  <c r="G1131" i="3"/>
  <c r="C1131" i="3"/>
  <c r="B1131" i="3"/>
  <c r="J1130" i="3"/>
  <c r="L1130" i="3" s="1"/>
  <c r="G1130" i="3"/>
  <c r="C1130" i="3"/>
  <c r="B1130" i="3"/>
  <c r="J1129" i="3"/>
  <c r="L1129" i="3" s="1"/>
  <c r="G1129" i="3"/>
  <c r="C1129" i="3"/>
  <c r="B1129" i="3"/>
  <c r="J1128" i="3"/>
  <c r="L1128" i="3" s="1"/>
  <c r="G1128" i="3"/>
  <c r="C1128" i="3"/>
  <c r="B1128" i="3"/>
  <c r="J1127" i="3"/>
  <c r="L1127" i="3" s="1"/>
  <c r="G1127" i="3"/>
  <c r="C1127" i="3"/>
  <c r="B1127" i="3"/>
  <c r="J1126" i="3"/>
  <c r="L1126" i="3" s="1"/>
  <c r="G1126" i="3"/>
  <c r="C1126" i="3"/>
  <c r="B1126" i="3"/>
  <c r="J1125" i="3"/>
  <c r="L1125" i="3" s="1"/>
  <c r="G1125" i="3"/>
  <c r="C1125" i="3"/>
  <c r="B1125" i="3"/>
  <c r="J1124" i="3"/>
  <c r="L1124" i="3" s="1"/>
  <c r="G1124" i="3"/>
  <c r="C1124" i="3"/>
  <c r="B1124" i="3"/>
  <c r="J1123" i="3"/>
  <c r="L1123" i="3" s="1"/>
  <c r="G1123" i="3"/>
  <c r="C1123" i="3"/>
  <c r="B1123" i="3"/>
  <c r="J1122" i="3"/>
  <c r="L1122" i="3" s="1"/>
  <c r="G1122" i="3"/>
  <c r="C1122" i="3"/>
  <c r="B1122" i="3"/>
  <c r="J1121" i="3"/>
  <c r="L1121" i="3" s="1"/>
  <c r="G1121" i="3"/>
  <c r="C1121" i="3"/>
  <c r="B1121" i="3"/>
  <c r="J1120" i="3"/>
  <c r="L1120" i="3" s="1"/>
  <c r="G1120" i="3"/>
  <c r="C1120" i="3"/>
  <c r="B1120" i="3"/>
  <c r="J1119" i="3"/>
  <c r="L1119" i="3" s="1"/>
  <c r="G1119" i="3"/>
  <c r="C1119" i="3"/>
  <c r="B1119" i="3"/>
  <c r="J1118" i="3"/>
  <c r="L1118" i="3" s="1"/>
  <c r="G1118" i="3"/>
  <c r="C1118" i="3"/>
  <c r="B1118" i="3"/>
  <c r="J1117" i="3"/>
  <c r="L1117" i="3" s="1"/>
  <c r="G1117" i="3"/>
  <c r="C1117" i="3"/>
  <c r="B1117" i="3"/>
  <c r="J1116" i="3"/>
  <c r="L1116" i="3" s="1"/>
  <c r="G1116" i="3"/>
  <c r="C1116" i="3"/>
  <c r="B1116" i="3"/>
  <c r="J1115" i="3"/>
  <c r="L1115" i="3" s="1"/>
  <c r="G1115" i="3"/>
  <c r="I1115" i="3" s="1"/>
  <c r="C1115" i="3"/>
  <c r="B1115" i="3"/>
  <c r="J1114" i="3"/>
  <c r="L1114" i="3" s="1"/>
  <c r="G1114" i="3"/>
  <c r="C1114" i="3"/>
  <c r="B1114" i="3"/>
  <c r="J1113" i="3"/>
  <c r="L1113" i="3" s="1"/>
  <c r="G1113" i="3"/>
  <c r="C1113" i="3"/>
  <c r="B1113" i="3"/>
  <c r="J1112" i="3"/>
  <c r="L1112" i="3" s="1"/>
  <c r="G1112" i="3"/>
  <c r="C1112" i="3"/>
  <c r="B1112" i="3"/>
  <c r="J1111" i="3"/>
  <c r="L1111" i="3" s="1"/>
  <c r="G1111" i="3"/>
  <c r="I1111" i="3" s="1"/>
  <c r="C1111" i="3"/>
  <c r="B1111" i="3"/>
  <c r="J1110" i="3"/>
  <c r="L1110" i="3" s="1"/>
  <c r="G1110" i="3"/>
  <c r="C1110" i="3"/>
  <c r="B1110" i="3"/>
  <c r="J1109" i="3"/>
  <c r="L1109" i="3" s="1"/>
  <c r="G1109" i="3"/>
  <c r="C1109" i="3"/>
  <c r="B1109" i="3"/>
  <c r="J1108" i="3"/>
  <c r="L1108" i="3" s="1"/>
  <c r="G1108" i="3"/>
  <c r="C1108" i="3"/>
  <c r="B1108" i="3"/>
  <c r="J1107" i="3"/>
  <c r="L1107" i="3" s="1"/>
  <c r="G1107" i="3"/>
  <c r="I1107" i="3" s="1"/>
  <c r="C1107" i="3"/>
  <c r="B1107" i="3"/>
  <c r="J1106" i="3"/>
  <c r="L1106" i="3" s="1"/>
  <c r="G1106" i="3"/>
  <c r="C1106" i="3"/>
  <c r="B1106" i="3"/>
  <c r="J1105" i="3"/>
  <c r="L1105" i="3" s="1"/>
  <c r="G1105" i="3"/>
  <c r="C1105" i="3"/>
  <c r="B1105" i="3"/>
  <c r="J1104" i="3"/>
  <c r="L1104" i="3" s="1"/>
  <c r="G1104" i="3"/>
  <c r="C1104" i="3"/>
  <c r="B1104" i="3"/>
  <c r="J1103" i="3"/>
  <c r="L1103" i="3" s="1"/>
  <c r="G1103" i="3"/>
  <c r="I1103" i="3" s="1"/>
  <c r="C1103" i="3"/>
  <c r="B1103" i="3"/>
  <c r="J1102" i="3"/>
  <c r="L1102" i="3" s="1"/>
  <c r="G1102" i="3"/>
  <c r="C1102" i="3"/>
  <c r="B1102" i="3"/>
  <c r="J1101" i="3"/>
  <c r="L1101" i="3" s="1"/>
  <c r="G1101" i="3"/>
  <c r="C1101" i="3"/>
  <c r="B1101" i="3"/>
  <c r="J1100" i="3"/>
  <c r="L1100" i="3" s="1"/>
  <c r="G1100" i="3"/>
  <c r="C1100" i="3"/>
  <c r="B1100" i="3"/>
  <c r="J1099" i="3"/>
  <c r="L1099" i="3" s="1"/>
  <c r="G1099" i="3"/>
  <c r="I1099" i="3" s="1"/>
  <c r="C1099" i="3"/>
  <c r="B1099" i="3"/>
  <c r="J1098" i="3"/>
  <c r="L1098" i="3" s="1"/>
  <c r="G1098" i="3"/>
  <c r="C1098" i="3"/>
  <c r="B1098" i="3"/>
  <c r="J1097" i="3"/>
  <c r="L1097" i="3" s="1"/>
  <c r="G1097" i="3"/>
  <c r="C1097" i="3"/>
  <c r="B1097" i="3"/>
  <c r="J1096" i="3"/>
  <c r="L1096" i="3" s="1"/>
  <c r="G1096" i="3"/>
  <c r="C1096" i="3"/>
  <c r="B1096" i="3"/>
  <c r="J1095" i="3"/>
  <c r="L1095" i="3" s="1"/>
  <c r="G1095" i="3"/>
  <c r="I1095" i="3" s="1"/>
  <c r="C1095" i="3"/>
  <c r="B1095" i="3"/>
  <c r="J1094" i="3"/>
  <c r="L1094" i="3" s="1"/>
  <c r="G1094" i="3"/>
  <c r="C1094" i="3"/>
  <c r="B1094" i="3"/>
  <c r="J1093" i="3"/>
  <c r="L1093" i="3" s="1"/>
  <c r="G1093" i="3"/>
  <c r="C1093" i="3"/>
  <c r="B1093" i="3"/>
  <c r="J1092" i="3"/>
  <c r="L1092" i="3" s="1"/>
  <c r="G1092" i="3"/>
  <c r="C1092" i="3"/>
  <c r="B1092" i="3"/>
  <c r="J1091" i="3"/>
  <c r="L1091" i="3" s="1"/>
  <c r="G1091" i="3"/>
  <c r="I1091" i="3" s="1"/>
  <c r="C1091" i="3"/>
  <c r="B1091" i="3"/>
  <c r="J1090" i="3"/>
  <c r="L1090" i="3" s="1"/>
  <c r="G1090" i="3"/>
  <c r="C1090" i="3"/>
  <c r="B1090" i="3"/>
  <c r="J1089" i="3"/>
  <c r="L1089" i="3" s="1"/>
  <c r="G1089" i="3"/>
  <c r="C1089" i="3"/>
  <c r="B1089" i="3"/>
  <c r="J1088" i="3"/>
  <c r="L1088" i="3" s="1"/>
  <c r="G1088" i="3"/>
  <c r="C1088" i="3"/>
  <c r="B1088" i="3"/>
  <c r="J1087" i="3"/>
  <c r="L1087" i="3" s="1"/>
  <c r="G1087" i="3"/>
  <c r="I1087" i="3" s="1"/>
  <c r="C1087" i="3"/>
  <c r="B1087" i="3"/>
  <c r="J1086" i="3"/>
  <c r="L1086" i="3" s="1"/>
  <c r="G1086" i="3"/>
  <c r="C1086" i="3"/>
  <c r="B1086" i="3"/>
  <c r="J1085" i="3"/>
  <c r="L1085" i="3" s="1"/>
  <c r="G1085" i="3"/>
  <c r="C1085" i="3"/>
  <c r="B1085" i="3"/>
  <c r="J1084" i="3"/>
  <c r="L1084" i="3" s="1"/>
  <c r="G1084" i="3"/>
  <c r="C1084" i="3"/>
  <c r="B1084" i="3"/>
  <c r="J1083" i="3"/>
  <c r="L1083" i="3" s="1"/>
  <c r="G1083" i="3"/>
  <c r="I1083" i="3" s="1"/>
  <c r="C1083" i="3"/>
  <c r="B1083" i="3"/>
  <c r="J1082" i="3"/>
  <c r="L1082" i="3" s="1"/>
  <c r="G1082" i="3"/>
  <c r="C1082" i="3"/>
  <c r="B1082" i="3"/>
  <c r="J1081" i="3"/>
  <c r="L1081" i="3" s="1"/>
  <c r="G1081" i="3"/>
  <c r="C1081" i="3"/>
  <c r="B1081" i="3"/>
  <c r="J1080" i="3"/>
  <c r="L1080" i="3" s="1"/>
  <c r="G1080" i="3"/>
  <c r="C1080" i="3"/>
  <c r="B1080" i="3"/>
  <c r="J1079" i="3"/>
  <c r="L1079" i="3" s="1"/>
  <c r="G1079" i="3"/>
  <c r="I1079" i="3" s="1"/>
  <c r="C1079" i="3"/>
  <c r="B1079" i="3"/>
  <c r="J1078" i="3"/>
  <c r="L1078" i="3" s="1"/>
  <c r="G1078" i="3"/>
  <c r="C1078" i="3"/>
  <c r="B1078" i="3"/>
  <c r="J1077" i="3"/>
  <c r="L1077" i="3" s="1"/>
  <c r="G1077" i="3"/>
  <c r="C1077" i="3"/>
  <c r="B1077" i="3"/>
  <c r="J1076" i="3"/>
  <c r="L1076" i="3" s="1"/>
  <c r="G1076" i="3"/>
  <c r="C1076" i="3"/>
  <c r="B1076" i="3"/>
  <c r="J1075" i="3"/>
  <c r="L1075" i="3" s="1"/>
  <c r="G1075" i="3"/>
  <c r="I1075" i="3" s="1"/>
  <c r="C1075" i="3"/>
  <c r="B1075" i="3"/>
  <c r="J1074" i="3"/>
  <c r="L1074" i="3" s="1"/>
  <c r="G1074" i="3"/>
  <c r="C1074" i="3"/>
  <c r="B1074" i="3"/>
  <c r="J1073" i="3"/>
  <c r="L1073" i="3" s="1"/>
  <c r="G1073" i="3"/>
  <c r="C1073" i="3"/>
  <c r="B1073" i="3"/>
  <c r="J1072" i="3"/>
  <c r="L1072" i="3" s="1"/>
  <c r="G1072" i="3"/>
  <c r="C1072" i="3"/>
  <c r="B1072" i="3"/>
  <c r="J1071" i="3"/>
  <c r="L1071" i="3" s="1"/>
  <c r="G1071" i="3"/>
  <c r="I1071" i="3" s="1"/>
  <c r="C1071" i="3"/>
  <c r="B1071" i="3"/>
  <c r="J1070" i="3"/>
  <c r="L1070" i="3" s="1"/>
  <c r="G1070" i="3"/>
  <c r="C1070" i="3"/>
  <c r="B1070" i="3"/>
  <c r="J1069" i="3"/>
  <c r="L1069" i="3" s="1"/>
  <c r="G1069" i="3"/>
  <c r="C1069" i="3"/>
  <c r="B1069" i="3"/>
  <c r="J1068" i="3"/>
  <c r="L1068" i="3" s="1"/>
  <c r="G1068" i="3"/>
  <c r="C1068" i="3"/>
  <c r="B1068" i="3"/>
  <c r="J1067" i="3"/>
  <c r="L1067" i="3" s="1"/>
  <c r="G1067" i="3"/>
  <c r="I1067" i="3" s="1"/>
  <c r="C1067" i="3"/>
  <c r="B1067" i="3"/>
  <c r="J1066" i="3"/>
  <c r="L1066" i="3" s="1"/>
  <c r="G1066" i="3"/>
  <c r="C1066" i="3"/>
  <c r="B1066" i="3"/>
  <c r="J1065" i="3"/>
  <c r="L1065" i="3" s="1"/>
  <c r="G1065" i="3"/>
  <c r="C1065" i="3"/>
  <c r="B1065" i="3"/>
  <c r="J1064" i="3"/>
  <c r="L1064" i="3" s="1"/>
  <c r="G1064" i="3"/>
  <c r="C1064" i="3"/>
  <c r="B1064" i="3"/>
  <c r="J1063" i="3"/>
  <c r="L1063" i="3" s="1"/>
  <c r="G1063" i="3"/>
  <c r="I1063" i="3" s="1"/>
  <c r="C1063" i="3"/>
  <c r="B1063" i="3"/>
  <c r="J1062" i="3"/>
  <c r="L1062" i="3" s="1"/>
  <c r="G1062" i="3"/>
  <c r="C1062" i="3"/>
  <c r="B1062" i="3"/>
  <c r="J1061" i="3"/>
  <c r="L1061" i="3" s="1"/>
  <c r="G1061" i="3"/>
  <c r="C1061" i="3"/>
  <c r="B1061" i="3"/>
  <c r="J1060" i="3"/>
  <c r="L1060" i="3" s="1"/>
  <c r="G1060" i="3"/>
  <c r="C1060" i="3"/>
  <c r="B1060" i="3"/>
  <c r="J1059" i="3"/>
  <c r="L1059" i="3" s="1"/>
  <c r="G1059" i="3"/>
  <c r="I1059" i="3" s="1"/>
  <c r="C1059" i="3"/>
  <c r="B1059" i="3"/>
  <c r="J1058" i="3"/>
  <c r="L1058" i="3" s="1"/>
  <c r="G1058" i="3"/>
  <c r="C1058" i="3"/>
  <c r="B1058" i="3"/>
  <c r="J1057" i="3"/>
  <c r="L1057" i="3" s="1"/>
  <c r="G1057" i="3"/>
  <c r="C1057" i="3"/>
  <c r="B1057" i="3"/>
  <c r="J1056" i="3"/>
  <c r="L1056" i="3" s="1"/>
  <c r="G1056" i="3"/>
  <c r="C1056" i="3"/>
  <c r="B1056" i="3"/>
  <c r="J1055" i="3"/>
  <c r="L1055" i="3" s="1"/>
  <c r="G1055" i="3"/>
  <c r="I1055" i="3" s="1"/>
  <c r="C1055" i="3"/>
  <c r="B1055" i="3"/>
  <c r="J1054" i="3"/>
  <c r="L1054" i="3" s="1"/>
  <c r="G1054" i="3"/>
  <c r="C1054" i="3"/>
  <c r="B1054" i="3"/>
  <c r="J1053" i="3"/>
  <c r="L1053" i="3" s="1"/>
  <c r="G1053" i="3"/>
  <c r="C1053" i="3"/>
  <c r="B1053" i="3"/>
  <c r="J1052" i="3"/>
  <c r="L1052" i="3" s="1"/>
  <c r="G1052" i="3"/>
  <c r="C1052" i="3"/>
  <c r="B1052" i="3"/>
  <c r="J1051" i="3"/>
  <c r="L1051" i="3" s="1"/>
  <c r="G1051" i="3"/>
  <c r="I1051" i="3" s="1"/>
  <c r="C1051" i="3"/>
  <c r="B1051" i="3"/>
  <c r="J1050" i="3"/>
  <c r="L1050" i="3" s="1"/>
  <c r="G1050" i="3"/>
  <c r="C1050" i="3"/>
  <c r="B1050" i="3"/>
  <c r="J1049" i="3"/>
  <c r="L1049" i="3" s="1"/>
  <c r="G1049" i="3"/>
  <c r="C1049" i="3"/>
  <c r="B1049" i="3"/>
  <c r="J1048" i="3"/>
  <c r="L1048" i="3" s="1"/>
  <c r="G1048" i="3"/>
  <c r="I1048" i="3" s="1"/>
  <c r="C1048" i="3"/>
  <c r="B1048" i="3"/>
  <c r="J1047" i="3"/>
  <c r="L1047" i="3" s="1"/>
  <c r="G1047" i="3"/>
  <c r="I1047" i="3" s="1"/>
  <c r="C1047" i="3"/>
  <c r="B1047" i="3"/>
  <c r="J1046" i="3"/>
  <c r="L1046" i="3" s="1"/>
  <c r="G1046" i="3"/>
  <c r="C1046" i="3"/>
  <c r="B1046" i="3"/>
  <c r="J1045" i="3"/>
  <c r="L1045" i="3" s="1"/>
  <c r="G1045" i="3"/>
  <c r="C1045" i="3"/>
  <c r="B1045" i="3"/>
  <c r="J1044" i="3"/>
  <c r="L1044" i="3" s="1"/>
  <c r="G1044" i="3"/>
  <c r="I1044" i="3" s="1"/>
  <c r="C1044" i="3"/>
  <c r="B1044" i="3"/>
  <c r="J1043" i="3"/>
  <c r="L1043" i="3" s="1"/>
  <c r="G1043" i="3"/>
  <c r="I1043" i="3" s="1"/>
  <c r="C1043" i="3"/>
  <c r="B1043" i="3"/>
  <c r="J1042" i="3"/>
  <c r="L1042" i="3" s="1"/>
  <c r="G1042" i="3"/>
  <c r="C1042" i="3"/>
  <c r="B1042" i="3"/>
  <c r="J1041" i="3"/>
  <c r="L1041" i="3" s="1"/>
  <c r="G1041" i="3"/>
  <c r="C1041" i="3"/>
  <c r="B1041" i="3"/>
  <c r="J1040" i="3"/>
  <c r="L1040" i="3" s="1"/>
  <c r="G1040" i="3"/>
  <c r="I1040" i="3" s="1"/>
  <c r="C1040" i="3"/>
  <c r="B1040" i="3"/>
  <c r="J1039" i="3"/>
  <c r="L1039" i="3" s="1"/>
  <c r="G1039" i="3"/>
  <c r="I1039" i="3" s="1"/>
  <c r="C1039" i="3"/>
  <c r="B1039" i="3"/>
  <c r="J1038" i="3"/>
  <c r="L1038" i="3" s="1"/>
  <c r="G1038" i="3"/>
  <c r="C1038" i="3"/>
  <c r="B1038" i="3"/>
  <c r="J1037" i="3"/>
  <c r="L1037" i="3" s="1"/>
  <c r="G1037" i="3"/>
  <c r="C1037" i="3"/>
  <c r="B1037" i="3"/>
  <c r="J1036" i="3"/>
  <c r="L1036" i="3" s="1"/>
  <c r="G1036" i="3"/>
  <c r="I1036" i="3" s="1"/>
  <c r="C1036" i="3"/>
  <c r="B1036" i="3"/>
  <c r="J1035" i="3"/>
  <c r="L1035" i="3" s="1"/>
  <c r="G1035" i="3"/>
  <c r="I1035" i="3" s="1"/>
  <c r="C1035" i="3"/>
  <c r="B1035" i="3"/>
  <c r="J1034" i="3"/>
  <c r="L1034" i="3" s="1"/>
  <c r="G1034" i="3"/>
  <c r="C1034" i="3"/>
  <c r="B1034" i="3"/>
  <c r="J1033" i="3"/>
  <c r="L1033" i="3" s="1"/>
  <c r="G1033" i="3"/>
  <c r="C1033" i="3"/>
  <c r="B1033" i="3"/>
  <c r="J1032" i="3"/>
  <c r="L1032" i="3" s="1"/>
  <c r="G1032" i="3"/>
  <c r="I1032" i="3" s="1"/>
  <c r="C1032" i="3"/>
  <c r="B1032" i="3"/>
  <c r="J1031" i="3"/>
  <c r="L1031" i="3" s="1"/>
  <c r="G1031" i="3"/>
  <c r="I1031" i="3" s="1"/>
  <c r="C1031" i="3"/>
  <c r="B1031" i="3"/>
  <c r="J1030" i="3"/>
  <c r="L1030" i="3" s="1"/>
  <c r="G1030" i="3"/>
  <c r="C1030" i="3"/>
  <c r="B1030" i="3"/>
  <c r="J1029" i="3"/>
  <c r="L1029" i="3" s="1"/>
  <c r="G1029" i="3"/>
  <c r="C1029" i="3"/>
  <c r="B1029" i="3"/>
  <c r="J1028" i="3"/>
  <c r="L1028" i="3" s="1"/>
  <c r="G1028" i="3"/>
  <c r="I1028" i="3" s="1"/>
  <c r="C1028" i="3"/>
  <c r="B1028" i="3"/>
  <c r="J1027" i="3"/>
  <c r="L1027" i="3" s="1"/>
  <c r="G1027" i="3"/>
  <c r="I1027" i="3" s="1"/>
  <c r="C1027" i="3"/>
  <c r="B1027" i="3"/>
  <c r="J1026" i="3"/>
  <c r="L1026" i="3" s="1"/>
  <c r="G1026" i="3"/>
  <c r="C1026" i="3"/>
  <c r="B1026" i="3"/>
  <c r="J1025" i="3"/>
  <c r="L1025" i="3" s="1"/>
  <c r="G1025" i="3"/>
  <c r="C1025" i="3"/>
  <c r="B1025" i="3"/>
  <c r="J1024" i="3"/>
  <c r="L1024" i="3" s="1"/>
  <c r="G1024" i="3"/>
  <c r="I1024" i="3" s="1"/>
  <c r="C1024" i="3"/>
  <c r="B1024" i="3"/>
  <c r="J1023" i="3"/>
  <c r="L1023" i="3" s="1"/>
  <c r="G1023" i="3"/>
  <c r="I1023" i="3" s="1"/>
  <c r="C1023" i="3"/>
  <c r="B1023" i="3"/>
  <c r="J1022" i="3"/>
  <c r="L1022" i="3" s="1"/>
  <c r="G1022" i="3"/>
  <c r="C1022" i="3"/>
  <c r="B1022" i="3"/>
  <c r="J1021" i="3"/>
  <c r="L1021" i="3" s="1"/>
  <c r="G1021" i="3"/>
  <c r="C1021" i="3"/>
  <c r="B1021" i="3"/>
  <c r="J1020" i="3"/>
  <c r="L1020" i="3" s="1"/>
  <c r="G1020" i="3"/>
  <c r="I1020" i="3" s="1"/>
  <c r="C1020" i="3"/>
  <c r="B1020" i="3"/>
  <c r="J1019" i="3"/>
  <c r="L1019" i="3" s="1"/>
  <c r="G1019" i="3"/>
  <c r="I1019" i="3" s="1"/>
  <c r="C1019" i="3"/>
  <c r="B1019" i="3"/>
  <c r="J1018" i="3"/>
  <c r="L1018" i="3" s="1"/>
  <c r="G1018" i="3"/>
  <c r="C1018" i="3"/>
  <c r="B1018" i="3"/>
  <c r="J1017" i="3"/>
  <c r="L1017" i="3" s="1"/>
  <c r="G1017" i="3"/>
  <c r="C1017" i="3"/>
  <c r="B1017" i="3"/>
  <c r="J1016" i="3"/>
  <c r="L1016" i="3" s="1"/>
  <c r="G1016" i="3"/>
  <c r="I1016" i="3" s="1"/>
  <c r="C1016" i="3"/>
  <c r="B1016" i="3"/>
  <c r="J1015" i="3"/>
  <c r="L1015" i="3" s="1"/>
  <c r="G1015" i="3"/>
  <c r="I1015" i="3" s="1"/>
  <c r="C1015" i="3"/>
  <c r="B1015" i="3"/>
  <c r="J1014" i="3"/>
  <c r="L1014" i="3" s="1"/>
  <c r="G1014" i="3"/>
  <c r="C1014" i="3"/>
  <c r="B1014" i="3"/>
  <c r="J1013" i="3"/>
  <c r="L1013" i="3" s="1"/>
  <c r="G1013" i="3"/>
  <c r="C1013" i="3"/>
  <c r="B1013" i="3"/>
  <c r="J1012" i="3"/>
  <c r="L1012" i="3" s="1"/>
  <c r="G1012" i="3"/>
  <c r="I1012" i="3" s="1"/>
  <c r="C1012" i="3"/>
  <c r="B1012" i="3"/>
  <c r="J1011" i="3"/>
  <c r="L1011" i="3" s="1"/>
  <c r="G1011" i="3"/>
  <c r="I1011" i="3" s="1"/>
  <c r="C1011" i="3"/>
  <c r="B1011" i="3"/>
  <c r="J1010" i="3"/>
  <c r="L1010" i="3" s="1"/>
  <c r="G1010" i="3"/>
  <c r="C1010" i="3"/>
  <c r="B1010" i="3"/>
  <c r="J1009" i="3"/>
  <c r="L1009" i="3" s="1"/>
  <c r="G1009" i="3"/>
  <c r="C1009" i="3"/>
  <c r="B1009" i="3"/>
  <c r="J1008" i="3"/>
  <c r="L1008" i="3" s="1"/>
  <c r="G1008" i="3"/>
  <c r="I1008" i="3" s="1"/>
  <c r="C1008" i="3"/>
  <c r="B1008" i="3"/>
  <c r="J1007" i="3"/>
  <c r="L1007" i="3" s="1"/>
  <c r="G1007" i="3"/>
  <c r="I1007" i="3" s="1"/>
  <c r="C1007" i="3"/>
  <c r="B1007" i="3"/>
  <c r="J1006" i="3"/>
  <c r="L1006" i="3" s="1"/>
  <c r="G1006" i="3"/>
  <c r="C1006" i="3"/>
  <c r="B1006" i="3"/>
  <c r="J1005" i="3"/>
  <c r="L1005" i="3" s="1"/>
  <c r="G1005" i="3"/>
  <c r="C1005" i="3"/>
  <c r="B1005" i="3"/>
  <c r="J1004" i="3"/>
  <c r="L1004" i="3" s="1"/>
  <c r="G1004" i="3"/>
  <c r="I1004" i="3" s="1"/>
  <c r="C1004" i="3"/>
  <c r="B1004" i="3"/>
  <c r="J1003" i="3"/>
  <c r="L1003" i="3" s="1"/>
  <c r="G1003" i="3"/>
  <c r="I1003" i="3" s="1"/>
  <c r="C1003" i="3"/>
  <c r="B1003" i="3"/>
  <c r="J1002" i="3"/>
  <c r="L1002" i="3" s="1"/>
  <c r="G1002" i="3"/>
  <c r="C1002" i="3"/>
  <c r="B1002" i="3"/>
  <c r="J1001" i="3"/>
  <c r="L1001" i="3" s="1"/>
  <c r="G1001" i="3"/>
  <c r="C1001" i="3"/>
  <c r="B1001" i="3"/>
  <c r="J1000" i="3"/>
  <c r="L1000" i="3" s="1"/>
  <c r="G1000" i="3"/>
  <c r="I1000" i="3" s="1"/>
  <c r="C1000" i="3"/>
  <c r="B1000" i="3"/>
  <c r="J999" i="3"/>
  <c r="L999" i="3" s="1"/>
  <c r="G999" i="3"/>
  <c r="I999" i="3" s="1"/>
  <c r="C999" i="3"/>
  <c r="B999" i="3"/>
  <c r="J998" i="3"/>
  <c r="L998" i="3" s="1"/>
  <c r="G998" i="3"/>
  <c r="C998" i="3"/>
  <c r="B998" i="3"/>
  <c r="J997" i="3"/>
  <c r="L997" i="3" s="1"/>
  <c r="G997" i="3"/>
  <c r="C997" i="3"/>
  <c r="B997" i="3"/>
  <c r="J996" i="3"/>
  <c r="L996" i="3" s="1"/>
  <c r="G996" i="3"/>
  <c r="I996" i="3" s="1"/>
  <c r="C996" i="3"/>
  <c r="B996" i="3"/>
  <c r="J995" i="3"/>
  <c r="L995" i="3" s="1"/>
  <c r="G995" i="3"/>
  <c r="I995" i="3" s="1"/>
  <c r="C995" i="3"/>
  <c r="B995" i="3"/>
  <c r="J994" i="3"/>
  <c r="L994" i="3" s="1"/>
  <c r="G994" i="3"/>
  <c r="I994" i="3" s="1"/>
  <c r="C994" i="3"/>
  <c r="B994" i="3"/>
  <c r="J993" i="3"/>
  <c r="L993" i="3" s="1"/>
  <c r="G993" i="3"/>
  <c r="C993" i="3"/>
  <c r="B993" i="3"/>
  <c r="J992" i="3"/>
  <c r="L992" i="3" s="1"/>
  <c r="G992" i="3"/>
  <c r="I992" i="3" s="1"/>
  <c r="C992" i="3"/>
  <c r="B992" i="3"/>
  <c r="J991" i="3"/>
  <c r="L991" i="3" s="1"/>
  <c r="G991" i="3"/>
  <c r="I991" i="3" s="1"/>
  <c r="C991" i="3"/>
  <c r="B991" i="3"/>
  <c r="J990" i="3"/>
  <c r="L990" i="3" s="1"/>
  <c r="G990" i="3"/>
  <c r="I990" i="3" s="1"/>
  <c r="C990" i="3"/>
  <c r="B990" i="3"/>
  <c r="J989" i="3"/>
  <c r="L989" i="3" s="1"/>
  <c r="G989" i="3"/>
  <c r="C989" i="3"/>
  <c r="B989" i="3"/>
  <c r="J988" i="3"/>
  <c r="L988" i="3" s="1"/>
  <c r="G988" i="3"/>
  <c r="I988" i="3" s="1"/>
  <c r="C988" i="3"/>
  <c r="B988" i="3"/>
  <c r="J987" i="3"/>
  <c r="L987" i="3" s="1"/>
  <c r="G987" i="3"/>
  <c r="I987" i="3" s="1"/>
  <c r="C987" i="3"/>
  <c r="B987" i="3"/>
  <c r="J986" i="3"/>
  <c r="L986" i="3" s="1"/>
  <c r="G986" i="3"/>
  <c r="I986" i="3" s="1"/>
  <c r="C986" i="3"/>
  <c r="B986" i="3"/>
  <c r="J985" i="3"/>
  <c r="L985" i="3" s="1"/>
  <c r="G985" i="3"/>
  <c r="C985" i="3"/>
  <c r="B985" i="3"/>
  <c r="J984" i="3"/>
  <c r="L984" i="3" s="1"/>
  <c r="G984" i="3"/>
  <c r="I984" i="3" s="1"/>
  <c r="C984" i="3"/>
  <c r="B984" i="3"/>
  <c r="J983" i="3"/>
  <c r="L983" i="3" s="1"/>
  <c r="G983" i="3"/>
  <c r="I983" i="3" s="1"/>
  <c r="C983" i="3"/>
  <c r="B983" i="3"/>
  <c r="J982" i="3"/>
  <c r="L982" i="3" s="1"/>
  <c r="G982" i="3"/>
  <c r="I982" i="3" s="1"/>
  <c r="C982" i="3"/>
  <c r="B982" i="3"/>
  <c r="J981" i="3"/>
  <c r="L981" i="3" s="1"/>
  <c r="G981" i="3"/>
  <c r="C981" i="3"/>
  <c r="B981" i="3"/>
  <c r="J980" i="3"/>
  <c r="L980" i="3" s="1"/>
  <c r="G980" i="3"/>
  <c r="I980" i="3" s="1"/>
  <c r="C980" i="3"/>
  <c r="B980" i="3"/>
  <c r="J979" i="3"/>
  <c r="L979" i="3" s="1"/>
  <c r="G979" i="3"/>
  <c r="I979" i="3" s="1"/>
  <c r="C979" i="3"/>
  <c r="B979" i="3"/>
  <c r="J978" i="3"/>
  <c r="L978" i="3" s="1"/>
  <c r="G978" i="3"/>
  <c r="I978" i="3" s="1"/>
  <c r="C978" i="3"/>
  <c r="B978" i="3"/>
  <c r="J977" i="3"/>
  <c r="L977" i="3" s="1"/>
  <c r="G977" i="3"/>
  <c r="C977" i="3"/>
  <c r="B977" i="3"/>
  <c r="J976" i="3"/>
  <c r="L976" i="3" s="1"/>
  <c r="G976" i="3"/>
  <c r="I976" i="3" s="1"/>
  <c r="C976" i="3"/>
  <c r="B976" i="3"/>
  <c r="J975" i="3"/>
  <c r="L975" i="3" s="1"/>
  <c r="G975" i="3"/>
  <c r="I975" i="3" s="1"/>
  <c r="C975" i="3"/>
  <c r="B975" i="3"/>
  <c r="J974" i="3"/>
  <c r="L974" i="3" s="1"/>
  <c r="G974" i="3"/>
  <c r="I974" i="3" s="1"/>
  <c r="C974" i="3"/>
  <c r="B974" i="3"/>
  <c r="J973" i="3"/>
  <c r="L973" i="3" s="1"/>
  <c r="G973" i="3"/>
  <c r="C973" i="3"/>
  <c r="B973" i="3"/>
  <c r="J972" i="3"/>
  <c r="L972" i="3" s="1"/>
  <c r="G972" i="3"/>
  <c r="I972" i="3" s="1"/>
  <c r="C972" i="3"/>
  <c r="B972" i="3"/>
  <c r="J971" i="3"/>
  <c r="L971" i="3" s="1"/>
  <c r="G971" i="3"/>
  <c r="I971" i="3" s="1"/>
  <c r="C971" i="3"/>
  <c r="B971" i="3"/>
  <c r="J970" i="3"/>
  <c r="L970" i="3" s="1"/>
  <c r="G970" i="3"/>
  <c r="I970" i="3" s="1"/>
  <c r="C970" i="3"/>
  <c r="B970" i="3"/>
  <c r="J969" i="3"/>
  <c r="L969" i="3" s="1"/>
  <c r="G969" i="3"/>
  <c r="C969" i="3"/>
  <c r="B969" i="3"/>
  <c r="J968" i="3"/>
  <c r="L968" i="3" s="1"/>
  <c r="G968" i="3"/>
  <c r="I968" i="3" s="1"/>
  <c r="C968" i="3"/>
  <c r="B968" i="3"/>
  <c r="J967" i="3"/>
  <c r="L967" i="3" s="1"/>
  <c r="G967" i="3"/>
  <c r="I967" i="3" s="1"/>
  <c r="C967" i="3"/>
  <c r="B967" i="3"/>
  <c r="J966" i="3"/>
  <c r="L966" i="3" s="1"/>
  <c r="G966" i="3"/>
  <c r="I966" i="3" s="1"/>
  <c r="C966" i="3"/>
  <c r="B966" i="3"/>
  <c r="J965" i="3"/>
  <c r="L965" i="3" s="1"/>
  <c r="G965" i="3"/>
  <c r="C965" i="3"/>
  <c r="B965" i="3"/>
  <c r="J964" i="3"/>
  <c r="L964" i="3" s="1"/>
  <c r="G964" i="3"/>
  <c r="I964" i="3" s="1"/>
  <c r="C964" i="3"/>
  <c r="B964" i="3"/>
  <c r="J963" i="3"/>
  <c r="L963" i="3" s="1"/>
  <c r="G963" i="3"/>
  <c r="I963" i="3" s="1"/>
  <c r="C963" i="3"/>
  <c r="B963" i="3"/>
  <c r="J962" i="3"/>
  <c r="L962" i="3" s="1"/>
  <c r="G962" i="3"/>
  <c r="I962" i="3" s="1"/>
  <c r="C962" i="3"/>
  <c r="B962" i="3"/>
  <c r="J961" i="3"/>
  <c r="L961" i="3" s="1"/>
  <c r="G961" i="3"/>
  <c r="C961" i="3"/>
  <c r="B961" i="3"/>
  <c r="J960" i="3"/>
  <c r="L960" i="3" s="1"/>
  <c r="G960" i="3"/>
  <c r="I960" i="3" s="1"/>
  <c r="C960" i="3"/>
  <c r="B960" i="3"/>
  <c r="J959" i="3"/>
  <c r="L959" i="3" s="1"/>
  <c r="G959" i="3"/>
  <c r="I959" i="3" s="1"/>
  <c r="C959" i="3"/>
  <c r="B959" i="3"/>
  <c r="J958" i="3"/>
  <c r="L958" i="3" s="1"/>
  <c r="G958" i="3"/>
  <c r="I958" i="3" s="1"/>
  <c r="C958" i="3"/>
  <c r="B958" i="3"/>
  <c r="J957" i="3"/>
  <c r="L957" i="3" s="1"/>
  <c r="G957" i="3"/>
  <c r="C957" i="3"/>
  <c r="B957" i="3"/>
  <c r="J956" i="3"/>
  <c r="L956" i="3" s="1"/>
  <c r="G956" i="3"/>
  <c r="I956" i="3" s="1"/>
  <c r="C956" i="3"/>
  <c r="B956" i="3"/>
  <c r="J955" i="3"/>
  <c r="L955" i="3" s="1"/>
  <c r="G955" i="3"/>
  <c r="I955" i="3" s="1"/>
  <c r="C955" i="3"/>
  <c r="B955" i="3"/>
  <c r="J954" i="3"/>
  <c r="L954" i="3" s="1"/>
  <c r="G954" i="3"/>
  <c r="I954" i="3" s="1"/>
  <c r="C954" i="3"/>
  <c r="B954" i="3"/>
  <c r="J953" i="3"/>
  <c r="L953" i="3" s="1"/>
  <c r="G953" i="3"/>
  <c r="C953" i="3"/>
  <c r="B953" i="3"/>
  <c r="J952" i="3"/>
  <c r="L952" i="3" s="1"/>
  <c r="G952" i="3"/>
  <c r="I952" i="3" s="1"/>
  <c r="C952" i="3"/>
  <c r="B952" i="3"/>
  <c r="J951" i="3"/>
  <c r="L951" i="3" s="1"/>
  <c r="G951" i="3"/>
  <c r="I951" i="3" s="1"/>
  <c r="C951" i="3"/>
  <c r="B951" i="3"/>
  <c r="J950" i="3"/>
  <c r="L950" i="3" s="1"/>
  <c r="G950" i="3"/>
  <c r="I950" i="3" s="1"/>
  <c r="C950" i="3"/>
  <c r="B950" i="3"/>
  <c r="J949" i="3"/>
  <c r="L949" i="3" s="1"/>
  <c r="G949" i="3"/>
  <c r="C949" i="3"/>
  <c r="B949" i="3"/>
  <c r="J948" i="3"/>
  <c r="L948" i="3" s="1"/>
  <c r="G948" i="3"/>
  <c r="I948" i="3" s="1"/>
  <c r="C948" i="3"/>
  <c r="B948" i="3"/>
  <c r="J947" i="3"/>
  <c r="L947" i="3" s="1"/>
  <c r="G947" i="3"/>
  <c r="I947" i="3" s="1"/>
  <c r="C947" i="3"/>
  <c r="B947" i="3"/>
  <c r="J946" i="3"/>
  <c r="L946" i="3" s="1"/>
  <c r="G946" i="3"/>
  <c r="I946" i="3" s="1"/>
  <c r="C946" i="3"/>
  <c r="B946" i="3"/>
  <c r="J945" i="3"/>
  <c r="L945" i="3" s="1"/>
  <c r="G945" i="3"/>
  <c r="C945" i="3"/>
  <c r="B945" i="3"/>
  <c r="J944" i="3"/>
  <c r="L944" i="3" s="1"/>
  <c r="G944" i="3"/>
  <c r="I944" i="3" s="1"/>
  <c r="C944" i="3"/>
  <c r="B944" i="3"/>
  <c r="J943" i="3"/>
  <c r="L943" i="3" s="1"/>
  <c r="G943" i="3"/>
  <c r="I943" i="3" s="1"/>
  <c r="C943" i="3"/>
  <c r="B943" i="3"/>
  <c r="J942" i="3"/>
  <c r="L942" i="3" s="1"/>
  <c r="G942" i="3"/>
  <c r="I942" i="3" s="1"/>
  <c r="C942" i="3"/>
  <c r="B942" i="3"/>
  <c r="J941" i="3"/>
  <c r="L941" i="3" s="1"/>
  <c r="G941" i="3"/>
  <c r="C941" i="3"/>
  <c r="B941" i="3"/>
  <c r="J940" i="3"/>
  <c r="L940" i="3" s="1"/>
  <c r="G940" i="3"/>
  <c r="I940" i="3" s="1"/>
  <c r="C940" i="3"/>
  <c r="B940" i="3"/>
  <c r="J939" i="3"/>
  <c r="L939" i="3" s="1"/>
  <c r="G939" i="3"/>
  <c r="I939" i="3" s="1"/>
  <c r="C939" i="3"/>
  <c r="B939" i="3"/>
  <c r="J938" i="3"/>
  <c r="L938" i="3" s="1"/>
  <c r="G938" i="3"/>
  <c r="I938" i="3" s="1"/>
  <c r="C938" i="3"/>
  <c r="B938" i="3"/>
  <c r="J937" i="3"/>
  <c r="L937" i="3" s="1"/>
  <c r="G937" i="3"/>
  <c r="C937" i="3"/>
  <c r="B937" i="3"/>
  <c r="J936" i="3"/>
  <c r="L936" i="3" s="1"/>
  <c r="G936" i="3"/>
  <c r="I936" i="3" s="1"/>
  <c r="C936" i="3"/>
  <c r="B936" i="3"/>
  <c r="J935" i="3"/>
  <c r="L935" i="3" s="1"/>
  <c r="G935" i="3"/>
  <c r="I935" i="3" s="1"/>
  <c r="C935" i="3"/>
  <c r="B935" i="3"/>
  <c r="J934" i="3"/>
  <c r="L934" i="3" s="1"/>
  <c r="G934" i="3"/>
  <c r="I934" i="3" s="1"/>
  <c r="C934" i="3"/>
  <c r="B934" i="3"/>
  <c r="J933" i="3"/>
  <c r="L933" i="3" s="1"/>
  <c r="G933" i="3"/>
  <c r="C933" i="3"/>
  <c r="B933" i="3"/>
  <c r="J932" i="3"/>
  <c r="L932" i="3" s="1"/>
  <c r="G932" i="3"/>
  <c r="I932" i="3" s="1"/>
  <c r="C932" i="3"/>
  <c r="B932" i="3"/>
  <c r="J931" i="3"/>
  <c r="L931" i="3" s="1"/>
  <c r="G931" i="3"/>
  <c r="I931" i="3" s="1"/>
  <c r="C931" i="3"/>
  <c r="B931" i="3"/>
  <c r="J930" i="3"/>
  <c r="L930" i="3" s="1"/>
  <c r="G930" i="3"/>
  <c r="I930" i="3" s="1"/>
  <c r="C930" i="3"/>
  <c r="B930" i="3"/>
  <c r="J929" i="3"/>
  <c r="L929" i="3" s="1"/>
  <c r="G929" i="3"/>
  <c r="C929" i="3"/>
  <c r="B929" i="3"/>
  <c r="J928" i="3"/>
  <c r="L928" i="3" s="1"/>
  <c r="G928" i="3"/>
  <c r="I928" i="3" s="1"/>
  <c r="C928" i="3"/>
  <c r="B928" i="3"/>
  <c r="J927" i="3"/>
  <c r="L927" i="3" s="1"/>
  <c r="G927" i="3"/>
  <c r="I927" i="3" s="1"/>
  <c r="C927" i="3"/>
  <c r="B927" i="3"/>
  <c r="J926" i="3"/>
  <c r="L926" i="3" s="1"/>
  <c r="G926" i="3"/>
  <c r="I926" i="3" s="1"/>
  <c r="C926" i="3"/>
  <c r="B926" i="3"/>
  <c r="J925" i="3"/>
  <c r="L925" i="3" s="1"/>
  <c r="G925" i="3"/>
  <c r="C925" i="3"/>
  <c r="B925" i="3"/>
  <c r="J924" i="3"/>
  <c r="L924" i="3" s="1"/>
  <c r="G924" i="3"/>
  <c r="I924" i="3" s="1"/>
  <c r="C924" i="3"/>
  <c r="B924" i="3"/>
  <c r="J923" i="3"/>
  <c r="L923" i="3" s="1"/>
  <c r="G923" i="3"/>
  <c r="I923" i="3" s="1"/>
  <c r="C923" i="3"/>
  <c r="B923" i="3"/>
  <c r="J922" i="3"/>
  <c r="L922" i="3" s="1"/>
  <c r="G922" i="3"/>
  <c r="I922" i="3" s="1"/>
  <c r="C922" i="3"/>
  <c r="B922" i="3"/>
  <c r="J921" i="3"/>
  <c r="L921" i="3" s="1"/>
  <c r="G921" i="3"/>
  <c r="C921" i="3"/>
  <c r="B921" i="3"/>
  <c r="J920" i="3"/>
  <c r="L920" i="3" s="1"/>
  <c r="G920" i="3"/>
  <c r="I920" i="3" s="1"/>
  <c r="C920" i="3"/>
  <c r="B920" i="3"/>
  <c r="J919" i="3"/>
  <c r="L919" i="3" s="1"/>
  <c r="G919" i="3"/>
  <c r="I919" i="3" s="1"/>
  <c r="C919" i="3"/>
  <c r="B919" i="3"/>
  <c r="J918" i="3"/>
  <c r="L918" i="3" s="1"/>
  <c r="G918" i="3"/>
  <c r="I918" i="3" s="1"/>
  <c r="C918" i="3"/>
  <c r="B918" i="3"/>
  <c r="J917" i="3"/>
  <c r="L917" i="3" s="1"/>
  <c r="G917" i="3"/>
  <c r="C917" i="3"/>
  <c r="B917" i="3"/>
  <c r="J916" i="3"/>
  <c r="L916" i="3" s="1"/>
  <c r="G916" i="3"/>
  <c r="I916" i="3" s="1"/>
  <c r="C916" i="3"/>
  <c r="B916" i="3"/>
  <c r="J915" i="3"/>
  <c r="L915" i="3" s="1"/>
  <c r="G915" i="3"/>
  <c r="I915" i="3" s="1"/>
  <c r="C915" i="3"/>
  <c r="B915" i="3"/>
  <c r="J914" i="3"/>
  <c r="L914" i="3" s="1"/>
  <c r="G914" i="3"/>
  <c r="I914" i="3" s="1"/>
  <c r="C914" i="3"/>
  <c r="B914" i="3"/>
  <c r="J913" i="3"/>
  <c r="L913" i="3" s="1"/>
  <c r="G913" i="3"/>
  <c r="C913" i="3"/>
  <c r="B913" i="3"/>
  <c r="J912" i="3"/>
  <c r="L912" i="3" s="1"/>
  <c r="G912" i="3"/>
  <c r="I912" i="3" s="1"/>
  <c r="C912" i="3"/>
  <c r="B912" i="3"/>
  <c r="J911" i="3"/>
  <c r="L911" i="3" s="1"/>
  <c r="G911" i="3"/>
  <c r="I911" i="3" s="1"/>
  <c r="C911" i="3"/>
  <c r="B911" i="3"/>
  <c r="J910" i="3"/>
  <c r="L910" i="3" s="1"/>
  <c r="G910" i="3"/>
  <c r="I910" i="3" s="1"/>
  <c r="C910" i="3"/>
  <c r="B910" i="3"/>
  <c r="J909" i="3"/>
  <c r="L909" i="3" s="1"/>
  <c r="G909" i="3"/>
  <c r="C909" i="3"/>
  <c r="B909" i="3"/>
  <c r="J908" i="3"/>
  <c r="L908" i="3" s="1"/>
  <c r="G908" i="3"/>
  <c r="I908" i="3" s="1"/>
  <c r="C908" i="3"/>
  <c r="B908" i="3"/>
  <c r="J907" i="3"/>
  <c r="L907" i="3" s="1"/>
  <c r="G907" i="3"/>
  <c r="I907" i="3" s="1"/>
  <c r="C907" i="3"/>
  <c r="B907" i="3"/>
  <c r="J906" i="3"/>
  <c r="L906" i="3" s="1"/>
  <c r="G906" i="3"/>
  <c r="I906" i="3" s="1"/>
  <c r="C906" i="3"/>
  <c r="B906" i="3"/>
  <c r="J905" i="3"/>
  <c r="L905" i="3" s="1"/>
  <c r="G905" i="3"/>
  <c r="C905" i="3"/>
  <c r="B905" i="3"/>
  <c r="J904" i="3"/>
  <c r="L904" i="3" s="1"/>
  <c r="G904" i="3"/>
  <c r="I904" i="3" s="1"/>
  <c r="C904" i="3"/>
  <c r="B904" i="3"/>
  <c r="J903" i="3"/>
  <c r="L903" i="3" s="1"/>
  <c r="G903" i="3"/>
  <c r="I903" i="3" s="1"/>
  <c r="C903" i="3"/>
  <c r="B903" i="3"/>
  <c r="J902" i="3"/>
  <c r="L902" i="3" s="1"/>
  <c r="G902" i="3"/>
  <c r="I902" i="3" s="1"/>
  <c r="C902" i="3"/>
  <c r="B902" i="3"/>
  <c r="J901" i="3"/>
  <c r="L901" i="3" s="1"/>
  <c r="G901" i="3"/>
  <c r="C901" i="3"/>
  <c r="B901" i="3"/>
  <c r="J900" i="3"/>
  <c r="L900" i="3" s="1"/>
  <c r="G900" i="3"/>
  <c r="I900" i="3" s="1"/>
  <c r="C900" i="3"/>
  <c r="B900" i="3"/>
  <c r="J899" i="3"/>
  <c r="L899" i="3" s="1"/>
  <c r="G899" i="3"/>
  <c r="I899" i="3" s="1"/>
  <c r="C899" i="3"/>
  <c r="B899" i="3"/>
  <c r="J898" i="3"/>
  <c r="L898" i="3" s="1"/>
  <c r="G898" i="3"/>
  <c r="I898" i="3" s="1"/>
  <c r="C898" i="3"/>
  <c r="B898" i="3"/>
  <c r="J897" i="3"/>
  <c r="L897" i="3" s="1"/>
  <c r="G897" i="3"/>
  <c r="C897" i="3"/>
  <c r="B897" i="3"/>
  <c r="J896" i="3"/>
  <c r="L896" i="3" s="1"/>
  <c r="G896" i="3"/>
  <c r="I896" i="3" s="1"/>
  <c r="C896" i="3"/>
  <c r="B896" i="3"/>
  <c r="J895" i="3"/>
  <c r="L895" i="3" s="1"/>
  <c r="G895" i="3"/>
  <c r="I895" i="3" s="1"/>
  <c r="C895" i="3"/>
  <c r="B895" i="3"/>
  <c r="J894" i="3"/>
  <c r="L894" i="3" s="1"/>
  <c r="G894" i="3"/>
  <c r="I894" i="3" s="1"/>
  <c r="C894" i="3"/>
  <c r="B894" i="3"/>
  <c r="J893" i="3"/>
  <c r="L893" i="3" s="1"/>
  <c r="G893" i="3"/>
  <c r="C893" i="3"/>
  <c r="B893" i="3"/>
  <c r="J892" i="3"/>
  <c r="L892" i="3" s="1"/>
  <c r="G892" i="3"/>
  <c r="I892" i="3" s="1"/>
  <c r="C892" i="3"/>
  <c r="B892" i="3"/>
  <c r="J891" i="3"/>
  <c r="L891" i="3" s="1"/>
  <c r="G891" i="3"/>
  <c r="I891" i="3" s="1"/>
  <c r="C891" i="3"/>
  <c r="B891" i="3"/>
  <c r="J890" i="3"/>
  <c r="L890" i="3" s="1"/>
  <c r="G890" i="3"/>
  <c r="I890" i="3" s="1"/>
  <c r="C890" i="3"/>
  <c r="B890" i="3"/>
  <c r="J889" i="3"/>
  <c r="L889" i="3" s="1"/>
  <c r="G889" i="3"/>
  <c r="C889" i="3"/>
  <c r="B889" i="3"/>
  <c r="J888" i="3"/>
  <c r="L888" i="3" s="1"/>
  <c r="G888" i="3"/>
  <c r="I888" i="3" s="1"/>
  <c r="C888" i="3"/>
  <c r="B888" i="3"/>
  <c r="J887" i="3"/>
  <c r="L887" i="3" s="1"/>
  <c r="G887" i="3"/>
  <c r="I887" i="3" s="1"/>
  <c r="C887" i="3"/>
  <c r="B887" i="3"/>
  <c r="J886" i="3"/>
  <c r="L886" i="3" s="1"/>
  <c r="G886" i="3"/>
  <c r="I886" i="3" s="1"/>
  <c r="C886" i="3"/>
  <c r="B886" i="3"/>
  <c r="J885" i="3"/>
  <c r="L885" i="3" s="1"/>
  <c r="G885" i="3"/>
  <c r="C885" i="3"/>
  <c r="B885" i="3"/>
  <c r="J884" i="3"/>
  <c r="L884" i="3" s="1"/>
  <c r="G884" i="3"/>
  <c r="I884" i="3" s="1"/>
  <c r="C884" i="3"/>
  <c r="B884" i="3"/>
  <c r="J883" i="3"/>
  <c r="L883" i="3" s="1"/>
  <c r="G883" i="3"/>
  <c r="I883" i="3" s="1"/>
  <c r="C883" i="3"/>
  <c r="B883" i="3"/>
  <c r="J882" i="3"/>
  <c r="L882" i="3" s="1"/>
  <c r="G882" i="3"/>
  <c r="I882" i="3" s="1"/>
  <c r="C882" i="3"/>
  <c r="B882" i="3"/>
  <c r="J881" i="3"/>
  <c r="L881" i="3" s="1"/>
  <c r="G881" i="3"/>
  <c r="C881" i="3"/>
  <c r="B881" i="3"/>
  <c r="J880" i="3"/>
  <c r="L880" i="3" s="1"/>
  <c r="G880" i="3"/>
  <c r="I880" i="3" s="1"/>
  <c r="C880" i="3"/>
  <c r="B880" i="3"/>
  <c r="J879" i="3"/>
  <c r="L879" i="3" s="1"/>
  <c r="G879" i="3"/>
  <c r="I879" i="3" s="1"/>
  <c r="C879" i="3"/>
  <c r="B879" i="3"/>
  <c r="J878" i="3"/>
  <c r="L878" i="3" s="1"/>
  <c r="G878" i="3"/>
  <c r="I878" i="3" s="1"/>
  <c r="C878" i="3"/>
  <c r="B878" i="3"/>
  <c r="J877" i="3"/>
  <c r="L877" i="3" s="1"/>
  <c r="G877" i="3"/>
  <c r="C877" i="3"/>
  <c r="B877" i="3"/>
  <c r="J876" i="3"/>
  <c r="L876" i="3" s="1"/>
  <c r="G876" i="3"/>
  <c r="I876" i="3" s="1"/>
  <c r="C876" i="3"/>
  <c r="B876" i="3"/>
  <c r="J875" i="3"/>
  <c r="L875" i="3" s="1"/>
  <c r="G875" i="3"/>
  <c r="I875" i="3" s="1"/>
  <c r="C875" i="3"/>
  <c r="B875" i="3"/>
  <c r="J874" i="3"/>
  <c r="L874" i="3" s="1"/>
  <c r="G874" i="3"/>
  <c r="I874" i="3" s="1"/>
  <c r="C874" i="3"/>
  <c r="B874" i="3"/>
  <c r="J873" i="3"/>
  <c r="L873" i="3" s="1"/>
  <c r="G873" i="3"/>
  <c r="C873" i="3"/>
  <c r="B873" i="3"/>
  <c r="J872" i="3"/>
  <c r="L872" i="3" s="1"/>
  <c r="G872" i="3"/>
  <c r="I872" i="3" s="1"/>
  <c r="C872" i="3"/>
  <c r="B872" i="3"/>
  <c r="J871" i="3"/>
  <c r="L871" i="3" s="1"/>
  <c r="G871" i="3"/>
  <c r="I871" i="3" s="1"/>
  <c r="C871" i="3"/>
  <c r="B871" i="3"/>
  <c r="J870" i="3"/>
  <c r="L870" i="3" s="1"/>
  <c r="G870" i="3"/>
  <c r="I870" i="3" s="1"/>
  <c r="C870" i="3"/>
  <c r="B870" i="3"/>
  <c r="J869" i="3"/>
  <c r="L869" i="3" s="1"/>
  <c r="G869" i="3"/>
  <c r="C869" i="3"/>
  <c r="B869" i="3"/>
  <c r="J868" i="3"/>
  <c r="L868" i="3" s="1"/>
  <c r="G868" i="3"/>
  <c r="I868" i="3" s="1"/>
  <c r="C868" i="3"/>
  <c r="B868" i="3"/>
  <c r="J867" i="3"/>
  <c r="L867" i="3" s="1"/>
  <c r="G867" i="3"/>
  <c r="I867" i="3" s="1"/>
  <c r="C867" i="3"/>
  <c r="B867" i="3"/>
  <c r="J866" i="3"/>
  <c r="L866" i="3" s="1"/>
  <c r="G866" i="3"/>
  <c r="I866" i="3" s="1"/>
  <c r="C866" i="3"/>
  <c r="B866" i="3"/>
  <c r="J865" i="3"/>
  <c r="L865" i="3" s="1"/>
  <c r="G865" i="3"/>
  <c r="C865" i="3"/>
  <c r="B865" i="3"/>
  <c r="J864" i="3"/>
  <c r="L864" i="3" s="1"/>
  <c r="G864" i="3"/>
  <c r="I864" i="3" s="1"/>
  <c r="C864" i="3"/>
  <c r="B864" i="3"/>
  <c r="J863" i="3"/>
  <c r="L863" i="3" s="1"/>
  <c r="G863" i="3"/>
  <c r="I863" i="3" s="1"/>
  <c r="C863" i="3"/>
  <c r="B863" i="3"/>
  <c r="J862" i="3"/>
  <c r="L862" i="3" s="1"/>
  <c r="G862" i="3"/>
  <c r="I862" i="3" s="1"/>
  <c r="C862" i="3"/>
  <c r="B862" i="3"/>
  <c r="J861" i="3"/>
  <c r="L861" i="3" s="1"/>
  <c r="G861" i="3"/>
  <c r="C861" i="3"/>
  <c r="B861" i="3"/>
  <c r="J860" i="3"/>
  <c r="L860" i="3" s="1"/>
  <c r="G860" i="3"/>
  <c r="I860" i="3" s="1"/>
  <c r="C860" i="3"/>
  <c r="B860" i="3"/>
  <c r="J859" i="3"/>
  <c r="L859" i="3" s="1"/>
  <c r="G859" i="3"/>
  <c r="I859" i="3" s="1"/>
  <c r="C859" i="3"/>
  <c r="B859" i="3"/>
  <c r="J858" i="3"/>
  <c r="L858" i="3" s="1"/>
  <c r="G858" i="3"/>
  <c r="I858" i="3" s="1"/>
  <c r="C858" i="3"/>
  <c r="B858" i="3"/>
  <c r="J857" i="3"/>
  <c r="L857" i="3" s="1"/>
  <c r="G857" i="3"/>
  <c r="C857" i="3"/>
  <c r="B857" i="3"/>
  <c r="J856" i="3"/>
  <c r="L856" i="3" s="1"/>
  <c r="G856" i="3"/>
  <c r="I856" i="3" s="1"/>
  <c r="C856" i="3"/>
  <c r="B856" i="3"/>
  <c r="J855" i="3"/>
  <c r="L855" i="3" s="1"/>
  <c r="G855" i="3"/>
  <c r="I855" i="3" s="1"/>
  <c r="C855" i="3"/>
  <c r="B855" i="3"/>
  <c r="J854" i="3"/>
  <c r="L854" i="3" s="1"/>
  <c r="G854" i="3"/>
  <c r="I854" i="3" s="1"/>
  <c r="C854" i="3"/>
  <c r="B854" i="3"/>
  <c r="J853" i="3"/>
  <c r="L853" i="3" s="1"/>
  <c r="G853" i="3"/>
  <c r="C853" i="3"/>
  <c r="B853" i="3"/>
  <c r="J852" i="3"/>
  <c r="L852" i="3" s="1"/>
  <c r="G852" i="3"/>
  <c r="I852" i="3" s="1"/>
  <c r="C852" i="3"/>
  <c r="B852" i="3"/>
  <c r="J851" i="3"/>
  <c r="L851" i="3" s="1"/>
  <c r="G851" i="3"/>
  <c r="I851" i="3" s="1"/>
  <c r="C851" i="3"/>
  <c r="B851" i="3"/>
  <c r="J850" i="3"/>
  <c r="L850" i="3" s="1"/>
  <c r="G850" i="3"/>
  <c r="I850" i="3" s="1"/>
  <c r="C850" i="3"/>
  <c r="B850" i="3"/>
  <c r="J849" i="3"/>
  <c r="L849" i="3" s="1"/>
  <c r="G849" i="3"/>
  <c r="C849" i="3"/>
  <c r="B849" i="3"/>
  <c r="J848" i="3"/>
  <c r="L848" i="3" s="1"/>
  <c r="G848" i="3"/>
  <c r="I848" i="3" s="1"/>
  <c r="C848" i="3"/>
  <c r="B848" i="3"/>
  <c r="J847" i="3"/>
  <c r="L847" i="3" s="1"/>
  <c r="G847" i="3"/>
  <c r="I847" i="3" s="1"/>
  <c r="C847" i="3"/>
  <c r="B847" i="3"/>
  <c r="J846" i="3"/>
  <c r="L846" i="3" s="1"/>
  <c r="G846" i="3"/>
  <c r="I846" i="3" s="1"/>
  <c r="C846" i="3"/>
  <c r="B846" i="3"/>
  <c r="J845" i="3"/>
  <c r="L845" i="3" s="1"/>
  <c r="G845" i="3"/>
  <c r="C845" i="3"/>
  <c r="B845" i="3"/>
  <c r="J844" i="3"/>
  <c r="L844" i="3" s="1"/>
  <c r="G844" i="3"/>
  <c r="I844" i="3" s="1"/>
  <c r="C844" i="3"/>
  <c r="B844" i="3"/>
  <c r="J843" i="3"/>
  <c r="L843" i="3" s="1"/>
  <c r="G843" i="3"/>
  <c r="I843" i="3" s="1"/>
  <c r="C843" i="3"/>
  <c r="B843" i="3"/>
  <c r="J842" i="3"/>
  <c r="L842" i="3" s="1"/>
  <c r="G842" i="3"/>
  <c r="I842" i="3" s="1"/>
  <c r="C842" i="3"/>
  <c r="B842" i="3"/>
  <c r="J841" i="3"/>
  <c r="L841" i="3" s="1"/>
  <c r="G841" i="3"/>
  <c r="C841" i="3"/>
  <c r="B841" i="3"/>
  <c r="J840" i="3"/>
  <c r="L840" i="3" s="1"/>
  <c r="G840" i="3"/>
  <c r="I840" i="3" s="1"/>
  <c r="C840" i="3"/>
  <c r="B840" i="3"/>
  <c r="J839" i="3"/>
  <c r="L839" i="3" s="1"/>
  <c r="G839" i="3"/>
  <c r="I839" i="3" s="1"/>
  <c r="C839" i="3"/>
  <c r="B839" i="3"/>
  <c r="J838" i="3"/>
  <c r="L838" i="3" s="1"/>
  <c r="G838" i="3"/>
  <c r="I838" i="3" s="1"/>
  <c r="C838" i="3"/>
  <c r="B838" i="3"/>
  <c r="J837" i="3"/>
  <c r="L837" i="3" s="1"/>
  <c r="G837" i="3"/>
  <c r="C837" i="3"/>
  <c r="B837" i="3"/>
  <c r="J836" i="3"/>
  <c r="L836" i="3" s="1"/>
  <c r="G836" i="3"/>
  <c r="I836" i="3" s="1"/>
  <c r="C836" i="3"/>
  <c r="B836" i="3"/>
  <c r="J835" i="3"/>
  <c r="L835" i="3" s="1"/>
  <c r="G835" i="3"/>
  <c r="I835" i="3" s="1"/>
  <c r="C835" i="3"/>
  <c r="B835" i="3"/>
  <c r="J834" i="3"/>
  <c r="L834" i="3" s="1"/>
  <c r="G834" i="3"/>
  <c r="I834" i="3" s="1"/>
  <c r="C834" i="3"/>
  <c r="B834" i="3"/>
  <c r="J833" i="3"/>
  <c r="L833" i="3" s="1"/>
  <c r="G833" i="3"/>
  <c r="C833" i="3"/>
  <c r="B833" i="3"/>
  <c r="J832" i="3"/>
  <c r="L832" i="3" s="1"/>
  <c r="G832" i="3"/>
  <c r="I832" i="3" s="1"/>
  <c r="C832" i="3"/>
  <c r="B832" i="3"/>
  <c r="J831" i="3"/>
  <c r="L831" i="3" s="1"/>
  <c r="G831" i="3"/>
  <c r="I831" i="3" s="1"/>
  <c r="C831" i="3"/>
  <c r="B831" i="3"/>
  <c r="J830" i="3"/>
  <c r="L830" i="3" s="1"/>
  <c r="G830" i="3"/>
  <c r="I830" i="3" s="1"/>
  <c r="C830" i="3"/>
  <c r="B830" i="3"/>
  <c r="J829" i="3"/>
  <c r="L829" i="3" s="1"/>
  <c r="G829" i="3"/>
  <c r="C829" i="3"/>
  <c r="B829" i="3"/>
  <c r="J828" i="3"/>
  <c r="L828" i="3" s="1"/>
  <c r="G828" i="3"/>
  <c r="I828" i="3" s="1"/>
  <c r="C828" i="3"/>
  <c r="B828" i="3"/>
  <c r="J827" i="3"/>
  <c r="L827" i="3" s="1"/>
  <c r="G827" i="3"/>
  <c r="I827" i="3" s="1"/>
  <c r="C827" i="3"/>
  <c r="B827" i="3"/>
  <c r="J826" i="3"/>
  <c r="L826" i="3" s="1"/>
  <c r="G826" i="3"/>
  <c r="I826" i="3" s="1"/>
  <c r="C826" i="3"/>
  <c r="B826" i="3"/>
  <c r="J825" i="3"/>
  <c r="L825" i="3" s="1"/>
  <c r="G825" i="3"/>
  <c r="C825" i="3"/>
  <c r="B825" i="3"/>
  <c r="J824" i="3"/>
  <c r="L824" i="3" s="1"/>
  <c r="G824" i="3"/>
  <c r="I824" i="3" s="1"/>
  <c r="C824" i="3"/>
  <c r="B824" i="3"/>
  <c r="J823" i="3"/>
  <c r="L823" i="3" s="1"/>
  <c r="G823" i="3"/>
  <c r="I823" i="3" s="1"/>
  <c r="C823" i="3"/>
  <c r="B823" i="3"/>
  <c r="J822" i="3"/>
  <c r="L822" i="3" s="1"/>
  <c r="G822" i="3"/>
  <c r="I822" i="3" s="1"/>
  <c r="C822" i="3"/>
  <c r="B822" i="3"/>
  <c r="J821" i="3"/>
  <c r="L821" i="3" s="1"/>
  <c r="G821" i="3"/>
  <c r="C821" i="3"/>
  <c r="B821" i="3"/>
  <c r="J820" i="3"/>
  <c r="L820" i="3" s="1"/>
  <c r="G820" i="3"/>
  <c r="I820" i="3" s="1"/>
  <c r="C820" i="3"/>
  <c r="B820" i="3"/>
  <c r="J819" i="3"/>
  <c r="L819" i="3" s="1"/>
  <c r="G819" i="3"/>
  <c r="I819" i="3" s="1"/>
  <c r="C819" i="3"/>
  <c r="B819" i="3"/>
  <c r="J818" i="3"/>
  <c r="L818" i="3" s="1"/>
  <c r="G818" i="3"/>
  <c r="I818" i="3" s="1"/>
  <c r="C818" i="3"/>
  <c r="B818" i="3"/>
  <c r="J817" i="3"/>
  <c r="L817" i="3" s="1"/>
  <c r="G817" i="3"/>
  <c r="C817" i="3"/>
  <c r="B817" i="3"/>
  <c r="J816" i="3"/>
  <c r="L816" i="3" s="1"/>
  <c r="G816" i="3"/>
  <c r="I816" i="3" s="1"/>
  <c r="C816" i="3"/>
  <c r="B816" i="3"/>
  <c r="J815" i="3"/>
  <c r="L815" i="3" s="1"/>
  <c r="G815" i="3"/>
  <c r="I815" i="3" s="1"/>
  <c r="C815" i="3"/>
  <c r="B815" i="3"/>
  <c r="J814" i="3"/>
  <c r="L814" i="3" s="1"/>
  <c r="G814" i="3"/>
  <c r="I814" i="3" s="1"/>
  <c r="C814" i="3"/>
  <c r="B814" i="3"/>
  <c r="J813" i="3"/>
  <c r="L813" i="3" s="1"/>
  <c r="G813" i="3"/>
  <c r="C813" i="3"/>
  <c r="B813" i="3"/>
  <c r="J812" i="3"/>
  <c r="L812" i="3" s="1"/>
  <c r="G812" i="3"/>
  <c r="I812" i="3" s="1"/>
  <c r="C812" i="3"/>
  <c r="B812" i="3"/>
  <c r="J811" i="3"/>
  <c r="L811" i="3" s="1"/>
  <c r="G811" i="3"/>
  <c r="I811" i="3" s="1"/>
  <c r="C811" i="3"/>
  <c r="B811" i="3"/>
  <c r="J810" i="3"/>
  <c r="L810" i="3" s="1"/>
  <c r="G810" i="3"/>
  <c r="I810" i="3" s="1"/>
  <c r="C810" i="3"/>
  <c r="B810" i="3"/>
  <c r="J809" i="3"/>
  <c r="L809" i="3" s="1"/>
  <c r="G809" i="3"/>
  <c r="C809" i="3"/>
  <c r="B809" i="3"/>
  <c r="J808" i="3"/>
  <c r="L808" i="3" s="1"/>
  <c r="G808" i="3"/>
  <c r="I808" i="3" s="1"/>
  <c r="C808" i="3"/>
  <c r="B808" i="3"/>
  <c r="J807" i="3"/>
  <c r="L807" i="3" s="1"/>
  <c r="G807" i="3"/>
  <c r="I807" i="3" s="1"/>
  <c r="C807" i="3"/>
  <c r="B807" i="3"/>
  <c r="J806" i="3"/>
  <c r="L806" i="3" s="1"/>
  <c r="G806" i="3"/>
  <c r="I806" i="3" s="1"/>
  <c r="C806" i="3"/>
  <c r="B806" i="3"/>
  <c r="J805" i="3"/>
  <c r="L805" i="3" s="1"/>
  <c r="G805" i="3"/>
  <c r="C805" i="3"/>
  <c r="B805" i="3"/>
  <c r="J804" i="3"/>
  <c r="L804" i="3" s="1"/>
  <c r="G804" i="3"/>
  <c r="I804" i="3" s="1"/>
  <c r="C804" i="3"/>
  <c r="B804" i="3"/>
  <c r="J803" i="3"/>
  <c r="L803" i="3" s="1"/>
  <c r="G803" i="3"/>
  <c r="I803" i="3" s="1"/>
  <c r="C803" i="3"/>
  <c r="B803" i="3"/>
  <c r="J802" i="3"/>
  <c r="L802" i="3" s="1"/>
  <c r="G802" i="3"/>
  <c r="I802" i="3" s="1"/>
  <c r="C802" i="3"/>
  <c r="B802" i="3"/>
  <c r="J801" i="3"/>
  <c r="L801" i="3" s="1"/>
  <c r="G801" i="3"/>
  <c r="C801" i="3"/>
  <c r="B801" i="3"/>
  <c r="J800" i="3"/>
  <c r="L800" i="3" s="1"/>
  <c r="G800" i="3"/>
  <c r="I800" i="3" s="1"/>
  <c r="C800" i="3"/>
  <c r="B800" i="3"/>
  <c r="J799" i="3"/>
  <c r="L799" i="3" s="1"/>
  <c r="G799" i="3"/>
  <c r="I799" i="3" s="1"/>
  <c r="C799" i="3"/>
  <c r="B799" i="3"/>
  <c r="J798" i="3"/>
  <c r="L798" i="3" s="1"/>
  <c r="G798" i="3"/>
  <c r="I798" i="3" s="1"/>
  <c r="C798" i="3"/>
  <c r="B798" i="3"/>
  <c r="J797" i="3"/>
  <c r="L797" i="3" s="1"/>
  <c r="G797" i="3"/>
  <c r="C797" i="3"/>
  <c r="B797" i="3"/>
  <c r="J796" i="3"/>
  <c r="L796" i="3" s="1"/>
  <c r="G796" i="3"/>
  <c r="I796" i="3" s="1"/>
  <c r="C796" i="3"/>
  <c r="B796" i="3"/>
  <c r="J795" i="3"/>
  <c r="L795" i="3" s="1"/>
  <c r="G795" i="3"/>
  <c r="I795" i="3" s="1"/>
  <c r="C795" i="3"/>
  <c r="B795" i="3"/>
  <c r="J794" i="3"/>
  <c r="L794" i="3" s="1"/>
  <c r="G794" i="3"/>
  <c r="I794" i="3" s="1"/>
  <c r="C794" i="3"/>
  <c r="B794" i="3"/>
  <c r="J793" i="3"/>
  <c r="L793" i="3" s="1"/>
  <c r="G793" i="3"/>
  <c r="C793" i="3"/>
  <c r="B793" i="3"/>
  <c r="J792" i="3"/>
  <c r="L792" i="3" s="1"/>
  <c r="G792" i="3"/>
  <c r="I792" i="3" s="1"/>
  <c r="C792" i="3"/>
  <c r="B792" i="3"/>
  <c r="J791" i="3"/>
  <c r="L791" i="3" s="1"/>
  <c r="G791" i="3"/>
  <c r="I791" i="3" s="1"/>
  <c r="C791" i="3"/>
  <c r="B791" i="3"/>
  <c r="J790" i="3"/>
  <c r="L790" i="3" s="1"/>
  <c r="G790" i="3"/>
  <c r="I790" i="3" s="1"/>
  <c r="C790" i="3"/>
  <c r="B790" i="3"/>
  <c r="J789" i="3"/>
  <c r="L789" i="3" s="1"/>
  <c r="G789" i="3"/>
  <c r="C789" i="3"/>
  <c r="B789" i="3"/>
  <c r="J788" i="3"/>
  <c r="L788" i="3" s="1"/>
  <c r="G788" i="3"/>
  <c r="I788" i="3" s="1"/>
  <c r="C788" i="3"/>
  <c r="B788" i="3"/>
  <c r="J787" i="3"/>
  <c r="L787" i="3" s="1"/>
  <c r="G787" i="3"/>
  <c r="I787" i="3" s="1"/>
  <c r="C787" i="3"/>
  <c r="B787" i="3"/>
  <c r="J786" i="3"/>
  <c r="L786" i="3" s="1"/>
  <c r="G786" i="3"/>
  <c r="I786" i="3" s="1"/>
  <c r="C786" i="3"/>
  <c r="B786" i="3"/>
  <c r="J785" i="3"/>
  <c r="L785" i="3" s="1"/>
  <c r="G785" i="3"/>
  <c r="C785" i="3"/>
  <c r="B785" i="3"/>
  <c r="J784" i="3"/>
  <c r="L784" i="3" s="1"/>
  <c r="G784" i="3"/>
  <c r="I784" i="3" s="1"/>
  <c r="C784" i="3"/>
  <c r="B784" i="3"/>
  <c r="J783" i="3"/>
  <c r="L783" i="3" s="1"/>
  <c r="G783" i="3"/>
  <c r="I783" i="3" s="1"/>
  <c r="C783" i="3"/>
  <c r="B783" i="3"/>
  <c r="J782" i="3"/>
  <c r="L782" i="3" s="1"/>
  <c r="G782" i="3"/>
  <c r="I782" i="3" s="1"/>
  <c r="C782" i="3"/>
  <c r="B782" i="3"/>
  <c r="J781" i="3"/>
  <c r="L781" i="3" s="1"/>
  <c r="G781" i="3"/>
  <c r="C781" i="3"/>
  <c r="B781" i="3"/>
  <c r="J780" i="3"/>
  <c r="L780" i="3" s="1"/>
  <c r="G780" i="3"/>
  <c r="I780" i="3" s="1"/>
  <c r="C780" i="3"/>
  <c r="B780" i="3"/>
  <c r="J779" i="3"/>
  <c r="L779" i="3" s="1"/>
  <c r="G779" i="3"/>
  <c r="I779" i="3" s="1"/>
  <c r="C779" i="3"/>
  <c r="B779" i="3"/>
  <c r="J778" i="3"/>
  <c r="L778" i="3" s="1"/>
  <c r="G778" i="3"/>
  <c r="I778" i="3" s="1"/>
  <c r="C778" i="3"/>
  <c r="B778" i="3"/>
  <c r="J777" i="3"/>
  <c r="L777" i="3" s="1"/>
  <c r="G777" i="3"/>
  <c r="C777" i="3"/>
  <c r="B777" i="3"/>
  <c r="J776" i="3"/>
  <c r="L776" i="3" s="1"/>
  <c r="G776" i="3"/>
  <c r="I776" i="3" s="1"/>
  <c r="C776" i="3"/>
  <c r="B776" i="3"/>
  <c r="J775" i="3"/>
  <c r="L775" i="3" s="1"/>
  <c r="G775" i="3"/>
  <c r="I775" i="3" s="1"/>
  <c r="C775" i="3"/>
  <c r="B775" i="3"/>
  <c r="J774" i="3"/>
  <c r="L774" i="3" s="1"/>
  <c r="G774" i="3"/>
  <c r="I774" i="3" s="1"/>
  <c r="C774" i="3"/>
  <c r="B774" i="3"/>
  <c r="J773" i="3"/>
  <c r="L773" i="3" s="1"/>
  <c r="G773" i="3"/>
  <c r="C773" i="3"/>
  <c r="B773" i="3"/>
  <c r="J772" i="3"/>
  <c r="L772" i="3" s="1"/>
  <c r="G772" i="3"/>
  <c r="I772" i="3" s="1"/>
  <c r="C772" i="3"/>
  <c r="B772" i="3"/>
  <c r="J771" i="3"/>
  <c r="L771" i="3" s="1"/>
  <c r="G771" i="3"/>
  <c r="I771" i="3" s="1"/>
  <c r="C771" i="3"/>
  <c r="B771" i="3"/>
  <c r="J770" i="3"/>
  <c r="L770" i="3" s="1"/>
  <c r="G770" i="3"/>
  <c r="I770" i="3" s="1"/>
  <c r="C770" i="3"/>
  <c r="B770" i="3"/>
  <c r="J769" i="3"/>
  <c r="L769" i="3" s="1"/>
  <c r="G769" i="3"/>
  <c r="C769" i="3"/>
  <c r="B769" i="3"/>
  <c r="J768" i="3"/>
  <c r="L768" i="3" s="1"/>
  <c r="G768" i="3"/>
  <c r="I768" i="3" s="1"/>
  <c r="C768" i="3"/>
  <c r="B768" i="3"/>
  <c r="J767" i="3"/>
  <c r="L767" i="3" s="1"/>
  <c r="G767" i="3"/>
  <c r="I767" i="3" s="1"/>
  <c r="C767" i="3"/>
  <c r="B767" i="3"/>
  <c r="J766" i="3"/>
  <c r="L766" i="3" s="1"/>
  <c r="G766" i="3"/>
  <c r="I766" i="3" s="1"/>
  <c r="C766" i="3"/>
  <c r="B766" i="3"/>
  <c r="J765" i="3"/>
  <c r="L765" i="3" s="1"/>
  <c r="G765" i="3"/>
  <c r="C765" i="3"/>
  <c r="B765" i="3"/>
  <c r="J764" i="3"/>
  <c r="L764" i="3" s="1"/>
  <c r="G764" i="3"/>
  <c r="I764" i="3" s="1"/>
  <c r="C764" i="3"/>
  <c r="B764" i="3"/>
  <c r="J763" i="3"/>
  <c r="L763" i="3" s="1"/>
  <c r="G763" i="3"/>
  <c r="I763" i="3" s="1"/>
  <c r="C763" i="3"/>
  <c r="B763" i="3"/>
  <c r="J762" i="3"/>
  <c r="L762" i="3" s="1"/>
  <c r="G762" i="3"/>
  <c r="I762" i="3" s="1"/>
  <c r="C762" i="3"/>
  <c r="B762" i="3"/>
  <c r="J761" i="3"/>
  <c r="L761" i="3" s="1"/>
  <c r="G761" i="3"/>
  <c r="C761" i="3"/>
  <c r="B761" i="3"/>
  <c r="J760" i="3"/>
  <c r="L760" i="3" s="1"/>
  <c r="G760" i="3"/>
  <c r="I760" i="3" s="1"/>
  <c r="C760" i="3"/>
  <c r="B760" i="3"/>
  <c r="J759" i="3"/>
  <c r="L759" i="3" s="1"/>
  <c r="G759" i="3"/>
  <c r="I759" i="3" s="1"/>
  <c r="C759" i="3"/>
  <c r="B759" i="3"/>
  <c r="J758" i="3"/>
  <c r="L758" i="3" s="1"/>
  <c r="G758" i="3"/>
  <c r="I758" i="3" s="1"/>
  <c r="C758" i="3"/>
  <c r="B758" i="3"/>
  <c r="J757" i="3"/>
  <c r="L757" i="3" s="1"/>
  <c r="G757" i="3"/>
  <c r="C757" i="3"/>
  <c r="B757" i="3"/>
  <c r="J756" i="3"/>
  <c r="L756" i="3" s="1"/>
  <c r="G756" i="3"/>
  <c r="I756" i="3" s="1"/>
  <c r="C756" i="3"/>
  <c r="B756" i="3"/>
  <c r="J755" i="3"/>
  <c r="L755" i="3" s="1"/>
  <c r="G755" i="3"/>
  <c r="I755" i="3" s="1"/>
  <c r="C755" i="3"/>
  <c r="B755" i="3"/>
  <c r="J754" i="3"/>
  <c r="L754" i="3" s="1"/>
  <c r="G754" i="3"/>
  <c r="I754" i="3" s="1"/>
  <c r="C754" i="3"/>
  <c r="B754" i="3"/>
  <c r="J753" i="3"/>
  <c r="L753" i="3" s="1"/>
  <c r="G753" i="3"/>
  <c r="C753" i="3"/>
  <c r="B753" i="3"/>
  <c r="J752" i="3"/>
  <c r="L752" i="3" s="1"/>
  <c r="G752" i="3"/>
  <c r="I752" i="3" s="1"/>
  <c r="C752" i="3"/>
  <c r="B752" i="3"/>
  <c r="J751" i="3"/>
  <c r="L751" i="3" s="1"/>
  <c r="G751" i="3"/>
  <c r="I751" i="3" s="1"/>
  <c r="C751" i="3"/>
  <c r="B751" i="3"/>
  <c r="J750" i="3"/>
  <c r="L750" i="3" s="1"/>
  <c r="G750" i="3"/>
  <c r="I750" i="3" s="1"/>
  <c r="C750" i="3"/>
  <c r="B750" i="3"/>
  <c r="J749" i="3"/>
  <c r="L749" i="3" s="1"/>
  <c r="G749" i="3"/>
  <c r="C749" i="3"/>
  <c r="B749" i="3"/>
  <c r="J748" i="3"/>
  <c r="L748" i="3" s="1"/>
  <c r="G748" i="3"/>
  <c r="I748" i="3" s="1"/>
  <c r="C748" i="3"/>
  <c r="B748" i="3"/>
  <c r="J747" i="3"/>
  <c r="L747" i="3" s="1"/>
  <c r="G747" i="3"/>
  <c r="I747" i="3" s="1"/>
  <c r="C747" i="3"/>
  <c r="B747" i="3"/>
  <c r="J746" i="3"/>
  <c r="L746" i="3" s="1"/>
  <c r="G746" i="3"/>
  <c r="I746" i="3" s="1"/>
  <c r="C746" i="3"/>
  <c r="B746" i="3"/>
  <c r="J745" i="3"/>
  <c r="L745" i="3" s="1"/>
  <c r="G745" i="3"/>
  <c r="C745" i="3"/>
  <c r="B745" i="3"/>
  <c r="J744" i="3"/>
  <c r="L744" i="3" s="1"/>
  <c r="G744" i="3"/>
  <c r="I744" i="3" s="1"/>
  <c r="C744" i="3"/>
  <c r="B744" i="3"/>
  <c r="J743" i="3"/>
  <c r="L743" i="3" s="1"/>
  <c r="G743" i="3"/>
  <c r="I743" i="3" s="1"/>
  <c r="C743" i="3"/>
  <c r="B743" i="3"/>
  <c r="J742" i="3"/>
  <c r="L742" i="3" s="1"/>
  <c r="G742" i="3"/>
  <c r="I742" i="3" s="1"/>
  <c r="C742" i="3"/>
  <c r="B742" i="3"/>
  <c r="J741" i="3"/>
  <c r="L741" i="3" s="1"/>
  <c r="G741" i="3"/>
  <c r="C741" i="3"/>
  <c r="B741" i="3"/>
  <c r="J740" i="3"/>
  <c r="L740" i="3" s="1"/>
  <c r="G740" i="3"/>
  <c r="I740" i="3" s="1"/>
  <c r="C740" i="3"/>
  <c r="B740" i="3"/>
  <c r="J739" i="3"/>
  <c r="L739" i="3" s="1"/>
  <c r="G739" i="3"/>
  <c r="I739" i="3" s="1"/>
  <c r="C739" i="3"/>
  <c r="B739" i="3"/>
  <c r="J738" i="3"/>
  <c r="L738" i="3" s="1"/>
  <c r="G738" i="3"/>
  <c r="I738" i="3" s="1"/>
  <c r="C738" i="3"/>
  <c r="B738" i="3"/>
  <c r="J737" i="3"/>
  <c r="L737" i="3" s="1"/>
  <c r="G737" i="3"/>
  <c r="C737" i="3"/>
  <c r="B737" i="3"/>
  <c r="J736" i="3"/>
  <c r="L736" i="3" s="1"/>
  <c r="G736" i="3"/>
  <c r="I736" i="3" s="1"/>
  <c r="C736" i="3"/>
  <c r="B736" i="3"/>
  <c r="J735" i="3"/>
  <c r="L735" i="3" s="1"/>
  <c r="G735" i="3"/>
  <c r="I735" i="3" s="1"/>
  <c r="C735" i="3"/>
  <c r="B735" i="3"/>
  <c r="J734" i="3"/>
  <c r="L734" i="3" s="1"/>
  <c r="G734" i="3"/>
  <c r="I734" i="3" s="1"/>
  <c r="C734" i="3"/>
  <c r="B734" i="3"/>
  <c r="J733" i="3"/>
  <c r="L733" i="3" s="1"/>
  <c r="G733" i="3"/>
  <c r="C733" i="3"/>
  <c r="B733" i="3"/>
  <c r="J732" i="3"/>
  <c r="L732" i="3" s="1"/>
  <c r="G732" i="3"/>
  <c r="I732" i="3" s="1"/>
  <c r="C732" i="3"/>
  <c r="B732" i="3"/>
  <c r="J731" i="3"/>
  <c r="L731" i="3" s="1"/>
  <c r="G731" i="3"/>
  <c r="I731" i="3" s="1"/>
  <c r="C731" i="3"/>
  <c r="B731" i="3"/>
  <c r="J730" i="3"/>
  <c r="L730" i="3" s="1"/>
  <c r="G730" i="3"/>
  <c r="I730" i="3" s="1"/>
  <c r="C730" i="3"/>
  <c r="B730" i="3"/>
  <c r="J729" i="3"/>
  <c r="L729" i="3" s="1"/>
  <c r="G729" i="3"/>
  <c r="C729" i="3"/>
  <c r="B729" i="3"/>
  <c r="J728" i="3"/>
  <c r="L728" i="3" s="1"/>
  <c r="G728" i="3"/>
  <c r="I728" i="3" s="1"/>
  <c r="C728" i="3"/>
  <c r="B728" i="3"/>
  <c r="J727" i="3"/>
  <c r="L727" i="3" s="1"/>
  <c r="G727" i="3"/>
  <c r="I727" i="3" s="1"/>
  <c r="C727" i="3"/>
  <c r="B727" i="3"/>
  <c r="J726" i="3"/>
  <c r="L726" i="3" s="1"/>
  <c r="G726" i="3"/>
  <c r="I726" i="3" s="1"/>
  <c r="C726" i="3"/>
  <c r="B726" i="3"/>
  <c r="J725" i="3"/>
  <c r="L725" i="3" s="1"/>
  <c r="G725" i="3"/>
  <c r="C725" i="3"/>
  <c r="B725" i="3"/>
  <c r="J724" i="3"/>
  <c r="L724" i="3" s="1"/>
  <c r="G724" i="3"/>
  <c r="I724" i="3" s="1"/>
  <c r="C724" i="3"/>
  <c r="B724" i="3"/>
  <c r="J723" i="3"/>
  <c r="L723" i="3" s="1"/>
  <c r="G723" i="3"/>
  <c r="I723" i="3" s="1"/>
  <c r="C723" i="3"/>
  <c r="B723" i="3"/>
  <c r="J722" i="3"/>
  <c r="L722" i="3" s="1"/>
  <c r="G722" i="3"/>
  <c r="I722" i="3" s="1"/>
  <c r="C722" i="3"/>
  <c r="B722" i="3"/>
  <c r="J721" i="3"/>
  <c r="L721" i="3" s="1"/>
  <c r="G721" i="3"/>
  <c r="C721" i="3"/>
  <c r="B721" i="3"/>
  <c r="J720" i="3"/>
  <c r="L720" i="3" s="1"/>
  <c r="G720" i="3"/>
  <c r="I720" i="3" s="1"/>
  <c r="C720" i="3"/>
  <c r="B720" i="3"/>
  <c r="J719" i="3"/>
  <c r="L719" i="3" s="1"/>
  <c r="G719" i="3"/>
  <c r="I719" i="3" s="1"/>
  <c r="C719" i="3"/>
  <c r="B719" i="3"/>
  <c r="J718" i="3"/>
  <c r="L718" i="3" s="1"/>
  <c r="G718" i="3"/>
  <c r="I718" i="3" s="1"/>
  <c r="C718" i="3"/>
  <c r="B718" i="3"/>
  <c r="J717" i="3"/>
  <c r="L717" i="3" s="1"/>
  <c r="G717" i="3"/>
  <c r="C717" i="3"/>
  <c r="B717" i="3"/>
  <c r="J716" i="3"/>
  <c r="L716" i="3" s="1"/>
  <c r="G716" i="3"/>
  <c r="I716" i="3" s="1"/>
  <c r="C716" i="3"/>
  <c r="B716" i="3"/>
  <c r="J715" i="3"/>
  <c r="L715" i="3" s="1"/>
  <c r="G715" i="3"/>
  <c r="I715" i="3" s="1"/>
  <c r="C715" i="3"/>
  <c r="B715" i="3"/>
  <c r="J714" i="3"/>
  <c r="L714" i="3" s="1"/>
  <c r="G714" i="3"/>
  <c r="I714" i="3" s="1"/>
  <c r="C714" i="3"/>
  <c r="B714" i="3"/>
  <c r="J713" i="3"/>
  <c r="L713" i="3" s="1"/>
  <c r="G713" i="3"/>
  <c r="C713" i="3"/>
  <c r="B713" i="3"/>
  <c r="J712" i="3"/>
  <c r="L712" i="3" s="1"/>
  <c r="G712" i="3"/>
  <c r="I712" i="3" s="1"/>
  <c r="C712" i="3"/>
  <c r="B712" i="3"/>
  <c r="J711" i="3"/>
  <c r="L711" i="3" s="1"/>
  <c r="G711" i="3"/>
  <c r="I711" i="3" s="1"/>
  <c r="C711" i="3"/>
  <c r="B711" i="3"/>
  <c r="J710" i="3"/>
  <c r="L710" i="3" s="1"/>
  <c r="G710" i="3"/>
  <c r="I710" i="3" s="1"/>
  <c r="C710" i="3"/>
  <c r="B710" i="3"/>
  <c r="J709" i="3"/>
  <c r="L709" i="3" s="1"/>
  <c r="G709" i="3"/>
  <c r="C709" i="3"/>
  <c r="B709" i="3"/>
  <c r="J708" i="3"/>
  <c r="L708" i="3" s="1"/>
  <c r="G708" i="3"/>
  <c r="I708" i="3" s="1"/>
  <c r="C708" i="3"/>
  <c r="B708" i="3"/>
  <c r="J707" i="3"/>
  <c r="L707" i="3" s="1"/>
  <c r="G707" i="3"/>
  <c r="I707" i="3" s="1"/>
  <c r="C707" i="3"/>
  <c r="B707" i="3"/>
  <c r="J706" i="3"/>
  <c r="L706" i="3" s="1"/>
  <c r="G706" i="3"/>
  <c r="I706" i="3" s="1"/>
  <c r="C706" i="3"/>
  <c r="B706" i="3"/>
  <c r="J705" i="3"/>
  <c r="L705" i="3" s="1"/>
  <c r="G705" i="3"/>
  <c r="C705" i="3"/>
  <c r="B705" i="3"/>
  <c r="J704" i="3"/>
  <c r="L704" i="3" s="1"/>
  <c r="G704" i="3"/>
  <c r="I704" i="3" s="1"/>
  <c r="C704" i="3"/>
  <c r="B704" i="3"/>
  <c r="J703" i="3"/>
  <c r="L703" i="3" s="1"/>
  <c r="G703" i="3"/>
  <c r="I703" i="3" s="1"/>
  <c r="C703" i="3"/>
  <c r="B703" i="3"/>
  <c r="J702" i="3"/>
  <c r="L702" i="3" s="1"/>
  <c r="G702" i="3"/>
  <c r="I702" i="3" s="1"/>
  <c r="C702" i="3"/>
  <c r="B702" i="3"/>
  <c r="J701" i="3"/>
  <c r="L701" i="3" s="1"/>
  <c r="G701" i="3"/>
  <c r="C701" i="3"/>
  <c r="B701" i="3"/>
  <c r="J700" i="3"/>
  <c r="L700" i="3" s="1"/>
  <c r="G700" i="3"/>
  <c r="I700" i="3" s="1"/>
  <c r="C700" i="3"/>
  <c r="B700" i="3"/>
  <c r="J699" i="3"/>
  <c r="L699" i="3" s="1"/>
  <c r="G699" i="3"/>
  <c r="I699" i="3" s="1"/>
  <c r="C699" i="3"/>
  <c r="B699" i="3"/>
  <c r="J698" i="3"/>
  <c r="L698" i="3" s="1"/>
  <c r="G698" i="3"/>
  <c r="I698" i="3" s="1"/>
  <c r="C698" i="3"/>
  <c r="B698" i="3"/>
  <c r="J697" i="3"/>
  <c r="L697" i="3" s="1"/>
  <c r="G697" i="3"/>
  <c r="C697" i="3"/>
  <c r="B697" i="3"/>
  <c r="J696" i="3"/>
  <c r="L696" i="3" s="1"/>
  <c r="G696" i="3"/>
  <c r="I696" i="3" s="1"/>
  <c r="C696" i="3"/>
  <c r="B696" i="3"/>
  <c r="J695" i="3"/>
  <c r="L695" i="3" s="1"/>
  <c r="G695" i="3"/>
  <c r="I695" i="3" s="1"/>
  <c r="C695" i="3"/>
  <c r="B695" i="3"/>
  <c r="J694" i="3"/>
  <c r="L694" i="3" s="1"/>
  <c r="G694" i="3"/>
  <c r="I694" i="3" s="1"/>
  <c r="C694" i="3"/>
  <c r="B694" i="3"/>
  <c r="J693" i="3"/>
  <c r="L693" i="3" s="1"/>
  <c r="G693" i="3"/>
  <c r="C693" i="3"/>
  <c r="B693" i="3"/>
  <c r="J692" i="3"/>
  <c r="L692" i="3" s="1"/>
  <c r="G692" i="3"/>
  <c r="I692" i="3" s="1"/>
  <c r="C692" i="3"/>
  <c r="B692" i="3"/>
  <c r="J691" i="3"/>
  <c r="L691" i="3" s="1"/>
  <c r="G691" i="3"/>
  <c r="I691" i="3" s="1"/>
  <c r="C691" i="3"/>
  <c r="B691" i="3"/>
  <c r="J690" i="3"/>
  <c r="L690" i="3" s="1"/>
  <c r="G690" i="3"/>
  <c r="I690" i="3" s="1"/>
  <c r="C690" i="3"/>
  <c r="B690" i="3"/>
  <c r="J689" i="3"/>
  <c r="L689" i="3" s="1"/>
  <c r="G689" i="3"/>
  <c r="C689" i="3"/>
  <c r="B689" i="3"/>
  <c r="J688" i="3"/>
  <c r="L688" i="3" s="1"/>
  <c r="G688" i="3"/>
  <c r="I688" i="3" s="1"/>
  <c r="C688" i="3"/>
  <c r="B688" i="3"/>
  <c r="J687" i="3"/>
  <c r="L687" i="3" s="1"/>
  <c r="G687" i="3"/>
  <c r="I687" i="3" s="1"/>
  <c r="C687" i="3"/>
  <c r="B687" i="3"/>
  <c r="J686" i="3"/>
  <c r="L686" i="3" s="1"/>
  <c r="G686" i="3"/>
  <c r="I686" i="3" s="1"/>
  <c r="C686" i="3"/>
  <c r="B686" i="3"/>
  <c r="J685" i="3"/>
  <c r="L685" i="3" s="1"/>
  <c r="G685" i="3"/>
  <c r="C685" i="3"/>
  <c r="B685" i="3"/>
  <c r="J684" i="3"/>
  <c r="L684" i="3" s="1"/>
  <c r="G684" i="3"/>
  <c r="I684" i="3" s="1"/>
  <c r="C684" i="3"/>
  <c r="B684" i="3"/>
  <c r="J683" i="3"/>
  <c r="L683" i="3" s="1"/>
  <c r="G683" i="3"/>
  <c r="I683" i="3" s="1"/>
  <c r="C683" i="3"/>
  <c r="B683" i="3"/>
  <c r="J682" i="3"/>
  <c r="L682" i="3" s="1"/>
  <c r="G682" i="3"/>
  <c r="I682" i="3" s="1"/>
  <c r="C682" i="3"/>
  <c r="B682" i="3"/>
  <c r="J681" i="3"/>
  <c r="L681" i="3" s="1"/>
  <c r="G681" i="3"/>
  <c r="C681" i="3"/>
  <c r="B681" i="3"/>
  <c r="J680" i="3"/>
  <c r="L680" i="3" s="1"/>
  <c r="G680" i="3"/>
  <c r="I680" i="3" s="1"/>
  <c r="C680" i="3"/>
  <c r="B680" i="3"/>
  <c r="J679" i="3"/>
  <c r="L679" i="3" s="1"/>
  <c r="G679" i="3"/>
  <c r="I679" i="3" s="1"/>
  <c r="C679" i="3"/>
  <c r="B679" i="3"/>
  <c r="J678" i="3"/>
  <c r="L678" i="3" s="1"/>
  <c r="G678" i="3"/>
  <c r="I678" i="3" s="1"/>
  <c r="C678" i="3"/>
  <c r="B678" i="3"/>
  <c r="J677" i="3"/>
  <c r="L677" i="3" s="1"/>
  <c r="G677" i="3"/>
  <c r="C677" i="3"/>
  <c r="B677" i="3"/>
  <c r="J676" i="3"/>
  <c r="L676" i="3" s="1"/>
  <c r="G676" i="3"/>
  <c r="I676" i="3" s="1"/>
  <c r="C676" i="3"/>
  <c r="B676" i="3"/>
  <c r="J675" i="3"/>
  <c r="L675" i="3" s="1"/>
  <c r="G675" i="3"/>
  <c r="I675" i="3" s="1"/>
  <c r="C675" i="3"/>
  <c r="B675" i="3"/>
  <c r="J674" i="3"/>
  <c r="L674" i="3" s="1"/>
  <c r="G674" i="3"/>
  <c r="I674" i="3" s="1"/>
  <c r="C674" i="3"/>
  <c r="B674" i="3"/>
  <c r="J673" i="3"/>
  <c r="L673" i="3" s="1"/>
  <c r="G673" i="3"/>
  <c r="C673" i="3"/>
  <c r="B673" i="3"/>
  <c r="J672" i="3"/>
  <c r="L672" i="3" s="1"/>
  <c r="G672" i="3"/>
  <c r="I672" i="3" s="1"/>
  <c r="C672" i="3"/>
  <c r="B672" i="3"/>
  <c r="J671" i="3"/>
  <c r="L671" i="3" s="1"/>
  <c r="G671" i="3"/>
  <c r="I671" i="3" s="1"/>
  <c r="C671" i="3"/>
  <c r="B671" i="3"/>
  <c r="J670" i="3"/>
  <c r="L670" i="3" s="1"/>
  <c r="G670" i="3"/>
  <c r="I670" i="3" s="1"/>
  <c r="C670" i="3"/>
  <c r="B670" i="3"/>
  <c r="J669" i="3"/>
  <c r="L669" i="3" s="1"/>
  <c r="G669" i="3"/>
  <c r="C669" i="3"/>
  <c r="B669" i="3"/>
  <c r="J668" i="3"/>
  <c r="L668" i="3" s="1"/>
  <c r="G668" i="3"/>
  <c r="I668" i="3" s="1"/>
  <c r="C668" i="3"/>
  <c r="B668" i="3"/>
  <c r="J667" i="3"/>
  <c r="L667" i="3" s="1"/>
  <c r="G667" i="3"/>
  <c r="I667" i="3" s="1"/>
  <c r="C667" i="3"/>
  <c r="B667" i="3"/>
  <c r="J666" i="3"/>
  <c r="L666" i="3" s="1"/>
  <c r="G666" i="3"/>
  <c r="I666" i="3" s="1"/>
  <c r="C666" i="3"/>
  <c r="B666" i="3"/>
  <c r="J665" i="3"/>
  <c r="L665" i="3" s="1"/>
  <c r="G665" i="3"/>
  <c r="C665" i="3"/>
  <c r="B665" i="3"/>
  <c r="J664" i="3"/>
  <c r="L664" i="3" s="1"/>
  <c r="G664" i="3"/>
  <c r="I664" i="3" s="1"/>
  <c r="C664" i="3"/>
  <c r="B664" i="3"/>
  <c r="J663" i="3"/>
  <c r="L663" i="3" s="1"/>
  <c r="G663" i="3"/>
  <c r="I663" i="3" s="1"/>
  <c r="C663" i="3"/>
  <c r="B663" i="3"/>
  <c r="J662" i="3"/>
  <c r="L662" i="3" s="1"/>
  <c r="G662" i="3"/>
  <c r="I662" i="3" s="1"/>
  <c r="C662" i="3"/>
  <c r="B662" i="3"/>
  <c r="J661" i="3"/>
  <c r="L661" i="3" s="1"/>
  <c r="G661" i="3"/>
  <c r="C661" i="3"/>
  <c r="B661" i="3"/>
  <c r="J660" i="3"/>
  <c r="L660" i="3" s="1"/>
  <c r="G660" i="3"/>
  <c r="I660" i="3" s="1"/>
  <c r="C660" i="3"/>
  <c r="B660" i="3"/>
  <c r="J659" i="3"/>
  <c r="L659" i="3" s="1"/>
  <c r="G659" i="3"/>
  <c r="I659" i="3" s="1"/>
  <c r="C659" i="3"/>
  <c r="B659" i="3"/>
  <c r="J658" i="3"/>
  <c r="L658" i="3" s="1"/>
  <c r="G658" i="3"/>
  <c r="I658" i="3" s="1"/>
  <c r="C658" i="3"/>
  <c r="B658" i="3"/>
  <c r="J657" i="3"/>
  <c r="L657" i="3" s="1"/>
  <c r="G657" i="3"/>
  <c r="C657" i="3"/>
  <c r="B657" i="3"/>
  <c r="J656" i="3"/>
  <c r="L656" i="3" s="1"/>
  <c r="G656" i="3"/>
  <c r="I656" i="3" s="1"/>
  <c r="C656" i="3"/>
  <c r="B656" i="3"/>
  <c r="J655" i="3"/>
  <c r="L655" i="3" s="1"/>
  <c r="G655" i="3"/>
  <c r="I655" i="3" s="1"/>
  <c r="C655" i="3"/>
  <c r="B655" i="3"/>
  <c r="J654" i="3"/>
  <c r="L654" i="3" s="1"/>
  <c r="G654" i="3"/>
  <c r="I654" i="3" s="1"/>
  <c r="C654" i="3"/>
  <c r="B654" i="3"/>
  <c r="J653" i="3"/>
  <c r="L653" i="3" s="1"/>
  <c r="G653" i="3"/>
  <c r="C653" i="3"/>
  <c r="B653" i="3"/>
  <c r="J652" i="3"/>
  <c r="L652" i="3" s="1"/>
  <c r="G652" i="3"/>
  <c r="I652" i="3" s="1"/>
  <c r="C652" i="3"/>
  <c r="B652" i="3"/>
  <c r="J651" i="3"/>
  <c r="L651" i="3" s="1"/>
  <c r="G651" i="3"/>
  <c r="I651" i="3" s="1"/>
  <c r="C651" i="3"/>
  <c r="B651" i="3"/>
  <c r="J650" i="3"/>
  <c r="L650" i="3" s="1"/>
  <c r="G650" i="3"/>
  <c r="I650" i="3" s="1"/>
  <c r="C650" i="3"/>
  <c r="B650" i="3"/>
  <c r="J649" i="3"/>
  <c r="L649" i="3" s="1"/>
  <c r="G649" i="3"/>
  <c r="C649" i="3"/>
  <c r="B649" i="3"/>
  <c r="J648" i="3"/>
  <c r="L648" i="3" s="1"/>
  <c r="G648" i="3"/>
  <c r="I648" i="3" s="1"/>
  <c r="C648" i="3"/>
  <c r="B648" i="3"/>
  <c r="J647" i="3"/>
  <c r="L647" i="3" s="1"/>
  <c r="G647" i="3"/>
  <c r="I647" i="3" s="1"/>
  <c r="C647" i="3"/>
  <c r="B647" i="3"/>
  <c r="J646" i="3"/>
  <c r="L646" i="3" s="1"/>
  <c r="G646" i="3"/>
  <c r="I646" i="3" s="1"/>
  <c r="C646" i="3"/>
  <c r="B646" i="3"/>
  <c r="J645" i="3"/>
  <c r="L645" i="3" s="1"/>
  <c r="G645" i="3"/>
  <c r="C645" i="3"/>
  <c r="B645" i="3"/>
  <c r="J644" i="3"/>
  <c r="L644" i="3" s="1"/>
  <c r="G644" i="3"/>
  <c r="I644" i="3" s="1"/>
  <c r="C644" i="3"/>
  <c r="B644" i="3"/>
  <c r="J643" i="3"/>
  <c r="L643" i="3" s="1"/>
  <c r="G643" i="3"/>
  <c r="I643" i="3" s="1"/>
  <c r="C643" i="3"/>
  <c r="B643" i="3"/>
  <c r="J642" i="3"/>
  <c r="L642" i="3" s="1"/>
  <c r="G642" i="3"/>
  <c r="I642" i="3" s="1"/>
  <c r="C642" i="3"/>
  <c r="B642" i="3"/>
  <c r="J641" i="3"/>
  <c r="L641" i="3" s="1"/>
  <c r="G641" i="3"/>
  <c r="C641" i="3"/>
  <c r="B641" i="3"/>
  <c r="J640" i="3"/>
  <c r="L640" i="3" s="1"/>
  <c r="G640" i="3"/>
  <c r="I640" i="3" s="1"/>
  <c r="C640" i="3"/>
  <c r="B640" i="3"/>
  <c r="J639" i="3"/>
  <c r="L639" i="3" s="1"/>
  <c r="G639" i="3"/>
  <c r="I639" i="3" s="1"/>
  <c r="C639" i="3"/>
  <c r="B639" i="3"/>
  <c r="J638" i="3"/>
  <c r="L638" i="3" s="1"/>
  <c r="G638" i="3"/>
  <c r="I638" i="3" s="1"/>
  <c r="C638" i="3"/>
  <c r="B638" i="3"/>
  <c r="J637" i="3"/>
  <c r="L637" i="3" s="1"/>
  <c r="G637" i="3"/>
  <c r="C637" i="3"/>
  <c r="B637" i="3"/>
  <c r="J636" i="3"/>
  <c r="L636" i="3" s="1"/>
  <c r="G636" i="3"/>
  <c r="I636" i="3" s="1"/>
  <c r="C636" i="3"/>
  <c r="B636" i="3"/>
  <c r="J635" i="3"/>
  <c r="L635" i="3" s="1"/>
  <c r="G635" i="3"/>
  <c r="I635" i="3" s="1"/>
  <c r="C635" i="3"/>
  <c r="B635" i="3"/>
  <c r="J634" i="3"/>
  <c r="L634" i="3" s="1"/>
  <c r="G634" i="3"/>
  <c r="I634" i="3" s="1"/>
  <c r="C634" i="3"/>
  <c r="B634" i="3"/>
  <c r="J633" i="3"/>
  <c r="L633" i="3" s="1"/>
  <c r="G633" i="3"/>
  <c r="C633" i="3"/>
  <c r="B633" i="3"/>
  <c r="J632" i="3"/>
  <c r="L632" i="3" s="1"/>
  <c r="G632" i="3"/>
  <c r="I632" i="3" s="1"/>
  <c r="C632" i="3"/>
  <c r="B632" i="3"/>
  <c r="J631" i="3"/>
  <c r="L631" i="3" s="1"/>
  <c r="G631" i="3"/>
  <c r="I631" i="3" s="1"/>
  <c r="C631" i="3"/>
  <c r="B631" i="3"/>
  <c r="J630" i="3"/>
  <c r="L630" i="3" s="1"/>
  <c r="G630" i="3"/>
  <c r="I630" i="3" s="1"/>
  <c r="C630" i="3"/>
  <c r="B630" i="3"/>
  <c r="J629" i="3"/>
  <c r="L629" i="3" s="1"/>
  <c r="G629" i="3"/>
  <c r="C629" i="3"/>
  <c r="B629" i="3"/>
  <c r="J628" i="3"/>
  <c r="L628" i="3" s="1"/>
  <c r="G628" i="3"/>
  <c r="I628" i="3" s="1"/>
  <c r="C628" i="3"/>
  <c r="B628" i="3"/>
  <c r="J627" i="3"/>
  <c r="L627" i="3" s="1"/>
  <c r="G627" i="3"/>
  <c r="I627" i="3" s="1"/>
  <c r="C627" i="3"/>
  <c r="B627" i="3"/>
  <c r="J626" i="3"/>
  <c r="L626" i="3" s="1"/>
  <c r="G626" i="3"/>
  <c r="I626" i="3" s="1"/>
  <c r="C626" i="3"/>
  <c r="B626" i="3"/>
  <c r="J625" i="3"/>
  <c r="L625" i="3" s="1"/>
  <c r="G625" i="3"/>
  <c r="C625" i="3"/>
  <c r="B625" i="3"/>
  <c r="J624" i="3"/>
  <c r="L624" i="3" s="1"/>
  <c r="G624" i="3"/>
  <c r="I624" i="3" s="1"/>
  <c r="C624" i="3"/>
  <c r="B624" i="3"/>
  <c r="J623" i="3"/>
  <c r="L623" i="3" s="1"/>
  <c r="G623" i="3"/>
  <c r="I623" i="3" s="1"/>
  <c r="C623" i="3"/>
  <c r="B623" i="3"/>
  <c r="J622" i="3"/>
  <c r="L622" i="3" s="1"/>
  <c r="G622" i="3"/>
  <c r="I622" i="3" s="1"/>
  <c r="C622" i="3"/>
  <c r="B622" i="3"/>
  <c r="J621" i="3"/>
  <c r="L621" i="3" s="1"/>
  <c r="G621" i="3"/>
  <c r="C621" i="3"/>
  <c r="B621" i="3"/>
  <c r="J620" i="3"/>
  <c r="L620" i="3" s="1"/>
  <c r="G620" i="3"/>
  <c r="I620" i="3" s="1"/>
  <c r="C620" i="3"/>
  <c r="B620" i="3"/>
  <c r="J619" i="3"/>
  <c r="L619" i="3" s="1"/>
  <c r="G619" i="3"/>
  <c r="I619" i="3" s="1"/>
  <c r="C619" i="3"/>
  <c r="B619" i="3"/>
  <c r="J618" i="3"/>
  <c r="L618" i="3" s="1"/>
  <c r="G618" i="3"/>
  <c r="I618" i="3" s="1"/>
  <c r="C618" i="3"/>
  <c r="B618" i="3"/>
  <c r="J617" i="3"/>
  <c r="L617" i="3" s="1"/>
  <c r="G617" i="3"/>
  <c r="C617" i="3"/>
  <c r="B617" i="3"/>
  <c r="J616" i="3"/>
  <c r="L616" i="3" s="1"/>
  <c r="G616" i="3"/>
  <c r="I616" i="3" s="1"/>
  <c r="C616" i="3"/>
  <c r="B616" i="3"/>
  <c r="J615" i="3"/>
  <c r="L615" i="3" s="1"/>
  <c r="G615" i="3"/>
  <c r="I615" i="3" s="1"/>
  <c r="C615" i="3"/>
  <c r="B615" i="3"/>
  <c r="J614" i="3"/>
  <c r="L614" i="3" s="1"/>
  <c r="G614" i="3"/>
  <c r="I614" i="3" s="1"/>
  <c r="C614" i="3"/>
  <c r="B614" i="3"/>
  <c r="J613" i="3"/>
  <c r="L613" i="3" s="1"/>
  <c r="G613" i="3"/>
  <c r="C613" i="3"/>
  <c r="B613" i="3"/>
  <c r="J612" i="3"/>
  <c r="L612" i="3" s="1"/>
  <c r="G612" i="3"/>
  <c r="I612" i="3" s="1"/>
  <c r="C612" i="3"/>
  <c r="B612" i="3"/>
  <c r="J611" i="3"/>
  <c r="L611" i="3" s="1"/>
  <c r="G611" i="3"/>
  <c r="I611" i="3" s="1"/>
  <c r="C611" i="3"/>
  <c r="B611" i="3"/>
  <c r="J610" i="3"/>
  <c r="L610" i="3" s="1"/>
  <c r="G610" i="3"/>
  <c r="I610" i="3" s="1"/>
  <c r="C610" i="3"/>
  <c r="B610" i="3"/>
  <c r="J609" i="3"/>
  <c r="L609" i="3" s="1"/>
  <c r="G609" i="3"/>
  <c r="C609" i="3"/>
  <c r="B609" i="3"/>
  <c r="J608" i="3"/>
  <c r="L608" i="3" s="1"/>
  <c r="G608" i="3"/>
  <c r="I608" i="3" s="1"/>
  <c r="C608" i="3"/>
  <c r="B608" i="3"/>
  <c r="J607" i="3"/>
  <c r="L607" i="3" s="1"/>
  <c r="G607" i="3"/>
  <c r="I607" i="3" s="1"/>
  <c r="C607" i="3"/>
  <c r="B607" i="3"/>
  <c r="J606" i="3"/>
  <c r="L606" i="3" s="1"/>
  <c r="G606" i="3"/>
  <c r="I606" i="3" s="1"/>
  <c r="C606" i="3"/>
  <c r="B606" i="3"/>
  <c r="J605" i="3"/>
  <c r="L605" i="3" s="1"/>
  <c r="G605" i="3"/>
  <c r="C605" i="3"/>
  <c r="B605" i="3"/>
  <c r="J604" i="3"/>
  <c r="L604" i="3" s="1"/>
  <c r="G604" i="3"/>
  <c r="I604" i="3" s="1"/>
  <c r="C604" i="3"/>
  <c r="B604" i="3"/>
  <c r="J603" i="3"/>
  <c r="L603" i="3" s="1"/>
  <c r="G603" i="3"/>
  <c r="I603" i="3" s="1"/>
  <c r="C603" i="3"/>
  <c r="B603" i="3"/>
  <c r="J602" i="3"/>
  <c r="L602" i="3" s="1"/>
  <c r="G602" i="3"/>
  <c r="I602" i="3" s="1"/>
  <c r="C602" i="3"/>
  <c r="B602" i="3"/>
  <c r="J601" i="3"/>
  <c r="L601" i="3" s="1"/>
  <c r="G601" i="3"/>
  <c r="C601" i="3"/>
  <c r="B601" i="3"/>
  <c r="J600" i="3"/>
  <c r="L600" i="3" s="1"/>
  <c r="G600" i="3"/>
  <c r="I600" i="3" s="1"/>
  <c r="C600" i="3"/>
  <c r="B600" i="3"/>
  <c r="J599" i="3"/>
  <c r="L599" i="3" s="1"/>
  <c r="G599" i="3"/>
  <c r="I599" i="3" s="1"/>
  <c r="C599" i="3"/>
  <c r="B599" i="3"/>
  <c r="J598" i="3"/>
  <c r="L598" i="3" s="1"/>
  <c r="G598" i="3"/>
  <c r="I598" i="3" s="1"/>
  <c r="C598" i="3"/>
  <c r="B598" i="3"/>
  <c r="J597" i="3"/>
  <c r="L597" i="3" s="1"/>
  <c r="G597" i="3"/>
  <c r="C597" i="3"/>
  <c r="B597" i="3"/>
  <c r="J596" i="3"/>
  <c r="L596" i="3" s="1"/>
  <c r="G596" i="3"/>
  <c r="I596" i="3" s="1"/>
  <c r="C596" i="3"/>
  <c r="B596" i="3"/>
  <c r="J595" i="3"/>
  <c r="L595" i="3" s="1"/>
  <c r="G595" i="3"/>
  <c r="I595" i="3" s="1"/>
  <c r="C595" i="3"/>
  <c r="B595" i="3"/>
  <c r="J594" i="3"/>
  <c r="L594" i="3" s="1"/>
  <c r="G594" i="3"/>
  <c r="I594" i="3" s="1"/>
  <c r="C594" i="3"/>
  <c r="B594" i="3"/>
  <c r="J593" i="3"/>
  <c r="L593" i="3" s="1"/>
  <c r="G593" i="3"/>
  <c r="C593" i="3"/>
  <c r="B593" i="3"/>
  <c r="J592" i="3"/>
  <c r="L592" i="3" s="1"/>
  <c r="G592" i="3"/>
  <c r="I592" i="3" s="1"/>
  <c r="C592" i="3"/>
  <c r="B592" i="3"/>
  <c r="J591" i="3"/>
  <c r="L591" i="3" s="1"/>
  <c r="G591" i="3"/>
  <c r="I591" i="3" s="1"/>
  <c r="C591" i="3"/>
  <c r="B591" i="3"/>
  <c r="J590" i="3"/>
  <c r="L590" i="3" s="1"/>
  <c r="G590" i="3"/>
  <c r="I590" i="3" s="1"/>
  <c r="C590" i="3"/>
  <c r="B590" i="3"/>
  <c r="J589" i="3"/>
  <c r="L589" i="3" s="1"/>
  <c r="G589" i="3"/>
  <c r="C589" i="3"/>
  <c r="B589" i="3"/>
  <c r="J588" i="3"/>
  <c r="L588" i="3" s="1"/>
  <c r="G588" i="3"/>
  <c r="I588" i="3" s="1"/>
  <c r="C588" i="3"/>
  <c r="B588" i="3"/>
  <c r="J587" i="3"/>
  <c r="L587" i="3" s="1"/>
  <c r="G587" i="3"/>
  <c r="I587" i="3" s="1"/>
  <c r="C587" i="3"/>
  <c r="B587" i="3"/>
  <c r="J586" i="3"/>
  <c r="L586" i="3" s="1"/>
  <c r="G586" i="3"/>
  <c r="I586" i="3" s="1"/>
  <c r="C586" i="3"/>
  <c r="B586" i="3"/>
  <c r="J585" i="3"/>
  <c r="L585" i="3" s="1"/>
  <c r="G585" i="3"/>
  <c r="C585" i="3"/>
  <c r="B585" i="3"/>
  <c r="J584" i="3"/>
  <c r="L584" i="3" s="1"/>
  <c r="G584" i="3"/>
  <c r="I584" i="3" s="1"/>
  <c r="C584" i="3"/>
  <c r="B584" i="3"/>
  <c r="J583" i="3"/>
  <c r="L583" i="3" s="1"/>
  <c r="G583" i="3"/>
  <c r="I583" i="3" s="1"/>
  <c r="C583" i="3"/>
  <c r="B583" i="3"/>
  <c r="J582" i="3"/>
  <c r="L582" i="3" s="1"/>
  <c r="G582" i="3"/>
  <c r="I582" i="3" s="1"/>
  <c r="C582" i="3"/>
  <c r="B582" i="3"/>
  <c r="J581" i="3"/>
  <c r="L581" i="3" s="1"/>
  <c r="G581" i="3"/>
  <c r="C581" i="3"/>
  <c r="B581" i="3"/>
  <c r="J580" i="3"/>
  <c r="L580" i="3" s="1"/>
  <c r="G580" i="3"/>
  <c r="I580" i="3" s="1"/>
  <c r="C580" i="3"/>
  <c r="B580" i="3"/>
  <c r="J579" i="3"/>
  <c r="L579" i="3" s="1"/>
  <c r="G579" i="3"/>
  <c r="I579" i="3" s="1"/>
  <c r="C579" i="3"/>
  <c r="B579" i="3"/>
  <c r="J578" i="3"/>
  <c r="L578" i="3" s="1"/>
  <c r="G578" i="3"/>
  <c r="I578" i="3" s="1"/>
  <c r="C578" i="3"/>
  <c r="B578" i="3"/>
  <c r="J577" i="3"/>
  <c r="L577" i="3" s="1"/>
  <c r="G577" i="3"/>
  <c r="C577" i="3"/>
  <c r="B577" i="3"/>
  <c r="J576" i="3"/>
  <c r="L576" i="3" s="1"/>
  <c r="G576" i="3"/>
  <c r="I576" i="3" s="1"/>
  <c r="C576" i="3"/>
  <c r="B576" i="3"/>
  <c r="J575" i="3"/>
  <c r="L575" i="3" s="1"/>
  <c r="G575" i="3"/>
  <c r="I575" i="3" s="1"/>
  <c r="C575" i="3"/>
  <c r="B575" i="3"/>
  <c r="J574" i="3"/>
  <c r="L574" i="3" s="1"/>
  <c r="G574" i="3"/>
  <c r="I574" i="3" s="1"/>
  <c r="C574" i="3"/>
  <c r="B574" i="3"/>
  <c r="J573" i="3"/>
  <c r="L573" i="3" s="1"/>
  <c r="G573" i="3"/>
  <c r="C573" i="3"/>
  <c r="B573" i="3"/>
  <c r="J572" i="3"/>
  <c r="L572" i="3" s="1"/>
  <c r="G572" i="3"/>
  <c r="I572" i="3" s="1"/>
  <c r="C572" i="3"/>
  <c r="B572" i="3"/>
  <c r="J571" i="3"/>
  <c r="L571" i="3" s="1"/>
  <c r="G571" i="3"/>
  <c r="I571" i="3" s="1"/>
  <c r="C571" i="3"/>
  <c r="B571" i="3"/>
  <c r="J570" i="3"/>
  <c r="L570" i="3" s="1"/>
  <c r="G570" i="3"/>
  <c r="I570" i="3" s="1"/>
  <c r="C570" i="3"/>
  <c r="B570" i="3"/>
  <c r="J569" i="3"/>
  <c r="L569" i="3" s="1"/>
  <c r="G569" i="3"/>
  <c r="C569" i="3"/>
  <c r="B569" i="3"/>
  <c r="J568" i="3"/>
  <c r="L568" i="3" s="1"/>
  <c r="G568" i="3"/>
  <c r="I568" i="3" s="1"/>
  <c r="C568" i="3"/>
  <c r="B568" i="3"/>
  <c r="J567" i="3"/>
  <c r="L567" i="3" s="1"/>
  <c r="G567" i="3"/>
  <c r="I567" i="3" s="1"/>
  <c r="C567" i="3"/>
  <c r="B567" i="3"/>
  <c r="J566" i="3"/>
  <c r="L566" i="3" s="1"/>
  <c r="G566" i="3"/>
  <c r="I566" i="3" s="1"/>
  <c r="C566" i="3"/>
  <c r="B566" i="3"/>
  <c r="J565" i="3"/>
  <c r="L565" i="3" s="1"/>
  <c r="G565" i="3"/>
  <c r="C565" i="3"/>
  <c r="B565" i="3"/>
  <c r="J564" i="3"/>
  <c r="L564" i="3" s="1"/>
  <c r="G564" i="3"/>
  <c r="I564" i="3" s="1"/>
  <c r="C564" i="3"/>
  <c r="B564" i="3"/>
  <c r="J563" i="3"/>
  <c r="L563" i="3" s="1"/>
  <c r="G563" i="3"/>
  <c r="I563" i="3" s="1"/>
  <c r="C563" i="3"/>
  <c r="B563" i="3"/>
  <c r="J562" i="3"/>
  <c r="L562" i="3" s="1"/>
  <c r="G562" i="3"/>
  <c r="I562" i="3" s="1"/>
  <c r="C562" i="3"/>
  <c r="B562" i="3"/>
  <c r="J561" i="3"/>
  <c r="L561" i="3" s="1"/>
  <c r="G561" i="3"/>
  <c r="C561" i="3"/>
  <c r="B561" i="3"/>
  <c r="J560" i="3"/>
  <c r="L560" i="3" s="1"/>
  <c r="G560" i="3"/>
  <c r="I560" i="3" s="1"/>
  <c r="C560" i="3"/>
  <c r="B560" i="3"/>
  <c r="J559" i="3"/>
  <c r="L559" i="3" s="1"/>
  <c r="G559" i="3"/>
  <c r="I559" i="3" s="1"/>
  <c r="C559" i="3"/>
  <c r="B559" i="3"/>
  <c r="J558" i="3"/>
  <c r="L558" i="3" s="1"/>
  <c r="G558" i="3"/>
  <c r="I558" i="3" s="1"/>
  <c r="C558" i="3"/>
  <c r="B558" i="3"/>
  <c r="J557" i="3"/>
  <c r="L557" i="3" s="1"/>
  <c r="G557" i="3"/>
  <c r="C557" i="3"/>
  <c r="B557" i="3"/>
  <c r="J556" i="3"/>
  <c r="L556" i="3" s="1"/>
  <c r="G556" i="3"/>
  <c r="I556" i="3" s="1"/>
  <c r="C556" i="3"/>
  <c r="B556" i="3"/>
  <c r="J555" i="3"/>
  <c r="L555" i="3" s="1"/>
  <c r="G555" i="3"/>
  <c r="I555" i="3" s="1"/>
  <c r="C555" i="3"/>
  <c r="B555" i="3"/>
  <c r="J554" i="3"/>
  <c r="L554" i="3" s="1"/>
  <c r="G554" i="3"/>
  <c r="I554" i="3" s="1"/>
  <c r="C554" i="3"/>
  <c r="B554" i="3"/>
  <c r="J553" i="3"/>
  <c r="L553" i="3" s="1"/>
  <c r="G553" i="3"/>
  <c r="C553" i="3"/>
  <c r="B553" i="3"/>
  <c r="J552" i="3"/>
  <c r="L552" i="3" s="1"/>
  <c r="G552" i="3"/>
  <c r="I552" i="3" s="1"/>
  <c r="C552" i="3"/>
  <c r="B552" i="3"/>
  <c r="J551" i="3"/>
  <c r="L551" i="3" s="1"/>
  <c r="G551" i="3"/>
  <c r="I551" i="3" s="1"/>
  <c r="C551" i="3"/>
  <c r="B551" i="3"/>
  <c r="J550" i="3"/>
  <c r="L550" i="3" s="1"/>
  <c r="G550" i="3"/>
  <c r="I550" i="3" s="1"/>
  <c r="C550" i="3"/>
  <c r="B550" i="3"/>
  <c r="J549" i="3"/>
  <c r="L549" i="3" s="1"/>
  <c r="G549" i="3"/>
  <c r="C549" i="3"/>
  <c r="B549" i="3"/>
  <c r="J548" i="3"/>
  <c r="L548" i="3" s="1"/>
  <c r="G548" i="3"/>
  <c r="I548" i="3" s="1"/>
  <c r="C548" i="3"/>
  <c r="B548" i="3"/>
  <c r="J547" i="3"/>
  <c r="L547" i="3" s="1"/>
  <c r="G547" i="3"/>
  <c r="I547" i="3" s="1"/>
  <c r="C547" i="3"/>
  <c r="B547" i="3"/>
  <c r="J546" i="3"/>
  <c r="L546" i="3" s="1"/>
  <c r="G546" i="3"/>
  <c r="I546" i="3" s="1"/>
  <c r="C546" i="3"/>
  <c r="B546" i="3"/>
  <c r="J545" i="3"/>
  <c r="L545" i="3" s="1"/>
  <c r="G545" i="3"/>
  <c r="C545" i="3"/>
  <c r="B545" i="3"/>
  <c r="J544" i="3"/>
  <c r="L544" i="3" s="1"/>
  <c r="G544" i="3"/>
  <c r="I544" i="3" s="1"/>
  <c r="C544" i="3"/>
  <c r="B544" i="3"/>
  <c r="J543" i="3"/>
  <c r="L543" i="3" s="1"/>
  <c r="G543" i="3"/>
  <c r="I543" i="3" s="1"/>
  <c r="C543" i="3"/>
  <c r="B543" i="3"/>
  <c r="J542" i="3"/>
  <c r="L542" i="3" s="1"/>
  <c r="G542" i="3"/>
  <c r="I542" i="3" s="1"/>
  <c r="C542" i="3"/>
  <c r="B542" i="3"/>
  <c r="J541" i="3"/>
  <c r="L541" i="3" s="1"/>
  <c r="G541" i="3"/>
  <c r="C541" i="3"/>
  <c r="B541" i="3"/>
  <c r="J540" i="3"/>
  <c r="L540" i="3" s="1"/>
  <c r="G540" i="3"/>
  <c r="I540" i="3" s="1"/>
  <c r="C540" i="3"/>
  <c r="B540" i="3"/>
  <c r="J539" i="3"/>
  <c r="L539" i="3" s="1"/>
  <c r="G539" i="3"/>
  <c r="I539" i="3" s="1"/>
  <c r="C539" i="3"/>
  <c r="B539" i="3"/>
  <c r="J538" i="3"/>
  <c r="L538" i="3" s="1"/>
  <c r="G538" i="3"/>
  <c r="I538" i="3" s="1"/>
  <c r="C538" i="3"/>
  <c r="B538" i="3"/>
  <c r="J537" i="3"/>
  <c r="L537" i="3" s="1"/>
  <c r="G537" i="3"/>
  <c r="C537" i="3"/>
  <c r="B537" i="3"/>
  <c r="J536" i="3"/>
  <c r="L536" i="3" s="1"/>
  <c r="G536" i="3"/>
  <c r="I536" i="3" s="1"/>
  <c r="C536" i="3"/>
  <c r="B536" i="3"/>
  <c r="J535" i="3"/>
  <c r="L535" i="3" s="1"/>
  <c r="G535" i="3"/>
  <c r="I535" i="3" s="1"/>
  <c r="C535" i="3"/>
  <c r="B535" i="3"/>
  <c r="J534" i="3"/>
  <c r="L534" i="3" s="1"/>
  <c r="G534" i="3"/>
  <c r="I534" i="3" s="1"/>
  <c r="C534" i="3"/>
  <c r="B534" i="3"/>
  <c r="J533" i="3"/>
  <c r="L533" i="3" s="1"/>
  <c r="G533" i="3"/>
  <c r="C533" i="3"/>
  <c r="B533" i="3"/>
  <c r="J532" i="3"/>
  <c r="L532" i="3" s="1"/>
  <c r="G532" i="3"/>
  <c r="I532" i="3" s="1"/>
  <c r="C532" i="3"/>
  <c r="B532" i="3"/>
  <c r="J531" i="3"/>
  <c r="L531" i="3" s="1"/>
  <c r="G531" i="3"/>
  <c r="I531" i="3" s="1"/>
  <c r="C531" i="3"/>
  <c r="B531" i="3"/>
  <c r="J530" i="3"/>
  <c r="L530" i="3" s="1"/>
  <c r="G530" i="3"/>
  <c r="I530" i="3" s="1"/>
  <c r="C530" i="3"/>
  <c r="B530" i="3"/>
  <c r="J529" i="3"/>
  <c r="L529" i="3" s="1"/>
  <c r="G529" i="3"/>
  <c r="C529" i="3"/>
  <c r="B529" i="3"/>
  <c r="J528" i="3"/>
  <c r="L528" i="3" s="1"/>
  <c r="G528" i="3"/>
  <c r="I528" i="3" s="1"/>
  <c r="C528" i="3"/>
  <c r="B528" i="3"/>
  <c r="J527" i="3"/>
  <c r="L527" i="3" s="1"/>
  <c r="G527" i="3"/>
  <c r="I527" i="3" s="1"/>
  <c r="C527" i="3"/>
  <c r="B527" i="3"/>
  <c r="J526" i="3"/>
  <c r="L526" i="3" s="1"/>
  <c r="G526" i="3"/>
  <c r="I526" i="3" s="1"/>
  <c r="C526" i="3"/>
  <c r="B526" i="3"/>
  <c r="J525" i="3"/>
  <c r="L525" i="3" s="1"/>
  <c r="G525" i="3"/>
  <c r="C525" i="3"/>
  <c r="B525" i="3"/>
  <c r="J524" i="3"/>
  <c r="L524" i="3" s="1"/>
  <c r="G524" i="3"/>
  <c r="I524" i="3" s="1"/>
  <c r="C524" i="3"/>
  <c r="B524" i="3"/>
  <c r="J523" i="3"/>
  <c r="L523" i="3" s="1"/>
  <c r="G523" i="3"/>
  <c r="I523" i="3" s="1"/>
  <c r="C523" i="3"/>
  <c r="B523" i="3"/>
  <c r="J522" i="3"/>
  <c r="L522" i="3" s="1"/>
  <c r="G522" i="3"/>
  <c r="I522" i="3" s="1"/>
  <c r="C522" i="3"/>
  <c r="B522" i="3"/>
  <c r="J521" i="3"/>
  <c r="L521" i="3" s="1"/>
  <c r="G521" i="3"/>
  <c r="C521" i="3"/>
  <c r="B521" i="3"/>
  <c r="J520" i="3"/>
  <c r="L520" i="3" s="1"/>
  <c r="G520" i="3"/>
  <c r="I520" i="3" s="1"/>
  <c r="C520" i="3"/>
  <c r="B520" i="3"/>
  <c r="J519" i="3"/>
  <c r="L519" i="3" s="1"/>
  <c r="G519" i="3"/>
  <c r="I519" i="3" s="1"/>
  <c r="C519" i="3"/>
  <c r="B519" i="3"/>
  <c r="J518" i="3"/>
  <c r="L518" i="3" s="1"/>
  <c r="G518" i="3"/>
  <c r="I518" i="3" s="1"/>
  <c r="C518" i="3"/>
  <c r="B518" i="3"/>
  <c r="J517" i="3"/>
  <c r="L517" i="3" s="1"/>
  <c r="G517" i="3"/>
  <c r="C517" i="3"/>
  <c r="B517" i="3"/>
  <c r="J516" i="3"/>
  <c r="L516" i="3" s="1"/>
  <c r="G516" i="3"/>
  <c r="I516" i="3" s="1"/>
  <c r="C516" i="3"/>
  <c r="B516" i="3"/>
  <c r="J515" i="3"/>
  <c r="L515" i="3" s="1"/>
  <c r="G515" i="3"/>
  <c r="I515" i="3" s="1"/>
  <c r="C515" i="3"/>
  <c r="B515" i="3"/>
  <c r="J514" i="3"/>
  <c r="L514" i="3" s="1"/>
  <c r="G514" i="3"/>
  <c r="I514" i="3" s="1"/>
  <c r="C514" i="3"/>
  <c r="B514" i="3"/>
  <c r="J513" i="3"/>
  <c r="L513" i="3" s="1"/>
  <c r="G513" i="3"/>
  <c r="C513" i="3"/>
  <c r="B513" i="3"/>
  <c r="J512" i="3"/>
  <c r="L512" i="3" s="1"/>
  <c r="G512" i="3"/>
  <c r="I512" i="3" s="1"/>
  <c r="C512" i="3"/>
  <c r="B512" i="3"/>
  <c r="J511" i="3"/>
  <c r="L511" i="3" s="1"/>
  <c r="G511" i="3"/>
  <c r="I511" i="3" s="1"/>
  <c r="C511" i="3"/>
  <c r="B511" i="3"/>
  <c r="J510" i="3"/>
  <c r="L510" i="3" s="1"/>
  <c r="G510" i="3"/>
  <c r="I510" i="3" s="1"/>
  <c r="C510" i="3"/>
  <c r="B510" i="3"/>
  <c r="J509" i="3"/>
  <c r="L509" i="3" s="1"/>
  <c r="G509" i="3"/>
  <c r="C509" i="3"/>
  <c r="B509" i="3"/>
  <c r="J508" i="3"/>
  <c r="L508" i="3" s="1"/>
  <c r="G508" i="3"/>
  <c r="I508" i="3" s="1"/>
  <c r="C508" i="3"/>
  <c r="B508" i="3"/>
  <c r="J507" i="3"/>
  <c r="L507" i="3" s="1"/>
  <c r="G507" i="3"/>
  <c r="I507" i="3" s="1"/>
  <c r="C507" i="3"/>
  <c r="B507" i="3"/>
  <c r="J506" i="3"/>
  <c r="L506" i="3" s="1"/>
  <c r="G506" i="3"/>
  <c r="I506" i="3" s="1"/>
  <c r="C506" i="3"/>
  <c r="B506" i="3"/>
  <c r="J505" i="3"/>
  <c r="L505" i="3" s="1"/>
  <c r="G505" i="3"/>
  <c r="C505" i="3"/>
  <c r="B505" i="3"/>
  <c r="J504" i="3"/>
  <c r="L504" i="3" s="1"/>
  <c r="G504" i="3"/>
  <c r="I504" i="3" s="1"/>
  <c r="C504" i="3"/>
  <c r="B504" i="3"/>
  <c r="J503" i="3"/>
  <c r="L503" i="3" s="1"/>
  <c r="G503" i="3"/>
  <c r="I503" i="3" s="1"/>
  <c r="C503" i="3"/>
  <c r="B503" i="3"/>
  <c r="J502" i="3"/>
  <c r="L502" i="3" s="1"/>
  <c r="G502" i="3"/>
  <c r="I502" i="3" s="1"/>
  <c r="C502" i="3"/>
  <c r="B502" i="3"/>
  <c r="J501" i="3"/>
  <c r="L501" i="3" s="1"/>
  <c r="G501" i="3"/>
  <c r="C501" i="3"/>
  <c r="B501" i="3"/>
  <c r="J500" i="3"/>
  <c r="L500" i="3" s="1"/>
  <c r="G500" i="3"/>
  <c r="I500" i="3" s="1"/>
  <c r="C500" i="3"/>
  <c r="B500" i="3"/>
  <c r="J499" i="3"/>
  <c r="L499" i="3" s="1"/>
  <c r="G499" i="3"/>
  <c r="I499" i="3" s="1"/>
  <c r="C499" i="3"/>
  <c r="B499" i="3"/>
  <c r="J498" i="3"/>
  <c r="L498" i="3" s="1"/>
  <c r="G498" i="3"/>
  <c r="I498" i="3" s="1"/>
  <c r="C498" i="3"/>
  <c r="B498" i="3"/>
  <c r="J497" i="3"/>
  <c r="L497" i="3" s="1"/>
  <c r="G497" i="3"/>
  <c r="C497" i="3"/>
  <c r="B497" i="3"/>
  <c r="J496" i="3"/>
  <c r="L496" i="3" s="1"/>
  <c r="G496" i="3"/>
  <c r="I496" i="3" s="1"/>
  <c r="C496" i="3"/>
  <c r="B496" i="3"/>
  <c r="J495" i="3"/>
  <c r="L495" i="3" s="1"/>
  <c r="G495" i="3"/>
  <c r="I495" i="3" s="1"/>
  <c r="C495" i="3"/>
  <c r="B495" i="3"/>
  <c r="J494" i="3"/>
  <c r="L494" i="3" s="1"/>
  <c r="G494" i="3"/>
  <c r="I494" i="3" s="1"/>
  <c r="C494" i="3"/>
  <c r="B494" i="3"/>
  <c r="J493" i="3"/>
  <c r="L493" i="3" s="1"/>
  <c r="G493" i="3"/>
  <c r="C493" i="3"/>
  <c r="B493" i="3"/>
  <c r="J492" i="3"/>
  <c r="L492" i="3" s="1"/>
  <c r="G492" i="3"/>
  <c r="I492" i="3" s="1"/>
  <c r="C492" i="3"/>
  <c r="B492" i="3"/>
  <c r="J491" i="3"/>
  <c r="L491" i="3" s="1"/>
  <c r="G491" i="3"/>
  <c r="I491" i="3" s="1"/>
  <c r="C491" i="3"/>
  <c r="B491" i="3"/>
  <c r="J490" i="3"/>
  <c r="L490" i="3" s="1"/>
  <c r="G490" i="3"/>
  <c r="I490" i="3" s="1"/>
  <c r="C490" i="3"/>
  <c r="B490" i="3"/>
  <c r="J489" i="3"/>
  <c r="L489" i="3" s="1"/>
  <c r="G489" i="3"/>
  <c r="C489" i="3"/>
  <c r="B489" i="3"/>
  <c r="J488" i="3"/>
  <c r="L488" i="3" s="1"/>
  <c r="G488" i="3"/>
  <c r="I488" i="3" s="1"/>
  <c r="C488" i="3"/>
  <c r="B488" i="3"/>
  <c r="J487" i="3"/>
  <c r="L487" i="3" s="1"/>
  <c r="G487" i="3"/>
  <c r="I487" i="3" s="1"/>
  <c r="C487" i="3"/>
  <c r="B487" i="3"/>
  <c r="J486" i="3"/>
  <c r="L486" i="3" s="1"/>
  <c r="G486" i="3"/>
  <c r="I486" i="3" s="1"/>
  <c r="C486" i="3"/>
  <c r="B486" i="3"/>
  <c r="J485" i="3"/>
  <c r="L485" i="3" s="1"/>
  <c r="G485" i="3"/>
  <c r="C485" i="3"/>
  <c r="B485" i="3"/>
  <c r="J484" i="3"/>
  <c r="L484" i="3" s="1"/>
  <c r="G484" i="3"/>
  <c r="I484" i="3" s="1"/>
  <c r="C484" i="3"/>
  <c r="B484" i="3"/>
  <c r="J483" i="3"/>
  <c r="L483" i="3" s="1"/>
  <c r="G483" i="3"/>
  <c r="I483" i="3" s="1"/>
  <c r="C483" i="3"/>
  <c r="B483" i="3"/>
  <c r="J482" i="3"/>
  <c r="L482" i="3" s="1"/>
  <c r="G482" i="3"/>
  <c r="I482" i="3" s="1"/>
  <c r="C482" i="3"/>
  <c r="B482" i="3"/>
  <c r="J481" i="3"/>
  <c r="L481" i="3" s="1"/>
  <c r="G481" i="3"/>
  <c r="C481" i="3"/>
  <c r="B481" i="3"/>
  <c r="J480" i="3"/>
  <c r="L480" i="3" s="1"/>
  <c r="G480" i="3"/>
  <c r="I480" i="3" s="1"/>
  <c r="C480" i="3"/>
  <c r="B480" i="3"/>
  <c r="J479" i="3"/>
  <c r="L479" i="3" s="1"/>
  <c r="G479" i="3"/>
  <c r="I479" i="3" s="1"/>
  <c r="C479" i="3"/>
  <c r="B479" i="3"/>
  <c r="J478" i="3"/>
  <c r="L478" i="3" s="1"/>
  <c r="G478" i="3"/>
  <c r="I478" i="3" s="1"/>
  <c r="C478" i="3"/>
  <c r="B478" i="3"/>
  <c r="J477" i="3"/>
  <c r="L477" i="3" s="1"/>
  <c r="G477" i="3"/>
  <c r="C477" i="3"/>
  <c r="B477" i="3"/>
  <c r="J476" i="3"/>
  <c r="L476" i="3" s="1"/>
  <c r="G476" i="3"/>
  <c r="I476" i="3" s="1"/>
  <c r="C476" i="3"/>
  <c r="B476" i="3"/>
  <c r="J475" i="3"/>
  <c r="L475" i="3" s="1"/>
  <c r="G475" i="3"/>
  <c r="I475" i="3" s="1"/>
  <c r="C475" i="3"/>
  <c r="B475" i="3"/>
  <c r="J474" i="3"/>
  <c r="L474" i="3" s="1"/>
  <c r="G474" i="3"/>
  <c r="I474" i="3" s="1"/>
  <c r="C474" i="3"/>
  <c r="B474" i="3"/>
  <c r="J473" i="3"/>
  <c r="L473" i="3" s="1"/>
  <c r="G473" i="3"/>
  <c r="C473" i="3"/>
  <c r="B473" i="3"/>
  <c r="J472" i="3"/>
  <c r="L472" i="3" s="1"/>
  <c r="G472" i="3"/>
  <c r="I472" i="3" s="1"/>
  <c r="C472" i="3"/>
  <c r="B472" i="3"/>
  <c r="J471" i="3"/>
  <c r="L471" i="3" s="1"/>
  <c r="G471" i="3"/>
  <c r="I471" i="3" s="1"/>
  <c r="C471" i="3"/>
  <c r="B471" i="3"/>
  <c r="J470" i="3"/>
  <c r="L470" i="3" s="1"/>
  <c r="G470" i="3"/>
  <c r="I470" i="3" s="1"/>
  <c r="C470" i="3"/>
  <c r="B470" i="3"/>
  <c r="J469" i="3"/>
  <c r="L469" i="3" s="1"/>
  <c r="G469" i="3"/>
  <c r="C469" i="3"/>
  <c r="B469" i="3"/>
  <c r="J468" i="3"/>
  <c r="L468" i="3" s="1"/>
  <c r="G468" i="3"/>
  <c r="I468" i="3" s="1"/>
  <c r="C468" i="3"/>
  <c r="B468" i="3"/>
  <c r="J467" i="3"/>
  <c r="L467" i="3" s="1"/>
  <c r="G467" i="3"/>
  <c r="I467" i="3" s="1"/>
  <c r="C467" i="3"/>
  <c r="B467" i="3"/>
  <c r="J466" i="3"/>
  <c r="L466" i="3" s="1"/>
  <c r="G466" i="3"/>
  <c r="I466" i="3" s="1"/>
  <c r="C466" i="3"/>
  <c r="B466" i="3"/>
  <c r="J465" i="3"/>
  <c r="L465" i="3" s="1"/>
  <c r="G465" i="3"/>
  <c r="C465" i="3"/>
  <c r="B465" i="3"/>
  <c r="J464" i="3"/>
  <c r="L464" i="3" s="1"/>
  <c r="G464" i="3"/>
  <c r="I464" i="3" s="1"/>
  <c r="C464" i="3"/>
  <c r="B464" i="3"/>
  <c r="J463" i="3"/>
  <c r="L463" i="3" s="1"/>
  <c r="G463" i="3"/>
  <c r="I463" i="3" s="1"/>
  <c r="C463" i="3"/>
  <c r="B463" i="3"/>
  <c r="J462" i="3"/>
  <c r="L462" i="3" s="1"/>
  <c r="G462" i="3"/>
  <c r="I462" i="3" s="1"/>
  <c r="C462" i="3"/>
  <c r="B462" i="3"/>
  <c r="J461" i="3"/>
  <c r="L461" i="3" s="1"/>
  <c r="G461" i="3"/>
  <c r="C461" i="3"/>
  <c r="B461" i="3"/>
  <c r="J460" i="3"/>
  <c r="L460" i="3" s="1"/>
  <c r="G460" i="3"/>
  <c r="I460" i="3" s="1"/>
  <c r="C460" i="3"/>
  <c r="B460" i="3"/>
  <c r="J459" i="3"/>
  <c r="L459" i="3" s="1"/>
  <c r="G459" i="3"/>
  <c r="I459" i="3" s="1"/>
  <c r="C459" i="3"/>
  <c r="B459" i="3"/>
  <c r="J458" i="3"/>
  <c r="L458" i="3" s="1"/>
  <c r="G458" i="3"/>
  <c r="I458" i="3" s="1"/>
  <c r="C458" i="3"/>
  <c r="B458" i="3"/>
  <c r="J457" i="3"/>
  <c r="L457" i="3" s="1"/>
  <c r="G457" i="3"/>
  <c r="C457" i="3"/>
  <c r="B457" i="3"/>
  <c r="J456" i="3"/>
  <c r="L456" i="3" s="1"/>
  <c r="G456" i="3"/>
  <c r="I456" i="3" s="1"/>
  <c r="C456" i="3"/>
  <c r="B456" i="3"/>
  <c r="J455" i="3"/>
  <c r="L455" i="3" s="1"/>
  <c r="G455" i="3"/>
  <c r="I455" i="3" s="1"/>
  <c r="C455" i="3"/>
  <c r="B455" i="3"/>
  <c r="J454" i="3"/>
  <c r="L454" i="3" s="1"/>
  <c r="G454" i="3"/>
  <c r="I454" i="3" s="1"/>
  <c r="C454" i="3"/>
  <c r="B454" i="3"/>
  <c r="J453" i="3"/>
  <c r="L453" i="3" s="1"/>
  <c r="G453" i="3"/>
  <c r="C453" i="3"/>
  <c r="B453" i="3"/>
  <c r="J452" i="3"/>
  <c r="L452" i="3" s="1"/>
  <c r="G452" i="3"/>
  <c r="I452" i="3" s="1"/>
  <c r="C452" i="3"/>
  <c r="B452" i="3"/>
  <c r="J451" i="3"/>
  <c r="L451" i="3" s="1"/>
  <c r="G451" i="3"/>
  <c r="I451" i="3" s="1"/>
  <c r="C451" i="3"/>
  <c r="B451" i="3"/>
  <c r="J450" i="3"/>
  <c r="L450" i="3" s="1"/>
  <c r="G450" i="3"/>
  <c r="I450" i="3" s="1"/>
  <c r="C450" i="3"/>
  <c r="B450" i="3"/>
  <c r="J449" i="3"/>
  <c r="L449" i="3" s="1"/>
  <c r="G449" i="3"/>
  <c r="C449" i="3"/>
  <c r="B449" i="3"/>
  <c r="J448" i="3"/>
  <c r="L448" i="3" s="1"/>
  <c r="G448" i="3"/>
  <c r="I448" i="3" s="1"/>
  <c r="C448" i="3"/>
  <c r="B448" i="3"/>
  <c r="J447" i="3"/>
  <c r="L447" i="3" s="1"/>
  <c r="G447" i="3"/>
  <c r="I447" i="3" s="1"/>
  <c r="C447" i="3"/>
  <c r="B447" i="3"/>
  <c r="J446" i="3"/>
  <c r="L446" i="3" s="1"/>
  <c r="G446" i="3"/>
  <c r="I446" i="3" s="1"/>
  <c r="C446" i="3"/>
  <c r="B446" i="3"/>
  <c r="J445" i="3"/>
  <c r="L445" i="3" s="1"/>
  <c r="G445" i="3"/>
  <c r="C445" i="3"/>
  <c r="B445" i="3"/>
  <c r="J444" i="3"/>
  <c r="L444" i="3" s="1"/>
  <c r="G444" i="3"/>
  <c r="I444" i="3" s="1"/>
  <c r="C444" i="3"/>
  <c r="B444" i="3"/>
  <c r="J443" i="3"/>
  <c r="L443" i="3" s="1"/>
  <c r="G443" i="3"/>
  <c r="I443" i="3" s="1"/>
  <c r="C443" i="3"/>
  <c r="B443" i="3"/>
  <c r="J442" i="3"/>
  <c r="L442" i="3" s="1"/>
  <c r="G442" i="3"/>
  <c r="I442" i="3" s="1"/>
  <c r="C442" i="3"/>
  <c r="B442" i="3"/>
  <c r="J441" i="3"/>
  <c r="L441" i="3" s="1"/>
  <c r="G441" i="3"/>
  <c r="I441" i="3" s="1"/>
  <c r="C441" i="3"/>
  <c r="B441" i="3"/>
  <c r="J440" i="3"/>
  <c r="L440" i="3" s="1"/>
  <c r="G440" i="3"/>
  <c r="I440" i="3" s="1"/>
  <c r="C440" i="3"/>
  <c r="B440" i="3"/>
  <c r="J439" i="3"/>
  <c r="L439" i="3" s="1"/>
  <c r="G439" i="3"/>
  <c r="I439" i="3" s="1"/>
  <c r="C439" i="3"/>
  <c r="B439" i="3"/>
  <c r="J438" i="3"/>
  <c r="L438" i="3" s="1"/>
  <c r="G438" i="3"/>
  <c r="I438" i="3" s="1"/>
  <c r="C438" i="3"/>
  <c r="B438" i="3"/>
  <c r="J437" i="3"/>
  <c r="L437" i="3" s="1"/>
  <c r="G437" i="3"/>
  <c r="I437" i="3" s="1"/>
  <c r="C437" i="3"/>
  <c r="B437" i="3"/>
  <c r="J436" i="3"/>
  <c r="L436" i="3" s="1"/>
  <c r="G436" i="3"/>
  <c r="I436" i="3" s="1"/>
  <c r="C436" i="3"/>
  <c r="B436" i="3"/>
  <c r="J435" i="3"/>
  <c r="L435" i="3" s="1"/>
  <c r="G435" i="3"/>
  <c r="I435" i="3" s="1"/>
  <c r="C435" i="3"/>
  <c r="B435" i="3"/>
  <c r="J434" i="3"/>
  <c r="L434" i="3" s="1"/>
  <c r="G434" i="3"/>
  <c r="I434" i="3" s="1"/>
  <c r="C434" i="3"/>
  <c r="B434" i="3"/>
  <c r="J433" i="3"/>
  <c r="L433" i="3" s="1"/>
  <c r="G433" i="3"/>
  <c r="I433" i="3" s="1"/>
  <c r="C433" i="3"/>
  <c r="B433" i="3"/>
  <c r="J432" i="3"/>
  <c r="L432" i="3" s="1"/>
  <c r="G432" i="3"/>
  <c r="I432" i="3" s="1"/>
  <c r="C432" i="3"/>
  <c r="B432" i="3"/>
  <c r="J431" i="3"/>
  <c r="L431" i="3" s="1"/>
  <c r="G431" i="3"/>
  <c r="I431" i="3" s="1"/>
  <c r="C431" i="3"/>
  <c r="B431" i="3"/>
  <c r="J430" i="3"/>
  <c r="L430" i="3" s="1"/>
  <c r="G430" i="3"/>
  <c r="I430" i="3" s="1"/>
  <c r="C430" i="3"/>
  <c r="B430" i="3"/>
  <c r="J429" i="3"/>
  <c r="L429" i="3" s="1"/>
  <c r="G429" i="3"/>
  <c r="I429" i="3" s="1"/>
  <c r="C429" i="3"/>
  <c r="B429" i="3"/>
  <c r="J428" i="3"/>
  <c r="L428" i="3" s="1"/>
  <c r="G428" i="3"/>
  <c r="I428" i="3" s="1"/>
  <c r="C428" i="3"/>
  <c r="B428" i="3"/>
  <c r="J427" i="3"/>
  <c r="L427" i="3" s="1"/>
  <c r="G427" i="3"/>
  <c r="I427" i="3" s="1"/>
  <c r="C427" i="3"/>
  <c r="B427" i="3"/>
  <c r="J426" i="3"/>
  <c r="L426" i="3" s="1"/>
  <c r="G426" i="3"/>
  <c r="I426" i="3" s="1"/>
  <c r="C426" i="3"/>
  <c r="B426" i="3"/>
  <c r="J425" i="3"/>
  <c r="L425" i="3" s="1"/>
  <c r="G425" i="3"/>
  <c r="I425" i="3" s="1"/>
  <c r="C425" i="3"/>
  <c r="B425" i="3"/>
  <c r="J424" i="3"/>
  <c r="L424" i="3" s="1"/>
  <c r="G424" i="3"/>
  <c r="I424" i="3" s="1"/>
  <c r="C424" i="3"/>
  <c r="B424" i="3"/>
  <c r="J423" i="3"/>
  <c r="L423" i="3" s="1"/>
  <c r="G423" i="3"/>
  <c r="I423" i="3" s="1"/>
  <c r="C423" i="3"/>
  <c r="B423" i="3"/>
  <c r="J422" i="3"/>
  <c r="L422" i="3" s="1"/>
  <c r="G422" i="3"/>
  <c r="I422" i="3" s="1"/>
  <c r="C422" i="3"/>
  <c r="B422" i="3"/>
  <c r="J421" i="3"/>
  <c r="L421" i="3" s="1"/>
  <c r="G421" i="3"/>
  <c r="I421" i="3" s="1"/>
  <c r="C421" i="3"/>
  <c r="B421" i="3"/>
  <c r="J420" i="3"/>
  <c r="L420" i="3" s="1"/>
  <c r="G420" i="3"/>
  <c r="I420" i="3" s="1"/>
  <c r="C420" i="3"/>
  <c r="B420" i="3"/>
  <c r="J419" i="3"/>
  <c r="L419" i="3" s="1"/>
  <c r="G419" i="3"/>
  <c r="I419" i="3" s="1"/>
  <c r="C419" i="3"/>
  <c r="B419" i="3"/>
  <c r="J418" i="3"/>
  <c r="L418" i="3" s="1"/>
  <c r="G418" i="3"/>
  <c r="I418" i="3" s="1"/>
  <c r="C418" i="3"/>
  <c r="B418" i="3"/>
  <c r="J417" i="3"/>
  <c r="L417" i="3" s="1"/>
  <c r="G417" i="3"/>
  <c r="I417" i="3" s="1"/>
  <c r="C417" i="3"/>
  <c r="B417" i="3"/>
  <c r="J416" i="3"/>
  <c r="L416" i="3" s="1"/>
  <c r="G416" i="3"/>
  <c r="I416" i="3" s="1"/>
  <c r="C416" i="3"/>
  <c r="B416" i="3"/>
  <c r="J415" i="3"/>
  <c r="L415" i="3" s="1"/>
  <c r="G415" i="3"/>
  <c r="I415" i="3" s="1"/>
  <c r="C415" i="3"/>
  <c r="B415" i="3"/>
  <c r="J414" i="3"/>
  <c r="L414" i="3" s="1"/>
  <c r="G414" i="3"/>
  <c r="I414" i="3" s="1"/>
  <c r="C414" i="3"/>
  <c r="B414" i="3"/>
  <c r="J413" i="3"/>
  <c r="L413" i="3" s="1"/>
  <c r="G413" i="3"/>
  <c r="I413" i="3" s="1"/>
  <c r="C413" i="3"/>
  <c r="B413" i="3"/>
  <c r="J412" i="3"/>
  <c r="L412" i="3" s="1"/>
  <c r="G412" i="3"/>
  <c r="I412" i="3" s="1"/>
  <c r="C412" i="3"/>
  <c r="B412" i="3"/>
  <c r="J411" i="3"/>
  <c r="L411" i="3" s="1"/>
  <c r="G411" i="3"/>
  <c r="I411" i="3" s="1"/>
  <c r="C411" i="3"/>
  <c r="B411" i="3"/>
  <c r="J410" i="3"/>
  <c r="L410" i="3" s="1"/>
  <c r="G410" i="3"/>
  <c r="I410" i="3" s="1"/>
  <c r="C410" i="3"/>
  <c r="B410" i="3"/>
  <c r="J409" i="3"/>
  <c r="L409" i="3" s="1"/>
  <c r="G409" i="3"/>
  <c r="I409" i="3" s="1"/>
  <c r="C409" i="3"/>
  <c r="B409" i="3"/>
  <c r="J408" i="3"/>
  <c r="L408" i="3" s="1"/>
  <c r="G408" i="3"/>
  <c r="I408" i="3" s="1"/>
  <c r="C408" i="3"/>
  <c r="B408" i="3"/>
  <c r="J407" i="3"/>
  <c r="L407" i="3" s="1"/>
  <c r="G407" i="3"/>
  <c r="I407" i="3" s="1"/>
  <c r="C407" i="3"/>
  <c r="B407" i="3"/>
  <c r="J406" i="3"/>
  <c r="L406" i="3" s="1"/>
  <c r="G406" i="3"/>
  <c r="I406" i="3" s="1"/>
  <c r="C406" i="3"/>
  <c r="B406" i="3"/>
  <c r="J405" i="3"/>
  <c r="L405" i="3" s="1"/>
  <c r="G405" i="3"/>
  <c r="I405" i="3" s="1"/>
  <c r="C405" i="3"/>
  <c r="B405" i="3"/>
  <c r="J404" i="3"/>
  <c r="L404" i="3" s="1"/>
  <c r="G404" i="3"/>
  <c r="I404" i="3" s="1"/>
  <c r="C404" i="3"/>
  <c r="B404" i="3"/>
  <c r="J403" i="3"/>
  <c r="L403" i="3" s="1"/>
  <c r="G403" i="3"/>
  <c r="I403" i="3" s="1"/>
  <c r="C403" i="3"/>
  <c r="B403" i="3"/>
  <c r="J402" i="3"/>
  <c r="L402" i="3" s="1"/>
  <c r="G402" i="3"/>
  <c r="I402" i="3" s="1"/>
  <c r="C402" i="3"/>
  <c r="B402" i="3"/>
  <c r="J401" i="3"/>
  <c r="L401" i="3" s="1"/>
  <c r="G401" i="3"/>
  <c r="I401" i="3" s="1"/>
  <c r="C401" i="3"/>
  <c r="B401" i="3"/>
  <c r="J400" i="3"/>
  <c r="L400" i="3" s="1"/>
  <c r="G400" i="3"/>
  <c r="I400" i="3" s="1"/>
  <c r="C400" i="3"/>
  <c r="B400" i="3"/>
  <c r="J399" i="3"/>
  <c r="L399" i="3" s="1"/>
  <c r="G399" i="3"/>
  <c r="I399" i="3" s="1"/>
  <c r="C399" i="3"/>
  <c r="B399" i="3"/>
  <c r="J398" i="3"/>
  <c r="L398" i="3" s="1"/>
  <c r="G398" i="3"/>
  <c r="I398" i="3" s="1"/>
  <c r="C398" i="3"/>
  <c r="B398" i="3"/>
  <c r="J397" i="3"/>
  <c r="L397" i="3" s="1"/>
  <c r="G397" i="3"/>
  <c r="I397" i="3" s="1"/>
  <c r="C397" i="3"/>
  <c r="B397" i="3"/>
  <c r="J396" i="3"/>
  <c r="L396" i="3" s="1"/>
  <c r="G396" i="3"/>
  <c r="I396" i="3" s="1"/>
  <c r="C396" i="3"/>
  <c r="B396" i="3"/>
  <c r="J395" i="3"/>
  <c r="L395" i="3" s="1"/>
  <c r="G395" i="3"/>
  <c r="I395" i="3" s="1"/>
  <c r="C395" i="3"/>
  <c r="B395" i="3"/>
  <c r="J394" i="3"/>
  <c r="L394" i="3" s="1"/>
  <c r="G394" i="3"/>
  <c r="I394" i="3" s="1"/>
  <c r="C394" i="3"/>
  <c r="B394" i="3"/>
  <c r="J393" i="3"/>
  <c r="L393" i="3" s="1"/>
  <c r="G393" i="3"/>
  <c r="I393" i="3" s="1"/>
  <c r="C393" i="3"/>
  <c r="B393" i="3"/>
  <c r="J392" i="3"/>
  <c r="L392" i="3" s="1"/>
  <c r="G392" i="3"/>
  <c r="I392" i="3" s="1"/>
  <c r="C392" i="3"/>
  <c r="B392" i="3"/>
  <c r="J391" i="3"/>
  <c r="L391" i="3" s="1"/>
  <c r="G391" i="3"/>
  <c r="I391" i="3" s="1"/>
  <c r="C391" i="3"/>
  <c r="B391" i="3"/>
  <c r="J390" i="3"/>
  <c r="L390" i="3" s="1"/>
  <c r="G390" i="3"/>
  <c r="I390" i="3" s="1"/>
  <c r="C390" i="3"/>
  <c r="B390" i="3"/>
  <c r="J389" i="3"/>
  <c r="L389" i="3" s="1"/>
  <c r="G389" i="3"/>
  <c r="I389" i="3" s="1"/>
  <c r="C389" i="3"/>
  <c r="B389" i="3"/>
  <c r="J388" i="3"/>
  <c r="L388" i="3" s="1"/>
  <c r="G388" i="3"/>
  <c r="I388" i="3" s="1"/>
  <c r="C388" i="3"/>
  <c r="B388" i="3"/>
  <c r="J387" i="3"/>
  <c r="L387" i="3" s="1"/>
  <c r="G387" i="3"/>
  <c r="I387" i="3" s="1"/>
  <c r="C387" i="3"/>
  <c r="B387" i="3"/>
  <c r="J386" i="3"/>
  <c r="L386" i="3" s="1"/>
  <c r="G386" i="3"/>
  <c r="I386" i="3" s="1"/>
  <c r="C386" i="3"/>
  <c r="B386" i="3"/>
  <c r="J385" i="3"/>
  <c r="L385" i="3" s="1"/>
  <c r="G385" i="3"/>
  <c r="I385" i="3" s="1"/>
  <c r="C385" i="3"/>
  <c r="B385" i="3"/>
  <c r="J384" i="3"/>
  <c r="L384" i="3" s="1"/>
  <c r="G384" i="3"/>
  <c r="I384" i="3" s="1"/>
  <c r="C384" i="3"/>
  <c r="B384" i="3"/>
  <c r="J383" i="3"/>
  <c r="L383" i="3" s="1"/>
  <c r="G383" i="3"/>
  <c r="I383" i="3" s="1"/>
  <c r="C383" i="3"/>
  <c r="B383" i="3"/>
  <c r="J382" i="3"/>
  <c r="L382" i="3" s="1"/>
  <c r="G382" i="3"/>
  <c r="I382" i="3" s="1"/>
  <c r="C382" i="3"/>
  <c r="B382" i="3"/>
  <c r="J381" i="3"/>
  <c r="L381" i="3" s="1"/>
  <c r="G381" i="3"/>
  <c r="I381" i="3" s="1"/>
  <c r="C381" i="3"/>
  <c r="B381" i="3"/>
  <c r="J380" i="3"/>
  <c r="L380" i="3" s="1"/>
  <c r="G380" i="3"/>
  <c r="I380" i="3" s="1"/>
  <c r="C380" i="3"/>
  <c r="B380" i="3"/>
  <c r="J379" i="3"/>
  <c r="L379" i="3" s="1"/>
  <c r="G379" i="3"/>
  <c r="I379" i="3" s="1"/>
  <c r="C379" i="3"/>
  <c r="B379" i="3"/>
  <c r="J378" i="3"/>
  <c r="L378" i="3" s="1"/>
  <c r="G378" i="3"/>
  <c r="I378" i="3" s="1"/>
  <c r="C378" i="3"/>
  <c r="B378" i="3"/>
  <c r="J377" i="3"/>
  <c r="L377" i="3" s="1"/>
  <c r="G377" i="3"/>
  <c r="I377" i="3" s="1"/>
  <c r="C377" i="3"/>
  <c r="B377" i="3"/>
  <c r="J376" i="3"/>
  <c r="L376" i="3" s="1"/>
  <c r="G376" i="3"/>
  <c r="I376" i="3" s="1"/>
  <c r="C376" i="3"/>
  <c r="B376" i="3"/>
  <c r="J375" i="3"/>
  <c r="L375" i="3" s="1"/>
  <c r="G375" i="3"/>
  <c r="I375" i="3" s="1"/>
  <c r="C375" i="3"/>
  <c r="B375" i="3"/>
  <c r="J374" i="3"/>
  <c r="L374" i="3" s="1"/>
  <c r="G374" i="3"/>
  <c r="I374" i="3" s="1"/>
  <c r="C374" i="3"/>
  <c r="B374" i="3"/>
  <c r="J373" i="3"/>
  <c r="L373" i="3" s="1"/>
  <c r="G373" i="3"/>
  <c r="I373" i="3" s="1"/>
  <c r="C373" i="3"/>
  <c r="B373" i="3"/>
  <c r="J372" i="3"/>
  <c r="L372" i="3" s="1"/>
  <c r="G372" i="3"/>
  <c r="I372" i="3" s="1"/>
  <c r="C372" i="3"/>
  <c r="B372" i="3"/>
  <c r="J371" i="3"/>
  <c r="L371" i="3" s="1"/>
  <c r="G371" i="3"/>
  <c r="I371" i="3" s="1"/>
  <c r="C371" i="3"/>
  <c r="B371" i="3"/>
  <c r="J370" i="3"/>
  <c r="L370" i="3" s="1"/>
  <c r="G370" i="3"/>
  <c r="I370" i="3" s="1"/>
  <c r="C370" i="3"/>
  <c r="B370" i="3"/>
  <c r="J369" i="3"/>
  <c r="L369" i="3" s="1"/>
  <c r="G369" i="3"/>
  <c r="I369" i="3" s="1"/>
  <c r="C369" i="3"/>
  <c r="B369" i="3"/>
  <c r="J368" i="3"/>
  <c r="L368" i="3" s="1"/>
  <c r="G368" i="3"/>
  <c r="I368" i="3" s="1"/>
  <c r="C368" i="3"/>
  <c r="B368" i="3"/>
  <c r="J367" i="3"/>
  <c r="L367" i="3" s="1"/>
  <c r="G367" i="3"/>
  <c r="I367" i="3" s="1"/>
  <c r="C367" i="3"/>
  <c r="B367" i="3"/>
  <c r="J366" i="3"/>
  <c r="L366" i="3" s="1"/>
  <c r="G366" i="3"/>
  <c r="I366" i="3" s="1"/>
  <c r="C366" i="3"/>
  <c r="B366" i="3"/>
  <c r="J365" i="3"/>
  <c r="L365" i="3" s="1"/>
  <c r="G365" i="3"/>
  <c r="I365" i="3" s="1"/>
  <c r="C365" i="3"/>
  <c r="B365" i="3"/>
  <c r="J364" i="3"/>
  <c r="L364" i="3" s="1"/>
  <c r="G364" i="3"/>
  <c r="I364" i="3" s="1"/>
  <c r="C364" i="3"/>
  <c r="B364" i="3"/>
  <c r="J363" i="3"/>
  <c r="L363" i="3" s="1"/>
  <c r="G363" i="3"/>
  <c r="I363" i="3" s="1"/>
  <c r="C363" i="3"/>
  <c r="B363" i="3"/>
  <c r="J362" i="3"/>
  <c r="L362" i="3" s="1"/>
  <c r="G362" i="3"/>
  <c r="I362" i="3" s="1"/>
  <c r="C362" i="3"/>
  <c r="B362" i="3"/>
  <c r="J361" i="3"/>
  <c r="L361" i="3" s="1"/>
  <c r="G361" i="3"/>
  <c r="I361" i="3" s="1"/>
  <c r="C361" i="3"/>
  <c r="B361" i="3"/>
  <c r="J360" i="3"/>
  <c r="L360" i="3" s="1"/>
  <c r="G360" i="3"/>
  <c r="I360" i="3" s="1"/>
  <c r="C360" i="3"/>
  <c r="B360" i="3"/>
  <c r="J359" i="3"/>
  <c r="L359" i="3" s="1"/>
  <c r="G359" i="3"/>
  <c r="I359" i="3" s="1"/>
  <c r="C359" i="3"/>
  <c r="B359" i="3"/>
  <c r="J358" i="3"/>
  <c r="L358" i="3" s="1"/>
  <c r="G358" i="3"/>
  <c r="I358" i="3" s="1"/>
  <c r="C358" i="3"/>
  <c r="B358" i="3"/>
  <c r="J357" i="3"/>
  <c r="L357" i="3" s="1"/>
  <c r="G357" i="3"/>
  <c r="I357" i="3" s="1"/>
  <c r="C357" i="3"/>
  <c r="B357" i="3"/>
  <c r="J356" i="3"/>
  <c r="L356" i="3" s="1"/>
  <c r="G356" i="3"/>
  <c r="I356" i="3" s="1"/>
  <c r="C356" i="3"/>
  <c r="B356" i="3"/>
  <c r="J355" i="3"/>
  <c r="L355" i="3" s="1"/>
  <c r="G355" i="3"/>
  <c r="I355" i="3" s="1"/>
  <c r="C355" i="3"/>
  <c r="B355" i="3"/>
  <c r="J354" i="3"/>
  <c r="L354" i="3" s="1"/>
  <c r="G354" i="3"/>
  <c r="I354" i="3" s="1"/>
  <c r="C354" i="3"/>
  <c r="B354" i="3"/>
  <c r="J353" i="3"/>
  <c r="L353" i="3" s="1"/>
  <c r="G353" i="3"/>
  <c r="I353" i="3" s="1"/>
  <c r="C353" i="3"/>
  <c r="B353" i="3"/>
  <c r="J352" i="3"/>
  <c r="L352" i="3" s="1"/>
  <c r="G352" i="3"/>
  <c r="I352" i="3" s="1"/>
  <c r="C352" i="3"/>
  <c r="B352" i="3"/>
  <c r="J351" i="3"/>
  <c r="L351" i="3" s="1"/>
  <c r="G351" i="3"/>
  <c r="I351" i="3" s="1"/>
  <c r="C351" i="3"/>
  <c r="B351" i="3"/>
  <c r="J350" i="3"/>
  <c r="L350" i="3" s="1"/>
  <c r="G350" i="3"/>
  <c r="I350" i="3" s="1"/>
  <c r="C350" i="3"/>
  <c r="B350" i="3"/>
  <c r="J349" i="3"/>
  <c r="L349" i="3" s="1"/>
  <c r="G349" i="3"/>
  <c r="I349" i="3" s="1"/>
  <c r="C349" i="3"/>
  <c r="B349" i="3"/>
  <c r="J348" i="3"/>
  <c r="L348" i="3" s="1"/>
  <c r="G348" i="3"/>
  <c r="I348" i="3" s="1"/>
  <c r="C348" i="3"/>
  <c r="B348" i="3"/>
  <c r="J347" i="3"/>
  <c r="L347" i="3" s="1"/>
  <c r="G347" i="3"/>
  <c r="I347" i="3" s="1"/>
  <c r="C347" i="3"/>
  <c r="B347" i="3"/>
  <c r="J346" i="3"/>
  <c r="L346" i="3" s="1"/>
  <c r="G346" i="3"/>
  <c r="I346" i="3" s="1"/>
  <c r="C346" i="3"/>
  <c r="B346" i="3"/>
  <c r="J345" i="3"/>
  <c r="L345" i="3" s="1"/>
  <c r="G345" i="3"/>
  <c r="I345" i="3" s="1"/>
  <c r="C345" i="3"/>
  <c r="B345" i="3"/>
  <c r="J344" i="3"/>
  <c r="L344" i="3" s="1"/>
  <c r="G344" i="3"/>
  <c r="I344" i="3" s="1"/>
  <c r="C344" i="3"/>
  <c r="B344" i="3"/>
  <c r="J343" i="3"/>
  <c r="L343" i="3" s="1"/>
  <c r="G343" i="3"/>
  <c r="I343" i="3" s="1"/>
  <c r="C343" i="3"/>
  <c r="B343" i="3"/>
  <c r="J342" i="3"/>
  <c r="L342" i="3" s="1"/>
  <c r="G342" i="3"/>
  <c r="I342" i="3" s="1"/>
  <c r="C342" i="3"/>
  <c r="B342" i="3"/>
  <c r="J341" i="3"/>
  <c r="L341" i="3" s="1"/>
  <c r="G341" i="3"/>
  <c r="I341" i="3" s="1"/>
  <c r="C341" i="3"/>
  <c r="B341" i="3"/>
  <c r="J340" i="3"/>
  <c r="L340" i="3" s="1"/>
  <c r="G340" i="3"/>
  <c r="I340" i="3" s="1"/>
  <c r="C340" i="3"/>
  <c r="B340" i="3"/>
  <c r="J339" i="3"/>
  <c r="L339" i="3" s="1"/>
  <c r="G339" i="3"/>
  <c r="I339" i="3" s="1"/>
  <c r="C339" i="3"/>
  <c r="B339" i="3"/>
  <c r="J338" i="3"/>
  <c r="L338" i="3" s="1"/>
  <c r="G338" i="3"/>
  <c r="I338" i="3" s="1"/>
  <c r="C338" i="3"/>
  <c r="B338" i="3"/>
  <c r="J337" i="3"/>
  <c r="L337" i="3" s="1"/>
  <c r="G337" i="3"/>
  <c r="I337" i="3" s="1"/>
  <c r="C337" i="3"/>
  <c r="B337" i="3"/>
  <c r="J336" i="3"/>
  <c r="L336" i="3" s="1"/>
  <c r="G336" i="3"/>
  <c r="I336" i="3" s="1"/>
  <c r="C336" i="3"/>
  <c r="B336" i="3"/>
  <c r="J335" i="3"/>
  <c r="L335" i="3" s="1"/>
  <c r="G335" i="3"/>
  <c r="I335" i="3" s="1"/>
  <c r="C335" i="3"/>
  <c r="B335" i="3"/>
  <c r="J334" i="3"/>
  <c r="L334" i="3" s="1"/>
  <c r="G334" i="3"/>
  <c r="I334" i="3" s="1"/>
  <c r="C334" i="3"/>
  <c r="B334" i="3"/>
  <c r="J333" i="3"/>
  <c r="L333" i="3" s="1"/>
  <c r="G333" i="3"/>
  <c r="I333" i="3" s="1"/>
  <c r="C333" i="3"/>
  <c r="B333" i="3"/>
  <c r="J332" i="3"/>
  <c r="L332" i="3" s="1"/>
  <c r="G332" i="3"/>
  <c r="I332" i="3" s="1"/>
  <c r="C332" i="3"/>
  <c r="B332" i="3"/>
  <c r="J331" i="3"/>
  <c r="L331" i="3" s="1"/>
  <c r="G331" i="3"/>
  <c r="I331" i="3" s="1"/>
  <c r="C331" i="3"/>
  <c r="B331" i="3"/>
  <c r="J330" i="3"/>
  <c r="L330" i="3" s="1"/>
  <c r="G330" i="3"/>
  <c r="I330" i="3" s="1"/>
  <c r="C330" i="3"/>
  <c r="B330" i="3"/>
  <c r="J329" i="3"/>
  <c r="L329" i="3" s="1"/>
  <c r="G329" i="3"/>
  <c r="I329" i="3" s="1"/>
  <c r="C329" i="3"/>
  <c r="B329" i="3"/>
  <c r="J328" i="3"/>
  <c r="L328" i="3" s="1"/>
  <c r="G328" i="3"/>
  <c r="I328" i="3" s="1"/>
  <c r="C328" i="3"/>
  <c r="B328" i="3"/>
  <c r="J327" i="3"/>
  <c r="L327" i="3" s="1"/>
  <c r="G327" i="3"/>
  <c r="I327" i="3" s="1"/>
  <c r="C327" i="3"/>
  <c r="B327" i="3"/>
  <c r="J326" i="3"/>
  <c r="L326" i="3" s="1"/>
  <c r="G326" i="3"/>
  <c r="I326" i="3" s="1"/>
  <c r="C326" i="3"/>
  <c r="B326" i="3"/>
  <c r="J325" i="3"/>
  <c r="L325" i="3" s="1"/>
  <c r="G325" i="3"/>
  <c r="I325" i="3" s="1"/>
  <c r="C325" i="3"/>
  <c r="B325" i="3"/>
  <c r="J324" i="3"/>
  <c r="L324" i="3" s="1"/>
  <c r="G324" i="3"/>
  <c r="I324" i="3" s="1"/>
  <c r="C324" i="3"/>
  <c r="B324" i="3"/>
  <c r="J323" i="3"/>
  <c r="L323" i="3" s="1"/>
  <c r="G323" i="3"/>
  <c r="I323" i="3" s="1"/>
  <c r="C323" i="3"/>
  <c r="B323" i="3"/>
  <c r="J322" i="3"/>
  <c r="L322" i="3" s="1"/>
  <c r="G322" i="3"/>
  <c r="I322" i="3" s="1"/>
  <c r="C322" i="3"/>
  <c r="B322" i="3"/>
  <c r="J321" i="3"/>
  <c r="L321" i="3" s="1"/>
  <c r="G321" i="3"/>
  <c r="I321" i="3" s="1"/>
  <c r="C321" i="3"/>
  <c r="B321" i="3"/>
  <c r="J320" i="3"/>
  <c r="L320" i="3" s="1"/>
  <c r="G320" i="3"/>
  <c r="I320" i="3" s="1"/>
  <c r="C320" i="3"/>
  <c r="B320" i="3"/>
  <c r="J319" i="3"/>
  <c r="L319" i="3" s="1"/>
  <c r="G319" i="3"/>
  <c r="I319" i="3" s="1"/>
  <c r="C319" i="3"/>
  <c r="B319" i="3"/>
  <c r="J318" i="3"/>
  <c r="L318" i="3" s="1"/>
  <c r="G318" i="3"/>
  <c r="I318" i="3" s="1"/>
  <c r="C318" i="3"/>
  <c r="B318" i="3"/>
  <c r="J317" i="3"/>
  <c r="L317" i="3" s="1"/>
  <c r="G317" i="3"/>
  <c r="I317" i="3" s="1"/>
  <c r="C317" i="3"/>
  <c r="B317" i="3"/>
  <c r="J316" i="3"/>
  <c r="L316" i="3" s="1"/>
  <c r="G316" i="3"/>
  <c r="I316" i="3" s="1"/>
  <c r="C316" i="3"/>
  <c r="B316" i="3"/>
  <c r="J315" i="3"/>
  <c r="L315" i="3" s="1"/>
  <c r="G315" i="3"/>
  <c r="I315" i="3" s="1"/>
  <c r="C315" i="3"/>
  <c r="B315" i="3"/>
  <c r="J314" i="3"/>
  <c r="L314" i="3" s="1"/>
  <c r="G314" i="3"/>
  <c r="I314" i="3" s="1"/>
  <c r="C314" i="3"/>
  <c r="B314" i="3"/>
  <c r="J313" i="3"/>
  <c r="L313" i="3" s="1"/>
  <c r="G313" i="3"/>
  <c r="I313" i="3" s="1"/>
  <c r="C313" i="3"/>
  <c r="B313" i="3"/>
  <c r="J312" i="3"/>
  <c r="L312" i="3" s="1"/>
  <c r="G312" i="3"/>
  <c r="I312" i="3" s="1"/>
  <c r="C312" i="3"/>
  <c r="B312" i="3"/>
  <c r="J311" i="3"/>
  <c r="L311" i="3" s="1"/>
  <c r="G311" i="3"/>
  <c r="I311" i="3" s="1"/>
  <c r="C311" i="3"/>
  <c r="B311" i="3"/>
  <c r="J310" i="3"/>
  <c r="L310" i="3" s="1"/>
  <c r="G310" i="3"/>
  <c r="I310" i="3" s="1"/>
  <c r="C310" i="3"/>
  <c r="B310" i="3"/>
  <c r="J309" i="3"/>
  <c r="L309" i="3" s="1"/>
  <c r="G309" i="3"/>
  <c r="I309" i="3" s="1"/>
  <c r="C309" i="3"/>
  <c r="B309" i="3"/>
  <c r="J308" i="3"/>
  <c r="L308" i="3" s="1"/>
  <c r="G308" i="3"/>
  <c r="I308" i="3" s="1"/>
  <c r="C308" i="3"/>
  <c r="B308" i="3"/>
  <c r="J307" i="3"/>
  <c r="L307" i="3" s="1"/>
  <c r="G307" i="3"/>
  <c r="I307" i="3" s="1"/>
  <c r="C307" i="3"/>
  <c r="B307" i="3"/>
  <c r="J306" i="3"/>
  <c r="L306" i="3" s="1"/>
  <c r="G306" i="3"/>
  <c r="I306" i="3" s="1"/>
  <c r="C306" i="3"/>
  <c r="B306" i="3"/>
  <c r="J305" i="3"/>
  <c r="L305" i="3" s="1"/>
  <c r="G305" i="3"/>
  <c r="I305" i="3" s="1"/>
  <c r="C305" i="3"/>
  <c r="B305" i="3"/>
  <c r="J304" i="3"/>
  <c r="L304" i="3" s="1"/>
  <c r="G304" i="3"/>
  <c r="I304" i="3" s="1"/>
  <c r="C304" i="3"/>
  <c r="B304" i="3"/>
  <c r="J303" i="3"/>
  <c r="L303" i="3" s="1"/>
  <c r="G303" i="3"/>
  <c r="I303" i="3" s="1"/>
  <c r="C303" i="3"/>
  <c r="B303" i="3"/>
  <c r="J302" i="3"/>
  <c r="L302" i="3" s="1"/>
  <c r="G302" i="3"/>
  <c r="I302" i="3" s="1"/>
  <c r="C302" i="3"/>
  <c r="B302" i="3"/>
  <c r="J301" i="3"/>
  <c r="L301" i="3" s="1"/>
  <c r="G301" i="3"/>
  <c r="I301" i="3" s="1"/>
  <c r="C301" i="3"/>
  <c r="B301" i="3"/>
  <c r="J300" i="3"/>
  <c r="L300" i="3" s="1"/>
  <c r="G300" i="3"/>
  <c r="I300" i="3" s="1"/>
  <c r="C300" i="3"/>
  <c r="B300" i="3"/>
  <c r="J299" i="3"/>
  <c r="L299" i="3" s="1"/>
  <c r="G299" i="3"/>
  <c r="I299" i="3" s="1"/>
  <c r="C299" i="3"/>
  <c r="B299" i="3"/>
  <c r="J298" i="3"/>
  <c r="L298" i="3" s="1"/>
  <c r="G298" i="3"/>
  <c r="I298" i="3" s="1"/>
  <c r="C298" i="3"/>
  <c r="B298" i="3"/>
  <c r="J297" i="3"/>
  <c r="L297" i="3" s="1"/>
  <c r="G297" i="3"/>
  <c r="I297" i="3" s="1"/>
  <c r="C297" i="3"/>
  <c r="B297" i="3"/>
  <c r="J296" i="3"/>
  <c r="L296" i="3" s="1"/>
  <c r="G296" i="3"/>
  <c r="I296" i="3" s="1"/>
  <c r="C296" i="3"/>
  <c r="B296" i="3"/>
  <c r="J295" i="3"/>
  <c r="L295" i="3" s="1"/>
  <c r="G295" i="3"/>
  <c r="I295" i="3" s="1"/>
  <c r="C295" i="3"/>
  <c r="B295" i="3"/>
  <c r="J294" i="3"/>
  <c r="L294" i="3" s="1"/>
  <c r="G294" i="3"/>
  <c r="I294" i="3" s="1"/>
  <c r="C294" i="3"/>
  <c r="B294" i="3"/>
  <c r="J293" i="3"/>
  <c r="L293" i="3" s="1"/>
  <c r="G293" i="3"/>
  <c r="I293" i="3" s="1"/>
  <c r="C293" i="3"/>
  <c r="B293" i="3"/>
  <c r="J292" i="3"/>
  <c r="L292" i="3" s="1"/>
  <c r="G292" i="3"/>
  <c r="I292" i="3" s="1"/>
  <c r="C292" i="3"/>
  <c r="B292" i="3"/>
  <c r="J291" i="3"/>
  <c r="L291" i="3" s="1"/>
  <c r="G291" i="3"/>
  <c r="I291" i="3" s="1"/>
  <c r="C291" i="3"/>
  <c r="B291" i="3"/>
  <c r="J290" i="3"/>
  <c r="L290" i="3" s="1"/>
  <c r="G290" i="3"/>
  <c r="I290" i="3" s="1"/>
  <c r="C290" i="3"/>
  <c r="B290" i="3"/>
  <c r="J289" i="3"/>
  <c r="L289" i="3" s="1"/>
  <c r="G289" i="3"/>
  <c r="I289" i="3" s="1"/>
  <c r="C289" i="3"/>
  <c r="B289" i="3"/>
  <c r="J288" i="3"/>
  <c r="L288" i="3" s="1"/>
  <c r="G288" i="3"/>
  <c r="I288" i="3" s="1"/>
  <c r="C288" i="3"/>
  <c r="B288" i="3"/>
  <c r="J287" i="3"/>
  <c r="L287" i="3" s="1"/>
  <c r="G287" i="3"/>
  <c r="I287" i="3" s="1"/>
  <c r="C287" i="3"/>
  <c r="B287" i="3"/>
  <c r="J286" i="3"/>
  <c r="L286" i="3" s="1"/>
  <c r="G286" i="3"/>
  <c r="I286" i="3" s="1"/>
  <c r="C286" i="3"/>
  <c r="B286" i="3"/>
  <c r="J285" i="3"/>
  <c r="L285" i="3" s="1"/>
  <c r="G285" i="3"/>
  <c r="I285" i="3" s="1"/>
  <c r="C285" i="3"/>
  <c r="B285" i="3"/>
  <c r="J284" i="3"/>
  <c r="L284" i="3" s="1"/>
  <c r="G284" i="3"/>
  <c r="I284" i="3" s="1"/>
  <c r="C284" i="3"/>
  <c r="B284" i="3"/>
  <c r="J283" i="3"/>
  <c r="L283" i="3" s="1"/>
  <c r="G283" i="3"/>
  <c r="I283" i="3" s="1"/>
  <c r="C283" i="3"/>
  <c r="B283" i="3"/>
  <c r="J282" i="3"/>
  <c r="L282" i="3" s="1"/>
  <c r="G282" i="3"/>
  <c r="I282" i="3" s="1"/>
  <c r="C282" i="3"/>
  <c r="B282" i="3"/>
  <c r="J281" i="3"/>
  <c r="L281" i="3" s="1"/>
  <c r="G281" i="3"/>
  <c r="I281" i="3" s="1"/>
  <c r="C281" i="3"/>
  <c r="B281" i="3"/>
  <c r="J280" i="3"/>
  <c r="L280" i="3" s="1"/>
  <c r="G280" i="3"/>
  <c r="I280" i="3" s="1"/>
  <c r="C280" i="3"/>
  <c r="B280" i="3"/>
  <c r="J279" i="3"/>
  <c r="L279" i="3" s="1"/>
  <c r="G279" i="3"/>
  <c r="I279" i="3" s="1"/>
  <c r="C279" i="3"/>
  <c r="B279" i="3"/>
  <c r="J278" i="3"/>
  <c r="L278" i="3" s="1"/>
  <c r="G278" i="3"/>
  <c r="I278" i="3" s="1"/>
  <c r="C278" i="3"/>
  <c r="B278" i="3"/>
  <c r="J277" i="3"/>
  <c r="L277" i="3" s="1"/>
  <c r="G277" i="3"/>
  <c r="I277" i="3" s="1"/>
  <c r="C277" i="3"/>
  <c r="B277" i="3"/>
  <c r="J276" i="3"/>
  <c r="L276" i="3" s="1"/>
  <c r="G276" i="3"/>
  <c r="I276" i="3" s="1"/>
  <c r="C276" i="3"/>
  <c r="B276" i="3"/>
  <c r="J275" i="3"/>
  <c r="L275" i="3" s="1"/>
  <c r="G275" i="3"/>
  <c r="I275" i="3" s="1"/>
  <c r="C275" i="3"/>
  <c r="B275" i="3"/>
  <c r="J274" i="3"/>
  <c r="L274" i="3" s="1"/>
  <c r="G274" i="3"/>
  <c r="I274" i="3" s="1"/>
  <c r="C274" i="3"/>
  <c r="B274" i="3"/>
  <c r="J273" i="3"/>
  <c r="L273" i="3" s="1"/>
  <c r="G273" i="3"/>
  <c r="I273" i="3" s="1"/>
  <c r="C273" i="3"/>
  <c r="B273" i="3"/>
  <c r="J272" i="3"/>
  <c r="L272" i="3" s="1"/>
  <c r="G272" i="3"/>
  <c r="I272" i="3" s="1"/>
  <c r="C272" i="3"/>
  <c r="B272" i="3"/>
  <c r="J271" i="3"/>
  <c r="L271" i="3" s="1"/>
  <c r="G271" i="3"/>
  <c r="I271" i="3" s="1"/>
  <c r="C271" i="3"/>
  <c r="B271" i="3"/>
  <c r="J270" i="3"/>
  <c r="L270" i="3" s="1"/>
  <c r="G270" i="3"/>
  <c r="I270" i="3" s="1"/>
  <c r="C270" i="3"/>
  <c r="B270" i="3"/>
  <c r="J269" i="3"/>
  <c r="L269" i="3" s="1"/>
  <c r="G269" i="3"/>
  <c r="I269" i="3" s="1"/>
  <c r="C269" i="3"/>
  <c r="B269" i="3"/>
  <c r="J268" i="3"/>
  <c r="L268" i="3" s="1"/>
  <c r="G268" i="3"/>
  <c r="I268" i="3" s="1"/>
  <c r="C268" i="3"/>
  <c r="B268" i="3"/>
  <c r="J267" i="3"/>
  <c r="L267" i="3" s="1"/>
  <c r="G267" i="3"/>
  <c r="I267" i="3" s="1"/>
  <c r="C267" i="3"/>
  <c r="B267" i="3"/>
  <c r="J266" i="3"/>
  <c r="L266" i="3" s="1"/>
  <c r="G266" i="3"/>
  <c r="I266" i="3" s="1"/>
  <c r="C266" i="3"/>
  <c r="B266" i="3"/>
  <c r="J265" i="3"/>
  <c r="L265" i="3" s="1"/>
  <c r="G265" i="3"/>
  <c r="I265" i="3" s="1"/>
  <c r="C265" i="3"/>
  <c r="B265" i="3"/>
  <c r="J264" i="3"/>
  <c r="L264" i="3" s="1"/>
  <c r="G264" i="3"/>
  <c r="I264" i="3" s="1"/>
  <c r="C264" i="3"/>
  <c r="B264" i="3"/>
  <c r="J263" i="3"/>
  <c r="L263" i="3" s="1"/>
  <c r="G263" i="3"/>
  <c r="I263" i="3" s="1"/>
  <c r="C263" i="3"/>
  <c r="B263" i="3"/>
  <c r="J262" i="3"/>
  <c r="L262" i="3" s="1"/>
  <c r="G262" i="3"/>
  <c r="I262" i="3" s="1"/>
  <c r="C262" i="3"/>
  <c r="B262" i="3"/>
  <c r="J261" i="3"/>
  <c r="L261" i="3" s="1"/>
  <c r="G261" i="3"/>
  <c r="I261" i="3" s="1"/>
  <c r="C261" i="3"/>
  <c r="B261" i="3"/>
  <c r="J260" i="3"/>
  <c r="L260" i="3" s="1"/>
  <c r="G260" i="3"/>
  <c r="I260" i="3" s="1"/>
  <c r="C260" i="3"/>
  <c r="B260" i="3"/>
  <c r="J259" i="3"/>
  <c r="L259" i="3" s="1"/>
  <c r="G259" i="3"/>
  <c r="I259" i="3" s="1"/>
  <c r="C259" i="3"/>
  <c r="B259" i="3"/>
  <c r="J258" i="3"/>
  <c r="L258" i="3" s="1"/>
  <c r="G258" i="3"/>
  <c r="I258" i="3" s="1"/>
  <c r="C258" i="3"/>
  <c r="B258" i="3"/>
  <c r="J257" i="3"/>
  <c r="L257" i="3" s="1"/>
  <c r="G257" i="3"/>
  <c r="I257" i="3" s="1"/>
  <c r="C257" i="3"/>
  <c r="B257" i="3"/>
  <c r="J256" i="3"/>
  <c r="L256" i="3" s="1"/>
  <c r="G256" i="3"/>
  <c r="I256" i="3" s="1"/>
  <c r="C256" i="3"/>
  <c r="B256" i="3"/>
  <c r="J255" i="3"/>
  <c r="L255" i="3" s="1"/>
  <c r="G255" i="3"/>
  <c r="I255" i="3" s="1"/>
  <c r="C255" i="3"/>
  <c r="B255" i="3"/>
  <c r="J254" i="3"/>
  <c r="L254" i="3" s="1"/>
  <c r="G254" i="3"/>
  <c r="I254" i="3" s="1"/>
  <c r="C254" i="3"/>
  <c r="B254" i="3"/>
  <c r="J253" i="3"/>
  <c r="L253" i="3" s="1"/>
  <c r="G253" i="3"/>
  <c r="I253" i="3" s="1"/>
  <c r="C253" i="3"/>
  <c r="B253" i="3"/>
  <c r="J252" i="3"/>
  <c r="L252" i="3" s="1"/>
  <c r="G252" i="3"/>
  <c r="I252" i="3" s="1"/>
  <c r="C252" i="3"/>
  <c r="B252" i="3"/>
  <c r="J251" i="3"/>
  <c r="L251" i="3" s="1"/>
  <c r="G251" i="3"/>
  <c r="I251" i="3" s="1"/>
  <c r="C251" i="3"/>
  <c r="B251" i="3"/>
  <c r="J250" i="3"/>
  <c r="L250" i="3" s="1"/>
  <c r="G250" i="3"/>
  <c r="I250" i="3" s="1"/>
  <c r="C250" i="3"/>
  <c r="B250" i="3"/>
  <c r="J249" i="3"/>
  <c r="L249" i="3" s="1"/>
  <c r="G249" i="3"/>
  <c r="I249" i="3" s="1"/>
  <c r="C249" i="3"/>
  <c r="B249" i="3"/>
  <c r="J248" i="3"/>
  <c r="L248" i="3" s="1"/>
  <c r="G248" i="3"/>
  <c r="I248" i="3" s="1"/>
  <c r="C248" i="3"/>
  <c r="B248" i="3"/>
  <c r="J247" i="3"/>
  <c r="L247" i="3" s="1"/>
  <c r="G247" i="3"/>
  <c r="I247" i="3" s="1"/>
  <c r="C247" i="3"/>
  <c r="B247" i="3"/>
  <c r="J246" i="3"/>
  <c r="L246" i="3" s="1"/>
  <c r="G246" i="3"/>
  <c r="I246" i="3" s="1"/>
  <c r="C246" i="3"/>
  <c r="B246" i="3"/>
  <c r="J245" i="3"/>
  <c r="L245" i="3" s="1"/>
  <c r="G245" i="3"/>
  <c r="I245" i="3" s="1"/>
  <c r="C245" i="3"/>
  <c r="B245" i="3"/>
  <c r="J244" i="3"/>
  <c r="L244" i="3" s="1"/>
  <c r="G244" i="3"/>
  <c r="I244" i="3" s="1"/>
  <c r="C244" i="3"/>
  <c r="B244" i="3"/>
  <c r="J243" i="3"/>
  <c r="L243" i="3" s="1"/>
  <c r="G243" i="3"/>
  <c r="I243" i="3" s="1"/>
  <c r="C243" i="3"/>
  <c r="B243" i="3"/>
  <c r="J242" i="3"/>
  <c r="L242" i="3" s="1"/>
  <c r="G242" i="3"/>
  <c r="I242" i="3" s="1"/>
  <c r="C242" i="3"/>
  <c r="B242" i="3"/>
  <c r="J241" i="3"/>
  <c r="L241" i="3" s="1"/>
  <c r="G241" i="3"/>
  <c r="I241" i="3" s="1"/>
  <c r="C241" i="3"/>
  <c r="B241" i="3"/>
  <c r="J240" i="3"/>
  <c r="L240" i="3" s="1"/>
  <c r="G240" i="3"/>
  <c r="I240" i="3" s="1"/>
  <c r="C240" i="3"/>
  <c r="B240" i="3"/>
  <c r="J239" i="3"/>
  <c r="L239" i="3" s="1"/>
  <c r="G239" i="3"/>
  <c r="I239" i="3" s="1"/>
  <c r="C239" i="3"/>
  <c r="B239" i="3"/>
  <c r="J238" i="3"/>
  <c r="L238" i="3" s="1"/>
  <c r="G238" i="3"/>
  <c r="I238" i="3" s="1"/>
  <c r="C238" i="3"/>
  <c r="B238" i="3"/>
  <c r="J237" i="3"/>
  <c r="L237" i="3" s="1"/>
  <c r="G237" i="3"/>
  <c r="I237" i="3" s="1"/>
  <c r="C237" i="3"/>
  <c r="B237" i="3"/>
  <c r="J236" i="3"/>
  <c r="L236" i="3" s="1"/>
  <c r="G236" i="3"/>
  <c r="I236" i="3" s="1"/>
  <c r="C236" i="3"/>
  <c r="B236" i="3"/>
  <c r="J235" i="3"/>
  <c r="L235" i="3" s="1"/>
  <c r="G235" i="3"/>
  <c r="I235" i="3" s="1"/>
  <c r="C235" i="3"/>
  <c r="B235" i="3"/>
  <c r="J234" i="3"/>
  <c r="L234" i="3" s="1"/>
  <c r="G234" i="3"/>
  <c r="I234" i="3" s="1"/>
  <c r="C234" i="3"/>
  <c r="B234" i="3"/>
  <c r="J233" i="3"/>
  <c r="L233" i="3" s="1"/>
  <c r="G233" i="3"/>
  <c r="I233" i="3" s="1"/>
  <c r="C233" i="3"/>
  <c r="B233" i="3"/>
  <c r="J232" i="3"/>
  <c r="L232" i="3" s="1"/>
  <c r="G232" i="3"/>
  <c r="I232" i="3" s="1"/>
  <c r="C232" i="3"/>
  <c r="B232" i="3"/>
  <c r="J231" i="3"/>
  <c r="L231" i="3" s="1"/>
  <c r="G231" i="3"/>
  <c r="I231" i="3" s="1"/>
  <c r="C231" i="3"/>
  <c r="B231" i="3"/>
  <c r="J230" i="3"/>
  <c r="L230" i="3" s="1"/>
  <c r="G230" i="3"/>
  <c r="I230" i="3" s="1"/>
  <c r="C230" i="3"/>
  <c r="B230" i="3"/>
  <c r="J229" i="3"/>
  <c r="L229" i="3" s="1"/>
  <c r="G229" i="3"/>
  <c r="I229" i="3" s="1"/>
  <c r="C229" i="3"/>
  <c r="B229" i="3"/>
  <c r="J228" i="3"/>
  <c r="L228" i="3" s="1"/>
  <c r="G228" i="3"/>
  <c r="I228" i="3" s="1"/>
  <c r="C228" i="3"/>
  <c r="B228" i="3"/>
  <c r="J227" i="3"/>
  <c r="L227" i="3" s="1"/>
  <c r="G227" i="3"/>
  <c r="I227" i="3" s="1"/>
  <c r="C227" i="3"/>
  <c r="B227" i="3"/>
  <c r="J226" i="3"/>
  <c r="L226" i="3" s="1"/>
  <c r="G226" i="3"/>
  <c r="I226" i="3" s="1"/>
  <c r="C226" i="3"/>
  <c r="B226" i="3"/>
  <c r="J225" i="3"/>
  <c r="L225" i="3" s="1"/>
  <c r="G225" i="3"/>
  <c r="I225" i="3" s="1"/>
  <c r="C225" i="3"/>
  <c r="B225" i="3"/>
  <c r="J224" i="3"/>
  <c r="L224" i="3" s="1"/>
  <c r="G224" i="3"/>
  <c r="I224" i="3" s="1"/>
  <c r="C224" i="3"/>
  <c r="B224" i="3"/>
  <c r="J223" i="3"/>
  <c r="L223" i="3" s="1"/>
  <c r="G223" i="3"/>
  <c r="I223" i="3" s="1"/>
  <c r="C223" i="3"/>
  <c r="B223" i="3"/>
  <c r="J222" i="3"/>
  <c r="L222" i="3" s="1"/>
  <c r="G222" i="3"/>
  <c r="I222" i="3" s="1"/>
  <c r="C222" i="3"/>
  <c r="B222" i="3"/>
  <c r="J221" i="3"/>
  <c r="L221" i="3" s="1"/>
  <c r="G221" i="3"/>
  <c r="I221" i="3" s="1"/>
  <c r="C221" i="3"/>
  <c r="B221" i="3"/>
  <c r="J220" i="3"/>
  <c r="L220" i="3" s="1"/>
  <c r="G220" i="3"/>
  <c r="I220" i="3" s="1"/>
  <c r="C220" i="3"/>
  <c r="B220" i="3"/>
  <c r="J219" i="3"/>
  <c r="L219" i="3" s="1"/>
  <c r="G219" i="3"/>
  <c r="I219" i="3" s="1"/>
  <c r="C219" i="3"/>
  <c r="B219" i="3"/>
  <c r="J218" i="3"/>
  <c r="L218" i="3" s="1"/>
  <c r="G218" i="3"/>
  <c r="I218" i="3" s="1"/>
  <c r="C218" i="3"/>
  <c r="B218" i="3"/>
  <c r="J217" i="3"/>
  <c r="L217" i="3" s="1"/>
  <c r="G217" i="3"/>
  <c r="I217" i="3" s="1"/>
  <c r="C217" i="3"/>
  <c r="B217" i="3"/>
  <c r="J216" i="3"/>
  <c r="L216" i="3" s="1"/>
  <c r="G216" i="3"/>
  <c r="I216" i="3" s="1"/>
  <c r="C216" i="3"/>
  <c r="B216" i="3"/>
  <c r="J215" i="3"/>
  <c r="L215" i="3" s="1"/>
  <c r="G215" i="3"/>
  <c r="I215" i="3" s="1"/>
  <c r="C215" i="3"/>
  <c r="B215" i="3"/>
  <c r="J214" i="3"/>
  <c r="L214" i="3" s="1"/>
  <c r="G214" i="3"/>
  <c r="I214" i="3" s="1"/>
  <c r="C214" i="3"/>
  <c r="B214" i="3"/>
  <c r="J213" i="3"/>
  <c r="L213" i="3" s="1"/>
  <c r="G213" i="3"/>
  <c r="I213" i="3" s="1"/>
  <c r="C213" i="3"/>
  <c r="B213" i="3"/>
  <c r="J212" i="3"/>
  <c r="L212" i="3" s="1"/>
  <c r="G212" i="3"/>
  <c r="I212" i="3" s="1"/>
  <c r="C212" i="3"/>
  <c r="B212" i="3"/>
  <c r="J211" i="3"/>
  <c r="L211" i="3" s="1"/>
  <c r="G211" i="3"/>
  <c r="I211" i="3" s="1"/>
  <c r="C211" i="3"/>
  <c r="B211" i="3"/>
  <c r="J210" i="3"/>
  <c r="L210" i="3" s="1"/>
  <c r="G210" i="3"/>
  <c r="I210" i="3" s="1"/>
  <c r="C210" i="3"/>
  <c r="B210" i="3"/>
  <c r="J209" i="3"/>
  <c r="L209" i="3" s="1"/>
  <c r="G209" i="3"/>
  <c r="I209" i="3" s="1"/>
  <c r="C209" i="3"/>
  <c r="B209" i="3"/>
  <c r="J208" i="3"/>
  <c r="L208" i="3" s="1"/>
  <c r="G208" i="3"/>
  <c r="I208" i="3" s="1"/>
  <c r="C208" i="3"/>
  <c r="B208" i="3"/>
  <c r="J207" i="3"/>
  <c r="L207" i="3" s="1"/>
  <c r="G207" i="3"/>
  <c r="I207" i="3" s="1"/>
  <c r="C207" i="3"/>
  <c r="B207" i="3"/>
  <c r="J206" i="3"/>
  <c r="L206" i="3" s="1"/>
  <c r="G206" i="3"/>
  <c r="I206" i="3" s="1"/>
  <c r="C206" i="3"/>
  <c r="B206" i="3"/>
  <c r="J205" i="3"/>
  <c r="L205" i="3" s="1"/>
  <c r="G205" i="3"/>
  <c r="I205" i="3" s="1"/>
  <c r="C205" i="3"/>
  <c r="B205" i="3"/>
  <c r="J204" i="3"/>
  <c r="L204" i="3" s="1"/>
  <c r="G204" i="3"/>
  <c r="I204" i="3" s="1"/>
  <c r="C204" i="3"/>
  <c r="B204" i="3"/>
  <c r="J203" i="3"/>
  <c r="L203" i="3" s="1"/>
  <c r="G203" i="3"/>
  <c r="I203" i="3" s="1"/>
  <c r="C203" i="3"/>
  <c r="B203" i="3"/>
  <c r="J202" i="3"/>
  <c r="L202" i="3" s="1"/>
  <c r="G202" i="3"/>
  <c r="I202" i="3" s="1"/>
  <c r="C202" i="3"/>
  <c r="B202" i="3"/>
  <c r="J201" i="3"/>
  <c r="L201" i="3" s="1"/>
  <c r="G201" i="3"/>
  <c r="I201" i="3" s="1"/>
  <c r="C201" i="3"/>
  <c r="B201" i="3"/>
  <c r="J200" i="3"/>
  <c r="L200" i="3" s="1"/>
  <c r="G200" i="3"/>
  <c r="I200" i="3" s="1"/>
  <c r="C200" i="3"/>
  <c r="B200" i="3"/>
  <c r="J199" i="3"/>
  <c r="L199" i="3" s="1"/>
  <c r="G199" i="3"/>
  <c r="I199" i="3" s="1"/>
  <c r="C199" i="3"/>
  <c r="B199" i="3"/>
  <c r="J198" i="3"/>
  <c r="L198" i="3" s="1"/>
  <c r="G198" i="3"/>
  <c r="I198" i="3" s="1"/>
  <c r="C198" i="3"/>
  <c r="B198" i="3"/>
  <c r="J197" i="3"/>
  <c r="L197" i="3" s="1"/>
  <c r="G197" i="3"/>
  <c r="I197" i="3" s="1"/>
  <c r="C197" i="3"/>
  <c r="B197" i="3"/>
  <c r="J196" i="3"/>
  <c r="L196" i="3" s="1"/>
  <c r="G196" i="3"/>
  <c r="I196" i="3" s="1"/>
  <c r="C196" i="3"/>
  <c r="B196" i="3"/>
  <c r="J195" i="3"/>
  <c r="L195" i="3" s="1"/>
  <c r="G195" i="3"/>
  <c r="I195" i="3" s="1"/>
  <c r="C195" i="3"/>
  <c r="B195" i="3"/>
  <c r="J194" i="3"/>
  <c r="L194" i="3" s="1"/>
  <c r="G194" i="3"/>
  <c r="I194" i="3" s="1"/>
  <c r="C194" i="3"/>
  <c r="B194" i="3"/>
  <c r="J193" i="3"/>
  <c r="L193" i="3" s="1"/>
  <c r="G193" i="3"/>
  <c r="I193" i="3" s="1"/>
  <c r="C193" i="3"/>
  <c r="B193" i="3"/>
  <c r="J192" i="3"/>
  <c r="L192" i="3" s="1"/>
  <c r="G192" i="3"/>
  <c r="I192" i="3" s="1"/>
  <c r="C192" i="3"/>
  <c r="B192" i="3"/>
  <c r="J191" i="3"/>
  <c r="L191" i="3" s="1"/>
  <c r="G191" i="3"/>
  <c r="I191" i="3" s="1"/>
  <c r="C191" i="3"/>
  <c r="B191" i="3"/>
  <c r="J190" i="3"/>
  <c r="L190" i="3" s="1"/>
  <c r="G190" i="3"/>
  <c r="I190" i="3" s="1"/>
  <c r="C190" i="3"/>
  <c r="B190" i="3"/>
  <c r="J189" i="3"/>
  <c r="L189" i="3" s="1"/>
  <c r="G189" i="3"/>
  <c r="I189" i="3" s="1"/>
  <c r="C189" i="3"/>
  <c r="B189" i="3"/>
  <c r="J188" i="3"/>
  <c r="L188" i="3" s="1"/>
  <c r="G188" i="3"/>
  <c r="I188" i="3" s="1"/>
  <c r="C188" i="3"/>
  <c r="B188" i="3"/>
  <c r="J187" i="3"/>
  <c r="L187" i="3" s="1"/>
  <c r="G187" i="3"/>
  <c r="I187" i="3" s="1"/>
  <c r="C187" i="3"/>
  <c r="B187" i="3"/>
  <c r="J186" i="3"/>
  <c r="L186" i="3" s="1"/>
  <c r="G186" i="3"/>
  <c r="I186" i="3" s="1"/>
  <c r="C186" i="3"/>
  <c r="B186" i="3"/>
  <c r="J185" i="3"/>
  <c r="L185" i="3" s="1"/>
  <c r="G185" i="3"/>
  <c r="I185" i="3" s="1"/>
  <c r="C185" i="3"/>
  <c r="B185" i="3"/>
  <c r="J184" i="3"/>
  <c r="L184" i="3" s="1"/>
  <c r="G184" i="3"/>
  <c r="I184" i="3" s="1"/>
  <c r="C184" i="3"/>
  <c r="B184" i="3"/>
  <c r="J183" i="3"/>
  <c r="L183" i="3" s="1"/>
  <c r="G183" i="3"/>
  <c r="I183" i="3" s="1"/>
  <c r="C183" i="3"/>
  <c r="B183" i="3"/>
  <c r="J182" i="3"/>
  <c r="L182" i="3" s="1"/>
  <c r="G182" i="3"/>
  <c r="I182" i="3" s="1"/>
  <c r="C182" i="3"/>
  <c r="B182" i="3"/>
  <c r="J181" i="3"/>
  <c r="L181" i="3" s="1"/>
  <c r="G181" i="3"/>
  <c r="I181" i="3" s="1"/>
  <c r="C181" i="3"/>
  <c r="B181" i="3"/>
  <c r="J180" i="3"/>
  <c r="L180" i="3" s="1"/>
  <c r="G180" i="3"/>
  <c r="I180" i="3" s="1"/>
  <c r="C180" i="3"/>
  <c r="B180" i="3"/>
  <c r="J179" i="3"/>
  <c r="L179" i="3" s="1"/>
  <c r="G179" i="3"/>
  <c r="I179" i="3" s="1"/>
  <c r="C179" i="3"/>
  <c r="B179" i="3"/>
  <c r="J178" i="3"/>
  <c r="L178" i="3" s="1"/>
  <c r="G178" i="3"/>
  <c r="I178" i="3" s="1"/>
  <c r="C178" i="3"/>
  <c r="B178" i="3"/>
  <c r="J177" i="3"/>
  <c r="L177" i="3" s="1"/>
  <c r="G177" i="3"/>
  <c r="I177" i="3" s="1"/>
  <c r="C177" i="3"/>
  <c r="B177" i="3"/>
  <c r="J176" i="3"/>
  <c r="L176" i="3" s="1"/>
  <c r="G176" i="3"/>
  <c r="I176" i="3" s="1"/>
  <c r="C176" i="3"/>
  <c r="B176" i="3"/>
  <c r="J175" i="3"/>
  <c r="L175" i="3" s="1"/>
  <c r="G175" i="3"/>
  <c r="I175" i="3" s="1"/>
  <c r="C175" i="3"/>
  <c r="B175" i="3"/>
  <c r="J174" i="3"/>
  <c r="L174" i="3" s="1"/>
  <c r="G174" i="3"/>
  <c r="I174" i="3" s="1"/>
  <c r="C174" i="3"/>
  <c r="B174" i="3"/>
  <c r="J173" i="3"/>
  <c r="L173" i="3" s="1"/>
  <c r="G173" i="3"/>
  <c r="I173" i="3" s="1"/>
  <c r="C173" i="3"/>
  <c r="B173" i="3"/>
  <c r="J172" i="3"/>
  <c r="L172" i="3" s="1"/>
  <c r="G172" i="3"/>
  <c r="I172" i="3" s="1"/>
  <c r="C172" i="3"/>
  <c r="B172" i="3"/>
  <c r="J171" i="3"/>
  <c r="L171" i="3" s="1"/>
  <c r="G171" i="3"/>
  <c r="I171" i="3" s="1"/>
  <c r="C171" i="3"/>
  <c r="B171" i="3"/>
  <c r="J170" i="3"/>
  <c r="L170" i="3" s="1"/>
  <c r="G170" i="3"/>
  <c r="I170" i="3" s="1"/>
  <c r="C170" i="3"/>
  <c r="B170" i="3"/>
  <c r="J169" i="3"/>
  <c r="L169" i="3" s="1"/>
  <c r="G169" i="3"/>
  <c r="I169" i="3" s="1"/>
  <c r="C169" i="3"/>
  <c r="B169" i="3"/>
  <c r="J168" i="3"/>
  <c r="L168" i="3" s="1"/>
  <c r="G168" i="3"/>
  <c r="I168" i="3" s="1"/>
  <c r="C168" i="3"/>
  <c r="B168" i="3"/>
  <c r="J167" i="3"/>
  <c r="L167" i="3" s="1"/>
  <c r="G167" i="3"/>
  <c r="I167" i="3" s="1"/>
  <c r="C167" i="3"/>
  <c r="B167" i="3"/>
  <c r="J166" i="3"/>
  <c r="L166" i="3" s="1"/>
  <c r="G166" i="3"/>
  <c r="I166" i="3" s="1"/>
  <c r="C166" i="3"/>
  <c r="B166" i="3"/>
  <c r="J165" i="3"/>
  <c r="L165" i="3" s="1"/>
  <c r="G165" i="3"/>
  <c r="I165" i="3" s="1"/>
  <c r="C165" i="3"/>
  <c r="B165" i="3"/>
  <c r="J164" i="3"/>
  <c r="L164" i="3" s="1"/>
  <c r="G164" i="3"/>
  <c r="I164" i="3" s="1"/>
  <c r="C164" i="3"/>
  <c r="B164" i="3"/>
  <c r="J163" i="3"/>
  <c r="L163" i="3" s="1"/>
  <c r="G163" i="3"/>
  <c r="I163" i="3" s="1"/>
  <c r="C163" i="3"/>
  <c r="B163" i="3"/>
  <c r="J162" i="3"/>
  <c r="L162" i="3" s="1"/>
  <c r="G162" i="3"/>
  <c r="I162" i="3" s="1"/>
  <c r="C162" i="3"/>
  <c r="B162" i="3"/>
  <c r="J161" i="3"/>
  <c r="L161" i="3" s="1"/>
  <c r="G161" i="3"/>
  <c r="I161" i="3" s="1"/>
  <c r="C161" i="3"/>
  <c r="B161" i="3"/>
  <c r="J160" i="3"/>
  <c r="L160" i="3" s="1"/>
  <c r="G160" i="3"/>
  <c r="I160" i="3" s="1"/>
  <c r="C160" i="3"/>
  <c r="B160" i="3"/>
  <c r="J159" i="3"/>
  <c r="L159" i="3" s="1"/>
  <c r="G159" i="3"/>
  <c r="I159" i="3" s="1"/>
  <c r="C159" i="3"/>
  <c r="B159" i="3"/>
  <c r="J158" i="3"/>
  <c r="L158" i="3" s="1"/>
  <c r="G158" i="3"/>
  <c r="I158" i="3" s="1"/>
  <c r="C158" i="3"/>
  <c r="B158" i="3"/>
  <c r="J157" i="3"/>
  <c r="L157" i="3" s="1"/>
  <c r="G157" i="3"/>
  <c r="I157" i="3" s="1"/>
  <c r="C157" i="3"/>
  <c r="B157" i="3"/>
  <c r="J156" i="3"/>
  <c r="L156" i="3" s="1"/>
  <c r="G156" i="3"/>
  <c r="I156" i="3" s="1"/>
  <c r="C156" i="3"/>
  <c r="B156" i="3"/>
  <c r="J155" i="3"/>
  <c r="L155" i="3" s="1"/>
  <c r="G155" i="3"/>
  <c r="I155" i="3" s="1"/>
  <c r="C155" i="3"/>
  <c r="B155" i="3"/>
  <c r="J154" i="3"/>
  <c r="L154" i="3" s="1"/>
  <c r="G154" i="3"/>
  <c r="I154" i="3" s="1"/>
  <c r="C154" i="3"/>
  <c r="B154" i="3"/>
  <c r="J153" i="3"/>
  <c r="L153" i="3" s="1"/>
  <c r="G153" i="3"/>
  <c r="I153" i="3" s="1"/>
  <c r="C153" i="3"/>
  <c r="B153" i="3"/>
  <c r="J152" i="3"/>
  <c r="L152" i="3" s="1"/>
  <c r="G152" i="3"/>
  <c r="I152" i="3" s="1"/>
  <c r="C152" i="3"/>
  <c r="B152" i="3"/>
  <c r="J151" i="3"/>
  <c r="L151" i="3" s="1"/>
  <c r="G151" i="3"/>
  <c r="I151" i="3" s="1"/>
  <c r="C151" i="3"/>
  <c r="B151" i="3"/>
  <c r="J150" i="3"/>
  <c r="L150" i="3" s="1"/>
  <c r="G150" i="3"/>
  <c r="I150" i="3" s="1"/>
  <c r="C150" i="3"/>
  <c r="B150" i="3"/>
  <c r="J149" i="3"/>
  <c r="L149" i="3" s="1"/>
  <c r="G149" i="3"/>
  <c r="I149" i="3" s="1"/>
  <c r="C149" i="3"/>
  <c r="B149" i="3"/>
  <c r="J148" i="3"/>
  <c r="L148" i="3" s="1"/>
  <c r="G148" i="3"/>
  <c r="I148" i="3" s="1"/>
  <c r="C148" i="3"/>
  <c r="B148" i="3"/>
  <c r="J147" i="3"/>
  <c r="L147" i="3" s="1"/>
  <c r="G147" i="3"/>
  <c r="I147" i="3" s="1"/>
  <c r="C147" i="3"/>
  <c r="B147" i="3"/>
  <c r="J146" i="3"/>
  <c r="L146" i="3" s="1"/>
  <c r="G146" i="3"/>
  <c r="I146" i="3" s="1"/>
  <c r="C146" i="3"/>
  <c r="B146" i="3"/>
  <c r="J145" i="3"/>
  <c r="L145" i="3" s="1"/>
  <c r="G145" i="3"/>
  <c r="I145" i="3" s="1"/>
  <c r="C145" i="3"/>
  <c r="B145" i="3"/>
  <c r="J144" i="3"/>
  <c r="L144" i="3" s="1"/>
  <c r="G144" i="3"/>
  <c r="I144" i="3" s="1"/>
  <c r="C144" i="3"/>
  <c r="B144" i="3"/>
  <c r="J143" i="3"/>
  <c r="L143" i="3" s="1"/>
  <c r="G143" i="3"/>
  <c r="I143" i="3" s="1"/>
  <c r="C143" i="3"/>
  <c r="B143" i="3"/>
  <c r="J142" i="3"/>
  <c r="L142" i="3" s="1"/>
  <c r="G142" i="3"/>
  <c r="I142" i="3" s="1"/>
  <c r="C142" i="3"/>
  <c r="B142" i="3"/>
  <c r="J141" i="3"/>
  <c r="L141" i="3" s="1"/>
  <c r="G141" i="3"/>
  <c r="I141" i="3" s="1"/>
  <c r="C141" i="3"/>
  <c r="B141" i="3"/>
  <c r="J140" i="3"/>
  <c r="L140" i="3" s="1"/>
  <c r="G140" i="3"/>
  <c r="I140" i="3" s="1"/>
  <c r="C140" i="3"/>
  <c r="B140" i="3"/>
  <c r="J139" i="3"/>
  <c r="L139" i="3" s="1"/>
  <c r="G139" i="3"/>
  <c r="I139" i="3" s="1"/>
  <c r="C139" i="3"/>
  <c r="B139" i="3"/>
  <c r="J138" i="3"/>
  <c r="L138" i="3" s="1"/>
  <c r="G138" i="3"/>
  <c r="I138" i="3" s="1"/>
  <c r="C138" i="3"/>
  <c r="B138" i="3"/>
  <c r="J137" i="3"/>
  <c r="L137" i="3" s="1"/>
  <c r="G137" i="3"/>
  <c r="I137" i="3" s="1"/>
  <c r="C137" i="3"/>
  <c r="B137" i="3"/>
  <c r="J136" i="3"/>
  <c r="L136" i="3" s="1"/>
  <c r="G136" i="3"/>
  <c r="I136" i="3" s="1"/>
  <c r="C136" i="3"/>
  <c r="B136" i="3"/>
  <c r="J135" i="3"/>
  <c r="L135" i="3" s="1"/>
  <c r="G135" i="3"/>
  <c r="I135" i="3" s="1"/>
  <c r="C135" i="3"/>
  <c r="B135" i="3"/>
  <c r="J134" i="3"/>
  <c r="L134" i="3" s="1"/>
  <c r="G134" i="3"/>
  <c r="I134" i="3" s="1"/>
  <c r="C134" i="3"/>
  <c r="B134" i="3"/>
  <c r="J133" i="3"/>
  <c r="L133" i="3" s="1"/>
  <c r="G133" i="3"/>
  <c r="I133" i="3" s="1"/>
  <c r="C133" i="3"/>
  <c r="B133" i="3"/>
  <c r="J132" i="3"/>
  <c r="L132" i="3" s="1"/>
  <c r="G132" i="3"/>
  <c r="I132" i="3" s="1"/>
  <c r="C132" i="3"/>
  <c r="B132" i="3"/>
  <c r="J131" i="3"/>
  <c r="L131" i="3" s="1"/>
  <c r="G131" i="3"/>
  <c r="I131" i="3" s="1"/>
  <c r="C131" i="3"/>
  <c r="B131" i="3"/>
  <c r="J130" i="3"/>
  <c r="L130" i="3" s="1"/>
  <c r="G130" i="3"/>
  <c r="I130" i="3" s="1"/>
  <c r="C130" i="3"/>
  <c r="B130" i="3"/>
  <c r="J129" i="3"/>
  <c r="L129" i="3" s="1"/>
  <c r="G129" i="3"/>
  <c r="I129" i="3" s="1"/>
  <c r="C129" i="3"/>
  <c r="B129" i="3"/>
  <c r="J128" i="3"/>
  <c r="L128" i="3" s="1"/>
  <c r="G128" i="3"/>
  <c r="I128" i="3" s="1"/>
  <c r="C128" i="3"/>
  <c r="B128" i="3"/>
  <c r="J127" i="3"/>
  <c r="L127" i="3" s="1"/>
  <c r="G127" i="3"/>
  <c r="I127" i="3" s="1"/>
  <c r="C127" i="3"/>
  <c r="B127" i="3"/>
  <c r="J126" i="3"/>
  <c r="L126" i="3" s="1"/>
  <c r="G126" i="3"/>
  <c r="I126" i="3" s="1"/>
  <c r="C126" i="3"/>
  <c r="B126" i="3"/>
  <c r="J125" i="3"/>
  <c r="L125" i="3" s="1"/>
  <c r="G125" i="3"/>
  <c r="I125" i="3" s="1"/>
  <c r="C125" i="3"/>
  <c r="B125" i="3"/>
  <c r="J124" i="3"/>
  <c r="L124" i="3" s="1"/>
  <c r="G124" i="3"/>
  <c r="I124" i="3" s="1"/>
  <c r="C124" i="3"/>
  <c r="B124" i="3"/>
  <c r="J123" i="3"/>
  <c r="L123" i="3" s="1"/>
  <c r="G123" i="3"/>
  <c r="I123" i="3" s="1"/>
  <c r="C123" i="3"/>
  <c r="B123" i="3"/>
  <c r="J122" i="3"/>
  <c r="L122" i="3" s="1"/>
  <c r="G122" i="3"/>
  <c r="I122" i="3" s="1"/>
  <c r="C122" i="3"/>
  <c r="B122" i="3"/>
  <c r="J121" i="3"/>
  <c r="L121" i="3" s="1"/>
  <c r="G121" i="3"/>
  <c r="I121" i="3" s="1"/>
  <c r="C121" i="3"/>
  <c r="B121" i="3"/>
  <c r="J120" i="3"/>
  <c r="L120" i="3" s="1"/>
  <c r="G120" i="3"/>
  <c r="I120" i="3" s="1"/>
  <c r="C120" i="3"/>
  <c r="B120" i="3"/>
  <c r="J119" i="3"/>
  <c r="L119" i="3" s="1"/>
  <c r="G119" i="3"/>
  <c r="I119" i="3" s="1"/>
  <c r="C119" i="3"/>
  <c r="B119" i="3"/>
  <c r="J118" i="3"/>
  <c r="L118" i="3" s="1"/>
  <c r="G118" i="3"/>
  <c r="I118" i="3" s="1"/>
  <c r="C118" i="3"/>
  <c r="B118" i="3"/>
  <c r="J117" i="3"/>
  <c r="L117" i="3" s="1"/>
  <c r="G117" i="3"/>
  <c r="I117" i="3" s="1"/>
  <c r="C117" i="3"/>
  <c r="B117" i="3"/>
  <c r="J116" i="3"/>
  <c r="L116" i="3" s="1"/>
  <c r="G116" i="3"/>
  <c r="I116" i="3" s="1"/>
  <c r="C116" i="3"/>
  <c r="B116" i="3"/>
  <c r="J115" i="3"/>
  <c r="L115" i="3" s="1"/>
  <c r="G115" i="3"/>
  <c r="I115" i="3" s="1"/>
  <c r="C115" i="3"/>
  <c r="B115" i="3"/>
  <c r="J114" i="3"/>
  <c r="L114" i="3" s="1"/>
  <c r="G114" i="3"/>
  <c r="I114" i="3" s="1"/>
  <c r="C114" i="3"/>
  <c r="B114" i="3"/>
  <c r="J113" i="3"/>
  <c r="L113" i="3" s="1"/>
  <c r="G113" i="3"/>
  <c r="I113" i="3" s="1"/>
  <c r="C113" i="3"/>
  <c r="B113" i="3"/>
  <c r="J112" i="3"/>
  <c r="L112" i="3" s="1"/>
  <c r="G112" i="3"/>
  <c r="I112" i="3" s="1"/>
  <c r="C112" i="3"/>
  <c r="B112" i="3"/>
  <c r="J111" i="3"/>
  <c r="L111" i="3" s="1"/>
  <c r="G111" i="3"/>
  <c r="I111" i="3" s="1"/>
  <c r="C111" i="3"/>
  <c r="B111" i="3"/>
  <c r="J110" i="3"/>
  <c r="L110" i="3" s="1"/>
  <c r="G110" i="3"/>
  <c r="I110" i="3" s="1"/>
  <c r="C110" i="3"/>
  <c r="B110" i="3"/>
  <c r="J109" i="3"/>
  <c r="L109" i="3" s="1"/>
  <c r="G109" i="3"/>
  <c r="I109" i="3" s="1"/>
  <c r="C109" i="3"/>
  <c r="B109" i="3"/>
  <c r="J108" i="3"/>
  <c r="L108" i="3" s="1"/>
  <c r="G108" i="3"/>
  <c r="I108" i="3" s="1"/>
  <c r="C108" i="3"/>
  <c r="B108" i="3"/>
  <c r="J107" i="3"/>
  <c r="L107" i="3" s="1"/>
  <c r="G107" i="3"/>
  <c r="I107" i="3" s="1"/>
  <c r="C107" i="3"/>
  <c r="B107" i="3"/>
  <c r="J106" i="3"/>
  <c r="L106" i="3" s="1"/>
  <c r="G106" i="3"/>
  <c r="I106" i="3" s="1"/>
  <c r="C106" i="3"/>
  <c r="B106" i="3"/>
  <c r="J105" i="3"/>
  <c r="L105" i="3" s="1"/>
  <c r="G105" i="3"/>
  <c r="I105" i="3" s="1"/>
  <c r="C105" i="3"/>
  <c r="B105" i="3"/>
  <c r="J104" i="3"/>
  <c r="L104" i="3" s="1"/>
  <c r="G104" i="3"/>
  <c r="I104" i="3" s="1"/>
  <c r="C104" i="3"/>
  <c r="B104" i="3"/>
  <c r="J103" i="3"/>
  <c r="L103" i="3" s="1"/>
  <c r="G103" i="3"/>
  <c r="I103" i="3" s="1"/>
  <c r="C103" i="3"/>
  <c r="B103" i="3"/>
  <c r="J102" i="3"/>
  <c r="L102" i="3" s="1"/>
  <c r="G102" i="3"/>
  <c r="I102" i="3" s="1"/>
  <c r="C102" i="3"/>
  <c r="B102" i="3"/>
  <c r="J101" i="3"/>
  <c r="L101" i="3" s="1"/>
  <c r="G101" i="3"/>
  <c r="I101" i="3" s="1"/>
  <c r="C101" i="3"/>
  <c r="B101" i="3"/>
  <c r="J100" i="3"/>
  <c r="L100" i="3" s="1"/>
  <c r="G100" i="3"/>
  <c r="I100" i="3" s="1"/>
  <c r="C100" i="3"/>
  <c r="B100" i="3"/>
  <c r="J99" i="3"/>
  <c r="L99" i="3" s="1"/>
  <c r="G99" i="3"/>
  <c r="I99" i="3" s="1"/>
  <c r="C99" i="3"/>
  <c r="B99" i="3"/>
  <c r="J98" i="3"/>
  <c r="L98" i="3" s="1"/>
  <c r="G98" i="3"/>
  <c r="I98" i="3" s="1"/>
  <c r="C98" i="3"/>
  <c r="B98" i="3"/>
  <c r="J97" i="3"/>
  <c r="L97" i="3" s="1"/>
  <c r="G97" i="3"/>
  <c r="I97" i="3" s="1"/>
  <c r="C97" i="3"/>
  <c r="B97" i="3"/>
  <c r="J96" i="3"/>
  <c r="L96" i="3" s="1"/>
  <c r="G96" i="3"/>
  <c r="I96" i="3" s="1"/>
  <c r="C96" i="3"/>
  <c r="B96" i="3"/>
  <c r="J95" i="3"/>
  <c r="L95" i="3" s="1"/>
  <c r="G95" i="3"/>
  <c r="I95" i="3" s="1"/>
  <c r="C95" i="3"/>
  <c r="B95" i="3"/>
  <c r="J94" i="3"/>
  <c r="L94" i="3" s="1"/>
  <c r="G94" i="3"/>
  <c r="I94" i="3" s="1"/>
  <c r="C94" i="3"/>
  <c r="B94" i="3"/>
  <c r="J93" i="3"/>
  <c r="L93" i="3" s="1"/>
  <c r="G93" i="3"/>
  <c r="I93" i="3" s="1"/>
  <c r="C93" i="3"/>
  <c r="B93" i="3"/>
  <c r="J92" i="3"/>
  <c r="L92" i="3" s="1"/>
  <c r="G92" i="3"/>
  <c r="I92" i="3" s="1"/>
  <c r="C92" i="3"/>
  <c r="B92" i="3"/>
  <c r="J91" i="3"/>
  <c r="L91" i="3" s="1"/>
  <c r="G91" i="3"/>
  <c r="I91" i="3" s="1"/>
  <c r="C91" i="3"/>
  <c r="B91" i="3"/>
  <c r="J90" i="3"/>
  <c r="L90" i="3" s="1"/>
  <c r="G90" i="3"/>
  <c r="I90" i="3" s="1"/>
  <c r="C90" i="3"/>
  <c r="B90" i="3"/>
  <c r="J89" i="3"/>
  <c r="L89" i="3" s="1"/>
  <c r="G89" i="3"/>
  <c r="I89" i="3" s="1"/>
  <c r="C89" i="3"/>
  <c r="B89" i="3"/>
  <c r="J88" i="3"/>
  <c r="L88" i="3" s="1"/>
  <c r="G88" i="3"/>
  <c r="I88" i="3" s="1"/>
  <c r="C88" i="3"/>
  <c r="B88" i="3"/>
  <c r="J87" i="3"/>
  <c r="L87" i="3" s="1"/>
  <c r="G87" i="3"/>
  <c r="I87" i="3" s="1"/>
  <c r="C87" i="3"/>
  <c r="B87" i="3"/>
  <c r="J86" i="3"/>
  <c r="L86" i="3" s="1"/>
  <c r="G86" i="3"/>
  <c r="I86" i="3" s="1"/>
  <c r="C86" i="3"/>
  <c r="B86" i="3"/>
  <c r="J85" i="3"/>
  <c r="L85" i="3" s="1"/>
  <c r="G85" i="3"/>
  <c r="I85" i="3" s="1"/>
  <c r="C85" i="3"/>
  <c r="B85" i="3"/>
  <c r="J84" i="3"/>
  <c r="L84" i="3" s="1"/>
  <c r="G84" i="3"/>
  <c r="I84" i="3" s="1"/>
  <c r="C84" i="3"/>
  <c r="B84" i="3"/>
  <c r="J83" i="3"/>
  <c r="L83" i="3" s="1"/>
  <c r="G83" i="3"/>
  <c r="I83" i="3" s="1"/>
  <c r="C83" i="3"/>
  <c r="B83" i="3"/>
  <c r="J82" i="3"/>
  <c r="L82" i="3" s="1"/>
  <c r="G82" i="3"/>
  <c r="I82" i="3" s="1"/>
  <c r="C82" i="3"/>
  <c r="B82" i="3"/>
  <c r="J81" i="3"/>
  <c r="L81" i="3" s="1"/>
  <c r="G81" i="3"/>
  <c r="I81" i="3" s="1"/>
  <c r="C81" i="3"/>
  <c r="B81" i="3"/>
  <c r="J80" i="3"/>
  <c r="L80" i="3" s="1"/>
  <c r="G80" i="3"/>
  <c r="I80" i="3" s="1"/>
  <c r="C80" i="3"/>
  <c r="B80" i="3"/>
  <c r="J79" i="3"/>
  <c r="L79" i="3" s="1"/>
  <c r="G79" i="3"/>
  <c r="I79" i="3" s="1"/>
  <c r="C79" i="3"/>
  <c r="B79" i="3"/>
  <c r="J78" i="3"/>
  <c r="L78" i="3" s="1"/>
  <c r="G78" i="3"/>
  <c r="I78" i="3" s="1"/>
  <c r="C78" i="3"/>
  <c r="B78" i="3"/>
  <c r="J77" i="3"/>
  <c r="L77" i="3" s="1"/>
  <c r="G77" i="3"/>
  <c r="I77" i="3" s="1"/>
  <c r="C77" i="3"/>
  <c r="B77" i="3"/>
  <c r="J76" i="3"/>
  <c r="L76" i="3" s="1"/>
  <c r="G76" i="3"/>
  <c r="I76" i="3" s="1"/>
  <c r="C76" i="3"/>
  <c r="B76" i="3"/>
  <c r="J75" i="3"/>
  <c r="L75" i="3" s="1"/>
  <c r="G75" i="3"/>
  <c r="I75" i="3" s="1"/>
  <c r="C75" i="3"/>
  <c r="B75" i="3"/>
  <c r="J74" i="3"/>
  <c r="L74" i="3" s="1"/>
  <c r="G74" i="3"/>
  <c r="I74" i="3" s="1"/>
  <c r="C74" i="3"/>
  <c r="B74" i="3"/>
  <c r="J73" i="3"/>
  <c r="L73" i="3" s="1"/>
  <c r="G73" i="3"/>
  <c r="I73" i="3" s="1"/>
  <c r="C73" i="3"/>
  <c r="B73" i="3"/>
  <c r="J72" i="3"/>
  <c r="L72" i="3" s="1"/>
  <c r="G72" i="3"/>
  <c r="I72" i="3" s="1"/>
  <c r="C72" i="3"/>
  <c r="B72" i="3"/>
  <c r="J71" i="3"/>
  <c r="L71" i="3" s="1"/>
  <c r="G71" i="3"/>
  <c r="I71" i="3" s="1"/>
  <c r="C71" i="3"/>
  <c r="B71" i="3"/>
  <c r="J70" i="3"/>
  <c r="L70" i="3" s="1"/>
  <c r="G70" i="3"/>
  <c r="I70" i="3" s="1"/>
  <c r="C70" i="3"/>
  <c r="B70" i="3"/>
  <c r="J69" i="3"/>
  <c r="L69" i="3" s="1"/>
  <c r="G69" i="3"/>
  <c r="I69" i="3" s="1"/>
  <c r="C69" i="3"/>
  <c r="B69" i="3"/>
  <c r="J68" i="3"/>
  <c r="L68" i="3" s="1"/>
  <c r="G68" i="3"/>
  <c r="I68" i="3" s="1"/>
  <c r="C68" i="3"/>
  <c r="B68" i="3"/>
  <c r="J67" i="3"/>
  <c r="L67" i="3" s="1"/>
  <c r="G67" i="3"/>
  <c r="I67" i="3" s="1"/>
  <c r="C67" i="3"/>
  <c r="B67" i="3"/>
  <c r="J66" i="3"/>
  <c r="L66" i="3" s="1"/>
  <c r="G66" i="3"/>
  <c r="I66" i="3" s="1"/>
  <c r="C66" i="3"/>
  <c r="B66" i="3"/>
  <c r="J65" i="3"/>
  <c r="L65" i="3" s="1"/>
  <c r="G65" i="3"/>
  <c r="I65" i="3" s="1"/>
  <c r="C65" i="3"/>
  <c r="B65" i="3"/>
  <c r="J64" i="3"/>
  <c r="L64" i="3" s="1"/>
  <c r="G64" i="3"/>
  <c r="I64" i="3" s="1"/>
  <c r="C64" i="3"/>
  <c r="B64" i="3"/>
  <c r="J63" i="3"/>
  <c r="L63" i="3" s="1"/>
  <c r="G63" i="3"/>
  <c r="I63" i="3" s="1"/>
  <c r="C63" i="3"/>
  <c r="B63" i="3"/>
  <c r="J62" i="3"/>
  <c r="L62" i="3" s="1"/>
  <c r="G62" i="3"/>
  <c r="I62" i="3" s="1"/>
  <c r="C62" i="3"/>
  <c r="B62" i="3"/>
  <c r="J61" i="3"/>
  <c r="L61" i="3" s="1"/>
  <c r="G61" i="3"/>
  <c r="I61" i="3" s="1"/>
  <c r="C61" i="3"/>
  <c r="B61" i="3"/>
  <c r="J60" i="3"/>
  <c r="L60" i="3" s="1"/>
  <c r="G60" i="3"/>
  <c r="I60" i="3" s="1"/>
  <c r="C60" i="3"/>
  <c r="B60" i="3"/>
  <c r="J59" i="3"/>
  <c r="L59" i="3" s="1"/>
  <c r="G59" i="3"/>
  <c r="I59" i="3" s="1"/>
  <c r="C59" i="3"/>
  <c r="B59" i="3"/>
  <c r="J58" i="3"/>
  <c r="L58" i="3" s="1"/>
  <c r="G58" i="3"/>
  <c r="I58" i="3" s="1"/>
  <c r="C58" i="3"/>
  <c r="B58" i="3"/>
  <c r="J57" i="3"/>
  <c r="L57" i="3" s="1"/>
  <c r="G57" i="3"/>
  <c r="I57" i="3" s="1"/>
  <c r="C57" i="3"/>
  <c r="B57" i="3"/>
  <c r="J56" i="3"/>
  <c r="L56" i="3" s="1"/>
  <c r="G56" i="3"/>
  <c r="I56" i="3" s="1"/>
  <c r="C56" i="3"/>
  <c r="B56" i="3"/>
  <c r="J55" i="3"/>
  <c r="L55" i="3" s="1"/>
  <c r="G55" i="3"/>
  <c r="I55" i="3" s="1"/>
  <c r="C55" i="3"/>
  <c r="B55" i="3"/>
  <c r="J54" i="3"/>
  <c r="L54" i="3" s="1"/>
  <c r="G54" i="3"/>
  <c r="I54" i="3" s="1"/>
  <c r="C54" i="3"/>
  <c r="B54" i="3"/>
  <c r="J53" i="3"/>
  <c r="L53" i="3" s="1"/>
  <c r="G53" i="3"/>
  <c r="I53" i="3" s="1"/>
  <c r="C53" i="3"/>
  <c r="B53" i="3"/>
  <c r="J52" i="3"/>
  <c r="L52" i="3" s="1"/>
  <c r="G52" i="3"/>
  <c r="I52" i="3" s="1"/>
  <c r="C52" i="3"/>
  <c r="B52" i="3"/>
  <c r="J51" i="3"/>
  <c r="L51" i="3" s="1"/>
  <c r="G51" i="3"/>
  <c r="I51" i="3" s="1"/>
  <c r="C51" i="3"/>
  <c r="B51" i="3"/>
  <c r="J50" i="3"/>
  <c r="L50" i="3" s="1"/>
  <c r="G50" i="3"/>
  <c r="I50" i="3" s="1"/>
  <c r="C50" i="3"/>
  <c r="B50" i="3"/>
  <c r="J49" i="3"/>
  <c r="L49" i="3" s="1"/>
  <c r="G49" i="3"/>
  <c r="I49" i="3" s="1"/>
  <c r="C49" i="3"/>
  <c r="B49" i="3"/>
  <c r="J48" i="3"/>
  <c r="L48" i="3" s="1"/>
  <c r="G48" i="3"/>
  <c r="I48" i="3" s="1"/>
  <c r="C48" i="3"/>
  <c r="B48" i="3"/>
  <c r="J47" i="3"/>
  <c r="L47" i="3" s="1"/>
  <c r="G47" i="3"/>
  <c r="I47" i="3" s="1"/>
  <c r="C47" i="3"/>
  <c r="B47" i="3"/>
  <c r="J46" i="3"/>
  <c r="L46" i="3" s="1"/>
  <c r="G46" i="3"/>
  <c r="I46" i="3" s="1"/>
  <c r="C46" i="3"/>
  <c r="B46" i="3"/>
  <c r="J45" i="3"/>
  <c r="L45" i="3" s="1"/>
  <c r="G45" i="3"/>
  <c r="I45" i="3" s="1"/>
  <c r="C45" i="3"/>
  <c r="B45" i="3"/>
  <c r="J44" i="3"/>
  <c r="L44" i="3" s="1"/>
  <c r="G44" i="3"/>
  <c r="I44" i="3" s="1"/>
  <c r="C44" i="3"/>
  <c r="B44" i="3"/>
  <c r="J43" i="3"/>
  <c r="L43" i="3" s="1"/>
  <c r="G43" i="3"/>
  <c r="I43" i="3" s="1"/>
  <c r="C43" i="3"/>
  <c r="B43" i="3"/>
  <c r="J42" i="3"/>
  <c r="L42" i="3" s="1"/>
  <c r="G42" i="3"/>
  <c r="I42" i="3" s="1"/>
  <c r="C42" i="3"/>
  <c r="B42" i="3"/>
  <c r="J41" i="3"/>
  <c r="L41" i="3" s="1"/>
  <c r="G41" i="3"/>
  <c r="I41" i="3" s="1"/>
  <c r="C41" i="3"/>
  <c r="B41" i="3"/>
  <c r="J40" i="3"/>
  <c r="L40" i="3" s="1"/>
  <c r="G40" i="3"/>
  <c r="I40" i="3" s="1"/>
  <c r="C40" i="3"/>
  <c r="B40" i="3"/>
  <c r="J39" i="3"/>
  <c r="L39" i="3" s="1"/>
  <c r="G39" i="3"/>
  <c r="I39" i="3" s="1"/>
  <c r="C39" i="3"/>
  <c r="B39" i="3"/>
  <c r="J38" i="3"/>
  <c r="L38" i="3" s="1"/>
  <c r="G38" i="3"/>
  <c r="I38" i="3" s="1"/>
  <c r="C38" i="3"/>
  <c r="B38" i="3"/>
  <c r="J37" i="3"/>
  <c r="L37" i="3" s="1"/>
  <c r="G37" i="3"/>
  <c r="I37" i="3" s="1"/>
  <c r="C37" i="3"/>
  <c r="B37" i="3"/>
  <c r="J36" i="3"/>
  <c r="L36" i="3" s="1"/>
  <c r="G36" i="3"/>
  <c r="I36" i="3" s="1"/>
  <c r="C36" i="3"/>
  <c r="B36" i="3"/>
  <c r="J35" i="3"/>
  <c r="L35" i="3" s="1"/>
  <c r="G35" i="3"/>
  <c r="I35" i="3" s="1"/>
  <c r="C35" i="3"/>
  <c r="B35" i="3"/>
  <c r="J34" i="3"/>
  <c r="L34" i="3" s="1"/>
  <c r="G34" i="3"/>
  <c r="I34" i="3" s="1"/>
  <c r="C34" i="3"/>
  <c r="B34" i="3"/>
  <c r="J33" i="3"/>
  <c r="L33" i="3" s="1"/>
  <c r="G33" i="3"/>
  <c r="I33" i="3" s="1"/>
  <c r="C33" i="3"/>
  <c r="B33" i="3"/>
  <c r="J32" i="3"/>
  <c r="L32" i="3" s="1"/>
  <c r="G32" i="3"/>
  <c r="I32" i="3" s="1"/>
  <c r="C32" i="3"/>
  <c r="B32" i="3"/>
  <c r="J31" i="3"/>
  <c r="L31" i="3" s="1"/>
  <c r="G31" i="3"/>
  <c r="I31" i="3" s="1"/>
  <c r="C31" i="3"/>
  <c r="B31" i="3"/>
  <c r="J30" i="3"/>
  <c r="L30" i="3" s="1"/>
  <c r="G30" i="3"/>
  <c r="I30" i="3" s="1"/>
  <c r="C30" i="3"/>
  <c r="B30" i="3"/>
  <c r="J29" i="3"/>
  <c r="L29" i="3" s="1"/>
  <c r="G29" i="3"/>
  <c r="I29" i="3" s="1"/>
  <c r="C29" i="3"/>
  <c r="B29" i="3"/>
  <c r="J28" i="3"/>
  <c r="L28" i="3" s="1"/>
  <c r="G28" i="3"/>
  <c r="I28" i="3" s="1"/>
  <c r="C28" i="3"/>
  <c r="B28" i="3"/>
  <c r="J27" i="3"/>
  <c r="L27" i="3" s="1"/>
  <c r="G27" i="3"/>
  <c r="I27" i="3" s="1"/>
  <c r="C27" i="3"/>
  <c r="B27" i="3"/>
  <c r="J26" i="3"/>
  <c r="L26" i="3" s="1"/>
  <c r="G26" i="3"/>
  <c r="I26" i="3" s="1"/>
  <c r="C26" i="3"/>
  <c r="B26" i="3"/>
  <c r="J25" i="3"/>
  <c r="L25" i="3" s="1"/>
  <c r="G25" i="3"/>
  <c r="I25" i="3" s="1"/>
  <c r="C25" i="3"/>
  <c r="B25" i="3"/>
  <c r="J24" i="3"/>
  <c r="L24" i="3" s="1"/>
  <c r="G24" i="3"/>
  <c r="I24" i="3" s="1"/>
  <c r="C24" i="3"/>
  <c r="B24" i="3"/>
  <c r="J23" i="3"/>
  <c r="L23" i="3" s="1"/>
  <c r="G23" i="3"/>
  <c r="I23" i="3" s="1"/>
  <c r="C23" i="3"/>
  <c r="B23" i="3"/>
  <c r="J22" i="3"/>
  <c r="L22" i="3" s="1"/>
  <c r="G22" i="3"/>
  <c r="I22" i="3" s="1"/>
  <c r="C22" i="3"/>
  <c r="B22" i="3"/>
  <c r="J21" i="3"/>
  <c r="L21" i="3" s="1"/>
  <c r="G21" i="3"/>
  <c r="I21" i="3" s="1"/>
  <c r="C21" i="3"/>
  <c r="B21" i="3"/>
  <c r="J20" i="3"/>
  <c r="L20" i="3" s="1"/>
  <c r="G20" i="3"/>
  <c r="I20" i="3" s="1"/>
  <c r="C20" i="3"/>
  <c r="B20" i="3"/>
  <c r="J19" i="3"/>
  <c r="L19" i="3" s="1"/>
  <c r="G19" i="3"/>
  <c r="I19" i="3" s="1"/>
  <c r="C19" i="3"/>
  <c r="B19" i="3"/>
  <c r="J18" i="3"/>
  <c r="L18" i="3" s="1"/>
  <c r="G18" i="3"/>
  <c r="I18" i="3" s="1"/>
  <c r="C18" i="3"/>
  <c r="B18" i="3"/>
  <c r="J17" i="3"/>
  <c r="L17" i="3" s="1"/>
  <c r="G17" i="3"/>
  <c r="I17" i="3" s="1"/>
  <c r="C17" i="3"/>
  <c r="B17" i="3"/>
  <c r="J16" i="3"/>
  <c r="L16" i="3" s="1"/>
  <c r="G16" i="3"/>
  <c r="I16" i="3" s="1"/>
  <c r="C16" i="3"/>
  <c r="B16" i="3"/>
  <c r="J15" i="3"/>
  <c r="L15" i="3" s="1"/>
  <c r="G15" i="3"/>
  <c r="I15" i="3" s="1"/>
  <c r="C15" i="3"/>
  <c r="B15" i="3"/>
  <c r="J14" i="3"/>
  <c r="L14" i="3" s="1"/>
  <c r="G14" i="3"/>
  <c r="I14" i="3" s="1"/>
  <c r="C14" i="3"/>
  <c r="B14" i="3"/>
  <c r="J13" i="3"/>
  <c r="L13" i="3" s="1"/>
  <c r="G13" i="3"/>
  <c r="I13" i="3" s="1"/>
  <c r="C13" i="3"/>
  <c r="B13" i="3"/>
  <c r="J12" i="3"/>
  <c r="L12" i="3" s="1"/>
  <c r="G12" i="3"/>
  <c r="I12" i="3" s="1"/>
  <c r="C12" i="3"/>
  <c r="B12" i="3"/>
  <c r="J11" i="3"/>
  <c r="L11" i="3" s="1"/>
  <c r="G11" i="3"/>
  <c r="I11" i="3" s="1"/>
  <c r="C11" i="3"/>
  <c r="B11" i="3"/>
  <c r="J10" i="3"/>
  <c r="L10" i="3" s="1"/>
  <c r="G10" i="3"/>
  <c r="I10" i="3" s="1"/>
  <c r="C10" i="3"/>
  <c r="B10" i="3"/>
  <c r="J9" i="3"/>
  <c r="L9" i="3" s="1"/>
  <c r="G9" i="3"/>
  <c r="I9" i="3" s="1"/>
  <c r="C9" i="3"/>
  <c r="B9" i="3"/>
  <c r="J8" i="3"/>
  <c r="L8" i="3" s="1"/>
  <c r="G8" i="3"/>
  <c r="I8" i="3" s="1"/>
  <c r="C8" i="3"/>
  <c r="B8" i="3"/>
  <c r="J7" i="3"/>
  <c r="L7" i="3" s="1"/>
  <c r="G7" i="3"/>
  <c r="I7" i="3" s="1"/>
  <c r="C7" i="3"/>
  <c r="B7" i="3"/>
  <c r="J6" i="3"/>
  <c r="L6" i="3" s="1"/>
  <c r="G6" i="3"/>
  <c r="I6" i="3" s="1"/>
  <c r="C6" i="3"/>
  <c r="B6" i="3"/>
  <c r="J5" i="3"/>
  <c r="L5" i="3" s="1"/>
  <c r="G5" i="3"/>
  <c r="I5" i="3" s="1"/>
  <c r="C5" i="3"/>
  <c r="B5" i="3"/>
  <c r="J4" i="3"/>
  <c r="L4" i="3" s="1"/>
  <c r="G4" i="3"/>
  <c r="I4" i="3" s="1"/>
  <c r="C4" i="3"/>
  <c r="B4" i="3"/>
  <c r="J3" i="3"/>
  <c r="L3" i="3" s="1"/>
  <c r="G3" i="3"/>
  <c r="I3" i="3" s="1"/>
  <c r="C3" i="3"/>
  <c r="B3" i="3"/>
  <c r="I457" i="3" l="1"/>
  <c r="I461" i="3"/>
  <c r="I473" i="3"/>
  <c r="I477" i="3"/>
  <c r="I497" i="3"/>
  <c r="I501" i="3"/>
  <c r="I505" i="3"/>
  <c r="I509" i="3"/>
  <c r="I513" i="3"/>
  <c r="I525" i="3"/>
  <c r="I533" i="3"/>
  <c r="I537" i="3"/>
  <c r="I541" i="3"/>
  <c r="I545" i="3"/>
  <c r="I565" i="3"/>
  <c r="I569" i="3"/>
  <c r="I605" i="3"/>
  <c r="I449" i="3"/>
  <c r="I453" i="3"/>
  <c r="I493" i="3"/>
  <c r="I529" i="3"/>
  <c r="I557" i="3"/>
  <c r="I561" i="3"/>
  <c r="I573" i="3"/>
  <c r="I577" i="3"/>
  <c r="I581" i="3"/>
  <c r="I597" i="3"/>
  <c r="I601" i="3"/>
  <c r="I617" i="3"/>
  <c r="I445" i="3"/>
  <c r="I465" i="3"/>
  <c r="I469" i="3"/>
  <c r="I481" i="3"/>
  <c r="I485" i="3"/>
  <c r="I489" i="3"/>
  <c r="I517" i="3"/>
  <c r="I521" i="3"/>
  <c r="I549" i="3"/>
  <c r="I553" i="3"/>
  <c r="I585" i="3"/>
  <c r="I589" i="3"/>
  <c r="I593" i="3"/>
  <c r="I609" i="3"/>
  <c r="I613" i="3"/>
  <c r="L1154" i="3"/>
  <c r="I621" i="3"/>
  <c r="I625" i="3"/>
  <c r="I633" i="3"/>
  <c r="I637" i="3"/>
  <c r="I641" i="3"/>
  <c r="I645" i="3"/>
  <c r="I661" i="3"/>
  <c r="I665" i="3"/>
  <c r="I669" i="3"/>
  <c r="I677" i="3"/>
  <c r="I681" i="3"/>
  <c r="I689" i="3"/>
  <c r="I693" i="3"/>
  <c r="I697" i="3"/>
  <c r="I701" i="3"/>
  <c r="I709" i="3"/>
  <c r="I717" i="3"/>
  <c r="I721" i="3"/>
  <c r="I725" i="3"/>
  <c r="I737" i="3"/>
  <c r="I745" i="3"/>
  <c r="I753" i="3"/>
  <c r="I757" i="3"/>
  <c r="I765" i="3"/>
  <c r="I773" i="3"/>
  <c r="I777" i="3"/>
  <c r="I785" i="3"/>
  <c r="I789" i="3"/>
  <c r="I797" i="3"/>
  <c r="I809" i="3"/>
  <c r="I817" i="3"/>
  <c r="I821" i="3"/>
  <c r="I829" i="3"/>
  <c r="I833" i="3"/>
  <c r="I837" i="3"/>
  <c r="I841" i="3"/>
  <c r="I849" i="3"/>
  <c r="I853" i="3"/>
  <c r="I861" i="3"/>
  <c r="I869" i="3"/>
  <c r="I877" i="3"/>
  <c r="I881" i="3"/>
  <c r="I885" i="3"/>
  <c r="I889" i="3"/>
  <c r="I897" i="3"/>
  <c r="I901" i="3"/>
  <c r="I905" i="3"/>
  <c r="I913" i="3"/>
  <c r="I921" i="3"/>
  <c r="I929" i="3"/>
  <c r="I933" i="3"/>
  <c r="I937" i="3"/>
  <c r="I945" i="3"/>
  <c r="I949" i="3"/>
  <c r="I953" i="3"/>
  <c r="I957" i="3"/>
  <c r="I965" i="3"/>
  <c r="I969" i="3"/>
  <c r="I973" i="3"/>
  <c r="I981" i="3"/>
  <c r="I989" i="3"/>
  <c r="I997" i="3"/>
  <c r="I1005" i="3"/>
  <c r="I1009" i="3"/>
  <c r="I1013" i="3"/>
  <c r="I1017" i="3"/>
  <c r="I1021" i="3"/>
  <c r="I1029" i="3"/>
  <c r="I1033" i="3"/>
  <c r="I1037" i="3"/>
  <c r="I1041" i="3"/>
  <c r="I1049" i="3"/>
  <c r="I1057" i="3"/>
  <c r="I1061" i="3"/>
  <c r="I1065" i="3"/>
  <c r="I1073" i="3"/>
  <c r="I1081" i="3"/>
  <c r="I1085" i="3"/>
  <c r="I1089" i="3"/>
  <c r="I1093" i="3"/>
  <c r="I1097" i="3"/>
  <c r="I1105" i="3"/>
  <c r="I1109" i="3"/>
  <c r="I1113" i="3"/>
  <c r="I1117" i="3"/>
  <c r="I629" i="3"/>
  <c r="I649" i="3"/>
  <c r="I653" i="3"/>
  <c r="I657" i="3"/>
  <c r="I673" i="3"/>
  <c r="I685" i="3"/>
  <c r="I705" i="3"/>
  <c r="I713" i="3"/>
  <c r="I729" i="3"/>
  <c r="I733" i="3"/>
  <c r="I741" i="3"/>
  <c r="I749" i="3"/>
  <c r="I761" i="3"/>
  <c r="I769" i="3"/>
  <c r="I781" i="3"/>
  <c r="I793" i="3"/>
  <c r="I801" i="3"/>
  <c r="I805" i="3"/>
  <c r="I813" i="3"/>
  <c r="I825" i="3"/>
  <c r="I845" i="3"/>
  <c r="I857" i="3"/>
  <c r="I865" i="3"/>
  <c r="I873" i="3"/>
  <c r="I893" i="3"/>
  <c r="I909" i="3"/>
  <c r="I917" i="3"/>
  <c r="I925" i="3"/>
  <c r="I941" i="3"/>
  <c r="I961" i="3"/>
  <c r="I977" i="3"/>
  <c r="I985" i="3"/>
  <c r="I993" i="3"/>
  <c r="I1001" i="3"/>
  <c r="I1025" i="3"/>
  <c r="I1045" i="3"/>
  <c r="I1053" i="3"/>
  <c r="I1069" i="3"/>
  <c r="I1077" i="3"/>
  <c r="I1101" i="3"/>
  <c r="I1119" i="3"/>
  <c r="I1123" i="3"/>
  <c r="I1127" i="3"/>
  <c r="I1131" i="3"/>
  <c r="I1135" i="3"/>
  <c r="I1139" i="3"/>
  <c r="I1143" i="3"/>
  <c r="I1121" i="3"/>
  <c r="I1125" i="3"/>
  <c r="I1129" i="3"/>
  <c r="I1133" i="3"/>
  <c r="I1137" i="3"/>
  <c r="I1141" i="3"/>
  <c r="I1145" i="3"/>
  <c r="I1149" i="3"/>
  <c r="I1153" i="3"/>
  <c r="I1052" i="3"/>
  <c r="I1056" i="3"/>
  <c r="I1060" i="3"/>
  <c r="I1064" i="3"/>
  <c r="I1068" i="3"/>
  <c r="I1072" i="3"/>
  <c r="I1076" i="3"/>
  <c r="I1080" i="3"/>
  <c r="I1084" i="3"/>
  <c r="I1088" i="3"/>
  <c r="I1092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47" i="3"/>
  <c r="I1151" i="3"/>
  <c r="I1096" i="3"/>
  <c r="I1100" i="3"/>
  <c r="I1104" i="3"/>
  <c r="I1108" i="3"/>
  <c r="I1112" i="3"/>
  <c r="I1116" i="3"/>
  <c r="I1120" i="3"/>
  <c r="I1124" i="3"/>
  <c r="I1128" i="3"/>
  <c r="I1132" i="3"/>
  <c r="I1136" i="3"/>
  <c r="I1140" i="3"/>
  <c r="I1144" i="3"/>
  <c r="I1148" i="3"/>
  <c r="I1152" i="3"/>
</calcChain>
</file>

<file path=xl/sharedStrings.xml><?xml version="1.0" encoding="utf-8"?>
<sst xmlns="http://schemas.openxmlformats.org/spreadsheetml/2006/main" count="17494" uniqueCount="5230">
  <si>
    <t>№ з/п</t>
  </si>
  <si>
    <t>Шифр</t>
  </si>
  <si>
    <t>Найменування</t>
  </si>
  <si>
    <t>Од.виміру</t>
  </si>
  <si>
    <t>Кіл-ть</t>
  </si>
  <si>
    <t>Вартість од.</t>
  </si>
  <si>
    <t>Загальна вартість</t>
  </si>
  <si>
    <t>1-1-1</t>
  </si>
  <si>
    <t>Е1-13-5</t>
  </si>
  <si>
    <t>Розроблення ґрунту у вiдвал екскаваторами
"драглайн" або "зворотна лопата" з ковшом
мiсткiстю 0,25 м3, група ґрунтiв 2</t>
  </si>
  <si>
    <t>1000м3</t>
  </si>
  <si>
    <t>Е1-164-2</t>
  </si>
  <si>
    <t>Розробка ґрунту вручну в траншеях
глибиною до 2 м без крiплень з укосами,
група ґрунтiв 2</t>
  </si>
  <si>
    <t>100м3</t>
  </si>
  <si>
    <t>Е1-27-2</t>
  </si>
  <si>
    <t>Засипка траншей i котлованiв
бульдозерами потужнiстю 59 кВт [80 к.с.]
з перемiщенням ґрунту до 5 м, група
ґрунтiв 2</t>
  </si>
  <si>
    <t>Е1-134-1</t>
  </si>
  <si>
    <t>Ущiльнення ґрунту пневматичними
трамбiвками, група ґрунтiв 1, 2</t>
  </si>
  <si>
    <t>Демонтаж сталевих водопровiдних труб,
дiаметр труб 150 мм</t>
  </si>
  <si>
    <t>1000м</t>
  </si>
  <si>
    <t>Брухт металевий
(зворотнi матерiали)</t>
  </si>
  <si>
    <t>т</t>
  </si>
  <si>
    <t xml:space="preserve">   -   </t>
  </si>
  <si>
    <t>РН20-12-1</t>
  </si>
  <si>
    <t>Монтаж дрiбних металоконструкцiй вагою
до 0,1 т (заглушки зі сталевого листа
6х200х200 2шт)</t>
  </si>
  <si>
    <t>1т</t>
  </si>
  <si>
    <t>С111-1804</t>
  </si>
  <si>
    <t>Сталь листова</t>
  </si>
  <si>
    <t>РН20-41-1</t>
  </si>
  <si>
    <t>Навантаження сміття екскаваторами на
автомобілі-самоскиди, місткість ковша
екскаватора 0,25 м3.</t>
  </si>
  <si>
    <t>100 т</t>
  </si>
  <si>
    <t>С311-30-М</t>
  </si>
  <si>
    <t>Перевезення сміття до 30 км</t>
  </si>
  <si>
    <t>1-1-2</t>
  </si>
  <si>
    <t>Опори освітлення
(зворотнi матерiали)</t>
  </si>
  <si>
    <t>шт</t>
  </si>
  <si>
    <t>Демонтаж самоутримних ізольованих
проводів напругою від 0,4 кВ до 1 кВ з
використанням автогідропідіймача</t>
  </si>
  <si>
    <t>100 м</t>
  </si>
  <si>
    <t>Самонесучий ізольований провід
(зворотнi матерiали)</t>
  </si>
  <si>
    <t>Демонтаж свiтильникiв</t>
  </si>
  <si>
    <t>Кронштейн зі світильником та лампою</t>
  </si>
  <si>
    <t>2-1-1</t>
  </si>
  <si>
    <t>Демонтаж віконного блоку площею бiльше
3 м2 з металлопластику</t>
  </si>
  <si>
    <t>100м2</t>
  </si>
  <si>
    <t>Е46-44-3</t>
  </si>
  <si>
    <t>Розбирання дерев'яних заповнень дверних i
воротних прорiзiв</t>
  </si>
  <si>
    <t>Е46-27-3</t>
  </si>
  <si>
    <t>Пробивання прорiзiв в конструкцiях з цегли</t>
  </si>
  <si>
    <t>м3</t>
  </si>
  <si>
    <t>Е46-34-4</t>
  </si>
  <si>
    <t>Розбирання цегляних стiн (перегородки)</t>
  </si>
  <si>
    <t>ЕН15-80-4</t>
  </si>
  <si>
    <t>Монтаж стінових касет без утеплення з
риштувань</t>
  </si>
  <si>
    <t>100 м2</t>
  </si>
  <si>
    <t>ЕН15-80-2</t>
  </si>
  <si>
    <t>Монтаж PS- панелей з утепленням з
риштувань</t>
  </si>
  <si>
    <t>6,
36163275</t>
  </si>
  <si>
    <t>ЕН15-80-6</t>
  </si>
  <si>
    <t>Обрамовування прорізів у зовнішніх стінах
оцинкованою сталлю з риштувань</t>
  </si>
  <si>
    <t>Стінова касета звичайна 600х150х0,75
ф.Blachy Pruszynski</t>
  </si>
  <si>
    <t>м2</t>
  </si>
  <si>
    <t>Стінова касета звичайна 600х100х0,75
ф.Blachy Pruszynski</t>
  </si>
  <si>
    <t>Стінова касета стартова 600х150х0,75
ф.Blachy Pruszynski</t>
  </si>
  <si>
    <t>Стінова касета стартова 600х100х0,75
ф.Blachy Pruszynski</t>
  </si>
  <si>
    <t>PS-панелі PS-315 (V) товщ. 0,5мм РЕ 25мк
ф.Blachy Pruszynski</t>
  </si>
  <si>
    <t>628,
565175</t>
  </si>
  <si>
    <t>PS-панелі PS-215 (V) товщ. 0,5мм РЕ 25мк
ф.Blachy Pruszynski</t>
  </si>
  <si>
    <t>Кутик посил. перф. (оп. столик) 100х80х1,25
ф.Blachy Pruszynski</t>
  </si>
  <si>
    <t>L-прогон 50х50х1,0</t>
  </si>
  <si>
    <t>м</t>
  </si>
  <si>
    <t>L-прогон 75х50х1,0</t>
  </si>
  <si>
    <t>L-прогон 100х50х1,0</t>
  </si>
  <si>
    <t>L-прогон 100х50х1,25</t>
  </si>
  <si>
    <t>Лист 1,0х120 ОЦ ф.Blachy Pruszynski</t>
  </si>
  <si>
    <t>Прогон Омега - 20 ф.Blachy Pruszynski</t>
  </si>
  <si>
    <t>U-прогон 154х48/48х1,25 ф.Blachy Pruszynski</t>
  </si>
  <si>
    <t>С-прогон 150х60х1,5 ф.Blachy Pruszynski</t>
  </si>
  <si>
    <t>С-прогон 200х60х2 ф.Blachy Pruszynski</t>
  </si>
  <si>
    <t>Болт - комплект М16х40 ф.Blachy Pruszynski</t>
  </si>
  <si>
    <t>100шт</t>
  </si>
  <si>
    <t>Саморіз по металу 5,5х32мм</t>
  </si>
  <si>
    <t>Саморіз по металу 5,5х25мм</t>
  </si>
  <si>
    <t>Ущiльнювач до касет 20х5 мм ф.Blachy
Pruszynski</t>
  </si>
  <si>
    <t>100м</t>
  </si>
  <si>
    <t>Термопрокладка 5х50 мм ф.Blachy
Pruszynski</t>
  </si>
  <si>
    <t>ЕН15-53-1</t>
  </si>
  <si>
    <t>Оббивання поверхонь стін iзоляцiйним
матерiалом</t>
  </si>
  <si>
    <t>Повітробор'єрна плівка</t>
  </si>
  <si>
    <t>Дюбель 8х100 мм</t>
  </si>
  <si>
    <t>Утеплювач "ТЛ ВЕНТ Фасад" товщ. 100мм
"TERMOLIFE"</t>
  </si>
  <si>
    <t>Утеплювач "ТЛ ВЕНТ Фасад" товщ. 120мм
"TERMOLIFE"</t>
  </si>
  <si>
    <t>Утеплювач "ТЛ ВЕНТ Фасад" товщ. 150мм
"TERMOLIFE"</t>
  </si>
  <si>
    <t>Лист ОЦ РЕ 25мк, товщ.0,5мм ф.Blachy
Pruszynski</t>
  </si>
  <si>
    <t>Планка стартова (стандартні обробки ) ф.
Blachy Pruszynski</t>
  </si>
  <si>
    <t>Планка звісу (стандартні обробки ) ф.
Blachy Pruszynski</t>
  </si>
  <si>
    <t>Кутик зовнішній (прості обробки ) ф. Blachy
Pruszynski</t>
  </si>
  <si>
    <t>Кутик внутрішній (прості обробки ) ф. Blachy
Pruszynski</t>
  </si>
  <si>
    <t>Роздівювальна планка (прості обробки ) ф.
Blachy Pruszynski</t>
  </si>
  <si>
    <t>Саморіз по металу 4,8х25мм</t>
  </si>
  <si>
    <t>Саморіз 4,8х19</t>
  </si>
  <si>
    <t>Дюбелі фасадні LMX-10180 ф.Baumit</t>
  </si>
  <si>
    <t>Е9-52-1</t>
  </si>
  <si>
    <t>Рiзання стального профiльованого
настилу</t>
  </si>
  <si>
    <t>1м рiза</t>
  </si>
  <si>
    <t>ЕН8-11-1</t>
  </si>
  <si>
    <t>Армування мурування стiн та iнших
конструкцiй</t>
  </si>
  <si>
    <t>1 т</t>
  </si>
  <si>
    <t>С1110-175</t>
  </si>
  <si>
    <t>Сталь кутова 75х75 мм</t>
  </si>
  <si>
    <t>С113-134</t>
  </si>
  <si>
    <t>Труби сталевi електрозварнi дiаметр 42х3</t>
  </si>
  <si>
    <t>Е20-11-1</t>
  </si>
  <si>
    <t>Установлення грат жалюзiйних площею у
просвiтi до 0,25 м2</t>
  </si>
  <si>
    <t>грати</t>
  </si>
  <si>
    <t>Решітка ОРГ 400х350h, ф."ВЕНТС"</t>
  </si>
  <si>
    <t>Решітка ОРГ 350х350h, ф."ВЕНТС"</t>
  </si>
  <si>
    <t>ЕН8-36-1</t>
  </si>
  <si>
    <t>Установлення i розбирання зовнiшнiх
iнвентарних риштувань трубчастих висотою
до 16 м для мурування облицювання</t>
  </si>
  <si>
    <t>100м2 вп</t>
  </si>
  <si>
    <t>Е12-20-3</t>
  </si>
  <si>
    <t>Улаштування пароiзоляцiї прокладної в
один шар</t>
  </si>
  <si>
    <t>С111-857</t>
  </si>
  <si>
    <t>Руберойд пiдкладний Біполь ЕПП 3,0</t>
  </si>
  <si>
    <t>Е12-18-5</t>
  </si>
  <si>
    <t>Утеплення покриттiв плитами з легких
[нiздрюватих] бетонiв або фiбролiту
насухо</t>
  </si>
  <si>
    <t>Плити "TERMOLIFE" тип "ТЛ КРОВЛЯ Н"
товщ. 100мм</t>
  </si>
  <si>
    <t>146,
00765</t>
  </si>
  <si>
    <t>Е12-18-3</t>
  </si>
  <si>
    <t>Утеплення покриттiв плитами з
мiнеральної вати або перлiту на бiтумнiй
мастицi в один шар</t>
  </si>
  <si>
    <t>С111-594</t>
  </si>
  <si>
    <t>Мастика покрiвельна гаряча ТехноНИКОЛЬ
№41</t>
  </si>
  <si>
    <t>2,
8492755</t>
  </si>
  <si>
    <t>Е12-18-4</t>
  </si>
  <si>
    <t>Утеплення покриттiв плитами з
мiнеральної вати або перлiту на бiтумнiй
мастицi на кожний наступний шар</t>
  </si>
  <si>
    <t>Плити "TERMOLIFE" тип "ТЛ КРОВЛЯ В"
товщ. 50мм</t>
  </si>
  <si>
    <t>73,
003825</t>
  </si>
  <si>
    <t>ЕН11-11-17</t>
  </si>
  <si>
    <t>Улаштування стяжок з плит
деревноволокнистих</t>
  </si>
  <si>
    <t>Плити OSB-3 ф."КРОНО-Украина", товщина
22 мм</t>
  </si>
  <si>
    <t>Е12-1-6</t>
  </si>
  <si>
    <t>Улаштування покрiвель скатних iз
наплавлюваних матерiалiв у два шари</t>
  </si>
  <si>
    <t>С111-859</t>
  </si>
  <si>
    <t>Рубероид наплавляемый " Біполь" ЕКП 4,0</t>
  </si>
  <si>
    <t>Флюгарка 110х600 (h)мм</t>
  </si>
  <si>
    <t>Анкер телескопічний L=260 мм</t>
  </si>
  <si>
    <t>ЕН15-78-1</t>
  </si>
  <si>
    <t>Утеплення фасадів мінеральними
плитами товщиною 100 мм з
опорядженням декоротивним розчином за
технологією "CEREZIT". Стіни гладкі</t>
  </si>
  <si>
    <t>Праймер бітумний готовий до застосування
"Технониколь-1"</t>
  </si>
  <si>
    <t>Клейова сумiш Baumit NivoFix</t>
  </si>
  <si>
    <t>кг</t>
  </si>
  <si>
    <t>Клейова шпаклювальна сумiш Baumit
ProContact-1-1.5мм</t>
  </si>
  <si>
    <t>Склосітка Baumit StarTex</t>
  </si>
  <si>
    <t>Клейова шпаклювальна сумiш Baumit
ProContact-2.5-3мм</t>
  </si>
  <si>
    <t>С111-1624-2</t>
  </si>
  <si>
    <t>Грунтувальна суміш Baumit UniPrimer</t>
  </si>
  <si>
    <t>л</t>
  </si>
  <si>
    <t>Фарба Baumit SilikonColor</t>
  </si>
  <si>
    <t>ЕН26-33-1</t>
  </si>
  <si>
    <t>Теплоiзоляцiя покриттiв i перекриттiв
виробами з волокнистих i зернистих
матерiалiв "насухо"</t>
  </si>
  <si>
    <t>1 м3</t>
  </si>
  <si>
    <t>Е12-15-1</t>
  </si>
  <si>
    <t>Улаштування дрiбних покриттiв
[брандмауери, парапети, звiси i т.п.] iз
листової оцинкованої сталi</t>
  </si>
  <si>
    <t>Лист ОЦ РЕ 25мк, 0,5х930 ф.Blachy
Pruszynski</t>
  </si>
  <si>
    <t>С111-1810</t>
  </si>
  <si>
    <t>Сталь штабова 820х40х4</t>
  </si>
  <si>
    <t>Дюбель 6х60</t>
  </si>
  <si>
    <t>Лист ОЦ  0,5х300 ф.Blachy Pruszynski</t>
  </si>
  <si>
    <t>Дюбель 6х40</t>
  </si>
  <si>
    <t>Е12-1-7</t>
  </si>
  <si>
    <t>Улаштування додаткового шару
покрiвельних рулонних наплавлюваних
матерiалiв</t>
  </si>
  <si>
    <t>Сталь штабова 720х40х4</t>
  </si>
  <si>
    <t>0,
01266048</t>
  </si>
  <si>
    <t>ЕН8-27-2</t>
  </si>
  <si>
    <t>Укладання пiдвiконних залiзобетонних
плит гладких</t>
  </si>
  <si>
    <t>Плити пiдвiконнi мирки ПО10.25.45-Т серiя
1.136.1-13</t>
  </si>
  <si>
    <t>ЕН8-20-1</t>
  </si>
  <si>
    <t>Мурування стiн iз легкобетонних каменiв
без облицювання при висотi поверху до 4 м</t>
  </si>
  <si>
    <t>С1427-11804</t>
  </si>
  <si>
    <t>Блоки газобетонні</t>
  </si>
  <si>
    <t>Клейова суміш DK TBM</t>
  </si>
  <si>
    <t>Глибокопроникна грунтувальна суміш
Baumin Grund</t>
  </si>
  <si>
    <t>С114-4-У</t>
  </si>
  <si>
    <t>Мiнераловатни плити TERMOLIFE TЛ ЕКО
Фасад 50мм</t>
  </si>
  <si>
    <t>Дюбелі фасадні LMX-10120 ф.Baumit</t>
  </si>
  <si>
    <t>Штукатурка Baumit Nanopor Top (фактура
"баранец" 1,5мм)</t>
  </si>
  <si>
    <t>ЕН15-158-3</t>
  </si>
  <si>
    <t>Фарбування фасадiв виключати</t>
  </si>
  <si>
    <t>Е9-25-1</t>
  </si>
  <si>
    <t>Монтаж прогонiв iз кроком ферм до 12 м
при висотi будiвлi до 25 м</t>
  </si>
  <si>
    <t>С121-782</t>
  </si>
  <si>
    <t>Металевi конструкцiї (швелер гнутий з
листовоі сталі товщ.4мм -3000х670х4 12шт.)</t>
  </si>
  <si>
    <t>Е34-57-1</t>
  </si>
  <si>
    <t>Заповнення каркасiв стiн
мiнераловатними плитами при товщинi
заповнення 50 мм</t>
  </si>
  <si>
    <t>Е34-57-2</t>
  </si>
  <si>
    <t>Заповнення каркасiв стiн
мiнераловатними плитами при товщинi
заповнення 100 мм</t>
  </si>
  <si>
    <t>РН8-45-1</t>
  </si>
  <si>
    <t>Улаштування примикань висотою 400 мм
з рулонних покрiвельних матерiалiв до
цегляних стiн i парапетiв iз
застосуванням газопламеневих пальникiв,
з улаштуванням фартуха з оцинкованої
сталi</t>
  </si>
  <si>
    <t>Додавати або виключати на кожнi 100 мм
змiни висоти примикання з рулонних
покрiвельних матерiалiв до цегляних стiн i
парапетiв [при улаштуванні примикань]
(виключати до Н=250)</t>
  </si>
  <si>
    <t>Морозостійкий герметик бітумний
покрівельний ROOF TM "DAP" (бал.300мл)</t>
  </si>
  <si>
    <t>Лист ОЦ РЕ 25мк, 0,5х1030 ф.Blachy
Pruszynski</t>
  </si>
  <si>
    <t>Сталь штабова 650х40х4</t>
  </si>
  <si>
    <t>С111-1853-6</t>
  </si>
  <si>
    <t>Цвяхи покрівельні 3,5х40 мм</t>
  </si>
  <si>
    <t>0,
0004806</t>
  </si>
  <si>
    <t>Лист ОЦ  0,5х430 ф.Blachy Pruszynski</t>
  </si>
  <si>
    <t>С113-2122</t>
  </si>
  <si>
    <t>Болт М8х75 (з гайкою і шайбою)</t>
  </si>
  <si>
    <t>ЕН15-171-3</t>
  </si>
  <si>
    <t>Олiйне фарбування бiлилами з додаванням
кольору сталевих балок, труб дiаметром
понад 50 мм тощо за два рази</t>
  </si>
  <si>
    <t>Эмаль "ЗЕБРА" (3 в 1) антикорозійна</t>
  </si>
  <si>
    <t>ЕН10-55-1</t>
  </si>
  <si>
    <t>Вогнезахист дерев'яних конструкцiй ферм,
арок, балок, крокв, мауерлатiв</t>
  </si>
  <si>
    <t>10м3</t>
  </si>
  <si>
    <t>С1113-299</t>
  </si>
  <si>
    <t>Порошок ДСА-1</t>
  </si>
  <si>
    <t>ЕН10-7-3</t>
  </si>
  <si>
    <t>Обшивання каркасних стiн плитами OSB-3
товщ.12мм</t>
  </si>
  <si>
    <t>Плити OSB-3 ф."КРОНО-Украина", товщина
12 мм</t>
  </si>
  <si>
    <t>Металевi конструкцiї (швелер гнутий з
листовоі сталі товщ.4мм -3000х545х4 12шт. -
300х545х4 1шт.)</t>
  </si>
  <si>
    <t>L прогон 50х50х1,25 ф. Blachy Pruszynski</t>
  </si>
  <si>
    <t>0,
00097722</t>
  </si>
  <si>
    <t>С112-285</t>
  </si>
  <si>
    <t>Бруски обрiзнi хвойних порiд, довжина 2-6,5
м, товщина 40-60 мм, II сорт</t>
  </si>
  <si>
    <t>Обжимний хомут з оцинкованоі сталі (КС1,
КС2, КС3, КС4) (комплект)</t>
  </si>
  <si>
    <t>0,
0390776</t>
  </si>
  <si>
    <t>ЕН10-28-4</t>
  </si>
  <si>
    <t>Заповнення дверних прорізів ламінованими
дверними блоками із застосуванням
анкерів і монтажної піни, серія блоку ДГ-21-
7</t>
  </si>
  <si>
    <t>1 блок</t>
  </si>
  <si>
    <t>ЕН10-26-3</t>
  </si>
  <si>
    <t>Установлення дверних блокiв у
перегородках i дерев'яних нерублених
стiнах, площа прорiзу до 3 м2</t>
  </si>
  <si>
    <t>ЕН10-28-5</t>
  </si>
  <si>
    <t>Заповнення дверних прорізів ламінованими
дверними блоками із застосуванням
анкерів і монтажної піни, серія блоку ДГ-21-
9</t>
  </si>
  <si>
    <t>Блоки двернi ДВЛ_ОдГ ВЛ 21-7 По К Бп П</t>
  </si>
  <si>
    <t>Блоки двернi ДВЛ_ОдГ ВЛ 21-7 По К Бп Л</t>
  </si>
  <si>
    <t>Блоки двернi ДВЛ_ОдГ 21-7 По К Бп П</t>
  </si>
  <si>
    <t>Блоки двернi ДВЛ_ОдГ 21-7 По К Бп Л</t>
  </si>
  <si>
    <t>Блоки двернi ДВД ОдГ 21-7 По К Бп Л</t>
  </si>
  <si>
    <t>Блоки двернi ДВЛ_ОдГ ВЛ 21-9 По К Бп П</t>
  </si>
  <si>
    <t>Блоки двернi ДВЛ_ОдГ ВЛ 21-9 По К Бп Л</t>
  </si>
  <si>
    <t>Блоки двернi ДВЛ_ОдГ 21-9 По К Бп П</t>
  </si>
  <si>
    <t>Блоки двернi ДВЛ_ОдГ 21-9 По К Бп Л</t>
  </si>
  <si>
    <t>Блоки двернi ДВЛ_ ОдГ ВЛ 21-10 По К Бп Л</t>
  </si>
  <si>
    <t>Блоки двернi ДВЛ_ ОдГ 21-10 По К Бп Л</t>
  </si>
  <si>
    <t>Блоки двернi ДВЛ_ ОдГ 21-11 По К Бп П</t>
  </si>
  <si>
    <t>ЕН10-28-7</t>
  </si>
  <si>
    <t>Заповнення дверних прорізів ламінованими
дверними блоками із застосуванням
анкерів і монтажної піни, серія блоку ДО-21-
13</t>
  </si>
  <si>
    <t>Блок дверний ДВЛ_ ДвС 21-15 По К Бп</t>
  </si>
  <si>
    <t>Блоки двернi ДВЛ_ ДвС 24-17 По К Бп</t>
  </si>
  <si>
    <t>Блоки двернi ДВЛ_ ДвС 21-13,5 По К Бп</t>
  </si>
  <si>
    <t>С123-360</t>
  </si>
  <si>
    <t>Наличники</t>
  </si>
  <si>
    <t>ЕН10-96-2</t>
  </si>
  <si>
    <t>Установлення металевих дверних коробок
iз навiшуванням дверних полотен</t>
  </si>
  <si>
    <t>Двері однопільні металеві протипожежні
ДМП Е130 1 21-10 В4 П</t>
  </si>
  <si>
    <t>Двері однопільні металеві протипожежні
ДМП Е130 1 21-9 В4 П</t>
  </si>
  <si>
    <t>РН6-27-4</t>
  </si>
  <si>
    <t>Установлення замків дверних накладних
(дверний доводчик)</t>
  </si>
  <si>
    <t>100 шт</t>
  </si>
  <si>
    <t>С111-887</t>
  </si>
  <si>
    <t>Дверний доводчик</t>
  </si>
  <si>
    <t>комплект</t>
  </si>
  <si>
    <t>Двері металеві Д 1 21-11 П</t>
  </si>
  <si>
    <t>Двері металеві Д 1 21-9 П</t>
  </si>
  <si>
    <t>Двері металеві зовнішні ДЗСт ОдГ 21-10 По
К Бп П</t>
  </si>
  <si>
    <t>Двері металеві зовнішні ДЗСт ОдГ 21-9 По К
Бп Л</t>
  </si>
  <si>
    <t>Двері металеві зовнішні ДЗСт ОдГ 21-16 По
К Бп</t>
  </si>
  <si>
    <t>ЕН10-20-2</t>
  </si>
  <si>
    <t>Заповнення вiконних прорiзiв готовими
блоками площею до 2 м2 з
металопластику в кам'яних стiнах
житлових і громадських будівель</t>
  </si>
  <si>
    <t>Блок віконний металопластиковий (ВК-1)
ВГрП ОСП 18-9 1 КВ-ПВ Д</t>
  </si>
  <si>
    <t>ЕН10-20-3</t>
  </si>
  <si>
    <t>Заповнення вiконних прорiзiв готовими
блоками площею до 3 м2 з
металопластику в кам'яних стiнах
житлових і громадських будівель</t>
  </si>
  <si>
    <t>Блок віконний металопластиковий (ВК-2)
ВГрП ОСП 18-15 2 КВ-ПВ Д</t>
  </si>
  <si>
    <t>Блок віконний металопластиковий (ВК-3)
ВГрП ОСП 9-25 2 КВ-ПВ Д</t>
  </si>
  <si>
    <t>Блок віконний металопластиковий (ВК-4)
ВГрП ОСП 9-25 2 К Г Д</t>
  </si>
  <si>
    <t>Блок віконний металопластиковий (ВК-5)
ВГрП ОСП 9-26 2 КВ-ПВ Д</t>
  </si>
  <si>
    <t>Дюбель-шурупи 100х10мм</t>
  </si>
  <si>
    <t>Піна монтажна (750 мл)</t>
  </si>
  <si>
    <t>Герметик силіконовий (280 мл)</t>
  </si>
  <si>
    <t>ЕН10-25-3</t>
  </si>
  <si>
    <t>Установлення пластикових пiдвiконних
дошок</t>
  </si>
  <si>
    <t>Пiдвiконна дошка 2700х350мм</t>
  </si>
  <si>
    <t>ЕН10-18-1</t>
  </si>
  <si>
    <t>Установлення вiконних блокiв зi спареними
рамами у кам'яних стiнах житлових i
громадських будiвель при площi прорiзу до
2 м2</t>
  </si>
  <si>
    <t>Фрамуга ФР-1 ВГрЛ_ О 6-25 3 Г</t>
  </si>
  <si>
    <t>Фрамуга ФР-2 ВГрЛ_ О 6-20 2 Г</t>
  </si>
  <si>
    <t>Фрамуга ФР-3 ВГрЛ_ О 6-10 1 Г</t>
  </si>
  <si>
    <t>Фрамуга ФР-4 ВГрЛ_ О 6-9 1 Г</t>
  </si>
  <si>
    <t>Фрамуга ФР-5 ВГрЛ_ О 7,5-17 2 Г</t>
  </si>
  <si>
    <t>Фрамуга ФР-6 ВГрЛ_ О 5,5-13,5 1 Г</t>
  </si>
  <si>
    <t>ЕН10-20-1</t>
  </si>
  <si>
    <t>Заповнення вiконних прорiзiв готовими
блоками площею до 1 м2 з
металопластику в кам'яних стiнах
житлових і громадських будівель</t>
  </si>
  <si>
    <t>Фрамуга металопластикова ВГрП ОСП 5-11
1Г</t>
  </si>
  <si>
    <t>Е9-36-1</t>
  </si>
  <si>
    <t>Монтаж вітражей алюмiнiєвих зi склiнням</t>
  </si>
  <si>
    <t>Вiтражi алюмiнiєві з термопрокладками із
заповненням двокамернім склопакетом з
фрамугами та пристроями для
провітрювання</t>
  </si>
  <si>
    <t>Е7-60-4</t>
  </si>
  <si>
    <t>Установлення металевої огорожi без
поручня</t>
  </si>
  <si>
    <t>Огорожа з анодованрго алюмінію системи
"Круг" ф. "LIZARD" (Н=0,93м)</t>
  </si>
  <si>
    <t>Огорожа з анодованрго алюмінію системи
"Круг" ф. "LIZARD" (Н=0,63м)</t>
  </si>
  <si>
    <t>ЕН8-2-2</t>
  </si>
  <si>
    <t>Улаштування основи пiд фундаменти
щебеневої</t>
  </si>
  <si>
    <t>ЕН8-2-1</t>
  </si>
  <si>
    <t>Улаштування основи пiд фундаменти
пiщаної</t>
  </si>
  <si>
    <t>РН2-13-1</t>
  </si>
  <si>
    <t>Улаштування осадового шва з просмолених
дощок</t>
  </si>
  <si>
    <t>ЕН8-5-9</t>
  </si>
  <si>
    <t>Мурування стiн приямкiв i каналiв з цегли
керамiчної</t>
  </si>
  <si>
    <t>ЕН6-11-10</t>
  </si>
  <si>
    <t>Установлення закладних деталей вагою
понад 20 кг</t>
  </si>
  <si>
    <t>С113-170</t>
  </si>
  <si>
    <t>Труби сталевi електрозварнi прямошовнi iз
сталi марки 20, зовнiшнiй дiаметр 152 мм,
товщина стiнки 4 мм</t>
  </si>
  <si>
    <t>С111-1780</t>
  </si>
  <si>
    <t>Сiтка №10 ГОСТ 5336-80</t>
  </si>
  <si>
    <t>Е9-34-5</t>
  </si>
  <si>
    <t>Монтаж опорних конструкцiй
етажеркового типу</t>
  </si>
  <si>
    <t>Металевi конструкцiї</t>
  </si>
  <si>
    <t>ЕН11-9-1</t>
  </si>
  <si>
    <t>Улаштування тепло- i звукоiзоляцiї
суцiльної з плит або мат мiнераловатних
або скловолокнистих</t>
  </si>
  <si>
    <t>Плити теплоiзоляцiйнi з екструзійного
пінополістиролу "XPS CARBON PROF 300
RF" "ТехноНІКОЛЬ" б=80мм</t>
  </si>
  <si>
    <t>49,
881664</t>
  </si>
  <si>
    <t>С111-1720</t>
  </si>
  <si>
    <t>Плiвка полiетиленова</t>
  </si>
  <si>
    <t>ЕН11-11-5</t>
  </si>
  <si>
    <t>Улаштування стяжок бетонних
товщиною 20 мм</t>
  </si>
  <si>
    <t>Додавати або виключати на кожнi 5 мм
змiни товщини бетонних стяжок</t>
  </si>
  <si>
    <t>ЕН11-29-2</t>
  </si>
  <si>
    <t>Улаштування покриттів з керамічних
плиток на розчині із сухої клеючої суміші,
кількість плиток в 1 м2 понад 7 до 12 шт</t>
  </si>
  <si>
    <t>С111-2014-6</t>
  </si>
  <si>
    <t>Грунтовка глибокопроникна Ceresit CT 17</t>
  </si>
  <si>
    <t>С111-2000-1</t>
  </si>
  <si>
    <t>Клеюча сумiш для керамiчної плитки Ceresit
СМ 11</t>
  </si>
  <si>
    <t>С111-287</t>
  </si>
  <si>
    <t>Плитки керамогранітні 1-го сорту рядові для
пiдлог НГЛ-8,5 мм, розмiр 300х300
(298х298х8,5)</t>
  </si>
  <si>
    <t>Хрестики для плитки</t>
  </si>
  <si>
    <t>С111-2001-2</t>
  </si>
  <si>
    <t>Еластичний водостiйкий кольоровий шов до
5 мм Ceresit СЕ 40 aguastatic</t>
  </si>
  <si>
    <t>274,
83344</t>
  </si>
  <si>
    <t>10,
402176</t>
  </si>
  <si>
    <t>Додавати або виключати на кожнi 5 мм
змiни товщини бетонних стяжок до товщ.
55 мм</t>
  </si>
  <si>
    <t>ЕН11-11-13</t>
  </si>
  <si>
    <t>Улаштування стяжок самовирівнювальних
з суміші Cerezit CN-72 товщиною 5 мм</t>
  </si>
  <si>
    <t>Додавати або виключати на кожний 1 мм
товщини стяжок самовирівнювальних з
суміші Cerezit CN-72</t>
  </si>
  <si>
    <t>ЕН11-39-3</t>
  </si>
  <si>
    <t>Улаштування покриттів з лiнолеуму ПВХ-
TARKETT на клеї зі зварюванням
полотнища у стиках</t>
  </si>
  <si>
    <t>Клей універсальний Thomsit L240D</t>
  </si>
  <si>
    <t>С111-562</t>
  </si>
  <si>
    <t>Лiнолеум полiвiнiлхлоридний класу
"Комерційний"</t>
  </si>
  <si>
    <t>Плити теплоiзоляцiйнi з екструзійного
пінополістиролу "XPS CARBON PROF 300
RF" "ТехноНІКОЛЬ" б=50мм</t>
  </si>
  <si>
    <t>Додавати або виключати на кожнi 5 мм
змiни товщини бетонних стяжок до товщ.
80 мм</t>
  </si>
  <si>
    <t>ЕН11-15-1</t>
  </si>
  <si>
    <t>Улаштування покриттів бетонних
товщиною 30 мм</t>
  </si>
  <si>
    <t>Додавати або виключати на кожнi 5 мм
змiни товщини бетонних покриттів
виключати до товщ. 20 мм</t>
  </si>
  <si>
    <t>ЕН11-4-5</t>
  </si>
  <si>
    <t>Улаштування гiдроiзоляцiї обмазувальної в
один шар товщиною 2 мм</t>
  </si>
  <si>
    <t>ЕН11-4-6</t>
  </si>
  <si>
    <t>Додавати на кожний наступний шар
гiдроiзоляцiї обмазувальної товщиною 1
мм (до 3мм)</t>
  </si>
  <si>
    <t>С111-2002-1</t>
  </si>
  <si>
    <t>Гiдроiзоляцiйна сумiш (жорстка) Ceresit CR
65</t>
  </si>
  <si>
    <t>Додавати або виключати на кожнi 5 мм
змiни товщини бетонних стяжок до товщ.
96 мм</t>
  </si>
  <si>
    <t>ЕН11-9-2</t>
  </si>
  <si>
    <t>Улаштування тепло- i звукоiзоляцiї
суцiльної з плит деревноволокнистих</t>
  </si>
  <si>
    <t>С111-649</t>
  </si>
  <si>
    <t>Плити деревноволокнистi, товщина 12 мм</t>
  </si>
  <si>
    <t>1000м2</t>
  </si>
  <si>
    <t>Додавати або виключати на кожнi 5 мм
змiни товщини бетонних стяжок до товщ.
35 мм</t>
  </si>
  <si>
    <t>Додавати або виключати на кожнi 5 мм
змiни товщини бетонних стяжок до товщ.
47 мм</t>
  </si>
  <si>
    <t>ЕН11-11-1</t>
  </si>
  <si>
    <t>Улаштування стяжок цементних
товщиною 20 мм</t>
  </si>
  <si>
    <t>Додавати на кожнi 5 мм змiни товщини
стяжок цементних до товщ.50 мм</t>
  </si>
  <si>
    <t>ЕН11-17-3</t>
  </si>
  <si>
    <t>Улаштування покриттів мозаїчних
[терраццо] товщиною 20 мм без малюнка</t>
  </si>
  <si>
    <t>ЕН11-4-1</t>
  </si>
  <si>
    <t>Улаштування гiдроiзоляцiї обклеювальної
iзолом на мастицi бiтумiноль, перший шар</t>
  </si>
  <si>
    <t>ЕН11-4-2</t>
  </si>
  <si>
    <t>Улаштування гiдроiзоляцiї обклеювальної
iзолом на мастицi бiтумiноль, наступний
шар</t>
  </si>
  <si>
    <t>ЕН11-42-2</t>
  </si>
  <si>
    <t>Улаштування плiнтусiв дерев'яних з
кріпленням шурупами</t>
  </si>
  <si>
    <t>ЕН11-42-3</t>
  </si>
  <si>
    <t>Улаштування плiнтусiв бетонних</t>
  </si>
  <si>
    <t>ЕН11-39-5</t>
  </si>
  <si>
    <t>Улаштування покриттів з лiнолеуму
полiвiнiлхлоридного насухо з готових
килимів розміром на приміщення
(Улаштування покриттів з модульного
антиковзаючего пластикового покриття
"Aquafloor")</t>
  </si>
  <si>
    <t>Модульне антиковзаюче пластикове
покриття "Aquafloor" (не сприятливе до
хлоровмістних речовин) 160х160 мм</t>
  </si>
  <si>
    <t>РН7-2-5</t>
  </si>
  <si>
    <t>Розбирання покриттiв пiдлог з лiнолеуму
та релiну</t>
  </si>
  <si>
    <t>С111-563</t>
  </si>
  <si>
    <t>Лiнолеум полiвiнiлхлоридний на
теплозвукоiзолювальнiй пiдосновi, товщина
3,6 мм</t>
  </si>
  <si>
    <t>ЕН15-26-1</t>
  </si>
  <si>
    <t>Улаштування покриттів східців і підсхідців
з керамiчних плиток розміром 30х30 см на
розчині із сухої клеючої суміші</t>
  </si>
  <si>
    <t>1 м2</t>
  </si>
  <si>
    <t>Е9-40-1</t>
  </si>
  <si>
    <t>Монтаж стальних плiнтусiв iз гнутого
профiлю (Улаштування на сходах
противоковзких накладок)</t>
  </si>
  <si>
    <t>Протиковзкі накладки гумово-алюмінієві
1330х53 ООО "Евротрейдінг Україна"</t>
  </si>
  <si>
    <t>Додавати або виключати на кожнi 5 мм
змiни товщини бетонних стяжок до товщ.
40 мм</t>
  </si>
  <si>
    <t>Е7-47-1</t>
  </si>
  <si>
    <t>Установлення сходових площадок
залізобетонніх П1, П2 масою до 1 т</t>
  </si>
  <si>
    <t>Плита П1 1410х1910</t>
  </si>
  <si>
    <t>Плита П2 1410х1470</t>
  </si>
  <si>
    <t>ЕН6-11-7</t>
  </si>
  <si>
    <t>Установлення закладних деталей вагою
до 5 кг</t>
  </si>
  <si>
    <t>С124-64</t>
  </si>
  <si>
    <t>Деталi закладнi МН-1</t>
  </si>
  <si>
    <t>Е7-59-2</t>
  </si>
  <si>
    <t>Укладання сходiв по готовiй основi з
окремих схiдцiв iз мозаїчним покриттям</t>
  </si>
  <si>
    <t>К589111-17</t>
  </si>
  <si>
    <t>Схiдцi з/б марки СС14-1Ш, СС14-Ш</t>
  </si>
  <si>
    <t>К589111-35</t>
  </si>
  <si>
    <t>Схiдцi з/б марки ССВ14-Ш</t>
  </si>
  <si>
    <t>К589111-53</t>
  </si>
  <si>
    <t>Схiдцi з/б марки ССН14-Ш</t>
  </si>
  <si>
    <t>К589111-44</t>
  </si>
  <si>
    <t>Схiдцi з/б марки ССП14 (площадковий
вкладиш)</t>
  </si>
  <si>
    <t>Монтаж балок БП1, БЛ1, БЛ2, Б3, Б4, БП2
при висотi будiвлi до 25 м</t>
  </si>
  <si>
    <t>Е9-48-1</t>
  </si>
  <si>
    <t>Електродугове зварювання при монтажi
каркасiв одноповерхових виробничих
будiвель</t>
  </si>
  <si>
    <t>С111-1838</t>
  </si>
  <si>
    <t>Балки БП1, БЛ1, БЛ2, БП2</t>
  </si>
  <si>
    <t>С111-1837</t>
  </si>
  <si>
    <t>Балка Б3</t>
  </si>
  <si>
    <t>С111-1835</t>
  </si>
  <si>
    <t>Балка Б4</t>
  </si>
  <si>
    <t>Монтаж косоуров Кс1, Кс2 при висотi
будiвлi до 25 м</t>
  </si>
  <si>
    <t>С121-649</t>
  </si>
  <si>
    <t>Косоури Кс1, Кс2</t>
  </si>
  <si>
    <t>Е7-60-3</t>
  </si>
  <si>
    <t>Установлення металевої огорожi з
поручнями iз полiвiнiлхлориду</t>
  </si>
  <si>
    <t>С121-650</t>
  </si>
  <si>
    <t>Огорожа сходів маршевих МВ 39.21-39.9 Р2,
площадок ПВ-16.9Р-2, погрунтовані та
пофарбовані</t>
  </si>
  <si>
    <t>С111-825</t>
  </si>
  <si>
    <t>Поручень полiвiнiлхлоридний</t>
  </si>
  <si>
    <t>пм</t>
  </si>
  <si>
    <t>ЕН6-1-1</t>
  </si>
  <si>
    <t>Улаштування бетонної подушкі бетон
важкий В 7,5 (М 100), крупнiсть
заповнювача 20-40мм</t>
  </si>
  <si>
    <t>Олiйне фарбування бiлилами з додаванням
кольору сталевих балок, труб дiаметром
понад 50 мм тощо за два рази ( Б3, Б4 )</t>
  </si>
  <si>
    <t>Е13-16-6</t>
  </si>
  <si>
    <t>Грунтування металевих поверхонь за
один раз грунтовкою ГФ-021 (БП1, БЛ1,
БЛ2, БП2, Кс1, Кс2 )</t>
  </si>
  <si>
    <t>ЕН15-57-1</t>
  </si>
  <si>
    <t>Полiпшене штукатурення по сiтцi стiн
без улаштування каркаса</t>
  </si>
  <si>
    <t>Монтаж опорних конструкцiй
етажеркового типу ( Рм1)</t>
  </si>
  <si>
    <t>С1110-173</t>
  </si>
  <si>
    <t>Сталь кутова 50х50 мм</t>
  </si>
  <si>
    <t>0,
1334424</t>
  </si>
  <si>
    <t>Анкерне Redibolt 10х80 М8 METALVIS
92F10000092F110800</t>
  </si>
  <si>
    <t>ЕН15-171-4</t>
  </si>
  <si>
    <t>Олiйне фарбування бiлилами з додаванням
кольору грат, рам, труб дiаметром менше
50 мм тощо за два рази</t>
  </si>
  <si>
    <t>ЕН10-7-1</t>
  </si>
  <si>
    <t>Обшивання каркасних стiн дошками
обшивки</t>
  </si>
  <si>
    <t>С112-52</t>
  </si>
  <si>
    <t>Дошка -2-хв-20х120. Дошка -2-хв-20х110.</t>
  </si>
  <si>
    <t>ЕН10-5-1</t>
  </si>
  <si>
    <t>Установлення елементiв каркаса з брусiв</t>
  </si>
  <si>
    <t>С112-24</t>
  </si>
  <si>
    <t>Брусок -2-хв-45х60. Брусок -2-хв-45х95</t>
  </si>
  <si>
    <t>ЕН11-35-2</t>
  </si>
  <si>
    <t>Улаштування покриттів дощатих
товщиною 36 мм</t>
  </si>
  <si>
    <t>С123-346</t>
  </si>
  <si>
    <t>Дошки для покриття пiдлог антисептованi,
тип ДП-35, товщина 35 мм, ширина без
гребеня 118 мм</t>
  </si>
  <si>
    <t>0,
13581568</t>
  </si>
  <si>
    <t>С123-346-1</t>
  </si>
  <si>
    <t>Дошки для покриття пiдлог антисептованi,
тип ДП-35, товщина 35 мм, ширина без
гребеня 138 мм</t>
  </si>
  <si>
    <t>0,
03704064</t>
  </si>
  <si>
    <t>Гвинт 5,5х75 код 9Т662С00009Т 655752L,
TEX-HL METALVIS</t>
  </si>
  <si>
    <t>шт.</t>
  </si>
  <si>
    <t>ЕН15-170-2</t>
  </si>
  <si>
    <t>Покриття пiдлоги лаком за 2 рази</t>
  </si>
  <si>
    <t>Опорядження стін фасадів
металосайдингом з утепленням з
риштувань</t>
  </si>
  <si>
    <t>Стінова касета звичайна 600х125х0,75
ф.Blachy Pruszynski</t>
  </si>
  <si>
    <t>Стінова касета стартова 600х125х0,75
ф.Blachy Pruszynski</t>
  </si>
  <si>
    <t>U-прогон 129х60/60х1,25 ф.Blachy Pruszynski</t>
  </si>
  <si>
    <t>Ущiльнювач до касети вертикальний
ф.Blachy Pruszynski</t>
  </si>
  <si>
    <t>Заповнення каркасiв стiн
мiнераловатними плитами</t>
  </si>
  <si>
    <t>Е9-47-1</t>
  </si>
  <si>
    <t>Обшивка стальним профiльованим листом</t>
  </si>
  <si>
    <t>Профлист Т 10-1145-0,45-В РЕ 25 мк ф.
Blachy Pruszynski</t>
  </si>
  <si>
    <t>Лист 0,5х300 ОЦ РЕ 25мк ф.Blachy
Pruszynski</t>
  </si>
  <si>
    <t>ЕН10-94-4</t>
  </si>
  <si>
    <t>Улаштування перегородок на металевому
однорядному каркасі з обшивкою
гіпсокартонними листами або
гіпсоволокнистими плитами у два шари з
ізоляцією у житлових і громадських
будівлях</t>
  </si>
  <si>
    <t>Профілі для гіпсокартону стійкові CW75</t>
  </si>
  <si>
    <t>Профілі UA 75</t>
  </si>
  <si>
    <t>Дверний кутик Кнауф 75</t>
  </si>
  <si>
    <t>Стиковий кутик Кнауф 75</t>
  </si>
  <si>
    <t>Профілі для гіпсокартону направляючі UW75</t>
  </si>
  <si>
    <t>Плити тип "ТЛ Еко Лайт" товщ. 50мм
"TERMOLIFE"</t>
  </si>
  <si>
    <t>С111-741</t>
  </si>
  <si>
    <t>Плита Titan ф.Кнауф</t>
  </si>
  <si>
    <t>Стрічка армуюча Kurt ф.Кнауф</t>
  </si>
  <si>
    <t>Стрічка ущільнювальна</t>
  </si>
  <si>
    <t>Звукоізоляційна смуга з пінополіуретану</t>
  </si>
  <si>
    <t>Дюбель 6/42</t>
  </si>
  <si>
    <t>Шуруп ХТN 3,9х35мм</t>
  </si>
  <si>
    <t>Шуруп ХТN 3,9х23мм</t>
  </si>
  <si>
    <t>Шпатлівка Фугенфюллер</t>
  </si>
  <si>
    <t>ЕН10-94-3</t>
  </si>
  <si>
    <t>Улаштування перегородок на металевому
однорядному каркасі з обшивкою
гіпсокартонними листами або
гіпсоволокнистими плитами в один шар з
ізоляцією у житлових і громадських
будівлях</t>
  </si>
  <si>
    <t>ЕН15-63-1</t>
  </si>
  <si>
    <t>Улаштування обшивки стін
гіпсокартонними і гіпсоволокнистими
листами на клеї</t>
  </si>
  <si>
    <t>Плита AQUAPANEL ф.Кнауф</t>
  </si>
  <si>
    <t>Шуруп AQUAPANEL Maxi SN 25мм</t>
  </si>
  <si>
    <t>Клей для швiв AQUAPANEL Fugenkleber
(PU) 310мл</t>
  </si>
  <si>
    <t>Плита ГКПВ ф.Кнауф</t>
  </si>
  <si>
    <t>Профили для гипсокартона стоечные CW
100</t>
  </si>
  <si>
    <t>Профілі для гіпсокартону направляючі UW
100</t>
  </si>
  <si>
    <t>Плити тип "ТЛ Еко Лайт" товщ. 100мм
"TERMOLIFE"</t>
  </si>
  <si>
    <t>Шуруп ТN 3,9х35мм</t>
  </si>
  <si>
    <t>Шуруп ТN 3,9х23мм</t>
  </si>
  <si>
    <t>ЕН10-94-5</t>
  </si>
  <si>
    <t>Улаштування перегородок на металевому
дворядному каркасі з обшивкою
гіпсокартонними листами або
гіпсоволокнистими плитами у два шари з
ізоляцією у житлових і громадських
будівлях</t>
  </si>
  <si>
    <t>Стрiчка гідроізоляційна Флехендихтбанд
ф.Кнауф</t>
  </si>
  <si>
    <t>Гідроізоляція Флехендихт ф.Кнауф</t>
  </si>
  <si>
    <t>Траверса універсальна W 234-А10
арт.№00003556</t>
  </si>
  <si>
    <t>ЕН10-95-1</t>
  </si>
  <si>
    <t>Оформлення [оброблення] дверних прорізів
у перегородках з каркасом із сталевих
профілів</t>
  </si>
  <si>
    <t>Гвинти самонарiзнi</t>
  </si>
  <si>
    <t>С1545-249</t>
  </si>
  <si>
    <t>Скоба L=40мм</t>
  </si>
  <si>
    <t>ЕН15-63-5</t>
  </si>
  <si>
    <t>Улаштування обшивки колон периметром
до 1600 мм гіпсокартонними і
гіпсоволокнистими листами з
улаштуванням металевого каркасу</t>
  </si>
  <si>
    <t>Профілі CD60/27</t>
  </si>
  <si>
    <t>Зажим-кліпса</t>
  </si>
  <si>
    <t>ЕН10-12-1</t>
  </si>
  <si>
    <t>Улаштування перегородок у душових</t>
  </si>
  <si>
    <t>С123-467</t>
  </si>
  <si>
    <t>Перегородка у душових з матового скла з
алюмінієвим каркасом висотою 2,1 м
(комплектне постачання)</t>
  </si>
  <si>
    <t>Улаштування коробу гіпсокартонними і
гіпсоволокнистими листами з
улаштуванням металевого каркасу (з двох
сторін)</t>
  </si>
  <si>
    <t>Профиль пристенный 28/27</t>
  </si>
  <si>
    <t>Саморізи 3,5х25</t>
  </si>
  <si>
    <t>Саморізи 3,5х9,5</t>
  </si>
  <si>
    <t>ПР15-4056</t>
  </si>
  <si>
    <t>Улаштування вентиляційних ґрат у
гіпсокартонній стіні (лючків пластикових)</t>
  </si>
  <si>
    <t>Лючок з пластиковими дверцятами 400х400
мм</t>
  </si>
  <si>
    <t>ЕН15-253-1</t>
  </si>
  <si>
    <t>Обклеювання стiн полiвiнiлхлоридною
декоративно-оздоблювальною
самоклеючою плівкою (Фольгова
теплоізоляція з матеріалу Пінофол)</t>
  </si>
  <si>
    <t>Фольгова ізоляція Пінофол тип С товщиною
4 мм</t>
  </si>
  <si>
    <t>0,
5426928</t>
  </si>
  <si>
    <t>С111-1816</t>
  </si>
  <si>
    <t>Прокат штабовий ширина 60 мм, товщина 5
мм</t>
  </si>
  <si>
    <t>0,
1766336</t>
  </si>
  <si>
    <t>Болт М10</t>
  </si>
  <si>
    <t>Облицювання рам стальних
профiльованим листом</t>
  </si>
  <si>
    <t>Кутик зовнішній ф. Blachy Pruszynski</t>
  </si>
  <si>
    <t>Обшивка балкона стальним
профiльованим листом</t>
  </si>
  <si>
    <t>Монтаж стальних плiнтусiв iз гнутого
профiлю</t>
  </si>
  <si>
    <t>Кутик внутрішній ф. Blachy Pruszynski</t>
  </si>
  <si>
    <t>Поліпшенене штукатурення цементно-
вапняним розчином по каменю i бетону
стін вручну у примiщеннях висотою
бiльше 4 м iз готових риштувань</t>
  </si>
  <si>
    <t>ЕН15-182-4</t>
  </si>
  <si>
    <t>Шпаклювання стiн шпаклiвкою "Кнауф"</t>
  </si>
  <si>
    <t>Грунтовка "Кнауф-Тифенгрунд"</t>
  </si>
  <si>
    <t>Шпаклiвка Кнауф САТЕНГИПС</t>
  </si>
  <si>
    <t>ЕН15-179-5</t>
  </si>
  <si>
    <t>Полiпшене фарбування стiн
полiвiнiлацетатними водоемульсiйними
сумiшами по збiрних конструкцiях,
пiдготовлених пiд фарбування</t>
  </si>
  <si>
    <t>Грунтовка Super Base концентрована
"Farbex"</t>
  </si>
  <si>
    <t>С111-334</t>
  </si>
  <si>
    <t>Фарба водно-дисперсiйна акрiлатна  для
вологих приміщень " Wet rooms " TM Farbex</t>
  </si>
  <si>
    <t>ЕН15-46-2</t>
  </si>
  <si>
    <t>Просте штукатурення цементно-
вапняним розчином по каменю i бетону
стін вручну</t>
  </si>
  <si>
    <t>ЕН15-25-3</t>
  </si>
  <si>
    <t>Облицювання поверхонь стін керамiчними
плитками на розчині із сухої клеючої суміші,
число плиток в 1 м2 понад 12 до 20 шт</t>
  </si>
  <si>
    <t>Грунтовка "Кнауф-Хафтемульсія"</t>
  </si>
  <si>
    <t>Клеюча сумiш для плитки Кнауф
Флізенклебер</t>
  </si>
  <si>
    <t>С111-258</t>
  </si>
  <si>
    <t>Плитки керамiчнi для внутрiшнього
облицювання стiн</t>
  </si>
  <si>
    <t>С111-2001-1</t>
  </si>
  <si>
    <t>Кольоровий шов 2-5мм Baumit PremiumFuge</t>
  </si>
  <si>
    <t>ЕН15-76-1</t>
  </si>
  <si>
    <t>Улаштування каркасу підвісних стель
"Армстронг"</t>
  </si>
  <si>
    <t>Профіль головний для підвісної стелі</t>
  </si>
  <si>
    <t>Профіль пристінний для підвісної стелі</t>
  </si>
  <si>
    <t>Профіль поперечний 1200мм для підвісної
стелі</t>
  </si>
  <si>
    <t>Профіль поперечний 600мм для підвісної
стелі</t>
  </si>
  <si>
    <t>Підвіс</t>
  </si>
  <si>
    <t>Тяга підвісу</t>
  </si>
  <si>
    <t>ЕН15-76-2</t>
  </si>
  <si>
    <t>Укладання плит стельових в каркас стелі
"Армстронг"</t>
  </si>
  <si>
    <t>Плита "Оазис" 600х600х12мм</t>
  </si>
  <si>
    <t>ЕН15-46-6</t>
  </si>
  <si>
    <t>Поліпшенене штукатурення цементно-
вапняним розчином по каменю i бетону
стін вручну</t>
  </si>
  <si>
    <t>0,
11795096</t>
  </si>
  <si>
    <t>С111-1626-1</t>
  </si>
  <si>
    <t>Фарба водоемульсійна</t>
  </si>
  <si>
    <t>Укладання плит стельових в каркас стелі
"Армстронг" тип "Оазіс"</t>
  </si>
  <si>
    <t>0,
15932988</t>
  </si>
  <si>
    <t>139,
86816</t>
  </si>
  <si>
    <t>Плита "Плейн" вологостійка  600х600х15мм</t>
  </si>
  <si>
    <t>330,
02848</t>
  </si>
  <si>
    <t>ЕН15-182-5</t>
  </si>
  <si>
    <t>Шпаклювання стель шпаклiвкою "Кнауф"</t>
  </si>
  <si>
    <t>ЕН15-179-6</t>
  </si>
  <si>
    <t>Полiпшене фарбування стель
полiвiнiлацетатними водоемульсiйними
сумiшами по збiрних конструкцiях,
пiдготовлених пiд фарбування</t>
  </si>
  <si>
    <t>0,
0298334</t>
  </si>
  <si>
    <t>182,
8605075</t>
  </si>
  <si>
    <t>ЕН15-63-3</t>
  </si>
  <si>
    <t>Улаштування обшивки укосів
гіпсокартонними і гіпсоволокнистими
листами з кріпленням шурупами з
улаштуванням металевого каркасу з
утепленням мінераловатними плитами</t>
  </si>
  <si>
    <t>Утеплювач  "Termolife"  тип "ТЛ
Eколайт"товщина 50мм</t>
  </si>
  <si>
    <t>Профілі UD28/27</t>
  </si>
  <si>
    <t>Саморез 3,5х25 мм</t>
  </si>
  <si>
    <t>С1428-11867</t>
  </si>
  <si>
    <t>Листи гiпсокартоннi, товщина 12 мм</t>
  </si>
  <si>
    <t>ЕН15-63-2</t>
  </si>
  <si>
    <t>Улаштування обшивки укосів
гіпсокартонними і гіпсоволокнистими
листами з кріпленням на клеї</t>
  </si>
  <si>
    <t>Клей "Перфликс" KNAUF</t>
  </si>
  <si>
    <t>Шпаклювання укосів шпаклiвкою "Кнауф"</t>
  </si>
  <si>
    <t>ЕН15-51-1</t>
  </si>
  <si>
    <t>Штукатурення вiконних i дверних плоских
косякiв по каменю i бетону</t>
  </si>
  <si>
    <t>ЕН15-179-3</t>
  </si>
  <si>
    <t>Полiпшене фарбування стiн
полiвiнiлацетатними водоемульсiйними
сумiшами по штукатурцi</t>
  </si>
  <si>
    <t>Профілі CW 50 ф. Кнауф</t>
  </si>
  <si>
    <t>ЕН11-37-3</t>
  </si>
  <si>
    <t>Улаштування покриттів з плит
деревноволокнистих</t>
  </si>
  <si>
    <t>ЕН15-165-3</t>
  </si>
  <si>
    <t>Полiпшене фарбування плит перекриття</t>
  </si>
  <si>
    <t>С1113-246</t>
  </si>
  <si>
    <t>Емаль антикорозiйна ПФ-115 сiра</t>
  </si>
  <si>
    <t>ЕН8-3-5</t>
  </si>
  <si>
    <t>Гiдроiзоляцiя стiн, фундаментiв бокова
обклеювальна по вирiвнянiй поверхнi
бутового мурування, цеглi й бетону в 2
шари</t>
  </si>
  <si>
    <t>Техноеласт ЕПП</t>
  </si>
  <si>
    <t>ПР15-4064</t>
  </si>
  <si>
    <t>Облицювання фасадів плитами з
пенополістиролу на розчинній суміші
"Ceresit-85" із пристроєм декоративних
елементів, облицювання з землі, лісів,
риштованнь (Теплоiзоляцiя виробами з
пiнопласту )</t>
  </si>
  <si>
    <t>Плити теплоiзоляцiйнi з екструзійного
пінополістиролу "XPS CARBON PROF 300
RF" "ТехноНІКОЛЬ" б=100мм</t>
  </si>
  <si>
    <t>РН12-46-4</t>
  </si>
  <si>
    <t>Оклеювання стiн тканинами (Гiдроiзоляцiя
з Профільованоі мембрани Planter standart
ТехноНІКОЛЬ)</t>
  </si>
  <si>
    <t>Профільована мембрана Planter standart
ф.ТехноНІКОЛЬ</t>
  </si>
  <si>
    <t>Кріпеж Технониколь №1</t>
  </si>
  <si>
    <t>Улаштування теплоізоляції вертикальних
будівельних конструкцій з дрібноштучних
стінових матеріалів із застосуванням
системи утеплення CERESIT ППС при
товщині плити від 50 мм до 120 мм,
фінішний шар - штукатурка декоратина</t>
  </si>
  <si>
    <t>Е13-39-4</t>
  </si>
  <si>
    <t>Обклеювання склосіткою, доп. шар</t>
  </si>
  <si>
    <t>Склосітка Baumit StrongTex</t>
  </si>
  <si>
    <t>Штукатурка Baumit MosaikTop</t>
  </si>
  <si>
    <t>Цокольний профіль</t>
  </si>
  <si>
    <t>Деталi закладнi МН-3, МН-4</t>
  </si>
  <si>
    <t>Е9-29-1</t>
  </si>
  <si>
    <t>Монтаж сходiв пожежних з огорожею</t>
  </si>
  <si>
    <t>Пожежна драбина ДП1</t>
  </si>
  <si>
    <t>Пожежна драбина ДП2</t>
  </si>
  <si>
    <t>Анкер ETKD M16x160 METALVIS 920E316A6</t>
  </si>
  <si>
    <t>Болт М12х50 METALVIS 5М6Х250-2</t>
  </si>
  <si>
    <t>Болт М16х50 METALVIS 5М6Х650-2</t>
  </si>
  <si>
    <t>ЕН6-1-20</t>
  </si>
  <si>
    <t>Улаштування стрiчкових фундаментiв
бетонних бетон важкий В 15 (М 200),
крупнiсть заповнювача 20-40мм</t>
  </si>
  <si>
    <t>Монтаж металоконструкцій ганків</t>
  </si>
  <si>
    <t>0,
1601808</t>
  </si>
  <si>
    <t>Косоури, балки, кронштейни</t>
  </si>
  <si>
    <t>Анкерний болт ЕТКД 12х160 Metalvis
920Е312А6</t>
  </si>
  <si>
    <t>Огорожа сходових прорiзiв, сходовi маршi,
пожежнi сходи</t>
  </si>
  <si>
    <t>Фарбування металевих поґрунтованих
поверхонь емаллю ПФ-115</t>
  </si>
  <si>
    <t>0,
0777575</t>
  </si>
  <si>
    <t>Емаль антикорозiйна "ЗЕБРА"  (3 в 1)</t>
  </si>
  <si>
    <t>0,
0029564</t>
  </si>
  <si>
    <t>ЕН6-1-13</t>
  </si>
  <si>
    <t>Улаштування фундаментiв стовпiв
бетонних з бетону С8/10</t>
  </si>
  <si>
    <t>ЕН27-66-4</t>
  </si>
  <si>
    <t>Установлення бетонних бортових каменів
на бетонну основу до 100 мм</t>
  </si>
  <si>
    <t>Бортовий камінь БР 100.20.6</t>
  </si>
  <si>
    <t>ЕН6-22-7</t>
  </si>
  <si>
    <t>Улаштування перекриттiв по стальних
балках i монолiтних дiлянок при збiрному
залiзобетонному перекриттi площею до 5
м2, приведеною товщиною до 100 мм з
бетону С12/15</t>
  </si>
  <si>
    <t>С124-20</t>
  </si>
  <si>
    <t>Гарячекатана арматурна сталь
перiодичного профiлю, клас А-III, дiаметр 8
мм</t>
  </si>
  <si>
    <t>Е7-59-1</t>
  </si>
  <si>
    <t>Укладання сходiв по готовiй основi з
окремих схiдцiв гладких</t>
  </si>
  <si>
    <t>Сходовi схiдцi з лицьовими бетонними
поверхнями, що не потребують додаткового
опорядження СС11</t>
  </si>
  <si>
    <t>С111-2000-7</t>
  </si>
  <si>
    <t>Клеюча сумiш Ceresit СМ 17</t>
  </si>
  <si>
    <t>С111-284</t>
  </si>
  <si>
    <t>Плитка керамiчна для ганків квадратна,
розмiр 300х300х13 мм</t>
  </si>
  <si>
    <t>0,
2425488</t>
  </si>
  <si>
    <t>0,
1113725</t>
  </si>
  <si>
    <t>0,
00423215
5</t>
  </si>
  <si>
    <t>0,
1593488</t>
  </si>
  <si>
    <t>Фарбування металевих погрунтованих
поверхонь емаллю</t>
  </si>
  <si>
    <t>0,
07632525</t>
  </si>
  <si>
    <t>2-1-2</t>
  </si>
  <si>
    <t>Е1-18-4</t>
  </si>
  <si>
    <t>Розроблення грунту з навантаженням на
автомобiлi-самоскиди екскаваторами
одноковшовими дизельними на
пневмоколісному ходу з ковшом мiсткiстю
0,25 м3, група грунтiв 1 (навантаження
грунту)</t>
  </si>
  <si>
    <t>С311-30</t>
  </si>
  <si>
    <t>Перевезення грунту до 30 км</t>
  </si>
  <si>
    <t>2-1-3</t>
  </si>
  <si>
    <t>Монтаж фахверка /по залiзобетонних i
кам'яних опорах/</t>
  </si>
  <si>
    <t>Монтаж кроквяних i пiдкроквяних ферм на
висотi до 25 м прогоном до 24 м, масою до
3 т</t>
  </si>
  <si>
    <t>Монтаж кроквяних ферм (прогони) на
висотi до 25 м прогоном до 24 м, масою до
3 т</t>
  </si>
  <si>
    <t>Монтаж кронштейнів покриття складного
перерізу при висотi будiвлi до 25 м</t>
  </si>
  <si>
    <t>Монтаж балок покриття при висотi
будiвлi до 25 м</t>
  </si>
  <si>
    <t>Монтаж розпiрок прогоном до 24 м при
висотi будiвлi до 25 м</t>
  </si>
  <si>
    <t>Монтаж ригелів повздовжніх рам (Б2,Б3)
для прогонiв до 24 м при висотi будiвлi до
25 м</t>
  </si>
  <si>
    <t>Монтаж балок перекриття кроком до 12 м
при висотi будiвлi до 25 м</t>
  </si>
  <si>
    <t>Монтаж кронштейнiв перекриття з
кроком до 12 м при висотi будiвлi до 25 м</t>
  </si>
  <si>
    <t>Е13-57-2</t>
  </si>
  <si>
    <t>Улаштування i розбирання засобiв
пiдмощування для фарбування
металоконструкцiй колон, з'єднань, балок,
фахверкiв та iнших елементiв будiвель i
споруд</t>
  </si>
  <si>
    <t>Е13-57-1</t>
  </si>
  <si>
    <t>Улаштування i розбирання засобiв
пiдмощування для фарбування
металоконструкцiй покриттiв будiвель i
споруд</t>
  </si>
  <si>
    <t>Стесування пілястри цегляних стiн</t>
  </si>
  <si>
    <t>ЕН6-9-1</t>
  </si>
  <si>
    <t>Улаштування пiдливки пiд колони з бетону
товщиною 20 мм</t>
  </si>
  <si>
    <t>На кожнi 10 мм змiни товщини пiдливки
додавати до норми 6-9-1 до товщини 50мм</t>
  </si>
  <si>
    <t>С1424-11634</t>
  </si>
  <si>
    <t>Сумiшi бетоннi готовi важкi, клас бетону В20
[М250], крупнiсть заповнювача 10 мм i
менше</t>
  </si>
  <si>
    <t>Монтаж фахверка</t>
  </si>
  <si>
    <t>Монтаж зв'язок по колонах ряда "И" з
гарячекатаних кутиків при висотi будiвлi
до 25 м</t>
  </si>
  <si>
    <t>С121-647</t>
  </si>
  <si>
    <t>Основнi несучi конструкцiї для будiвель
багатоповерхових, виробничого та
невиробничого призначення, висотою до
100 м: колони, опорнi плити, балки
перекриттiв пiд встановлення устаткування
та покриттiв, ферми покриттiв та
мiжповерхових перекриттiв, зв'язки,
фахверки стiн, при реконструкцiї будiвель</t>
  </si>
  <si>
    <t>Електродугове зварювання при монтажi
каркасiв</t>
  </si>
  <si>
    <t>Е9-49-1</t>
  </si>
  <si>
    <t>Ставлення болтiв будiвельних з гайками й
шайбами</t>
  </si>
  <si>
    <t>С111-1848</t>
  </si>
  <si>
    <t>Болти будiвельнi з гайками та шайбами</t>
  </si>
  <si>
    <t>Додавати на кожнi 5 мм змiни товщини
стяжок цементних до товщини 50мм
(вузол 21)</t>
  </si>
  <si>
    <t>С1425-11685</t>
  </si>
  <si>
    <t>Розчин готовий кладковий важкий
цементний, марка М200</t>
  </si>
  <si>
    <t>Додавати на кожнi 5 мм змiни товщини
стяжок цементних до товщини 30мм</t>
  </si>
  <si>
    <t>Е9-42-1</t>
  </si>
  <si>
    <t>Монтаж настилу з профiльованого листа
при висотi будiвлi до 25 м</t>
  </si>
  <si>
    <t>Профнастил ТП 150-870-1,0А (позитив)</t>
  </si>
  <si>
    <t>182,
57382</t>
  </si>
  <si>
    <t>Профнастил ТП 150-580-1,0А (позитив)</t>
  </si>
  <si>
    <t>Гвинти самонарiзнi для крiплення
профiльованого настилу 5,5х32</t>
  </si>
  <si>
    <t>Гвинти самонарiзнi для крiплення
профiльованого настилу 4,2х19</t>
  </si>
  <si>
    <t>Монтаж покрiвельного покриття з
профiльованого листа при висотi будiвлi
до 25 м</t>
  </si>
  <si>
    <t>1474,
4994</t>
  </si>
  <si>
    <t>1063408,
97</t>
  </si>
  <si>
    <t>Профнастил ТП 92-915-1,0 (позитив)</t>
  </si>
  <si>
    <t>ЖР4-131-1</t>
  </si>
  <si>
    <t>Свердлення отворів в елементах
устаткування і конструкціях з вуглецевої
стали, діаметр до 15 мм. глибина
свердління до 10 мм</t>
  </si>
  <si>
    <t>100 отв.</t>
  </si>
  <si>
    <t>Монтаж пiдвiсок i хомутiв для крiплення
обладнання всерединi будiвель i споруд</t>
  </si>
  <si>
    <t>BIS підвіска-трапеція Vds "Walraven" арт.№
6785010</t>
  </si>
  <si>
    <t>Шпилька 10х190 "Walraven" DIN 976-1 M10</t>
  </si>
  <si>
    <t>Шпилька 10х2000 "Walraven" DIN 976-1 M10</t>
  </si>
  <si>
    <t>Гвинт з кільцем 10х200 (гвинт-гак О з
метричною різьбою)</t>
  </si>
  <si>
    <t>Гайка M10</t>
  </si>
  <si>
    <t>Шайба М10</t>
  </si>
  <si>
    <t>Ланцюг долголанк. 4.0мм цб. "METALVIS"
DIN 763</t>
  </si>
  <si>
    <t>Карабін 4.0х40 пожежний цб."METALVIS"
DIN 5299С</t>
  </si>
  <si>
    <t>Монтаж балок під обладнання кроком до
12 м при висотi будiвлi до 25 м</t>
  </si>
  <si>
    <t>С121-545</t>
  </si>
  <si>
    <t>Балки під обладнання</t>
  </si>
  <si>
    <t>Опори пiд трубопроводи, опорнi частини,
сiдла, кронштейни, хомути</t>
  </si>
  <si>
    <t>Кронштейни</t>
  </si>
  <si>
    <t>Е9-34-1</t>
  </si>
  <si>
    <t>Монтаж опорних конструкцiй для
крiплення трубопроводiв всерединi
будiвель i споруд масою до 0,1 т</t>
  </si>
  <si>
    <t>Стійки під трубопроводи</t>
  </si>
  <si>
    <t>Монтаж вентиляційних стаканів з
листової сталi</t>
  </si>
  <si>
    <t>С121-589</t>
  </si>
  <si>
    <t>Вентиляційні стакани з листової сталі</t>
  </si>
  <si>
    <t>Е9-48-2</t>
  </si>
  <si>
    <t>Електродугове зварювання при монтажi
опорних частин каркасiв [стійки, балки]
одноповерхових виробничих будiвель</t>
  </si>
  <si>
    <t>Грунтування металевих поверхонь за
один раз грунтовкою ГФ-021 (монтажних
швів)</t>
  </si>
  <si>
    <t>Фарбування металевих погрунтованих
поверхонь емаллю ПФ-115 за 2 рази</t>
  </si>
  <si>
    <t>2-1-4</t>
  </si>
  <si>
    <t>ЕН10-39-1</t>
  </si>
  <si>
    <t>Установлення шаф</t>
  </si>
  <si>
    <t>Кран-комплект пожежний HW-52NKV для
одного пожежного крана Ду-50 у складі:
Шафа навісна HW-52NKV (600х1500х220
мм)-1шт..     Котушка для плоскоскладаного
рукава-1шт. Муфта з'єднувальна Ду-50-1шт.
Вентиль пожежний кутовий бронзовий Ду-50
з датчиком  положення     пожежного крану
(ДППК)-1шт. Головка з'єднувальна муфтова
ГМ-50 (ГМН-50)-1шт. Рукав пожежний
латексний Д-51мм L-20м-1шт.  Головка  
з'єднувальна    рукава ГМ-50 (ГРН-50)-2шт.
Ствол пожежний перекривний PWH-52 Ду-
50 зі сприском 16мм-1шт. Головка
з'єднувальна  цапкова  ГЦ-50-1шт. 
Вогнегасник порошковий (ВП-6)-2шт.</t>
  </si>
  <si>
    <t>Кран-комплект пожежний HW-52NKS для
одного пожежного крана Ду-50 у складі:
Шафа навісна HW-52NKS (900х700х200
мм)-1шт.        Котушка для
плоскоскладаного рукава-1шт. Муфта
з'єднувальна Ду-50-1шт. Вентиль пожежний
кутовий бронзовий Ду-50 з датчиком   
положення     пожежного    крану (ДППК)-
1шт. Головка з'єднувальна муфтова ГМ-50
(ГМН-50)-1шт. Рукав пожежний латексний Д-
51мм L-20м-1шт.    Головка   з'єднувальна    
рукава ГМ-50 (ГРН-50)-2шт. Ствол
пожежний перекривний PWH-52 Ду-50 зі
сприском 16мм-1шт. Головка    з'єднувальна
цапкова ГЦ-50-1шт.     Вогнегасник
порошковий (ВП-6)-2шт.</t>
  </si>
  <si>
    <t>2402-3018</t>
  </si>
  <si>
    <t>Вогнегасник порошковий ВП-6</t>
  </si>
  <si>
    <t>Е16-20-1</t>
  </si>
  <si>
    <t>Установлення кранiв пожежних дiаметром
50 мм</t>
  </si>
  <si>
    <t>Е16-15-2</t>
  </si>
  <si>
    <t>Установлення вентилiв, засувок, затворiв,
клапанiв зворотних, кранiв прохiдних на
трубопроводах iз стальних труб
дiаметром до 50 мм</t>
  </si>
  <si>
    <t>С1630-65</t>
  </si>
  <si>
    <t>Засувки паралельнi фланцевi з висувним
шпiнделем 30ч6бр для води та пари, тиск 1
МПа [10 кгс/см2], дiаметр 50 мм</t>
  </si>
  <si>
    <t>С130-966</t>
  </si>
  <si>
    <t>Фланцi плоскi приварнi iз сталi ВСт3сп2,
ВСт3сп3, тиск 1,0 МПа [10 кгс/см2], дiаметр
50 мм</t>
  </si>
  <si>
    <t>С1630-1432</t>
  </si>
  <si>
    <t>Кран кульовий муфтовий для води Ру до 1,6
МПа та Т до 150_С, DN 15 мм</t>
  </si>
  <si>
    <t>С1630-1433</t>
  </si>
  <si>
    <t>Кран кульовий муфтовий для води Ру до 1,6
МПа та Т до 150_С, DN 20 мм</t>
  </si>
  <si>
    <t>С1630-670</t>
  </si>
  <si>
    <t>Кран кульовий муфтовий для води Ру до 1,6
МПа та Т до 150_С, DN 25 мм</t>
  </si>
  <si>
    <t>С1630-671</t>
  </si>
  <si>
    <t>Кран кульовий муфтовий для води Ру до 1,6
МПа та Т до 150_С, DN 32 мм</t>
  </si>
  <si>
    <t>С1630-536</t>
  </si>
  <si>
    <t>Клапан зворотний на Ру 1,0 МПа та Т до
90_С D 15 мм</t>
  </si>
  <si>
    <t>Е16-20-2</t>
  </si>
  <si>
    <t>Установлення кранiв поливальних
дiаметром 25 мм</t>
  </si>
  <si>
    <t>С130-465</t>
  </si>
  <si>
    <t>Кран різьбовий водорозбiрний на Ру до
1.0МПа та Т до 100_С DN 3/4"x1"  UKSPAR</t>
  </si>
  <si>
    <t>С130-608</t>
  </si>
  <si>
    <t>Рукав гумовий напірний з текстильним
каркасом, з комбінованою тканиною для
внутрішнього поливального крану, Ру до 1,0
МПа,   L=5м, дiаметр 25 мм</t>
  </si>
  <si>
    <t>Рукав гумовий напірний з текстильним
каркасом, з комбінованою тканиною для
внутрішнього поливального крану, Ру до 1,0
МПа,    L=20м, дiаметр 25 мм</t>
  </si>
  <si>
    <t>Е16-7-2</t>
  </si>
  <si>
    <t>Прокладання трубопроводiв
водопостачання зi стальних
водогазопровiдних оцинкованих труб
дiаметром 20 мм</t>
  </si>
  <si>
    <t>Прокладання трубопроводiв
водопостачання зi стальних
водогазопровiдних оцинкованих труб
дiаметром 20 мм (з отворами для
перфорації)</t>
  </si>
  <si>
    <t>Е16-7-3</t>
  </si>
  <si>
    <t>Прокладання трубопроводiв
водопостачання зi стальних
водогазопровiдних оцинкованих труб
дiаметром 25 мм</t>
  </si>
  <si>
    <t>Е16-7-4</t>
  </si>
  <si>
    <t>Прокладання трубопроводiв
водопостачання зi стальних
водогазопровiдних оцинкованих труб
дiаметром 32 мм</t>
  </si>
  <si>
    <t>Е16-10-2</t>
  </si>
  <si>
    <t>Прокладання трубопроводiв опалення i
водопостачання зi стальних
електрозварних труб дiаметром 50 мм</t>
  </si>
  <si>
    <t>Е16-29-1</t>
  </si>
  <si>
    <t>Гiдравлiчне випробування трубопроводiв
систем опалення, водопроводу i гарячого
водопостачання дiаметром до 50 мм</t>
  </si>
  <si>
    <t>Е16-14-12</t>
  </si>
  <si>
    <t>Прокладання трубопроводiв
водопостачання з напiрних
полiетиленових труб високого тиску
зовнiшнiм дiаметром 20 мм зі з'єднанням
терморезисторним зварюванням</t>
  </si>
  <si>
    <t>С113-1681</t>
  </si>
  <si>
    <t>Труби полiпропiленовi PN 16 для теплої i
холодної води дiам. 20х2,8 мм</t>
  </si>
  <si>
    <t>С1530-175</t>
  </si>
  <si>
    <t>Угольник 90_ внутрішній/зовнішній D 20</t>
  </si>
  <si>
    <t>10шт</t>
  </si>
  <si>
    <t>С1530-150</t>
  </si>
  <si>
    <t>Муфта перехідна внутрішня/зовнішня
D25x20 Wavin</t>
  </si>
  <si>
    <t>С113-1559</t>
  </si>
  <si>
    <t>Муфта протипожежна РТМК для труби D25</t>
  </si>
  <si>
    <t>С113-1879</t>
  </si>
  <si>
    <t>Опора дiам. 20 мм Wavin</t>
  </si>
  <si>
    <t>Шланг гнучкий в оплітці з алюмінієвого
сплаву l=40см, діам.15мм</t>
  </si>
  <si>
    <t>Шланг гнучкий в оплітці з алюмінієвого
сплаву l=70см, діам.15мм</t>
  </si>
  <si>
    <t>Е16-14-14</t>
  </si>
  <si>
    <t>Прокладання трубопроводiв
водопостачання з напiрних
полiетиленових труб високого тиску
зовнiшнiм дiаметром 32 мм зі з'єднанням
терморезисторним зварюванням</t>
  </si>
  <si>
    <t>С113-1683</t>
  </si>
  <si>
    <t>Труби полiпропiленовi PN 16 для теплої i
холодної води дiам. 32х4,4 мм</t>
  </si>
  <si>
    <t>С1530-151</t>
  </si>
  <si>
    <t>Муфта перехідна D32x20 Wavin</t>
  </si>
  <si>
    <t>С1530-157</t>
  </si>
  <si>
    <t>Перехiд поліпропіленовий з металевою
внутрішньою різьбою D32x1" Wavin</t>
  </si>
  <si>
    <t>Муфта протипожежна РТМК для труби D32</t>
  </si>
  <si>
    <t>С113-1881</t>
  </si>
  <si>
    <t>Опора дiам. 32 мм Wavin</t>
  </si>
  <si>
    <t>Е16-14-15</t>
  </si>
  <si>
    <t>Прокладання трубопроводiв
водопостачання з напiрних
полiетиленових труб високого тиску
зовнiшнiм дiаметром 40 мм зі з'єднанням
терморезисторним зварюванням</t>
  </si>
  <si>
    <t>С113-1684</t>
  </si>
  <si>
    <t>Труби полiпропiленовi PN 16 для теплої i
холодної води дiам. 40х5,5 мм</t>
  </si>
  <si>
    <t>С1530-152</t>
  </si>
  <si>
    <t>Муфта перехідна D40x20 Wavin</t>
  </si>
  <si>
    <t>Муфта перехідна D40x32 Wavin</t>
  </si>
  <si>
    <t>С1530-158</t>
  </si>
  <si>
    <t>Перехiд поліпропіленовий з металевою
внутрішньою різьбою D40x5/4" Wavin</t>
  </si>
  <si>
    <t>С113-1882</t>
  </si>
  <si>
    <t>Опора дiам. 40 мм Wavin</t>
  </si>
  <si>
    <t>С113-138</t>
  </si>
  <si>
    <t>Труби сталевi електрозварнi прямошовнi iз
сталi марки 20, зовнiшнiй дiаметр 57 мм,
товщина стiнки 3 мм (для гільз)</t>
  </si>
  <si>
    <t>ЕН26-11-1</t>
  </si>
  <si>
    <t>Ізоляція трубопроводів трубками із
спіненого каучуку, поліетилену</t>
  </si>
  <si>
    <t>10 м</t>
  </si>
  <si>
    <t>Ізоляція із вспіненого поліетилену K-FLEX
PE 9х22</t>
  </si>
  <si>
    <t>Ізоляція із вспіненого поліетилену K-FLEX
PE 9х35</t>
  </si>
  <si>
    <t>Ізоляція із вспіненого поліетилену K-FLEX
PE 9х42</t>
  </si>
  <si>
    <t>Кліпса монтажна, діам.20мм</t>
  </si>
  <si>
    <t>Кліпса монтажна, діам.32мм</t>
  </si>
  <si>
    <t>Кліпса монтажна, діам.40мм</t>
  </si>
  <si>
    <t>Стрiчка самоклеюча для спінених
теплоізоляційних матеріалів 3х50мм</t>
  </si>
  <si>
    <t>Клей монтажний для теплоізоляційних
матеріалів</t>
  </si>
  <si>
    <t>Очищувач клею</t>
  </si>
  <si>
    <t>С1630-114</t>
  </si>
  <si>
    <t>Метал для крiплення труб</t>
  </si>
  <si>
    <t>С130-627</t>
  </si>
  <si>
    <t>Змiшувач для умивальника,
однорукояточний центральний набортний,
злив з аератором Зм-УмОЦБА</t>
  </si>
  <si>
    <t>С130-624</t>
  </si>
  <si>
    <t>Змiшувач для душу двухрукояточний з
підводками в роздільних отворах настінний,
з душовою сiткою на гнучкому шлангу  Зм-
ДшДРНШл</t>
  </si>
  <si>
    <t>С1630-673</t>
  </si>
  <si>
    <t>Кран кульовий муфтовий для води Ру до 1,6
МПа та Т до 150_С, DN 50 мм</t>
  </si>
  <si>
    <t>С113-1697</t>
  </si>
  <si>
    <t>Труба полiпропiленова водопровідна PN 28
"STABI PLUS" S 3,2/SDR 7,4 D 20х2,8 мм
Wavin</t>
  </si>
  <si>
    <t>С113-1699</t>
  </si>
  <si>
    <t>Труба полiпропiленова водопровідна PN 28
"STABI PLUS" S 3,2/SDR 7,4 D 32х4,4 мм
Wavin</t>
  </si>
  <si>
    <t>С111-956</t>
  </si>
  <si>
    <t>Компенсуюча петля поліпропіленова D 32
Wavin</t>
  </si>
  <si>
    <t>С113-1700</t>
  </si>
  <si>
    <t>Труба полiпропiленова водопровідна PN 28
"STABI PLUS" S 3,2/SDR 7,4 D 40х5,5 мм
Wavin</t>
  </si>
  <si>
    <t>Е16-14-17</t>
  </si>
  <si>
    <t>Прокладання трубопроводiв
водопостачання з напiрних
полiетиленових труб високого тиску
зовнiшнiм дiаметром 63 мм зі з'єднанням
терморезисторним зварюванням</t>
  </si>
  <si>
    <t>С113-1702</t>
  </si>
  <si>
    <t>Труба полiпропiленова водопровідна PN 28
"STABI PLUS" S 3,2/SDR 7,4 D 63х8,6 мм
Wavin</t>
  </si>
  <si>
    <t>С1530-154</t>
  </si>
  <si>
    <t>Муфта перехідна D63x32 Wavin</t>
  </si>
  <si>
    <t>Ізоляція із вспіненого поліетилену K-FLEX
PE 13х22</t>
  </si>
  <si>
    <t>Ізоляція із вспіненого поліетилену K-FLEX
PE 13х35</t>
  </si>
  <si>
    <t>Ізоляція із вспіненого поліетилену K-FLEX
PE 13х42</t>
  </si>
  <si>
    <t>Ізоляція із вспіненого поліетилену K-FLEX
PE 13х64</t>
  </si>
  <si>
    <t>Кліпса монтажна, діам.65мм</t>
  </si>
  <si>
    <t>Хомут металевий з шурупом D50-63 Wavin</t>
  </si>
  <si>
    <t>Хомут металевий (болт/гайка) D87-92 Wavin</t>
  </si>
  <si>
    <t>С113-155</t>
  </si>
  <si>
    <t>Труби сталевi електрозварнi прямошовнi iз
сталi марки 20, зовнiшнiй дiаметр 89 мм,
товщина стiнки 4 мм (для гільз)</t>
  </si>
  <si>
    <t>Е17-1-6</t>
  </si>
  <si>
    <t>Установлення умивальникiв одиночних з
пiдведеннямю холодної i гарячої води</t>
  </si>
  <si>
    <t>10компл.</t>
  </si>
  <si>
    <t>С130-648</t>
  </si>
  <si>
    <t>Умивальник керамічний овальний другої
величини в комплекті з сифоном пляшковим
пластмасовим Ум Ов 2 вп бС</t>
  </si>
  <si>
    <t>Е17-3-1</t>
  </si>
  <si>
    <t>Установлення унiтазiв iз бачком
безпосередньо приєднаним</t>
  </si>
  <si>
    <t>С130-908</t>
  </si>
  <si>
    <t>Унiтаз тарілчастий із суцiльновiдлитою
поличкою з косим випуском з 4-мя отворами
для кріплення до підлоги (у комплекті із  
змивним   керамічним бачком, гумовою
манжетою, арматурою кріплення) Ун ТС 2</t>
  </si>
  <si>
    <t>Е16-13-1</t>
  </si>
  <si>
    <t>Прокладання трубопроводiв каналiзацiї з
полiетиленових труб низького тиску
дiаметром 50 мм</t>
  </si>
  <si>
    <t>С113-2226</t>
  </si>
  <si>
    <t>Труба каналізаційна полівінілхлоридна для
внутрішньоі каналізаціі Dy50 "Wavin"</t>
  </si>
  <si>
    <t>С113-2301</t>
  </si>
  <si>
    <t>Каналізаційний затвор (зворотний клапан)
дiам. 50 мм</t>
  </si>
  <si>
    <t>С113-2235</t>
  </si>
  <si>
    <t>Відвід 45град. Dy 50 мм Wavin</t>
  </si>
  <si>
    <t>С113-2243</t>
  </si>
  <si>
    <t>Відвід 87'30 град. Dy 50 мм Wavin</t>
  </si>
  <si>
    <t>Хомут сталевий, дiаметр 50 мм</t>
  </si>
  <si>
    <t>Е16-13-2</t>
  </si>
  <si>
    <t>Прокладання трубопроводiв каналiзацiї з
полiетиленових труб низького тиску
дiаметром 100 мм</t>
  </si>
  <si>
    <t>С113-2227</t>
  </si>
  <si>
    <t>Труба каналізаційна полівінілхлоридна для
внутрішньоі каналізаціі Dy110 "Wavin"</t>
  </si>
  <si>
    <t>Хомут сталевий, дiаметр 110 мм</t>
  </si>
  <si>
    <t>С113-2236</t>
  </si>
  <si>
    <t>Відвід 45град. Dy 110 мм Wavin</t>
  </si>
  <si>
    <t>С113-2244</t>
  </si>
  <si>
    <t>Відвід 22'30 град.Dy110 мм Wavin</t>
  </si>
  <si>
    <t>Відвід 87'30 град. Dy110 мм Wavin</t>
  </si>
  <si>
    <t>С113-2256</t>
  </si>
  <si>
    <t>Трiйник 45град. Dy110/Dy50 Wavin</t>
  </si>
  <si>
    <t>С113-2257</t>
  </si>
  <si>
    <t>Трiйник 45град. Dy110/Dy110 Wavin</t>
  </si>
  <si>
    <t>С113-2263</t>
  </si>
  <si>
    <t>Трiйник 87'30 град. Dy110/Dy50 Wavin</t>
  </si>
  <si>
    <t>С113-2266</t>
  </si>
  <si>
    <t>Трiйник 87'30 град. Dy110/Dy110 Wavin</t>
  </si>
  <si>
    <t>С113-2268</t>
  </si>
  <si>
    <t>Хрестовина одноплоскісна 67_30
110/110/110 Wavin</t>
  </si>
  <si>
    <t>С113-2280</t>
  </si>
  <si>
    <t>Перехiд Dy110/Dy50 Wavin</t>
  </si>
  <si>
    <t>С113-2293</t>
  </si>
  <si>
    <t>Заглушка iз ПВХ дiам. 110 мм Wavin</t>
  </si>
  <si>
    <t>С113-2302</t>
  </si>
  <si>
    <t>Клапан повітряний «Maxi Vent» 110 Wavin</t>
  </si>
  <si>
    <t>С113-2291</t>
  </si>
  <si>
    <t>Ревiзiя Dy 110 Wavin</t>
  </si>
  <si>
    <t>Е17-1-11</t>
  </si>
  <si>
    <t>Установлення трапiв дiаметром 50 мм</t>
  </si>
  <si>
    <t>С113-2294</t>
  </si>
  <si>
    <t>Трап до каналiзацiйних труб iз
полiпропiлену дiам. 50 мм</t>
  </si>
  <si>
    <t>Е17-1-12</t>
  </si>
  <si>
    <t>Установлення трапiв дiаметром 100 мм</t>
  </si>
  <si>
    <t>С113-2295</t>
  </si>
  <si>
    <t>Трап до каналiзацiйних труб iз
полiпропiлену дiам. 110 мм</t>
  </si>
  <si>
    <t>Муфта протипожежна РТМК для труби Dу110</t>
  </si>
  <si>
    <t>С113-1451</t>
  </si>
  <si>
    <t>Труба каналізаційна із ПВХ з ущільнюючим
кільцем SN8, SDR34 для зовнішньої
каналізації DN 110х3,2 Wavin</t>
  </si>
  <si>
    <t>Ревiзiя з ущільнюючим кільцем SN4 для
зовнішньої каналізації Dу 110 Wavin</t>
  </si>
  <si>
    <t>Улаштування бетоних опор розміром
200х300х90(h) з кроком 1,5м під
трубопровід діам.110мм у каналі</t>
  </si>
  <si>
    <t>С1424-11620</t>
  </si>
  <si>
    <t>Сумiшi бетоннi готовi важкi, клас бетону В10
[М150], крупнiсть заповнювача бiльше 10 до
20 мм</t>
  </si>
  <si>
    <t>Е16-21-1</t>
  </si>
  <si>
    <t>Установлення воронок водостiчних</t>
  </si>
  <si>
    <t>С130-1156</t>
  </si>
  <si>
    <t>Воронка  водостiчна чавунна (з крiпильними
деталями) Q=20л/с Dy100 ВР 100</t>
  </si>
  <si>
    <t>С1630-163</t>
  </si>
  <si>
    <t>Компенсаційний патрубок сталевий, дiаметр
100 мм</t>
  </si>
  <si>
    <t>Е16-10-5</t>
  </si>
  <si>
    <t>Прокладання трубопроводiв опалення i
водопостачання зi стальних
електрозварних труб дiаметром 100 мм</t>
  </si>
  <si>
    <t>Е16-10-7</t>
  </si>
  <si>
    <t>Прокладання трубопроводiв опалення i
водопостачання зi стальних
електрозварних труб дiаметром 150 мм</t>
  </si>
  <si>
    <t>Е16-10-8</t>
  </si>
  <si>
    <t>Прокладання трубопроводiв опалення i
водопостачання зi стальних
електрозварних труб дiаметром 200 мм</t>
  </si>
  <si>
    <t>С1534-241</t>
  </si>
  <si>
    <t>Трiйник сталевий безшовний приварний
перехідний,  D219х108</t>
  </si>
  <si>
    <t>С1534-243</t>
  </si>
  <si>
    <t>Трiйник сталевий безшовний приварний
перехідний,  D219х6,0-159х6,0</t>
  </si>
  <si>
    <t>С1534-154</t>
  </si>
  <si>
    <t>Трiйник сталевий безшовний приварний
равнопрохідний,  D219х6,0</t>
  </si>
  <si>
    <t>С1534-373</t>
  </si>
  <si>
    <t>Заглушка сталева безшовна приварна
елiптична, виконання 2, D 219х8,0</t>
  </si>
  <si>
    <t>Е16-12-6</t>
  </si>
  <si>
    <t>Установлення фланцевих з'єднань на
стальних трубопроводах дiаметром 150
мм</t>
  </si>
  <si>
    <t>Е16-12-7</t>
  </si>
  <si>
    <t>Установлення фланцевих з'єднань на
стальних трубопроводах дiаметром 200
мм</t>
  </si>
  <si>
    <t>Прокладання трубопроводiв
водопостачання з напiрних
полiетиленових труб високого тиску
зовнiшнiм дiаметром 160 мм зі з'єднанням
терморезисторним зварюванням</t>
  </si>
  <si>
    <t>С113-1455</t>
  </si>
  <si>
    <t>Труба для зовнішньої каналізації із
раструбом ПВХ з ущільнюючим кільцем,
клас S (SN8, SDR34), Dу 250х7,3  Wavin</t>
  </si>
  <si>
    <t>Улаштування бетоних опор розмір
400х830х90(h) з кроком 2,0м під
трубопроводи систем К2 діам.250мм, і К14
діам.160мм у каналі на випуску</t>
  </si>
  <si>
    <t>Ревiзiя з ущільнюючим кільцем SN4 для
зовнішньої каналізації Dу 250 Wavin</t>
  </si>
  <si>
    <t>С113-1463</t>
  </si>
  <si>
    <t>Трійник 87_ клас S (SN8) для зовнішньоі
каналізаціі Dy250/Dy200х87 Wavin</t>
  </si>
  <si>
    <t>С113-1464</t>
  </si>
  <si>
    <t>Трійник 87_ клас S (SN8) для зовнішньоі
каналізаціі Dy250/Dy250х87 Wavin</t>
  </si>
  <si>
    <t>С113-1464-1</t>
  </si>
  <si>
    <t>Трійник 45_ клас S (SN8) для зовнішньоі
каналізаціі Dy250/Dy200х45 Wavin</t>
  </si>
  <si>
    <t>С113-1470</t>
  </si>
  <si>
    <t>Відвід 45_ з ущільнюючим кільцем клас S
(SN8) для зовнішньоі каналізаціі Dy250х45
Wavin</t>
  </si>
  <si>
    <t>С113-1493</t>
  </si>
  <si>
    <t>Заглушка внутрішня SN4 для зовнішньоі
каналізаціі Dy250 Wavin</t>
  </si>
  <si>
    <t>Е16-15-5</t>
  </si>
  <si>
    <t>Установлення вентилiв, засувок, затворiв,
клапанiв зворотних, кранiв прохiдних на
трубопроводах iз стальних труб
дiаметром до 150 мм</t>
  </si>
  <si>
    <t>С1630-69</t>
  </si>
  <si>
    <t>Засувки паралельнi фланцевi з висувним
шпiнделем 30ч6бр для води та пари, тиск 1
МПа [10 кгс/см2], дiаметр 150 мм</t>
  </si>
  <si>
    <t>С1630-1413</t>
  </si>
  <si>
    <t>Каналізаційний затвор (зворотний клапан)
Dy 150</t>
  </si>
  <si>
    <t>С113-1457</t>
  </si>
  <si>
    <t>Трійник 88_ клас S (SN8) для зовнішньоі
каналізаціі Dy100/Dy100x88 Wavin</t>
  </si>
  <si>
    <t>С113-1466</t>
  </si>
  <si>
    <t>Відвід 45_ з ущільнюючим кільцем клас S
(SN8) для зовнішньоі каналізаціі Dy110x45
Wavin</t>
  </si>
  <si>
    <t>С113-1466-1</t>
  </si>
  <si>
    <t>Відвід 88_ з ущільнюючим кільцем клас S
(SN8) для зовнішньоі каналізаціі Dy110x88
Wavin</t>
  </si>
  <si>
    <t>С113-1489</t>
  </si>
  <si>
    <t>Заглушка внутрішня SN4 для зовнішньоі
каналізаціі Dy110 Wavin</t>
  </si>
  <si>
    <t>С1630-1412</t>
  </si>
  <si>
    <t>Каналізаційний затвор (зворотний клапан)
Dy 100</t>
  </si>
  <si>
    <t>Е16-14-22</t>
  </si>
  <si>
    <t>С113-1453-2</t>
  </si>
  <si>
    <t>Труба для зовнішньої каналізації із
раструбом ПВХ з ущільнюючим кільцем,
клас S (SN8, SDR34), Dу 160х4,7  Wavin</t>
  </si>
  <si>
    <t>С113-1460-1</t>
  </si>
  <si>
    <t>Трійник 45_ клас S (SN8) для зовнішньоі
каналізаціі Dy160/Dy110x45 Wavin</t>
  </si>
  <si>
    <t>С113-1462-1</t>
  </si>
  <si>
    <t>Трійник 45_ клас S (SN8) для зовнішньоі
каналізаціі Dy160/Dy160x45 Wavin</t>
  </si>
  <si>
    <t>С113-1462</t>
  </si>
  <si>
    <t>Трійник 88_ клас S (SN8) для зовнішньоі
каналізаціі Dy160/Dy160x88 Wavin</t>
  </si>
  <si>
    <t>С113-1468</t>
  </si>
  <si>
    <t>Відвід 45_ з ущільнюючим кільцем клас S
(SN8) для зовнішньоі каналізаціі Dy160x45
Wavin</t>
  </si>
  <si>
    <t>С113-1468-1</t>
  </si>
  <si>
    <t>Відвід 88_ з ущільнюючим кільцем клас S
(SN8) для зовнішньоі каналізаціі Dy160x88
Wavin</t>
  </si>
  <si>
    <t>С113-1491</t>
  </si>
  <si>
    <t>Заглушка внутрішня SN4 для зовнішньоі
каналізаціі Dy160 Wavin</t>
  </si>
  <si>
    <t>С113-1474</t>
  </si>
  <si>
    <t>Муфта -фланец для ПВХ труб DN150</t>
  </si>
  <si>
    <t>Ревiзiя з ущільнюючим кільцем SN4 для
зовнішньої каналізації Dу 160 Wavin</t>
  </si>
  <si>
    <t>Улаштування бетоних опор розмір
200х300х90(h) з кроком 1,5м під
трубопроводи у каналах</t>
  </si>
  <si>
    <t>Трап пластмасовий з косим відводом дiам.
110 мм ТК100П ГОСТ 1811-97</t>
  </si>
  <si>
    <t>Демонтаж трубопроводiв iз чавунних
каналiзацiйних труб дiаметром до 100 мм</t>
  </si>
  <si>
    <t>Демонтаж трубопроводiв каналiзацiї з
полiетиленових труб низького тиску
дiаметром 100 мм</t>
  </si>
  <si>
    <t>Демонтаж трубопроводiв з труб ПВХ
дiаметром 160 мм</t>
  </si>
  <si>
    <t>2-1-5</t>
  </si>
  <si>
    <t>Е18-4-1</t>
  </si>
  <si>
    <t>Установлення секцiй водопiдiгрiвникiв
швидкiсних поверхнею нагрiву однiєї секцiї
до 4 м2</t>
  </si>
  <si>
    <t>секцiя</t>
  </si>
  <si>
    <t>Клімат - панель довжиною 6 м EFFI (з
кришкою для з'єднання з теплоізоляцією)</t>
  </si>
  <si>
    <t>С113-2202</t>
  </si>
  <si>
    <t>Прохідний колектор</t>
  </si>
  <si>
    <t>Прес - фітінг</t>
  </si>
  <si>
    <t>С113-1897</t>
  </si>
  <si>
    <t>Труби металопластиковi, PE-Xа RAUTITAN
flex із зшитого поліетилену з киснезахисним
шаром, Ду 16х2,2 мм</t>
  </si>
  <si>
    <t>С113-1898</t>
  </si>
  <si>
    <t>Труби металопластиковi, PE-Xа RAUTITAN
flex із зшитого поліетилену з киснезахисним
шаром, Ду 20х2,8 мм</t>
  </si>
  <si>
    <t>Е16-14-13</t>
  </si>
  <si>
    <t>Прокладання трубопроводiв
водопостачання з напiрних
полiетиленових труб високого тиску
зовнiшнiм дiаметром 25 мм зі з'єднанням
терморезисторним зварюванням</t>
  </si>
  <si>
    <t>С113-1899</t>
  </si>
  <si>
    <t>Труби металопластиковi, PE-Xа RAUTITAN
flex із зшитого поліетилену з киснезахисним
шаром, Ду 25х3,5 мм "REHAU"</t>
  </si>
  <si>
    <t>Е18-17-10</t>
  </si>
  <si>
    <t>Установлення повітровідвідників</t>
  </si>
  <si>
    <t>С1630-1531</t>
  </si>
  <si>
    <t>Автоматичний розповітрювач для води t=90-
65 С, Ру 1,0 МПа, ду 15 "Герц"</t>
  </si>
  <si>
    <t>С1630-633</t>
  </si>
  <si>
    <t>Кран для наповнення та зливу
ТHERMOFLEX, для води t= 90-65 С, Ру 1,0
МПа, ду 15 "ГЕРЦ"</t>
  </si>
  <si>
    <t>Штуцер для шланга к зливному крану
"ГЕРЦ" ду 15</t>
  </si>
  <si>
    <t>Синтетичний каучук марки K-FLEX ST,
товщ. 19 мм, діам. 16х2,2</t>
  </si>
  <si>
    <t>Синтетичний каучук марки K-FLEX ST,
товщ. 19 мм, діам. 20х2,8</t>
  </si>
  <si>
    <t>Синтетичний каучук марки K-FLEX ST,
товщ. 19 мм, діам. 25х3,5</t>
  </si>
  <si>
    <t>Жолоб фіксуючий, для РЕ - труб, діам.16/17
"REHAU"</t>
  </si>
  <si>
    <t>Жолоб фіксуючий, для РЕ - труб, діам.20
"REHAU"</t>
  </si>
  <si>
    <t>Жолоб фіксуючий, для РЕ - труб, діам.25х3,
5  "REHAU"</t>
  </si>
  <si>
    <t>Хомут оцинкований з гумовою ізоляцією,
для кріплення трубопроводів, діам. 16х2,2</t>
  </si>
  <si>
    <t>Хомут оцинкований з гумовою ізоляцією,
для кріплення трубопроводів, діам. 20х2,9</t>
  </si>
  <si>
    <t>Хомут оцинкований з гумовою ізоляцією,
для кріплення трубопроводів, діам. 25х3,5</t>
  </si>
  <si>
    <t>Гiльза RAUTITAN PX для запресовки, діам.
16</t>
  </si>
  <si>
    <t>Гiльза RAUTITAN PX для запресовки, діам.
20</t>
  </si>
  <si>
    <t>Гiльза RAUTITAN PX для запресовки, діам.
25</t>
  </si>
  <si>
    <t>Кутник RAUTITAN PX 90, діам. 16</t>
  </si>
  <si>
    <t>Кутник RAUTITAN PX 90, діам. 20</t>
  </si>
  <si>
    <t>Кутник RAUTITAN PX 90, діам. 25</t>
  </si>
  <si>
    <t>Перехідник RAUTITAN з зовнішньою
різьбою 16-R 1/2</t>
  </si>
  <si>
    <t>Перехідник RAUTITAN з зовнішньою
різьбою 20-R 1/2</t>
  </si>
  <si>
    <t>Перехідник RAUTITAN з зовнішньою
різьбою 25-R 3/4</t>
  </si>
  <si>
    <t>Трійник RAUTITAN RX 25-16-20</t>
  </si>
  <si>
    <t>Клімат - панель довжиною 30 м EFFI (з
кришкою для з'єднання з теплоізоляцією)</t>
  </si>
  <si>
    <t>С113-1900</t>
  </si>
  <si>
    <t>Труби металопластиковi, PE-Xа RAUTITAN
flex із зшитого поліетилену з киснезахисним
шаром, Ду 32х4,4 мм</t>
  </si>
  <si>
    <t>С113-1901</t>
  </si>
  <si>
    <t>Труби металопластиковi, PE-Xа RAUTITAN
flex із зшитого поліетилену з киснезахисним
шаром, Ду 40х5,5 мм</t>
  </si>
  <si>
    <t>Синтетичний каучук марки K-FLEX ST,
товщ. 19 мм, діам. 32х4,4</t>
  </si>
  <si>
    <t>Теплоізоляція для міді</t>
  </si>
  <si>
    <t>Жолоб фіксуючий, для РЕ - труб, діам.32х4,
4 "REHAU"</t>
  </si>
  <si>
    <t>Жолоб фіксуючий, для РЕ - труб, діам.40
"REHAU"</t>
  </si>
  <si>
    <t>Хомут оцинкований з гумовою ізоляцією,
для кріплення трубопроводів, діам. 32х4,4</t>
  </si>
  <si>
    <t>Хомут оцинкований з гумовою ізоляцією,
для кріплення трубопроводів, діам. 40х5,5</t>
  </si>
  <si>
    <t>Гiльза RAUTITAN PX для запресовки, діам.
32</t>
  </si>
  <si>
    <t>Гiльза RAUTITAN PX для запресовки, діам.
40</t>
  </si>
  <si>
    <t>Кутник RAUTITAN PX 90, діам. 40</t>
  </si>
  <si>
    <t>Муфта RAUTITAN PX зєднувальна
рівнопрохідна, діам. 40</t>
  </si>
  <si>
    <t>Перехідник RAUTITAN з зовнішньою
різьбою 40-R 1 1/4</t>
  </si>
  <si>
    <t>Трійник RAUTITAN RX 25-20-20</t>
  </si>
  <si>
    <t>Трійник RAUTITAN RX 32-20-25</t>
  </si>
  <si>
    <t>Трійник RAUTITAN RX 40-20-32</t>
  </si>
  <si>
    <t>Трійник RAUTITAN RX 40-20-40</t>
  </si>
  <si>
    <t>М11-350-1</t>
  </si>
  <si>
    <t>Прилади, що монтуються на
технологiчному трубопроводi [расходомiр
об'ємний, швидкiсний, iндукцiйний;
ротаметр, клапан регулюючий; регулятор
тиску та температури прямої дiї;
покажчик потоку рiдини; проточнi датчики
концентратомiрiв i щiльномiрiв, РН-
метрiв], дiаметр трубопроводу до 20 мм</t>
  </si>
  <si>
    <t>1701-1075</t>
  </si>
  <si>
    <t>Автоматичний регулятор перепаду тиску Р =
5...30 кПа, середовище - вода t =65 С, з
нипельною трубкою, ду=15, 1 4002 4Х
"ГЕРЦ"</t>
  </si>
  <si>
    <t>С1630-543</t>
  </si>
  <si>
    <t>Запірний клапан, з похилим шпинделем, з
двома отварами та різьбовою заглушкою,
середовище - вода, t = 90-65C, тиск 1,6 МПа,
дiаметр 15 мм, 4115 А STROEMAX - A 
"ГЕРЦ"</t>
  </si>
  <si>
    <t>Запірний клапан, з похилим шпинделем, з
двома отварами та різьбовою заглушкою,
середовище - вода, t = 90-65C, тиск 1,6 МПа,
дiаметр 20 мм, 4115 А STROEMAX - A 
"ГЕРЦ"</t>
  </si>
  <si>
    <t>Кран кульовий, середовище - вода t=90-65
С Ру до 1,0 МПа, дiаметр 15 мм "ГЕРЦ"</t>
  </si>
  <si>
    <t>Кран кульовий, середовище - вода t=90-65
С Ру до 1,0 МПа, дiаметр 20 мм "ГЕРЦ"</t>
  </si>
  <si>
    <t>Е18-22-1</t>
  </si>
  <si>
    <t>Установлення покажчикiв рiвня кранового
типу</t>
  </si>
  <si>
    <t>С1630-541</t>
  </si>
  <si>
    <t>Термостатичний клапан прохідний, з
плавним прихованим попереднім
налаштуванням, середовище - вода  t = 90-
65C, Ру 1,0 МПа,     Ду 15 мм ГЕРЦ  TS-90-V
"ГЕРЦ"</t>
  </si>
  <si>
    <t>Термостатична головка HERZ-MINI "ГЕРЦ"</t>
  </si>
  <si>
    <t>С1630-218</t>
  </si>
  <si>
    <t>Вентиль запірний кутовий, для відключення
радіатора, середовище - вода, t=90-65C, Ру
до 1,0 МПа, Ду 15 "ГЕРЦ-RL-1"</t>
  </si>
  <si>
    <t>Е18-6-2</t>
  </si>
  <si>
    <t>Установлення радiаторiв стальних</t>
  </si>
  <si>
    <t>100кВт</t>
  </si>
  <si>
    <t>Радiатор біметалевий плоский 3-секційний
РПД-1Д-500-3 ТОВ "ПРЕС" з пробками</t>
  </si>
  <si>
    <t>Радiатор біметалевий плоский 4-секційний
РПД-1Д-500-4 ТОВ "ПРЕС" з пробками</t>
  </si>
  <si>
    <t>Радiатор біметалевий плоский 5-секційний
РПД-1Д-500-5 ТОВ "ПРЕС" з пробками</t>
  </si>
  <si>
    <t>Радiатор біметалевий плоский 6-секційний
РПД-1Д-500-6 ТОВ "ПРЕС" з пробками</t>
  </si>
  <si>
    <t>Радiатор біметалевий плоский 9-секційний
РПД-1Д-500-9 ТОВ "ПРЕС" з пробками</t>
  </si>
  <si>
    <t>Радiатор біметалевий плоский 10-секційний
РПД-1Д-500-10 ТОВ "ПРЕС" з пробками</t>
  </si>
  <si>
    <t>Радiатор біметалевий плоский 14-секційний
РПД-1Д-500-14 ТОВ "ПРЕС" з пробками</t>
  </si>
  <si>
    <t>Кронштейн для кріплення опалювального
приладу L=165 мм</t>
  </si>
  <si>
    <t>Кран "американка" 3/4</t>
  </si>
  <si>
    <t>Е18-22-5</t>
  </si>
  <si>
    <t>Установлення кранiв повiтряних</t>
  </si>
  <si>
    <t>комплек
т</t>
  </si>
  <si>
    <t>С1630-669</t>
  </si>
  <si>
    <t>Повітровипускний кран типа "Маєвського" ду
10</t>
  </si>
  <si>
    <t>С113-2096</t>
  </si>
  <si>
    <t>Опора для кріплення труби 16,2х2,6, що
проходять по підлозі з подальшим їх
зашиванням</t>
  </si>
  <si>
    <t>Опора для кріплення труби 20х2,8, що
проходять по перекриттю</t>
  </si>
  <si>
    <t>Опора для кріплення труби 32х4,4, що
проходять по перекриттю</t>
  </si>
  <si>
    <t>Хомут оцинкований з гумовою ізоляцією,
для кріплення трубопроводів, діам. 16,2х2,6</t>
  </si>
  <si>
    <t>З'єднання різьбові 16,2х2,6 G3/4"</t>
  </si>
  <si>
    <t>Кутник RAUTITAN PX 90, діам. 32</t>
  </si>
  <si>
    <t>Муфта RAUTITAN PX з'єднувальна
рівнопрохідна, діам. 16</t>
  </si>
  <si>
    <t>Перехідник RAUTITAN RX з зовнішньою
різьбою 25-R 1/2</t>
  </si>
  <si>
    <t>Перехідник RAUTITAN RX з зовнішньою
різьбою 25-R 3/4</t>
  </si>
  <si>
    <t>Перехідник RAUTITAN з зовнішньою
різьбою 32-R 1"</t>
  </si>
  <si>
    <t>Трійник RAUTITAN RX 16-16-16</t>
  </si>
  <si>
    <t>Трійник RAUTITAN RX 16-25-16</t>
  </si>
  <si>
    <t>Трійник RAUTITAN RX 20-16-16</t>
  </si>
  <si>
    <t>Трійник RAUTITAN RX 32-25-20</t>
  </si>
  <si>
    <t>Е16-14-16</t>
  </si>
  <si>
    <t>Прокладання трубопроводiв
водопостачання з напiрних
полiетиленових труб високого тиску
зовнiшнiм дiаметром 50 мм зі з'єднанням
терморезисторним зварюванням</t>
  </si>
  <si>
    <t>Труби металопластиковi, PE-Xа RAUTITAN
flex із зшитого поліетилену з киснезахисним
шаром, Ду 50х6,9 мм</t>
  </si>
  <si>
    <t>Синтетичний каучук марки K-FLEX ST,
товщ. 19мм, діам. 50х9</t>
  </si>
  <si>
    <t>Жолоб фіксуючий, для РЕ - труб, діам.50х6,
9  "REHAU"</t>
  </si>
  <si>
    <t>Хомут оцинкований з гумовою ізоляцією,
для кріплення трубопроводів, діам. 50х9</t>
  </si>
  <si>
    <t>Гiльза RAUTITAN PX для запресовки, діам.
50</t>
  </si>
  <si>
    <t>Кутник RAUTITAN PX 90, діам. 50</t>
  </si>
  <si>
    <t>Перехідник RAUTITAN з зовнішньою
різьбою 50-R 1 1/2"</t>
  </si>
  <si>
    <t>С1630-130</t>
  </si>
  <si>
    <t>Американка 1 1/2"</t>
  </si>
  <si>
    <t>С1630-122</t>
  </si>
  <si>
    <t>Різблення 1 1/2"</t>
  </si>
  <si>
    <t>Муфта із внутрішнім різбленням 50-1 1/2"</t>
  </si>
  <si>
    <t>М11-350-3</t>
  </si>
  <si>
    <t>Прилади, що монтуються на
технологiчному трубопроводi [расходомiр
об'ємний, швидкiсний, iндукцiйний;
ротаметр, клапан регулюючий; регулятор
тиску та температури прямої дiї;
покажчик потоку рiдини; проточнi датчики
концентратомiрiв i щiльномiрiв, РН-
метрiв], дiаметр трубопроводу до 50 мм</t>
  </si>
  <si>
    <t>Автоматичний регулятор перепаду тиску Р =
5...30 кПа, середовище - вода t =65 С, з
нипельною трубкою, ду=40, 1 4002 4Х
"ГЕРЦ"</t>
  </si>
  <si>
    <t>Запірний клапан, з похилим шпинделем, з
двома отварами та різьбовою заглушкою,
середовище - вода, t = 90-65C, тиск 1,6 МПа,
дiаметр 40 мм, 4115 А STROEMAX - A 
"ГЕРЦ"</t>
  </si>
  <si>
    <t>Кран кульовий, з важільною ручкою,
середовище - вода t=90-65 С Ру до 1,0 МПа,
дiаметр 20 мм  ВР-ВР "ГЕРЦ"</t>
  </si>
  <si>
    <t>Кран кульовий, з важільною ручкою,
середовище - вода t=90-65 С Ру до 1,0 МПа,
дiаметр 40 мм  ВР-ВР "ГЕРЦ"</t>
  </si>
  <si>
    <t>Синтетичний каучук марки K-FLEX ST,
товщ. 19мм, діам. 50х6,9</t>
  </si>
  <si>
    <t>Синтетичний каучук марки K-FLEX ST,
товщ. 32 мм, діам. 25х3,5</t>
  </si>
  <si>
    <t>Синтетичний каучук марки K-FLEX ST,
товщ. 32 мм, діам. 50х6,9</t>
  </si>
  <si>
    <t>Хомут оцинкований з гумовою ізоляцією,
для кріплення трубопроводів, діам. 50х6,9</t>
  </si>
  <si>
    <t>Опора для кріплення труби 50х6,9, що
проходять по перекриттю</t>
  </si>
  <si>
    <t>Муфта RAUTITAN PX з'єднувальна
рівнопрохідна, діам. 50</t>
  </si>
  <si>
    <t>Перехідник RAUTITAN з зовнішньою
різьбою 25-R 1/2"</t>
  </si>
  <si>
    <t>Перехідник RAUTITAN з зовнішньою
різьбою 50-R 1 1/4"</t>
  </si>
  <si>
    <t>Трійник RAUTITAN RX 50-25-50</t>
  </si>
  <si>
    <t>Е20-42-2</t>
  </si>
  <si>
    <t>Установлення камер припливних типових
без секцiї зрошення продуктивнiстю до 20
тис.м3/год</t>
  </si>
  <si>
    <t>камеpа</t>
  </si>
  <si>
    <t>Припливно-витяжна установка лівого
виконання, Lпр=14750 м3/год, Рвілн.=948
Па, Lв=16900 м3/год, комплект "АСМ"
Україна складається               з: 1)Клапан
повітряний, розм. 1345х1300h; 2)Секція
фільтру, класу G4; 3)Витяжний вентилятор
Lв=16900 м3/год, Рвілн.=500 Па з ел.  
двигуном          N=7,5 кВт, n=1646 об/мин; 4)
Припливний вентилятор Lпр=14750 м3/год,
Рвілн.=500 Па з ел. двигуном N=7,5 кВт,
n=1547   об/мин      .; 5)Теплообмінник
охолодження Qт=86600 Вm; 6)Водяний
нагрівач, Qт=54100 Вm;
7)РекуператорLпр=14750 м3/год,Lв=16900 
м3/год. Вузол Водозмішувача в складі:
Клапан+привід R3032-16-B3+NR24A, SR
Belimo, насос Wilo Star-RS 30/6 з гайками
TG-K3/PT1000</t>
  </si>
  <si>
    <t>М8-102-1</t>
  </si>
  <si>
    <t>Монтаж шафи керування або регулювання</t>
  </si>
  <si>
    <t>шафа</t>
  </si>
  <si>
    <t>Комплект автоматики складається з:Силова
частина витяг Програмування С 281-3;
Контроллер Е 3-DSP; Виносний дисплей
можливість исп.                     кабель до 100
м  DTV500X+ANS-1; Датчик перепаду тиску
(фільтр) DTV300X+ANS-1; Датчик перепаду
тиску (вентилятор) ВСУ до МС-16     на     1  
1/4"; Термодатчик, припливний канал TG-
K3/PT1000; Термодатчик, канал після
рекуператор TG-UH/PT1000; Термодатчик,  
зовнішній     повітря       TG-А/PT1000;
Термодатчик, теплоносій HTRT10A
перетворювач вологість і темп в
приміщення NM24A-SR-TP; привід   
повітряний     заслінка   рекуператор NF24A-
SR; привід повітряний заслінка припливний
повітря NF24A-SR; привід повітряний
заслінка витяжний    повітря NM24A-SR-TP;
привід повітряний заслінка камера змішення
RANCO термостат 6 м 5be27-
5uv0перетворювач частота 7,5 кВт</t>
  </si>
  <si>
    <t>Е20-34-3</t>
  </si>
  <si>
    <t>Установлення агрегатiв повiтряно-
опалювальних масою до 0,8 т</t>
  </si>
  <si>
    <t>Компресорно-конденсаторний блок
PERSEUS 2.1.75 АСМ Україна</t>
  </si>
  <si>
    <t>Круглий дифузор, фіксовані кільця,
кріплення до регулятора, регулятор витрат
повітря, типорозмір 8 OD1/8-L2 розм. 8 IMP
Klima   Lindab</t>
  </si>
  <si>
    <t>Е20-11-2</t>
  </si>
  <si>
    <t>Установлення грат жалюзiйних площею у
просвiтi до 1 м2</t>
  </si>
  <si>
    <t>Гратка алюмiнiєва регульована,
горизонтальні пластини з прихованим
гвинтовим кріпленням, регулятор F розм.
825х325 AR-13/2 - F  825х325</t>
  </si>
  <si>
    <t>Гратка зовнішня, розм. РН 1000х1000h</t>
  </si>
  <si>
    <t>Е20-3-7</t>
  </si>
  <si>
    <t>Прокладання вузла проходу, дiаметром
500 мм</t>
  </si>
  <si>
    <t>С130-1127</t>
  </si>
  <si>
    <t>Вузол проходу, дiаметр 500 мм УП1-07,
с.5.904-45</t>
  </si>
  <si>
    <t>Е20-18-8</t>
  </si>
  <si>
    <t>Установлення над шахтами зонтiв iз
листової сталi круглого перерiзу
дiаметром 710 мм</t>
  </si>
  <si>
    <t>зонт</t>
  </si>
  <si>
    <t>С130-303</t>
  </si>
  <si>
    <t>Зонт круглий, дiаметр 710 мм ЗК 00.000-07,
с.5.904-51</t>
  </si>
  <si>
    <t>Е20-3-16</t>
  </si>
  <si>
    <t>Прокладання повiтроводiв з оцинкованої
сталi класу Н [нормальнi] товщиною 0,9
мм, периметром до 5200 мм</t>
  </si>
  <si>
    <t>С130-1129</t>
  </si>
  <si>
    <t>Перехід з оцинкованої сталi товщиною 1 мм,
розмiр 1345х1300h/діам.710, L=500 мм</t>
  </si>
  <si>
    <t>Перехід з оцинкованої сталi товщиною 1 мм,
розмiр 1345х1300h/800х600h, L=500 мм</t>
  </si>
  <si>
    <t>Е20-3-11</t>
  </si>
  <si>
    <t>Прокладання повiтроводiв з оцинкованої
сталi класу Н [нормальнi] товщиною 0,7
мм, периметром до 2400 мм</t>
  </si>
  <si>
    <t>Е20-3-14</t>
  </si>
  <si>
    <t>Прокладання повiтроводiв з оцинкованої
сталi класу Н [нормальнi] товщиною 0,7
мм, периметром 4000 мм</t>
  </si>
  <si>
    <t>С130-1128</t>
  </si>
  <si>
    <t>Короб з оцинкованої сталi товщиною 1 мм,
розмiр 1000х1000h, L=600 мм</t>
  </si>
  <si>
    <t>Прокладання повiтроводiв з оцинкованої
сталi класу Н [нормальнi] товщиною 0,7
мм, дiаметром вiд 500 до 560 мм</t>
  </si>
  <si>
    <t>Повiтровод з оцинкованої з сталi товщиною
0,7 мм, круглого перерiзу, дiаметр 500 мм</t>
  </si>
  <si>
    <t>Повiтровод з оцинкованої з сталi товщиною
0,8 мм, круглого перерiзу, дiаметр 500 мм</t>
  </si>
  <si>
    <t>Е20-3-6</t>
  </si>
  <si>
    <t>Прокладання повiтроводiв з оцинкованої
сталi класу Н [нормальнi] товщиною 0,6
мм, дiаметром до 450 мм</t>
  </si>
  <si>
    <t>С130-1126</t>
  </si>
  <si>
    <t>Повiтровод з оцинкованої сталi товщиною 0,
8 мм, круглого перерiзу, спирально-
навивний, дiаметр 400 мм</t>
  </si>
  <si>
    <t>Повiтровод з оцинкованої з сталi товщиною
0,8 мм, круглого перерiзу, дiаметр 450 мм</t>
  </si>
  <si>
    <t>Е20-3-8</t>
  </si>
  <si>
    <t>Прокладання повiтроводiв з оцинкованої
сталi класу Н [нормальнi] товщиною 0,7
мм, дiаметром до 800 мм</t>
  </si>
  <si>
    <t>Повiтровод з оцинкованої з сталi товщиною
0,8 мм, круглого перерiзу, дiаметр 630 мм</t>
  </si>
  <si>
    <t>Повiтровод з оцинкованої з сталi товщиною
0,8 мм, круглого перерiзу, дiаметр 710 мм</t>
  </si>
  <si>
    <t>Е20-3-10</t>
  </si>
  <si>
    <t>Прокладання повiтроводiв з оцинкованої
сталi класу Н [нормальнi] товщиною 0,7
мм, периметром вiд 1100 до 1600 мм</t>
  </si>
  <si>
    <t>Повiтровід з оцинкованої сталi товщиною 0,
8 мм, прямокутного перерiзу, розмiр
200х400 мм</t>
  </si>
  <si>
    <t>Повiтровід з оцинкованої сталi товщиною 0,
8 мм, прямокутного перерiзу, розмiр
400х400 мм</t>
  </si>
  <si>
    <t>Повiтровід з оцинкованої сталi товщиною 0,
8 мм, прямокутного перерiзу, розмiр
500х400 мм</t>
  </si>
  <si>
    <t>Повiтровід з оцинкованої сталi товщиною 0,
8 мм, прямокутного перерiзу, розмiр
700х400 мм</t>
  </si>
  <si>
    <t>Повiтровід з оцинкованої сталi товщиною 0,
8 мм, прямокутного перерiзу, розмiр
825х325 мм</t>
  </si>
  <si>
    <t>Е20-3-12</t>
  </si>
  <si>
    <t>Прокладання повiтроводiв з оцинкованої
сталi класу Н [нормальнi] товщиною 0,7
мм, периметром до 3200 мм</t>
  </si>
  <si>
    <t>Повiтровід з оцинкованої сталi товщиною 0,
8 мм, прямокутного перерiзу, розмiр
800х500 мм</t>
  </si>
  <si>
    <t>Повiтровід з оцинкованої сталi товщиною 0,
8 мм, прямокутного перерiзу, розмiр
800х600 мм</t>
  </si>
  <si>
    <t>Повiтровід з оцинкованої сталi товщиною 0,
8 мм, прямокутного перерiзу, розмiр
1000х500 мм</t>
  </si>
  <si>
    <t>Повiтровід з оцинкованої сталi товщиною 0,
8 мм, прямокутного перерiзу, розмiр
1000х1000 мм</t>
  </si>
  <si>
    <t>ЕН26-24-2</t>
  </si>
  <si>
    <t>Iзоляцiя плоских поверхонь плитами
мiнераловатними</t>
  </si>
  <si>
    <t>10 м2</t>
  </si>
  <si>
    <t>Мінвата фольгована, товщ. 40мм</t>
  </si>
  <si>
    <t>Гвіздки самоклеючі</t>
  </si>
  <si>
    <t>Ізоляція "Нобасил", товщ. 20мм</t>
  </si>
  <si>
    <t>Сталь для крiплення повітропроводiв</t>
  </si>
  <si>
    <t>С1630-522</t>
  </si>
  <si>
    <t>Лючок для виміру параметрів повітря</t>
  </si>
  <si>
    <t>С1630-454</t>
  </si>
  <si>
    <t>Дросель-клапани круглого перерізу з
ніпельним з'єднанням дiаметр  450 мм ДКН-
Ф450</t>
  </si>
  <si>
    <t>С1630-456</t>
  </si>
  <si>
    <t>Дросель-клапани круглого перерізу з
ніпельним з'єднанням дiаметр  630 мм ДКН-
Ф630</t>
  </si>
  <si>
    <t>М12-70-2</t>
  </si>
  <si>
    <t>Трубопроводи з мiдних труб на умовний
тиск до 2,5 МПа [25 кгс/см2], дiаметр 28
мм</t>
  </si>
  <si>
    <t>С130-1190-2</t>
  </si>
  <si>
    <t>Трубка мідна, діам. 28 мм</t>
  </si>
  <si>
    <t>М12-70-4</t>
  </si>
  <si>
    <t>Трубопроводи з мiдних труб на умовний
тиск до 2,5 МПа [25 кгс/см2], дiаметр 42
мм</t>
  </si>
  <si>
    <t>Трубка мідна, діам. 42 мм</t>
  </si>
  <si>
    <t>Теплоізоляція "Термофлекс" діам.28 мм</t>
  </si>
  <si>
    <t>Теплоізоляція "Термофлекс" діам.42 мм</t>
  </si>
  <si>
    <t>Е20-42-1</t>
  </si>
  <si>
    <t>Установлення камер припливних типових
без секцiї зрошення продуктивнiстю до 10
тис.м3/год</t>
  </si>
  <si>
    <t>Припливно-витяжна установка лівого
виконання, з дахом, Lпр=7240 м3/год,
Рвілн.=500 Па, Lв=10140 м3/год,
зовнішнього виконання   комплект GS-13
"AEROSTAR"</t>
  </si>
  <si>
    <t>Комплект автоматики</t>
  </si>
  <si>
    <t>Круглий дифузор, фіксовані кільця,
кріплення до регулятора, регулятор витрат
повітря, типорозмір 7 OD1/8-L2 розм. 7 IMP
Klima    Lindab</t>
  </si>
  <si>
    <t>Гратка алюмiнiєва регульована,
горизонтальні пластини з прихованим
гвинтовим кріпленням, регулятор F розм.
625х125 AR-13/2 - F   625х125</t>
  </si>
  <si>
    <t>Вузол проходу, дiаметр 315 мм УП1-02,
с.5.904-45</t>
  </si>
  <si>
    <t>Прокладання вузла проходу, дiаметром
630 мм</t>
  </si>
  <si>
    <t>Вузол проходу, дiаметр 630 мм УП1-06,
с.5.904-45</t>
  </si>
  <si>
    <t>Е20-3-15</t>
  </si>
  <si>
    <t>Прокладання повiтроводiв з оцинкованої
сталi класу Н [нормальнi] товщиною 0,9
мм, периметром 3700 мм, вiд 4100 до 4500
мм</t>
  </si>
  <si>
    <t>Перехід з оцинкованої сталi товщиною 1 мм,
розмiр 1340х845h/діам.710, L=500 мм</t>
  </si>
  <si>
    <t>Е20-3-1</t>
  </si>
  <si>
    <t>Прокладання повiтроводiв з оцинкованої
сталi класу Н [нормальнi] товщиною 0,5
мм, дiаметром до 200 мм</t>
  </si>
  <si>
    <t>С130-1124</t>
  </si>
  <si>
    <t>Повiтровод з оцинкованої сталi товщиною 0,
8 мм, круглого перерiзу, спирально-
навивний, дiаметр 180 мм</t>
  </si>
  <si>
    <t>Е20-3-4</t>
  </si>
  <si>
    <t>Прокладання повiтроводiв з оцинкованої
сталi класу Н [нормальнi] товщиною 0,6
мм, дiаметром до 250 мм</t>
  </si>
  <si>
    <t>Повiтровод з оцинкованої сталi товщиною 0,
8 мм, круглого перерiзу, спирально-
навивний, дiаметр 250 мм</t>
  </si>
  <si>
    <t>Е20-3-5</t>
  </si>
  <si>
    <t>Прокладання повiтроводiв з оцинкованої
сталi класу Н [нормальнi] товщиною 0,6
мм, дiаметром до 355 мм</t>
  </si>
  <si>
    <t>Повiтровод з оцинкованої сталi товщиною 0,
8 мм, круглого перерiзу, спирально-
навивний, дiаметр 315 мм</t>
  </si>
  <si>
    <t>Повiтровод з оцинкованої сталi товщиною 0,
8 мм, круглого перерiзу, спирально-
навивний, дiаметр 450 мм</t>
  </si>
  <si>
    <t>Повiтровод з оцинкованої сталi товщиною 0,
8 мм, круглого перерiзу, спирально-
навивний, дiаметр 500 мм</t>
  </si>
  <si>
    <t>Повiтровод з оцинкованої сталi товщиною 0,
8 мм, круглого перерiзу, спирально-
навивний, дiаметр 560 мм</t>
  </si>
  <si>
    <t>Повiтровод з оцинкованої сталi товщиною 0,
8 мм, круглого перерiзу, спирально-
навивний, дiаметр 630 мм</t>
  </si>
  <si>
    <t>Повiтровод з оцинкованої сталi товщиною 0,
8 мм, круглого перерiзу, спирально-
навивний, дiаметр 710 мм</t>
  </si>
  <si>
    <t>Мінвата фольгована, товщ. 60мм</t>
  </si>
  <si>
    <t>С1630-452</t>
  </si>
  <si>
    <t>Дросель-клапани круглого перерізу з
ніпельним з'єднанням дiаметр  250 мм ДКН-
Ф250</t>
  </si>
  <si>
    <t>С1630-453</t>
  </si>
  <si>
    <t>Дросель-клапани круглого перерізу з
ніпельним з'єднанням дiаметр  315 мм ДКН-
Ф315</t>
  </si>
  <si>
    <t>Припливно-витяжна установка правого
виконання, з дахом, з ніжками h=85 мм,
L=4025 м3/год, Рвілн.=500 Па, зовнішнього
виконання    комплект GS-4 "AEROSTAR"</t>
  </si>
  <si>
    <t>Круглий дифузор, фіксовані кільця,
кріплення до регулятора, регулятор витрат
повітря, типорозмір 1 OD1/8-L2 розм. 1 IMP
Klima  Lindab</t>
  </si>
  <si>
    <t>Круглий дифузор, фіксовані кільця,
кріплення до регулятора, регулятор витрат
повітря, типорозмір 2 OD1/8-L2 розм. 2 IMP
Klima  Lindab</t>
  </si>
  <si>
    <t>Круглий дифузор, фіксовані кільця,
кріплення до регулятора, регулятор витрат
повітря, типорозмір 3 OD1/8-L2 розм. 3 IMP
Klima  Lindab</t>
  </si>
  <si>
    <t>Вузол проходу, дiаметр 500 мм УП1-05,
с.5.904-45</t>
  </si>
  <si>
    <t>Перехід з оцинкованої сталi товщиною 1 мм,
розмiр 1720х450h/діам.500, L=300 мм</t>
  </si>
  <si>
    <t>Повiтровод з оцинкованої сталi товщиною 0,
5 мм, круглого перерiзу, спирально-
навивний, дiаметр 100 мм</t>
  </si>
  <si>
    <t>Повiтровод з оцинкованої сталi товщиною 0,
5 мм, круглого перерiзу, спирально-
навивний, дiаметр 150 мм</t>
  </si>
  <si>
    <t>Повiтровод з оцинкованої сталi товщиною 0,
5 мм, круглого перерiзу, спирально-
навивний, дiаметр 160 мм</t>
  </si>
  <si>
    <t>Повiтровод з оцинкованої сталi товщиною 0,
5 мм, круглого перерiзу, спирально-
навивний, дiаметр 200 мм</t>
  </si>
  <si>
    <t>Е20-3-3</t>
  </si>
  <si>
    <t>Прокладання повiтроводiв з оцинкованої
сталi класу Н [нормальнi] товщиною 0,5
мм, периметром 800, 1000 мм</t>
  </si>
  <si>
    <t>С130-1125</t>
  </si>
  <si>
    <t>Повiтроводї з оцинкованої сталi товщиною 0,
5 мм, прямокутного перерiзу, розмiр
200х150 мм</t>
  </si>
  <si>
    <t>Повiтроводї з оцинкованої сталi товщиною 0,
5 мм, прямокутного перерiзу, розмiр
250х200 мм</t>
  </si>
  <si>
    <t>Повiтроводї з оцинкованої сталi товщиною 0,
7 мм, прямокутного перерiзу, розмiр
300х200 мм</t>
  </si>
  <si>
    <t>Повiтровід з оцинкованої сталi товщиною 0,
7 мм, прямокутного перерiзу, розмiр
300х250 мм</t>
  </si>
  <si>
    <t>Повiтровід з оцинкованої сталi товщиною 0,
7 мм, прямокутного перерiзу, розмiр
400х250 мм</t>
  </si>
  <si>
    <t>Повiтровід з оцинкованої сталi товщиною 0,
7 мм, прямокутного перерiзу, розмiр
500х250 мм</t>
  </si>
  <si>
    <t>Повiтровід з оцинкованої сталi товщиною 0,
7 мм, прямокутного перерiзу, розмiр
600х250 мм</t>
  </si>
  <si>
    <t>Повiтровід з оцинкованої сталi товщиною 0,
8 мм, прямокутного перерiзу, розмiр
600х250 мм</t>
  </si>
  <si>
    <t>С1630-451</t>
  </si>
  <si>
    <t>Дросель-клапани круглого перерізу з
ніпельним з'єднанням дiаметр  100 мм ДКН-
ф100</t>
  </si>
  <si>
    <t>Дросель-клапани круглого перерізу з
ніпельним з'єднанням дiаметр  160 мм ДКН-
ф160</t>
  </si>
  <si>
    <t>Дросель-клапани круглого перерізу з
ніпельним з'єднанням дiаметр  200 мм ДКН-
ф200</t>
  </si>
  <si>
    <t>С1630-461</t>
  </si>
  <si>
    <t>Дросель-клапан прямокутного перерізу з
фланцевим зєднанням розм. 200х150h ДКП-
200Х150</t>
  </si>
  <si>
    <t>Дросель-клапан прямокутного перерізу з
фланцевим зєднанням розм. 300х200h ДКП-
300Х200</t>
  </si>
  <si>
    <t>С1630-465</t>
  </si>
  <si>
    <t>Дросель-клапан прямокутного перерізу з
фланцевим зєднанням розм. 500х250h ДКП-
500Х250</t>
  </si>
  <si>
    <t>Е20-32-1</t>
  </si>
  <si>
    <t>Установлення вентиляторiв осьових
масою до 0,025 т</t>
  </si>
  <si>
    <t>Вентилятор канальний L=270 м3/год, Р=160
Па, з електродвигуном N=0,072 кВт, n=2360
об/хв СК 125 С "OSTBERG" у комплекті з   
регулятором   швидкості VRS 0,5 U</t>
  </si>
  <si>
    <t>С113-1885</t>
  </si>
  <si>
    <t>Швидкорознімний хомут, дiам. 125 мм, МК
125 "OSTBERG"</t>
  </si>
  <si>
    <t>Е20-13-1</t>
  </si>
  <si>
    <t>Установлення клапанiв зворотних
дiаметром до 355 мм</t>
  </si>
  <si>
    <t>клапан</t>
  </si>
  <si>
    <t>С1630-1776</t>
  </si>
  <si>
    <t>Зворотнiй клапан, дiаметр 125 мм, L=100 
RSK 125 "OSTBERG"</t>
  </si>
  <si>
    <t>Прокладання вузлу прохода, дiаметром до
200 мм</t>
  </si>
  <si>
    <t>Вузол проходу, дiаметр 200 мм УП1, с.5.904-
45</t>
  </si>
  <si>
    <t>Е20-18-1</t>
  </si>
  <si>
    <t>Установлення над шахтами зонтiв iз
листової сталi круглого перерiзу
дiаметром 200 мм</t>
  </si>
  <si>
    <t>С130-296</t>
  </si>
  <si>
    <t>Зонт круглий, дiаметр 200 мм ЗК.00.000,
с.5.904-51</t>
  </si>
  <si>
    <t>Повiтровод з оцинкованої сталi товщиною 0,
5 мм, круглого перерiзу, спирально-
навивний, дiаметр 125 мм</t>
  </si>
  <si>
    <t>Повiтровод з оцинкованої сталi товщиною 0,
8 мм, круглого перерiзу, спирально-
навивний, дiаметр 125 мм</t>
  </si>
  <si>
    <t>Вентилятор канальний L=980 м3/год, Р=340
Па, з електродвигуном N=0,284 кВт, n=2370
об/хв СК 315 С "OSTBERG" у комплекті з    
регулятором   швидкості VRS 2,0 U</t>
  </si>
  <si>
    <t>Швидкорознімний хомут, дiам. 315 мм, МК
315 "OSTBERG"</t>
  </si>
  <si>
    <t>Зворотнiй клапан, дiаметр 250 мм, L=140 
RSK 250 "OSTBERG"</t>
  </si>
  <si>
    <t>Прокладання вузлу прохода, дiаметром до
250 мм</t>
  </si>
  <si>
    <t>Вузол проходу, дiаметр 250 мм УП1-01,
с.5.904-45</t>
  </si>
  <si>
    <t>Е20-18-2</t>
  </si>
  <si>
    <t>Установлення над шахтами зонтiв iз
листової сталi круглого перерiзу
дiаметром 250 мм</t>
  </si>
  <si>
    <t>С130-297</t>
  </si>
  <si>
    <t>Зонт круглий, дiаметр 250 мм ЗК.00.000-01,
с.5.904-51</t>
  </si>
  <si>
    <t>Повiтровод з оцинкованої сталi товщиною 0,
5 мм, круглого перерiзу, спирально-
навивний, дiаметр 180 мм</t>
  </si>
  <si>
    <t>Повiтровод з оцинкованої сталi товщиною 0,
6 мм, круглого перерiзу, спирально-
навивний, дiаметр 250 мм</t>
  </si>
  <si>
    <t>Вентилятор канальний L=210 м3/год, Р=180
Па, з електродвигуном N=0,072 кВт, n=2360
об/хв СК 125 С "OSTBERG" у комплекті з     
регулятором   швидкості VRS 0,5 U</t>
  </si>
  <si>
    <t>Вентилятор канальний L=650 м3/год, Р=300
Па, з електродвигуном N=0,158 кВт, n=2500
об/хв СК 200 С "OSTBERG" у комплекті з 
регулятором швидкості VRS 1,0 U</t>
  </si>
  <si>
    <t>Швидкорознімний хомут, дiам. 200 мм, МК
200 "OSTBERG"</t>
  </si>
  <si>
    <t>Зворотнiй клапан, дiаметр 200 мм, L=140 
RSK 200 "OSTBERG"</t>
  </si>
  <si>
    <t>Повiтровод з оцинкованої сталi товщиною 0,
8 мм, круглого перерiзу, спирально-
навивний, дiаметр 200 мм</t>
  </si>
  <si>
    <t>Вентилятор канальний L=530 м3/год, Р=300
Па, з електродвигуном N=0,158 кВт, n=2500
об/хв СК 200 С "OSTBERG" у комплекті з  
регулятором швидкості VRS 1,0 U</t>
  </si>
  <si>
    <t>Вентилятор канальний L=590 м3/год, Р=300
Па, з електродвигуном N=0,158 кВт, n=2500
об/хв СК 200 С "OSTBERG" у комплекті з   
регулятором швидкості VRS 1,0 U</t>
  </si>
  <si>
    <t>Вентилятор канальний L=275 м3/год, Р=300
Па, з електродвигуном N=0,1 кВт, n=2480
об/хв KVFU 160 С "OSTBERG" у комплекті з 
регулятором швидкості VRS 1,0 U</t>
  </si>
  <si>
    <t>Зворотнiй клапан, дiаметр 160 мм, L=120 
RSK 160 "OSTBERG"</t>
  </si>
  <si>
    <t>Інерційна гратка, розм. 440х400h VK 40
"OSTBERG"</t>
  </si>
  <si>
    <t>Захисна гратка, діам. 160 RSK 160
"OSTBERG"</t>
  </si>
  <si>
    <t>2-1-6</t>
  </si>
  <si>
    <t>Е18-13-1</t>
  </si>
  <si>
    <t>Установлення насосiв вiдцентрових з
електродвигуном, маса агрегату до 0,1 т</t>
  </si>
  <si>
    <t>Насос циркуляційний UPS 40-60/2F</t>
  </si>
  <si>
    <t>Насос системи опалення, G=0,26м3/год.,
H=4м, N=163Вт, U=230В MAGNA3 25-100</t>
  </si>
  <si>
    <t>Насос системи опалення MAGNA3 32-120F</t>
  </si>
  <si>
    <t>Насос системи вентиляції, G=1,86м3/год.,
H=3м, N=124Вт, U=230В MAGNA3 25-80</t>
  </si>
  <si>
    <t>Насос системи вентиляції ПВ2, П1, G=2,
48м3/год., H=8м, N=193Вт, U=230В
MAGNA3 32-120</t>
  </si>
  <si>
    <t>Насос системи опалення, G=0,48/год., H=5м,
N=193Вт, U=230В MAGNA3 25-120</t>
  </si>
  <si>
    <t>Е18-10-1</t>
  </si>
  <si>
    <t>Установлення бакiв розширювальних
круглих i прямокутних мiсткiстю 0,1 м3</t>
  </si>
  <si>
    <t>С130-10</t>
  </si>
  <si>
    <t>Мембранний розширювальний бак V=80л 
Reflex N80/6</t>
  </si>
  <si>
    <t>Е16-15-3</t>
  </si>
  <si>
    <t>Установлення вентилiв, засувок, затворiв,
клапанiв зворотних, кранiв прохiдних на
трубопроводах iз стальних труб
дiаметром до 100 мм</t>
  </si>
  <si>
    <t>С1630-2019</t>
  </si>
  <si>
    <t>Заслінка дискова поворотна Ду65 мм, Ру1,
6МПа із фланцями та кріпильними
виробами, VFY-WH "Danfoss"</t>
  </si>
  <si>
    <t>С1630-644</t>
  </si>
  <si>
    <t>Крани шарові муфтовi, дiаметр 40 мм
"TIEMME", 2230G0708</t>
  </si>
  <si>
    <t>Крани шарові муфтовi, дiаметр 40 мм
"TIEMME", 2231G0708</t>
  </si>
  <si>
    <t>Крани шарові муфтовi, дiаметр 32 мм
"TIEMME", 2230G0707</t>
  </si>
  <si>
    <t>Крани шарові муфтовi, дiаметр 32 мм
"TIEMME", 2231G0707</t>
  </si>
  <si>
    <t>Крани шарові муфтовi, дiаметр 25 мм
"TIEMME", 2230G0706</t>
  </si>
  <si>
    <t>Крани шарові муфтовi, дiаметр 25 мм
"TIEMME", 2231G0706</t>
  </si>
  <si>
    <t>Крани шарові муфтовi, дiаметр 20 мм
"TIEMME", 2230G0705</t>
  </si>
  <si>
    <t>Крани шарові муфтовi, дiаметр 20 мм
"TIEMME", 2231G0705</t>
  </si>
  <si>
    <t>С1630-1404</t>
  </si>
  <si>
    <t>Клапан зворотнiй міжфланцевий із
фланцями та кріпильними виробами,
дiаметр 65 мм Gestra RK 41</t>
  </si>
  <si>
    <t>С1630-539</t>
  </si>
  <si>
    <t>Клапани зворотнi пiдйомнi муфтовi, дiаметр
40 мм "TIEMME", 3500G2808</t>
  </si>
  <si>
    <t>Клапани зворотнi пiдйомнi муфтовi, дiаметр
32 мм "TIEMME", 3500G2807</t>
  </si>
  <si>
    <t>Клапани зворотнi пiдйомнi муфтовi, дiаметр
25 мм "TIEMME", 3500G2806</t>
  </si>
  <si>
    <t>Клапани зворотнi пiдйомнi муфтовi, дiаметр
20 мм "TIEMME", 3500G2805</t>
  </si>
  <si>
    <t>Е18-21-5</t>
  </si>
  <si>
    <t>Установлення фiльтрiв для очищення
води у трубопроводах систем опалення
дiаметром 65 мм</t>
  </si>
  <si>
    <t>Фiльтр осадний Ду65 фланцевий із
фланцями у відповідь та кріпильними
виробами, Zetkama тип 821</t>
  </si>
  <si>
    <t>Е18-21-3</t>
  </si>
  <si>
    <t>Установлення фiльтрiв для очищення
води у трубопроводах систем опалення
дiаметром 40 мм</t>
  </si>
  <si>
    <t>Фiльтр сітчастий муфтовий Ду40, "TIEMME"
3670G2808</t>
  </si>
  <si>
    <t>Е18-21-2</t>
  </si>
  <si>
    <t>Установлення фiльтрiв для очищення
води у трубопроводах систем опалення
дiаметром 32 мм</t>
  </si>
  <si>
    <t>Фiльтр сітчастий муфтовий Ду32, "TIEMME"
3670G2807</t>
  </si>
  <si>
    <t>Е18-21-1</t>
  </si>
  <si>
    <t>Установлення фiльтрiв для очищення
води у трубопроводах систем опалення
дiаметром 25 мм</t>
  </si>
  <si>
    <t>Фiльтр сітчастий муфтовий Ду25, "TIEMME"
3670G2806</t>
  </si>
  <si>
    <t>Фiльтр сітчастий муфтовий Ду20, "TIEMME"
3670G2805</t>
  </si>
  <si>
    <t>Вентилi, засувки, клапани сталевi
фланцевi запобiжнi, пружиннi одноважiльнi
та двоважiльнi зворотнi пiдiймальнi на
умовний тиск до 2,5 МПа [25 кгс/см2],
дiаметр умовного проходу 15-25
мм_[електричний або електромагнiтний
привiд]</t>
  </si>
  <si>
    <t>10 шт</t>
  </si>
  <si>
    <t>Клапан змішувальний триходовий
регулювальний VRG3 діам.20 мм, Кvs=6,3
м3/ч ф. "Danfoss" з електроприводом
AMV435</t>
  </si>
  <si>
    <t>Клапан змішувальний триходовий
регулювальний VRG3 діам.15 мм, Кvs=2,5
м3/ч ф. "Danfoss" з електроприводом
AMV435</t>
  </si>
  <si>
    <t>Клапан змішувальний триходовий
регулювальний VRG3 діам.15 мм, Кvs=1,0
м3/ч ф. "Danfoss" з електроприводом
AMV435</t>
  </si>
  <si>
    <t>С1630-538</t>
  </si>
  <si>
    <t>Клапан, захищений від ненавмисного
закриття Ду25 мм, "TIEMME" 2240R0706</t>
  </si>
  <si>
    <t>С1630-2009</t>
  </si>
  <si>
    <t>Автоматичний повітряник Ду15 мм, 80D
1/2"G "Ferrero"</t>
  </si>
  <si>
    <t>Е18-15-1</t>
  </si>
  <si>
    <t>Установлення гребiнок
пароводорозподiльних зi стальних труб,
зовнiшнiй дiаметр корпуса 108 мм</t>
  </si>
  <si>
    <t>С1534-367</t>
  </si>
  <si>
    <t>Заглушки елiптичнi з вуглецевої сталi марки
20, дiаметр умовного проходу 100 мм,
зовнiшнiй дiаметр 108 мм, товщина стiнки 4,
0 мм</t>
  </si>
  <si>
    <t>Е16-10-1</t>
  </si>
  <si>
    <t>Прокладання трубопроводiв опалення i
водопостачання зi стальних
електрозварних труб дiаметром до 40 мм</t>
  </si>
  <si>
    <t>С113-129</t>
  </si>
  <si>
    <t>Труби сталевi електрозварнi прямошовнi iз
сталi марки 20, зовнiшнiй дiаметр 20 мм,
товщина стiнки 2 мм</t>
  </si>
  <si>
    <t>С113-130</t>
  </si>
  <si>
    <t>Труби сталевi електрозварнi прямошовнi iз
сталi марки 20, зовнiшнiй дiаметр 25 мм,
товщина стiнки 2,5 мм</t>
  </si>
  <si>
    <t>С113-131</t>
  </si>
  <si>
    <t>Труби сталевi електрозварнi прямошовнi iз
сталi марки 20, зовнiшнiй дiаметр 32 мм,
товщина стiнки 2,5 мм</t>
  </si>
  <si>
    <t>С113-132-1</t>
  </si>
  <si>
    <t>Труби сталевi електрозварнi прямошовнi iз
сталi марки 20, зовнiшнiй дiаметр 38 мм,
товщина стiнки 2,5 мм</t>
  </si>
  <si>
    <t>Труби сталевi електрозварнi прямошовнi iз
сталi марки 20, зовнiшнiй дiаметр 45 мм,
товщина стiнки 2,5 мм</t>
  </si>
  <si>
    <t>Е16-10-3</t>
  </si>
  <si>
    <t>Прокладання трубопроводiв опалення i
водопостачання зi стальних
електрозварних труб дiаметром 65 мм</t>
  </si>
  <si>
    <t>С113-144</t>
  </si>
  <si>
    <t>Труби сталевi електрозварнi прямошовнi iз
сталi марки 20, зовнiшнiй дiаметр 76 мм,
товщина стiнки 3,5 мм</t>
  </si>
  <si>
    <t>С1534-12</t>
  </si>
  <si>
    <t>Вiдводи гнутi пiд кутом 90 град. iз сталi
марки 20, радiус кривизни 1,5 Ду, Ру 10 МПа
[100 кгс/см2], дiаметр умовного проходу 65
мм, зовнiшнiй дiаметр 76 мм, товщина
стiнки 3,5 мм</t>
  </si>
  <si>
    <t>С1534-260</t>
  </si>
  <si>
    <t>Переходи штампованi концентричнi,
дiаметр умовного проходу 65х40 мм,
зовнiшнiй дiаметр та товщина стiнки 76х3,5-
45х2,5 мм</t>
  </si>
  <si>
    <t>С1534-256</t>
  </si>
  <si>
    <t>Переходи штампованi концентричнi,
зовнiшнiй дiаметр та товщина стiнки 45х2,5-
38х2,0 мм</t>
  </si>
  <si>
    <t>Переходи штампованi концентричнi,
зовнiшнiй дiаметр та товщина стiнки 45х2,5-
32х2,0 мм</t>
  </si>
  <si>
    <t>Переходи штампованi концентричнi,
зовнiшнiй дiаметр та товщина стiнки 38х2,0-
25х1,6 мм</t>
  </si>
  <si>
    <t>Переходи штампованi концентричнi,
зовнiшнiй дiаметр та товщина стiнки 33,7х2,
3-26,9х2,0 мм</t>
  </si>
  <si>
    <t>Переходи штампованi концентричнi,
зовнiшнiй дiаметр та товщина стiнки 33,7х2,
3-21,3х2,0 мм</t>
  </si>
  <si>
    <t>Переходи штампованi концентричнi,
зовнiшнiй дiаметр та товщина стiнки 26,9х2,
0-21,3х2,0 мм</t>
  </si>
  <si>
    <t>Е9-62-4</t>
  </si>
  <si>
    <t>С1536-28</t>
  </si>
  <si>
    <t>Опори рухомi приварнi для сталевих
трубопроводiв, з iзоляцiєю, тип ОПП-2,
висота опори 150 мм, дiаметр умовного
проходу 70 мм</t>
  </si>
  <si>
    <t>С113-160</t>
  </si>
  <si>
    <t>Труби сталевi електрозварнi прямошовнi iз
сталi марки 20, зовнiшнiй дiаметр 108 мм,
товщина стiнки 3,5 мм</t>
  </si>
  <si>
    <t>Крiплення для трубопроводiв [кронштейни,
планки, хомути]</t>
  </si>
  <si>
    <t>Е16-29-2</t>
  </si>
  <si>
    <t>Гiдравлiчне випробування трубопроводiв
систем опалення, водопроводу i гарячого
водопостачання дiаметром до 100 мм</t>
  </si>
  <si>
    <t>Фарбування ізоліруємих поверхонь фарбою
БТ-177 за два рази по грунтовці ГФ-021</t>
  </si>
  <si>
    <t>ЕН26-2-1</t>
  </si>
  <si>
    <t>Iзоляцiя трубопроводiв дiаметром 25 мм
напiвцилiндрами з мiнеральної вати на
синтетичному зв'язуючому, товщина
iзоляцiйного шару 40 мм</t>
  </si>
  <si>
    <t>10м</t>
  </si>
  <si>
    <t>Напівциліндри теплоізоляційні з
базальтового волокна товщиною 30мм Д=20
мм</t>
  </si>
  <si>
    <t>Напівциліндри теплоізоляційні з
базальтового волокна товщиною 30мм Д=25
мм</t>
  </si>
  <si>
    <t>ЕН26-2-3</t>
  </si>
  <si>
    <t>Iзоляцiя трубопроводiв дiаметром 32 мм
напiвцилiндрами з мiнеральної вати на
синтетичному зв'язуючому, товщина
iзоляцiйного шару 30 мм</t>
  </si>
  <si>
    <t>Напівциліндри теплоізоляційні з
базальтового волокна товщиною 30мм
Д=32мм</t>
  </si>
  <si>
    <t>ЕН26-2-5</t>
  </si>
  <si>
    <t>Iзоляцiя трубопроводiв дiаметром 38 мм
напiвцилiндрами з мiнеральної вати на
синтетичному зв'язуючому, товщина
iзоляцiйного шару 30 мм</t>
  </si>
  <si>
    <t>Напівциліндри теплоізоляційні з
базальтового волокна товщиною 30мм
Д=38мм</t>
  </si>
  <si>
    <t>ЕН26-2-7</t>
  </si>
  <si>
    <t>Iзоляцiя трубопроводiв дiаметром 45 мм
напiвцилiндрами з мiнеральної вати на
синтетичному зв'язуючому, товщина
iзоляцiйного шару 30 мм</t>
  </si>
  <si>
    <t>Напівциліндри теплоізоляційні з
базальтового волокна товщиною 30мм Д=45
мм</t>
  </si>
  <si>
    <t>ЕН26-2-11</t>
  </si>
  <si>
    <t>Iзоляцiя трубопроводiв дiаметром 76 мм
напiвцилiндрами з мiнеральної вати на
синтетичному зв'язуючому, товщина
iзоляцiйного шару до 40 мм</t>
  </si>
  <si>
    <t>Напівциліндри теплоізоляційні з
базальтового волокна товщиною 30мм
Д=76мм</t>
  </si>
  <si>
    <t>Напівциліндри теплоізоляційні з
базальтового волокна товщиною 40мм Д=76
мм</t>
  </si>
  <si>
    <t>ЕН26-2-15</t>
  </si>
  <si>
    <t>Iзоляцiя трубопроводiв дiаметром 108 мм
напiвцилiндрами з мiнеральної вати на
синтетичному зв'язуючому, товщина
iзоляцiйного шару 40 мм</t>
  </si>
  <si>
    <t>Напівциліндри теплоізоляційні з
базальтового волокна товщиною 40мм
Д=108 мм</t>
  </si>
  <si>
    <t>Стрiчка алюмінієва самоклеюча АА-130</t>
  </si>
  <si>
    <t>м.п.</t>
  </si>
  <si>
    <t>ЕН26-24-4</t>
  </si>
  <si>
    <t>Iзоляцiя фасонних поверхонь матами
мiнераловатними прошивними на
склотканинi або металевiй сiтцi</t>
  </si>
  <si>
    <t>С114-49-У</t>
  </si>
  <si>
    <t>Мати мiнераловатнi прошивнi в обкладках з
металевої сітки</t>
  </si>
  <si>
    <t>ЕН26-26-2</t>
  </si>
  <si>
    <t>Покриття iзоляцiї фасонних поверхонь
оцинкованою сталлю</t>
  </si>
  <si>
    <t>С111-1797</t>
  </si>
  <si>
    <t>Сталь листова оцинкована, товщина листа
0,5 мм</t>
  </si>
  <si>
    <t>М12-698-1</t>
  </si>
  <si>
    <t>Монтаж бобишок, штуцерiв на умовний
тиск до 10 МПа [100 кгс/см2]</t>
  </si>
  <si>
    <t>С1545-8</t>
  </si>
  <si>
    <t>Бобишки БК 1/2"</t>
  </si>
  <si>
    <t>М12-699-1</t>
  </si>
  <si>
    <t>Монтаж закладного пристрою вiдбирання
тиску [розрiдження]</t>
  </si>
  <si>
    <t>Відбірний пристрій тиску 1,6-225У</t>
  </si>
  <si>
    <t>РН15-56-3</t>
  </si>
  <si>
    <t>Демонтаж водопiдiгрiвачiв</t>
  </si>
  <si>
    <t>РН15-64-1</t>
  </si>
  <si>
    <t>Нарощування пластин існуючого підігрівача</t>
  </si>
  <si>
    <t>Пластина для підігрівача ТПР -7-PN16/2-44-
TKTL76 з ущільненнями</t>
  </si>
  <si>
    <t>Ущільнення</t>
  </si>
  <si>
    <t>Комплект для монтажу (2 направляючих та
шпильки для підігрівача ТПР-7-PN16/2-44-
TKTL76</t>
  </si>
  <si>
    <t>компл.</t>
  </si>
  <si>
    <t>Е18-3-2</t>
  </si>
  <si>
    <t>Установлення нарощенного
водопiдiгрiвника</t>
  </si>
  <si>
    <t>Насос циркуляційний G=23м/год, H=7,2-8,7-
11,3м в. ст., N=1550Вт, U=400В, UPS 65-
180F "Grundfos"</t>
  </si>
  <si>
    <t>Заслінка дискова поворотна Ду80 мм, Ру1,
6МПа із фланцями та кріпильними
виробами, VFY-WH "Danfoss"</t>
  </si>
  <si>
    <t>Клапан зворотнiй міжфланцевий із
фланцями та кріпильними виробами,
дiаметр 80 мм Gestra RK 41</t>
  </si>
  <si>
    <t>Е18-21-6</t>
  </si>
  <si>
    <t>Установлення фiльтрiв для очищення
води у трубопроводах систем опалення
дiаметром 80 мм</t>
  </si>
  <si>
    <t>Фiльтр осадний Ду80 фланцевий із
фланцями у відповідь та кріпильними
виробами, Zetkama тип 821</t>
  </si>
  <si>
    <t>Е16-10-4</t>
  </si>
  <si>
    <t>Прокладання трубопроводiв опалення i
водопостачання зi стальних
електрозварних труб дiаметром 80 мм</t>
  </si>
  <si>
    <t>С113-154</t>
  </si>
  <si>
    <t>Труби сталевi електрозварнi прямошовнi iз
сталi марки 20, зовнiшнiй дiаметр 89 мм,
товщина стiнки 3,5 мм</t>
  </si>
  <si>
    <t>С1534-15</t>
  </si>
  <si>
    <t>Вiдводи гнутi пiд кутом 90 град. iз сталi
марки 20, радiус кривизни 1,5 Ду, Ру 10 МПа
[100 кгс/см2], дiаметр умовного проходу 80
мм, зовнiшнiй дiаметр 89 мм, товщина
стiнки 3,5 мм</t>
  </si>
  <si>
    <t>С1534-264</t>
  </si>
  <si>
    <t>Переходи штампованi концентричнi,
дiаметр умовного проходу 80х65 мм,
зовнiшнiй дiаметр та товщина стiнки 89х4,0-
76х3,5 мм</t>
  </si>
  <si>
    <t>С1534-267</t>
  </si>
  <si>
    <t>Переходи штампованi концентричнi,
дiаметр умовного проходу 80х50 мм,
зовнiшнiй дiаметр та товщина стiнки 89х3,5-
57х3 мм</t>
  </si>
  <si>
    <t>С113-167</t>
  </si>
  <si>
    <t>Труби сталевi електрозварнi прямошовнi iз
сталi марки 20, зовнiшнiй дiаметр 133 мм,
товщина стiнки 4 мм</t>
  </si>
  <si>
    <t>ЕН26-2-13</t>
  </si>
  <si>
    <t>Iзоляцiя трубопроводiв дiаметром 89 мм
напiвцилiндрами з мiнеральної вати на
синтетичному зв'язуючому, товщина
iзоляцiйного шару 40 мм</t>
  </si>
  <si>
    <t>Напівциліндри теплоізоляційні з
базальтового волокна товщиною 40мм Д=89
мм</t>
  </si>
  <si>
    <t>Е16-27-7</t>
  </si>
  <si>
    <t>Врiзування в дiючi внутрiшнi мережi
трубопроводу дiаметром 89х3,5 мм</t>
  </si>
  <si>
    <t>Бобишки БК 3/4"</t>
  </si>
  <si>
    <t>Відбірний пристрій тиску 1,6-70У</t>
  </si>
  <si>
    <t>РН15-58-1</t>
  </si>
  <si>
    <t>Демонтаж вiдцентрових насосiв з
електродвигуном масою до 0,1 т</t>
  </si>
  <si>
    <t>насос</t>
  </si>
  <si>
    <t>РН15-2-4</t>
  </si>
  <si>
    <t>Демонтування заслінок Ду65 мм</t>
  </si>
  <si>
    <t>Демонтування фiльтрiв дiаметром 65 мм</t>
  </si>
  <si>
    <t>Демонтування клапанів Ду65 мм</t>
  </si>
  <si>
    <t>Демонтування трубопроводiв опалення i
водопостачання зi стальних
електрозварних труб дiаметром 65 мм</t>
  </si>
  <si>
    <t>Демонтування трубопроводiв опалення i
водопостачання зi стальних
електрозварних труб дiаметром 50 мм</t>
  </si>
  <si>
    <t>2-1-7</t>
  </si>
  <si>
    <t>М11-31-1</t>
  </si>
  <si>
    <t>Прилади, що установлюються на
конструкцiях, маса до 5 кг</t>
  </si>
  <si>
    <t>Термоманометр, що показує межі виміру
0...120град С і 0...0,4МПа, діаметр корпусу
80мм, з автоматичним блокуючим клапаном,
штуцер    вісьовий, кл. т. 2,5 ДМТ-
В/0...120град С; 0...0,4МПа /2,5</t>
  </si>
  <si>
    <t>Електронний кімнатний термостат,
+5...+30_С С48</t>
  </si>
  <si>
    <t>Термостат занурювальний, +10...+90_С
С03А2</t>
  </si>
  <si>
    <t>1704-20023</t>
  </si>
  <si>
    <t>Манометр, що показує, верхня межа виміру
0,4МПа, штуцер радіальний МП3-У-4</t>
  </si>
  <si>
    <t>М8-80-1</t>
  </si>
  <si>
    <t>Прилад вимiрювання i захисту, кiлькiсть
кiнцiв, що пiдключаються, до 2</t>
  </si>
  <si>
    <t>М11-30-1</t>
  </si>
  <si>
    <t>Прилади, що установлюються на
технологiчних трубопроводах i устаткуваннi
на закладних пристроях, з'єднання рiзальнi</t>
  </si>
  <si>
    <t>Реле тиску, -0,2/8 Бар, В12CN</t>
  </si>
  <si>
    <t>Датчик температури зовнішнього повітря
AF20</t>
  </si>
  <si>
    <t>Датчик температури подавальноі лініі VF20A</t>
  </si>
  <si>
    <t>Контролер цифровой Smail SDC12-31N</t>
  </si>
  <si>
    <t>Расширення Smail SDC3-40N</t>
  </si>
  <si>
    <t>М11-1-1</t>
  </si>
  <si>
    <t>Конструкцiї для установлення приладiв,
маса до 1 кг</t>
  </si>
  <si>
    <t>Клемна панель для монтажа у шафі SCS-12</t>
  </si>
  <si>
    <t>М8-599-9</t>
  </si>
  <si>
    <t>Щиток освiтлювальний, що
установлюється розпiрними дюбелями на
стiнi, маса щитка до 6 кг</t>
  </si>
  <si>
    <t>Щит автоматизаціі, що складається зі щита
навісного із монтажною панелею, габарит
650х500х220, IP54 ЩМП-3-0 74 УХЛЗ "IEK"</t>
  </si>
  <si>
    <t>Щит насоса підігрівача, що складається зі
ящика електромонтажного навісного із
монтажною панелею, габарит 300х250х150,
IP55 (09602)</t>
  </si>
  <si>
    <t>М8-575-1</t>
  </si>
  <si>
    <t>Установлення приладiв або апаратiв,
знятих перед транспортуванням</t>
  </si>
  <si>
    <t>Вимикач автоматичний , 380В, Iкр=6А, S203-
С-6</t>
  </si>
  <si>
    <t>Вимикач автоматичний , 230В, Iкр=3А, S201-
С-3</t>
  </si>
  <si>
    <t>Вимикач автоматичний , 230В, Iкр=2А, S201-
С-2</t>
  </si>
  <si>
    <t>Вимикач автоматичний , 230В, Iкр=1А, S201-
С-1</t>
  </si>
  <si>
    <t>Вимикач автоматичний для захисту двигунів,
380В, Iуст.=0,4...0,63А, МS116-0,63</t>
  </si>
  <si>
    <t>Контактор електромагнiтний Uk 230В, 24А
4НВ конт. ESB 24-40</t>
  </si>
  <si>
    <t>Контактор електромагнiтний Uk 230В, 24А
3НВ+1НЗ конт. ESB 24-31</t>
  </si>
  <si>
    <t>Контактор електромагнiтний Uk 230В, 20А
2НВ конт. ESB 20-20</t>
  </si>
  <si>
    <t>Кулачковий перемикач,10 А (0-1), кут
поворота 90_ ОМA1РВ</t>
  </si>
  <si>
    <t>Кулачковий перемикач,10 А (1-0-2), кут
поворота 60_ ОМU1РВ</t>
  </si>
  <si>
    <t>М8-81-1</t>
  </si>
  <si>
    <t>Апарат керування i сигналiзацiї, кiлькiсть
кiнцiв, що пiдключаються, до 2</t>
  </si>
  <si>
    <t>Свiтлосигнальний індікатор 230В ХВ4ВVM5,
ХВ4ВVM3, ХВ4ВVM4</t>
  </si>
  <si>
    <t>Кнопка 230В 16А червона 1НЗ конт. CP1-
30R-01</t>
  </si>
  <si>
    <t>Кнопка 230В 16А чорна 1НВ конт. CP1-30В-
10</t>
  </si>
  <si>
    <t>Сигнальний контакт для автоматичного
вимикача МS116 1НВ+1Н3 конт.SK1-11</t>
  </si>
  <si>
    <t>Реле струму двостабільне 230В РТД12</t>
  </si>
  <si>
    <t>Діод Д226</t>
  </si>
  <si>
    <t>15102-8023</t>
  </si>
  <si>
    <t>Резистор 2,2 Ом 10Вт</t>
  </si>
  <si>
    <t>2405-1748</t>
  </si>
  <si>
    <t>35мм монтажна DIN-рейка 60см</t>
  </si>
  <si>
    <t>1000шт</t>
  </si>
  <si>
    <t>2405-3060</t>
  </si>
  <si>
    <t>Клемні затискачи ЗНИ-4</t>
  </si>
  <si>
    <t>Клемні затискачи для призднання захисних
провідників РЕ ЗНИ-PEN</t>
  </si>
  <si>
    <t>Вимикач автоматичний для захисту двигунів,
380В, Iуст.=1,6...2,5А, МS116-2,5</t>
  </si>
  <si>
    <t>Свiтлосигнальний індікатор 230В ХВ4ВVM3,
ХВ4ВVM4</t>
  </si>
  <si>
    <t>М10-668-3</t>
  </si>
  <si>
    <t>Сповiщувач світлозвуковий внутрішній 220В
60Вт IP43</t>
  </si>
  <si>
    <t>Сповiщувач світлозвуковий внутрішній 220В
60Вт IP43 "Дуэт" С-06С-220</t>
  </si>
  <si>
    <t>М8-412-1</t>
  </si>
  <si>
    <t>Провiд перший одножильний або
багатожильний у загальному обплетеннi у
прокладених трубах або металорукавах,
сумарний перерiз до 2,5 мм2</t>
  </si>
  <si>
    <t>М8-412-2</t>
  </si>
  <si>
    <t>Провiд перший одножильний або
багатожильний у загальному обплетеннi у
прокладених трубах або металорукавах,
сумарний перерiз до 6 мм2</t>
  </si>
  <si>
    <t>М8-412-4</t>
  </si>
  <si>
    <t>Провiд перший одножильний або
багатожильний у загальному обплетеннi у
прокладених трубах або металорукавах,
сумарний перерiз до 35 мм2</t>
  </si>
  <si>
    <t>М8-398-1</t>
  </si>
  <si>
    <t>Провiд, що прокладається у лотках,
сумарний перерiз до 6 мм2</t>
  </si>
  <si>
    <t>М8-401-1</t>
  </si>
  <si>
    <t>Кабель дво-, чотирижильний перерiзом
жили до 16 мм2, що прокладається з
крiпленням накладними скобами</t>
  </si>
  <si>
    <t>15096-11111</t>
  </si>
  <si>
    <t>Кабель контрольний з мідними жилами, з
ПХВ ізоляціею і оболонкою, що не
підтримує горіння, перерiзом 4х1мм2 КВВГнг</t>
  </si>
  <si>
    <t>15095-46011</t>
  </si>
  <si>
    <t>Провiд перерiзом 2.0,5мм2, ПВСнг</t>
  </si>
  <si>
    <t>15095-46071</t>
  </si>
  <si>
    <t>Провiд перерiзом 3.0,75мм2, ПВСнг</t>
  </si>
  <si>
    <t>15095-46041</t>
  </si>
  <si>
    <t>Провiд перерiзом 2.1,5мм2 ПВСнг</t>
  </si>
  <si>
    <t>15095-46091</t>
  </si>
  <si>
    <t>Провiд перерiзом 3.1,5мм2, ПВСнг</t>
  </si>
  <si>
    <t>15095-46131</t>
  </si>
  <si>
    <t>Провiд перерiзом 4.1,5мм2, ПВСнг</t>
  </si>
  <si>
    <t>15095-46141</t>
  </si>
  <si>
    <t>Провiд перерiзом 5.4мм2 ПВСнг</t>
  </si>
  <si>
    <t>М8-405-1</t>
  </si>
  <si>
    <t>Провiд, що прокладається по сталевих
конструкцiях i панелях, перерiз до 16 мм2</t>
  </si>
  <si>
    <t>С157-262</t>
  </si>
  <si>
    <t>Проводи силовi з полiвiнiлхлоридною
iзоляцiєю з мiдною жилою пiдвищеної
гнучкостi, марка ПВЗ, перерiз 1 мм2</t>
  </si>
  <si>
    <t>М8-409-1</t>
  </si>
  <si>
    <t>Монтаж труби гофрированої ПВХ,
дiаметр до 25 мм</t>
  </si>
  <si>
    <t>Труба гофрирована із ПВХ Дн20мм</t>
  </si>
  <si>
    <t>Труба гофрирована із ПВХ Дн25мм</t>
  </si>
  <si>
    <t>М8-407-1</t>
  </si>
  <si>
    <t>Труба сталева по стiнах з крiпленням
накладними скобами, дiаметр до 25 мм</t>
  </si>
  <si>
    <t>С113-14</t>
  </si>
  <si>
    <t>Труби сталевi зварнi водогазопровiднi з
рiзьбою, чорнi звичайнi неоцинкованi,
дiаметр умовного проходу 20 мм, товщина
стiнки 2,8 мм</t>
  </si>
  <si>
    <t>Накінечник трубчастий перетин дрота 1,
5мм2, довжина опресувальної частини 8мм,
НТ 1,5-08</t>
  </si>
  <si>
    <t>Накінечник трубчастий перетин дрота 1,
0мм2, довжина опресувальної частини 8мм,
НТ 1,0-08</t>
  </si>
  <si>
    <t>Накінечник трубчастий перетин дрота 0,75
мм2, довжина опресувальної частини 8мм,
НТ 0,75-08</t>
  </si>
  <si>
    <t>Накінечник трубчастий перетин дрота 0,5
мм2, довжина опресувальної частини 8мм,
НТ 0,5-08</t>
  </si>
  <si>
    <t>Накінечник трубчастий перетин дрота 1,0
мм2, довжина опресувальної частини 8мм,
ТЕ 1,0-08</t>
  </si>
  <si>
    <t>М8-395-1</t>
  </si>
  <si>
    <t>Лоток по установлених конструкцiях,
ширина лотка до 200 мм</t>
  </si>
  <si>
    <t>Лоток перфорований 50х50 L=2м (35250)</t>
  </si>
  <si>
    <t>Кришка з заземленням на лоток осн. 50 L
2000 (35510)</t>
  </si>
  <si>
    <t>Кут СРО 90 горизонтальний 90_ 50х50
(36000)</t>
  </si>
  <si>
    <t>Соединитель лотков шарнирний GSVH50
(30013)</t>
  </si>
  <si>
    <t>Скоби однолапкові</t>
  </si>
  <si>
    <t>2-1-8</t>
  </si>
  <si>
    <t>Е21-24-2</t>
  </si>
  <si>
    <t>Установлення групових щиткiв
освiтлювальних на конструкцiї у готовiй
нiшi або на стiнi, масою до 6 кг</t>
  </si>
  <si>
    <t>Шафа розподільна металева навісна на 12
модулів, розм. 310х265х130 мм NRР 12</t>
  </si>
  <si>
    <t>Е21-22-12</t>
  </si>
  <si>
    <t>Установлення вимикачiв, перемикачiв
пакетних 2-х i 3-х полюсних на струм до
25 А</t>
  </si>
  <si>
    <t>1504-1060</t>
  </si>
  <si>
    <t>Автоматичний вимикач з незалежним
розчiплювачем, полюсiв-3, номiнальний
струм А 20 на введенні, PL6-C20/3 "ЕATON"</t>
  </si>
  <si>
    <t>Автоматичний вимикач з незалежним
розчiплювачем, полюсiв-1, номiнальний
струм А 6 на введенні, PL6-C6/1 "ЕATON"</t>
  </si>
  <si>
    <t>Автоматичний вимикач з незалежним
розчiплювачем, полюсiв-1, номiнальний
струм А 10 на введенні, PL6-C10/1 "ЕATON"</t>
  </si>
  <si>
    <t>Автоматичний вимикач з незалежним
розчiплювачем, полюсiв-2, номiнальний
струм А 4 на введенні, PL6-C4/1N "ЕATON"</t>
  </si>
  <si>
    <t>1517-2245</t>
  </si>
  <si>
    <t>Корпус модульний пластиковий на 13
модулів в 1 ряд, ступінь захисту ІР 55
навесний КМПн 2/13 ІР 55</t>
  </si>
  <si>
    <t>Корпус модульний пластиковий на 12
модулів в 1 ряд, ступінь захисту ІР 40
навесний ЩРН-П-12 ІР 40</t>
  </si>
  <si>
    <t>Е21-18-17</t>
  </si>
  <si>
    <t>Монтаж свiтильникiв для люмiнесцентних
ламп iз вбудованою ПРА, що
установлюються в пiдвiсних стелях на
пiдвiсах, кiлькiсть ламп до 6</t>
  </si>
  <si>
    <t>Свiтильник світлодіодний вбудований
600х600 ступінь захисту IP20, потужуністю
40Вт, білий</t>
  </si>
  <si>
    <t>Свiтильник світлодіодний вбудований
300х600 ступінь захисту IP20, потужуністю
15Вт, білий</t>
  </si>
  <si>
    <t>Свiтильник світлодіодний накладний міра
захисту IP20, потужністю 18Вт, FL5045 18W
4500K</t>
  </si>
  <si>
    <t>Свiтильник світлодіодний накладний міра
захисту IP20, потужністю 36 Вт, FL5045S
36W 4500K</t>
  </si>
  <si>
    <t>Свiтильник світлодіодний накладний cтупінь
захисту IP54, потужністю 6 Вт, ДБП01В-6</t>
  </si>
  <si>
    <t>Свiтильник світлодіодний накладний ступінь
захисту IP54, потужністю 4 Вт, ДББ64В-4-11
Селена 32А - СД-4</t>
  </si>
  <si>
    <t>Свiтильник світлодіодний накладний міра
захисту IP54, потужністю 8 Вт, ДББ64В-8-
022 Селена 32А-СД-8</t>
  </si>
  <si>
    <t>Свiтильник світлодіодний накладний міра
захисту IP54, потужністю 12 Вт, ДББ64В-12-
033 Селена 32А-СД-12</t>
  </si>
  <si>
    <t>Е21-17-12</t>
  </si>
  <si>
    <t>Монтаж сигнальних лiхтарiв з надписом
"вхiд", "вихiд", "в'їзд", "пiд'їзд" i т.п.</t>
  </si>
  <si>
    <t>Свiтловий показчик "Вихід" зі світлодіодами,
потужністю 6 Вт ДБО01ВСП-6-в-104</t>
  </si>
  <si>
    <t>Прожектор світлодіодний, потужністю 100
Вт, ступінь захисту ІР 65 ART-LED "MAXUS"</t>
  </si>
  <si>
    <t>М10-99-6</t>
  </si>
  <si>
    <t>Перетворювач або блок живлення, що
установлюється окремо</t>
  </si>
  <si>
    <t>1704-50740</t>
  </si>
  <si>
    <t>Блок аварійного живлення БПА для
світлодіодних світильників</t>
  </si>
  <si>
    <t>Е21-17-5</t>
  </si>
  <si>
    <t>Монтаж свiтильникiв для ламп
розжарювання: бра i плафони з кiлькiстю
ламп до 2</t>
  </si>
  <si>
    <t>С1547-4</t>
  </si>
  <si>
    <t>Свiтильник для саун, розсіювач з
жаростійкого скла</t>
  </si>
  <si>
    <t>Е21-22-2</t>
  </si>
  <si>
    <t>Установлення вимикачiв заглибленого
типу при схованiй проводцi одноклавiшних</t>
  </si>
  <si>
    <t>290902-55</t>
  </si>
  <si>
    <t>Вимикач одноклавішний, 6 А, 220 В,
прихований монтаж, ІР 20</t>
  </si>
  <si>
    <t>Е21-22-3</t>
  </si>
  <si>
    <t>Установлення вимикачiв заглибленого
типу при схованiй проводцi двоклавiшних</t>
  </si>
  <si>
    <t>Е21-22-1</t>
  </si>
  <si>
    <t>Установлення вимикачiв незаглибленого
типу при вiдкритiй проводцi</t>
  </si>
  <si>
    <t>290902-54</t>
  </si>
  <si>
    <t>Вимикач незаглиблений для вiдкритої
проводки</t>
  </si>
  <si>
    <t>С1512-1</t>
  </si>
  <si>
    <t>Настановна коробка для клавішних
вимикачів, прихованого монтажу</t>
  </si>
  <si>
    <t>1504-17152</t>
  </si>
  <si>
    <t>Коробка вiдгалужувальна для трубної
розводки, ступінь захисту ІР20</t>
  </si>
  <si>
    <t>Е21-10-1</t>
  </si>
  <si>
    <t>Прокладання тросу</t>
  </si>
  <si>
    <t>Трос металевий, дiаметр 6 мм</t>
  </si>
  <si>
    <t>Е21-2-1</t>
  </si>
  <si>
    <t>Прокладання вiнiпластових труб, що
поставляються прямими трубами
довжиною 5-7 м, по стiнах i колонах iз
крiпленням накладними скобами, дiаметр
умовного проходу до 25 мм</t>
  </si>
  <si>
    <t>С113-1373</t>
  </si>
  <si>
    <t>Труба полiвінілхлоридна, гладка Ду-20 мм</t>
  </si>
  <si>
    <t>Е21-2-3</t>
  </si>
  <si>
    <t>Прокладання вiнiпластових труб, що
поставляються прямими трубами
довжиною 5-7 м, по стiнах i колонах iз
крiпленням накладними скобами, дiаметр
умовного проходу до 50 мм</t>
  </si>
  <si>
    <t>Труба гофрована ПВХ діам.20мм</t>
  </si>
  <si>
    <t>Е21-4-2</t>
  </si>
  <si>
    <t>Затягування у прокладенi труби або
металевi рукави проводу першого
одножильного або багатожильного у
загальному обплетеннi сумарним
перерiзом до 6 мм2</t>
  </si>
  <si>
    <t>Е21-4-7</t>
  </si>
  <si>
    <t>Затягування у прокладенi труби або
металевi рукави кожного наступного
проводу одножильного або
багатожильного у загальному обплетеннi
сумарним перерiзом до 6 мм2</t>
  </si>
  <si>
    <t>Провід силовий с мідними жилами з
подвійною ПВХ ізоляцією, ПВСнг-нд-0,66
перерізом 3,0х1,5мм2 "Мастер - А"</t>
  </si>
  <si>
    <t>Провід силовий с мідними жилами з
подвійною ПВХ ізоляцією, ПВСнг-нд-0,66
перерізом 2,0х1,5мм2 "Мастер - А"</t>
  </si>
  <si>
    <t>Провід силовий с мідними жилами з
подвійною ПВХ ізоляцією, ПВСнг-нд-0,66
перерізом 4,0х1,5мм2 "Мастер - А"</t>
  </si>
  <si>
    <t>С113-1878</t>
  </si>
  <si>
    <t>Хомут</t>
  </si>
  <si>
    <t>2-1-9</t>
  </si>
  <si>
    <t>Шафа розподільна металева навісна на 24
модуля, розм. 490х580х220 мм NRL 24</t>
  </si>
  <si>
    <t>Шафа розподільна металева навісна на 24
модуля, розм. 310х395х130 мм NRP 24</t>
  </si>
  <si>
    <t>Автоматичний вимикач з незалежним
розчіплювачем, кiлькiсть полюсiв-3 Ін=125 А,
PLHT-C125/3</t>
  </si>
  <si>
    <t>Автоматичний вимикач з незалежним
розчіплювачем, кiлькiсть полюсiв-3 Ін=63 А,
PL6-C63/3</t>
  </si>
  <si>
    <t>Автоматичний вимикач з незалежним
розчіплювачем, кiлькiсть полюсiв-3 Ін=80 А,
PLHT-C80/3</t>
  </si>
  <si>
    <t>Автоматичний вимикач з незалежним
розчіплювачем, кiлькiсть полюсiв-3 Ін=100 А,
PLHT-C100/3</t>
  </si>
  <si>
    <t>Автоматичний вимикач з незалежним
розчіплювачем, кiлькiсть полюсiв-3 Ін=40 А,
PL6-C40/3</t>
  </si>
  <si>
    <t>Автоматичний вимикач з незалежним
розчіплювачем, кiлькiсть полюсiв-3 Ін=50 А,
PL6-C50/3</t>
  </si>
  <si>
    <t>Автоматичний вимикач з незалежним
розчіплювачем, кiлькiсть полюсiв-3 Ін=40 А,
PL6-C40/3N</t>
  </si>
  <si>
    <t>Автоматичний вимикач з незалежним
розчіплювачем, кiлькiсть полюсiв-3 Ін=10 А,
PL6-C10/3</t>
  </si>
  <si>
    <t>Автоматичний вимикач з незалежним
розчіплювачем, кiлькiсть полюсiв-1 Ін=4 А,
PL6-C4/1</t>
  </si>
  <si>
    <t>Автоматичний вимикач з незалежним
розчіплювачем, кiлькiсть полюсiв-1 Ін=16 А,
PL6-C16/1</t>
  </si>
  <si>
    <t>Диференційний автоматичний вимикач
двополюсний Ін=20 А, PFL6-20/1N/C/0.03</t>
  </si>
  <si>
    <t>Пускач електромагнiтний нереверсивний
без теплового реле, з кнопками "Пуск" і
"Стоп", сигнальною лампою, ІР54 (ПМЛ-
413002)</t>
  </si>
  <si>
    <t>М8-600-2</t>
  </si>
  <si>
    <t>Лiчильник трифазний, що
установлюється на готовiй основi</t>
  </si>
  <si>
    <t>1701-8015</t>
  </si>
  <si>
    <t>Трифазний електронний лiчильник  активної
і реактивної електроенергії, прямого
включення, напругою 220/380 В, струм     
5(100) А,    клас точності 1, багатотарифний
НІК 2303 АРП1 11000 МС</t>
  </si>
  <si>
    <t>М8-591-9</t>
  </si>
  <si>
    <t>Розетка штепсельна заглибленого типу
при схованiй проводцi</t>
  </si>
  <si>
    <t>290902-224</t>
  </si>
  <si>
    <t>Розетка штепсельна 2-х полюсна з третім
заземлювальним контактом, 10 А, 220 В,
прихований монтаж, ІР 20, подвійна</t>
  </si>
  <si>
    <t>М8-591-2</t>
  </si>
  <si>
    <t>Вимикач одноклавiшний заглибленого
типу при схованiй проводцi</t>
  </si>
  <si>
    <t>М8-591-5</t>
  </si>
  <si>
    <t>Вимикач двоклавiшний заглибленого типу
при схованiй проводцi</t>
  </si>
  <si>
    <t>1504-6157</t>
  </si>
  <si>
    <t>Пакетний вимикач полюсів - 2, 16 А, 220 В,
ступінь захисту ІР 56 ПВ2-16УХЛ1-56Б</t>
  </si>
  <si>
    <t>Пакетний вимикач полюсів - 3, 16 А, 220 В,
ступінь захисту ІР 56 ПВ3-16УХЛ1-56Б</t>
  </si>
  <si>
    <t>Пакетний вимикач полюсів - 3, 25 А, 220 В,
ступінь захисту ІР 56 ПВ3-25УХЛ1-56Б</t>
  </si>
  <si>
    <t>Пакетний вимикач полюсів - 4, 16 А, 220 В,
ступінь захисту ІР 56 ПВ4-16УХЛ1-56Б</t>
  </si>
  <si>
    <t>Пакетний вимикач полюсів - 4, 25 А, 220 В,
ступінь захисту ІР 56 ПВ4-25УХЛ1-56Б</t>
  </si>
  <si>
    <t>Пакетний вимикач полюсів - 2, 25 А, 220 В,
ступінь захисту ІР 56 ПВ2-25УХЛ1-56Б</t>
  </si>
  <si>
    <t>Пакетний вимикач полюсів - 3, 60 А, 220 В,
ступінь захисту ІР 56 ПВ3-60УХЛ1-56Б</t>
  </si>
  <si>
    <t>1504-17151</t>
  </si>
  <si>
    <t>Настановна коробка для штепсельних
розеток та вимикачів, прихованого монтажу,
на одне місце</t>
  </si>
  <si>
    <t>С1545-90</t>
  </si>
  <si>
    <t>Коробка відгалужувальна для трубної
проводки</t>
  </si>
  <si>
    <t>М8-412-9</t>
  </si>
  <si>
    <t>Кожен наступний провiд одножильний або
багатожильний у загальному обплетеннi у
прокладених трубах або металорукавах,
сумарний перерiз до 6 мм2</t>
  </si>
  <si>
    <t>М8-412-3</t>
  </si>
  <si>
    <t>Провiд перший одножильний або
багатожильний у загальному обплетеннi у
прокладених трубах або металорукавах,
сумарний перерiз до 16 мм2</t>
  </si>
  <si>
    <t>М8-412-5</t>
  </si>
  <si>
    <t>Провiд перший одножильний або
багатожильний у загальному обплетеннi у
прокладених трубах або металорукавах,
сумарний перерiз до 70 мм2</t>
  </si>
  <si>
    <t>М8-148-2</t>
  </si>
  <si>
    <t>Кабель до 35 кВ у прокладених трубах,
блоках i коробах, маса 1 м до 2 кг</t>
  </si>
  <si>
    <t>М11-169-1</t>
  </si>
  <si>
    <t>Електричнi проводки у щитах i пультах
шафних i панельних</t>
  </si>
  <si>
    <t>Кабель силовий с мідними жилами з
подвійною ПВХ ізоляцією, ПВСнг-нд-0,66
перерізом 3,0х2,5мм2 "Мастер - А"</t>
  </si>
  <si>
    <t>Кабель силовий с мідними жилами з
подвійною ПВХ ізоляцією, ПВСнг-нд-0,66
перерізом 5х4 мм2 "Мастер - А"</t>
  </si>
  <si>
    <t>Кабель силовий с мідними жилами з
подвійною ПВХ ізоляцією, ПВСнг-нд-0,66
перерізом 5х10 мм2 "Мастер - А"</t>
  </si>
  <si>
    <t>Кабель силовий с мідними жилами з
подвійною ПВХ ізоляцією, ПВСнг-нд-0,66
перерізом 5х16 мм2 "Мастер - А"</t>
  </si>
  <si>
    <t>Кабель силовий с мідними жилами з
подвійною ПВХ ізоляцією, ПВСнг-нд-0,66
перерізом 5х25 мм2 "Мастер - А"</t>
  </si>
  <si>
    <t>15095-46081</t>
  </si>
  <si>
    <t>Кабель силовий с мідними жилами з
подвійною ПВХ ізоляцією, ПВСнг-нд-0,66
перерізом 3х1,0 мм2 "Мастер - А"</t>
  </si>
  <si>
    <t>15095-46111</t>
  </si>
  <si>
    <t>Кабель силовий с мідними жилами з
подвійною ПВХ ізоляцією, ПВСнг-нд-0,66
перерізом 4х0,75 мм2 "Мастер - А"</t>
  </si>
  <si>
    <t>15095-46021</t>
  </si>
  <si>
    <t>Кабель силовий с мідними жилами з
подвійною ПВХ ізоляцією, ПВСнг-нд-0,66
перерізом 2х0,75 мм2 "Мастер - А"</t>
  </si>
  <si>
    <t>Кабель силовий с мідними жилами з ПВХ
оболонкою і ізоляцією, 5 клас гнучкості, ВВГ
перерізом 3х1,5 мм2 "Мастер - А"</t>
  </si>
  <si>
    <t>Кабель силовий с мідними жилами з ПВХ
оболонкою і ізоляцією, 5 клас гнучкості, ВВГ
перерізом 3х2,5 мм2 "Мастер - А"</t>
  </si>
  <si>
    <t>Кабель силовий с мідними жилами з ПВХ
оболонкою і ізоляцією, 5 клас гнучкості, ВВГ
перерізом 5х2,5 мм2 "Мастер - А"</t>
  </si>
  <si>
    <t>Кабель силовий с мідними жилами з ПВХ
оболонкою і ізоляцією, 5 клас гнучкості, ВВГ
перерізом 4х6 мм2 "Мастер - А"</t>
  </si>
  <si>
    <t>Кабель силовий с мідними жилами з ПВХ
оболонкою і ізоляцією, 5 клас гнучкості, ВВГ
перерізом 4х2,5 мм2 "Мастер - А"</t>
  </si>
  <si>
    <t>15093-35013</t>
  </si>
  <si>
    <t>Кабель силовий с мідними жилами з ПВХ
оболонкою і ізоляцією, 5 клас гнучкості, ВВГ
перерізом 3х1,0 мм2 "Мастер - А"</t>
  </si>
  <si>
    <t>Кабель силовий с мідними жилами з ПВХ
оболонкою і ізоляцією, ВВГнг-нд-1
перерізом 5х35 мм2 "Мастер - А"</t>
  </si>
  <si>
    <t>Кабель контрольний с мідними жилами з
ПВХ оболонкою і ізоляцією, КВВГє
перерізом 4х1,5 мм2 "Мастер - А"</t>
  </si>
  <si>
    <t>Кабель контрольний с мідними жилами з
ПВХ оболонкою і ізоляцією, КВВГє
перерізом 4х6 мм2 "Мастер - А"</t>
  </si>
  <si>
    <t>Кабель с мідними жилами вогнетривкий (90
хв) безгалогенний перерізом 2G1,5 мм2
HULT(FLEX) LSOH FB90</t>
  </si>
  <si>
    <t>Кабель с мідними жилами вогнетривкий (90
хв) безгалогенний перерізом 2x2x0,8 мм2 J-
Y(St)YLg</t>
  </si>
  <si>
    <t>Кабель с мідними жилами вогнетривкий (90
хв) безгалогенний перерізом 4x2x0,8 мм2 J-
Y(St)YLg</t>
  </si>
  <si>
    <t>Кабель с мідними жилами вогнетривкий (90
хв) безгалогенний перерізом 2P 0,51 мм
CCA Step 4NET FTP Cot. 5e</t>
  </si>
  <si>
    <t>Кабель с мідними жилами вогнетривкий (90
хв) безгалогенний перерізом 4P 0,51 мм
CCA Step 4NET FTP Cot. 5e</t>
  </si>
  <si>
    <t>М8-409-6</t>
  </si>
  <si>
    <t>Труба вiнiпластова по основi пiдлоги,
дiаметр до 25 мм</t>
  </si>
  <si>
    <t>М8-409-8</t>
  </si>
  <si>
    <t>Труба вiнiпластова по основi пiдлоги,
дiаметр до 63 мм</t>
  </si>
  <si>
    <t>Труба вiнiпластова по основi покрівлі,
дiаметр до 25 мм</t>
  </si>
  <si>
    <t>М8-409-7</t>
  </si>
  <si>
    <t>Труба вiнiпластова по основi покрівлі,
дiаметр до 50 мм</t>
  </si>
  <si>
    <t>Труба вiнiпластова по основi покрівлі,
дiаметр до 63 мм</t>
  </si>
  <si>
    <t>М8-409-4</t>
  </si>
  <si>
    <t>Труба вiнiпластова по стелях на
конструкціях, дiаметр до 50 мм</t>
  </si>
  <si>
    <t>Труба вiнiпластова по стiнах i колонах з
крiпленням накладними скобами, дiаметр
до 25 мм</t>
  </si>
  <si>
    <t>М8-409-2</t>
  </si>
  <si>
    <t>Труба вiнiпластова по стiнах i колонах з
крiпленням накладними скобами, дiаметр
до 50 мм</t>
  </si>
  <si>
    <t>М8-409-3</t>
  </si>
  <si>
    <t>Труба вiнiпластова по стiнах i колонах з
крiпленням накладними скобами, дiаметр
до 63 мм</t>
  </si>
  <si>
    <t>Труба полiвінілхлоридна, гладка Ду-25 мм</t>
  </si>
  <si>
    <t>Труба полiвінілхлоридна, гладка Ду-32 мм</t>
  </si>
  <si>
    <t>Труба полiвінілхлоридна, гладка Ду-40 мм</t>
  </si>
  <si>
    <t>Труба полiвінілхлоридна, гладка Ду-50 мм</t>
  </si>
  <si>
    <t>Труба полiвінілхлоридна, гладка Ду-63 мм</t>
  </si>
  <si>
    <t>Труба гнучка гофрована з самозатухающого
ПВХ Ду=20 мм</t>
  </si>
  <si>
    <t>Труба гнучка гофрована з самозатухающого
ПВХ Ду=25 мм</t>
  </si>
  <si>
    <t>Труба гнучка гофрована з самозатухающого
ПВХ Ду=32 мм</t>
  </si>
  <si>
    <t>Труба гнучка гофрована з самозатухающого
ПВХ Ду=50 мм</t>
  </si>
  <si>
    <t>Труба гнучка гофрована з самозатухающого
ПВХ Ду=63 мм</t>
  </si>
  <si>
    <t>М8-472-5</t>
  </si>
  <si>
    <t>Провiдник заземлюючий приховано у
пiдливцi пiдлоги з круглої сталi дiаметром
16 мм</t>
  </si>
  <si>
    <t>Сталь кругла, діам. 16 мм</t>
  </si>
  <si>
    <t>М8-472-3</t>
  </si>
  <si>
    <t>Провiдник заземлюючий приховано у
пiдливцi пiдлоги зi штабової сталi
перерiзом 100 мм2</t>
  </si>
  <si>
    <t>Сталева смуга, розмiри 25х4 мм</t>
  </si>
  <si>
    <t>2-1-10</t>
  </si>
  <si>
    <t>Провідник круглий алюмінієвий d=8мм з
ПВХ обшивкою (5021332)</t>
  </si>
  <si>
    <t>Тримач провідника Rd 8-10 оцинк (5229960)</t>
  </si>
  <si>
    <t>З'єднувач круглого/плоского провідника 264
F (5316510)</t>
  </si>
  <si>
    <t>Шуруп з подвійною різьбою М6х35х4,3
(3133036)</t>
  </si>
  <si>
    <t>Клема для з'єднання та підключення
319Rd8 (5325307)</t>
  </si>
  <si>
    <t>Розділова вставка RD8-10 і FL 30-40мм
(5336457)</t>
  </si>
  <si>
    <t>Коробка ревізійна</t>
  </si>
  <si>
    <t>коробка</t>
  </si>
  <si>
    <t>Коробка IP55 240х190х90</t>
  </si>
  <si>
    <t>Саморіз по металу М 3,5х35</t>
  </si>
  <si>
    <t>Е1-166-1</t>
  </si>
  <si>
    <t>Засипка вручну траншей, пазух котлованiв i
ям, група ґрунтiв 1</t>
  </si>
  <si>
    <t>М8-472-2</t>
  </si>
  <si>
    <t>Заземлювач горизонтальний у траншеї зi
сталi штабової, перерiз 160 мм2</t>
  </si>
  <si>
    <t>Провідник плоский 30х3,5 мм оцинк.
(5019345)</t>
  </si>
  <si>
    <t>Тримач для плоского провідника 708/40
(5030242)</t>
  </si>
  <si>
    <t>З'єднувач круглого/плоского провідника зі
штирем заземлення 2760/20 (5001641)</t>
  </si>
  <si>
    <t>М8-471-4</t>
  </si>
  <si>
    <t>Заземлювач вертикальний з круглої сталi
дiаметром 16 мм</t>
  </si>
  <si>
    <t>Штир заземлення оцинк. d=20мм L=1,5м
219/20ST (5000750)</t>
  </si>
  <si>
    <t>Хрестове з'єднання для круглого та
плоского провідника 252/FL DIN (5312655)</t>
  </si>
  <si>
    <t>Насадка нижня штиря заземлення
1819/20ВР (3041212)</t>
  </si>
  <si>
    <t>Ревізійний колодязь для заземлення</t>
  </si>
  <si>
    <t>Люк (колодязь) ревізійний системи
заземлення</t>
  </si>
  <si>
    <t>ЕН26-29-1</t>
  </si>
  <si>
    <t>Гідроізоляція провідника</t>
  </si>
  <si>
    <t>Стрічка гідроізоляційна 50мм L=10м
(2360055)</t>
  </si>
  <si>
    <t>Саморіз 3,5х35мм</t>
  </si>
  <si>
    <t>П1-61-3</t>
  </si>
  <si>
    <t>Пристрої, що заземлюють. Вимірювання
опору розтіканню струму контуру з
діагоналлю до 200 м (горизонтальний
контур заземлення- провідник плоский 30х3,
5)</t>
  </si>
  <si>
    <t>Вимір.</t>
  </si>
  <si>
    <t>П1-61-7</t>
  </si>
  <si>
    <t>Пристрої, що заземлюють. Визначення
питомого опору грунту</t>
  </si>
  <si>
    <t>П1-61-6</t>
  </si>
  <si>
    <t>Пристрої, що заземлюють. Перевірка
наявності кола між заземлителями і
заземленими елементами (вертикальний та
горизонтальний контур заземлення-
провідник плоский 30х3,5; штир заземлення
оцинк. d=20мм L=1,5м 219/20ST)</t>
  </si>
  <si>
    <t>100_точ.</t>
  </si>
  <si>
    <t>2-1-11</t>
  </si>
  <si>
    <t>На кожний наступний шар нанесення
механiзованим способом покриття з
вогнезахисного матерiалу "АК-121
Defender M Solvent" додавати до норми 13-
74-5 /при роботi з риштувань,пiдвiсних
помостiв, колисок на висотi бiльше 4 м/</t>
  </si>
  <si>
    <t>Вогнезахисний матеріал "АК-121 Defender M
Solvent"</t>
  </si>
  <si>
    <t>1006690,
16</t>
  </si>
  <si>
    <t>2-1-12</t>
  </si>
  <si>
    <t>Знежирювання поверхонь апаратiв i
трубопроводiв дiаметром бiльше 500 мм
уайт-спиритом /при роботi з риштувань,
пiдвiсних помостiв, колисок на висотi
бiльше 4 м/</t>
  </si>
  <si>
    <t>Е13-38-1</t>
  </si>
  <si>
    <t>Обклеювання металевої поверхнi листами
системи Брандізол, в один шар на клеї</t>
  </si>
  <si>
    <t>Система "Брандізол" (картон ТК-4 + клей ТК-
4)</t>
  </si>
  <si>
    <t>2-1-13</t>
  </si>
  <si>
    <t>1504-18119</t>
  </si>
  <si>
    <t>Пост керування ПКУ15-21-131-54У2</t>
  </si>
  <si>
    <t>М8-532-4</t>
  </si>
  <si>
    <t>Пост керування кнопковий загального
призначення, що установлюється на
конструкцiї на стiнi або колонi, кiлькiсть
елементiв поста до 3</t>
  </si>
  <si>
    <t>1602-50115</t>
  </si>
  <si>
    <t>Дзвiнок гучного бою ЗВЛП-220 В</t>
  </si>
  <si>
    <t>М8-545-1</t>
  </si>
  <si>
    <t>Коробка [ящик] iз затискачами для
проводiв i кабелiв перерiзом жил до 6 мм2,
що установлюється на конструкцiї на
стiнi або колонi, кiлькiсть затискачiв у
коробцi до 10</t>
  </si>
  <si>
    <t>2405-1356</t>
  </si>
  <si>
    <t>Коробки клемнi ККС-4</t>
  </si>
  <si>
    <t>М8-545-2</t>
  </si>
  <si>
    <t>Коробка [ящик] iз затискачами для
проводiв i кабелiв перерiзом жил до 6 мм2,
що установлюється на конструкцiї на
стiнi або колонi, кiлькiсть затискачiв у
коробцi до 20</t>
  </si>
  <si>
    <t>Коробки клемнi ККС-12</t>
  </si>
  <si>
    <t>2405-1361</t>
  </si>
  <si>
    <t>Коробка вiдгалужувальна</t>
  </si>
  <si>
    <t>С1530-43</t>
  </si>
  <si>
    <t>Труба полiвінілхлорідна, гладка Ду= 40 мм</t>
  </si>
  <si>
    <t>Труба гнучка гофрована з самозатухающого
ПВХ Ду=40 мм</t>
  </si>
  <si>
    <t>М8-412-10</t>
  </si>
  <si>
    <t>Кожен наступний провiд одножильний або
багатожильний у загальному обплетеннi у
прокладених трубах або металорукавах,
сумарний перерiз до 35 мм2</t>
  </si>
  <si>
    <t>15093-34023</t>
  </si>
  <si>
    <t>Кабель силовий з мідними жилами з ПВХ
оболонкою і ізоляцією перерiзом 2.2,5мм2
ВВГнг-0,66</t>
  </si>
  <si>
    <t>15093-34013</t>
  </si>
  <si>
    <t>Кабель силовий з мідними жилами з ПВХ
оболонкою і ізоляцією перерiзом 2.1,5мм2
ВВГнг-0,66</t>
  </si>
  <si>
    <t>Кабель силовий з мідними жилами з ПВХ
оболонкою і ізоляцією перерiзом 3.1,5мм2
ВВГнг-0,66</t>
  </si>
  <si>
    <t>15096-11211</t>
  </si>
  <si>
    <t>Кабель перерiзом 5.1,5мм2 КВВГ</t>
  </si>
  <si>
    <t>15096-11231</t>
  </si>
  <si>
    <t>Кабель перерiзом 7.1,5мм2 КВВГ</t>
  </si>
  <si>
    <t>2-1-14</t>
  </si>
  <si>
    <t>PS-панелі PS-155 (V) товщ. 0,5мм РЕ 25мк
ф.Blachy Pruszynski</t>
  </si>
  <si>
    <t>РН20-27-1</t>
  </si>
  <si>
    <t>Свердлення отворiв в цегляних стiнах,
товщина стiн 0,5 цеглини, дiаметр отвору до
20 мм</t>
  </si>
  <si>
    <t>ЕН8-5-8</t>
  </si>
  <si>
    <t>Мурування внутрiшнiх стiн з цегли
керамiчної при висотi поверху понад 4 м</t>
  </si>
  <si>
    <t>С1422-10936</t>
  </si>
  <si>
    <t>Цегла керамiчна одинарна повнотiла,
розмiри 250х120х65 мм, марка М100</t>
  </si>
  <si>
    <t>С1425-11682</t>
  </si>
  <si>
    <t>Розчин готовий кладковий важкий
цементний, марка М75</t>
  </si>
  <si>
    <t>С124-1</t>
  </si>
  <si>
    <t>Гарячекатана арматурна сталь гладка, клас
А-1, дiаметр 6 мм</t>
  </si>
  <si>
    <t>Просте штукатурення цементно-
вапняним або цементним розчином по
каменю i бетону стін вручну</t>
  </si>
  <si>
    <t>0,
0109545</t>
  </si>
  <si>
    <t>С1555-106</t>
  </si>
  <si>
    <t>Геотекстиль Tipp Tex BS16</t>
  </si>
  <si>
    <t>Улаштування покрівельної ПВХ мембрани
в один шар</t>
  </si>
  <si>
    <t>Покрівельна ПВХ мембрана Баудер
ТЕРМОФОЛ U15</t>
  </si>
  <si>
    <t>РН4-18-1</t>
  </si>
  <si>
    <t>Установлення анкерiв</t>
  </si>
  <si>
    <t>100 кг</t>
  </si>
  <si>
    <t>Е12-21-1</t>
  </si>
  <si>
    <t>ґрунтування основ iз бетону або розчину
пiд водоiзоляцiйний покрiвельний килим</t>
  </si>
  <si>
    <t>РН8-44-1</t>
  </si>
  <si>
    <t>Улаштування примикань висотою 400 мм
до цегляних стiн i парапетiв з рулонних
покрiвельних матерiалiв</t>
  </si>
  <si>
    <t>На кожні 100 мм зміни висоти примикань
додавати або виключати при ремонті
примикань до цегляних стін і парапетів з
рулонних покрівельних матеріалів
(виключати до Н=250)</t>
  </si>
  <si>
    <t>Саморіз по металу 5,5х50мм</t>
  </si>
  <si>
    <t>Е12-7-1</t>
  </si>
  <si>
    <t>Улаштування примикань рулонних i
мастичних покрiвель до стiн i парапетiв
висотою до 600 мм без фартухiв</t>
  </si>
  <si>
    <t>Металевi конструкцiї (швелер гнутий з
листовоі сталі товщ.4мм -3000х670х4 1шт.)</t>
  </si>
  <si>
    <t>0,
00001335</t>
  </si>
  <si>
    <t>Лист ОЦ РЕ 25мк, 0,5х1100 ф.Blachy
Pruszynski</t>
  </si>
  <si>
    <t>Лист ОЦ РЕ 25мк, 0,5х460 ф.Blachy
Pruszynski</t>
  </si>
  <si>
    <t>Е12-22-5</t>
  </si>
  <si>
    <t>Улаштування вирiвнюючих стяжок збiрних
iз плоских азбестоцементних листiв</t>
  </si>
  <si>
    <t>С111-39</t>
  </si>
  <si>
    <t>Листи азбестоцементнi плоскi з гладкою
поверхнею непресованi, товщина 8 мм</t>
  </si>
  <si>
    <t>Лист 1х1000 ОЦ ф. Blachy Pruszynski</t>
  </si>
  <si>
    <t>Е46-40-1</t>
  </si>
  <si>
    <t>Розбирання покриття покрiвель з
рулонних матерiалiв</t>
  </si>
  <si>
    <t>РН19-1-2</t>
  </si>
  <si>
    <t>Розбирання iзоляцiї з мiнеральної вати</t>
  </si>
  <si>
    <t>РН7-2-8</t>
  </si>
  <si>
    <t>Розбирання цементних покриттiв пiдлог</t>
  </si>
  <si>
    <t>Обшивка профiльованими листами</t>
  </si>
  <si>
    <t>Профільований лист Т 10 ф-ми "Blachy
Pruszynski"</t>
  </si>
  <si>
    <t>Самонарізні шурупи з ущільновальною
шайбою ОД-48035Т+RAL 4,8х35</t>
  </si>
  <si>
    <t>Монтаж прогонiв iз кроком ферм до 12 м
при висотi будiвлi до 25 м /по
залiзобетонних i кам'яних опорах/ Балка Б1</t>
  </si>
  <si>
    <t>0,
7428512</t>
  </si>
  <si>
    <t>Монтаж прогонiв iз кроком ферм до 12 м
при висотi будiвлi до 25 м Балка Б2</t>
  </si>
  <si>
    <t>Е9-24-1</t>
  </si>
  <si>
    <t>Монтаж зв'язок i розпiрок з одиночних i
парних кутiв, гнутозварних профiлiв для
прогонiв до 24 м при висотi будiвлi до 25 м
Стійки Ст 1-Ст 10</t>
  </si>
  <si>
    <t>0,
4305496</t>
  </si>
  <si>
    <t>С121-762</t>
  </si>
  <si>
    <t>Окремi конструктивнi елементи будiвель та
споруд [балкаи Б1, Б2] з перевагою гнутих
профiлей,  середня маса складальної
одиницi понад 0,5 т</t>
  </si>
  <si>
    <t>1,
7977232</t>
  </si>
  <si>
    <t>С121-760</t>
  </si>
  <si>
    <t>Окремi конструктивнi елементи будiвель та
споруд [Стійки Ст 2 - Ст 10] з перевагою
гнутих профiлей,  середня маса
складальної одиницi до 0,1 т</t>
  </si>
  <si>
    <t>0,
3083288</t>
  </si>
  <si>
    <t>С121-761</t>
  </si>
  <si>
    <t>Окремi конструктивнi елементи будiвель та
споруд [Стійка Ст 1] з перевагою гнутих
профiлей,  середня маса складальної
одиницi понад 0,1 до 0,5 т</t>
  </si>
  <si>
    <t>0,
1222208</t>
  </si>
  <si>
    <t>Монтаж зв'язок i розпiрок з одиночних i
парних кутiв, гнутозварних профiлiв для
прогонiв до 24 м при висотi будiвлi до 25 м</t>
  </si>
  <si>
    <t>С100х60х3 профіль ф.Blachy Pruszynski</t>
  </si>
  <si>
    <t>С111-826</t>
  </si>
  <si>
    <t>Швелер гнутий сталевий 100х60х4 ГОСТ
8278-83 L=1300 Б1</t>
  </si>
  <si>
    <t>Швелер гнутий сталевий 100х60х4 ГОСТ
8278-83 L=9130 Р1</t>
  </si>
  <si>
    <t>Шпилька М 16х150, 2 гайки, 2 шайби та
контргайка (к-т)</t>
  </si>
  <si>
    <t>Болт М12х60 з гайкою та шайбою</t>
  </si>
  <si>
    <t>Анкер Redibolt M8x60 METALVIS</t>
  </si>
  <si>
    <t>РН8-45-3</t>
  </si>
  <si>
    <t>Улаштування примикань висотою 400 мм
з рулонних покрiвельних матерiалiв до
цегляних стiн i парапетiв iз
застосуванням газопламеневих пальникiв,
з наклеюванням стрiчки типу "Экобит"</t>
  </si>
  <si>
    <t>0,
00017088</t>
  </si>
  <si>
    <t>0,
00016554</t>
  </si>
  <si>
    <t>0,
00033108</t>
  </si>
  <si>
    <t>Улаштування бортику</t>
  </si>
  <si>
    <t>Е12-19-2</t>
  </si>
  <si>
    <t>Утеплення покриттiв дрибною крошкою
газобетону</t>
  </si>
  <si>
    <t>Дрібна крошка газобетону</t>
  </si>
  <si>
    <t>ЕН11-11-7</t>
  </si>
  <si>
    <t>Улаштування стяжок легкобетонних
товщиною 20 мм</t>
  </si>
  <si>
    <t>Додавати або виключати на кожнi 5 мм
змiни товщини легкобетонних стяжок
(Додавати до товщ. 50 мм)</t>
  </si>
  <si>
    <t>Анкер телескопічний L=240 мм</t>
  </si>
  <si>
    <t>ЕН8-5-1</t>
  </si>
  <si>
    <t>Мурування зовнiшнiх простих стiн з цегли
силiкатної при висотi поверху до 4 м</t>
  </si>
  <si>
    <t>С1422-11094</t>
  </si>
  <si>
    <t>Цегла силiкатна одинарна повнотiла
лицьова незабарвлена, розмiри 250х120х65
мм, марка М100</t>
  </si>
  <si>
    <t>Розбирання цегляних стiн</t>
  </si>
  <si>
    <t>Мурування зовнiшнiх простих стiн з цегли
силiкатної при висотi поверху до 4 м
(наращування кладки вентиляційних
каналів)</t>
  </si>
  <si>
    <t>С124-22</t>
  </si>
  <si>
    <t>Гарячекатана арматурна сталь
перiодичного профiлю, клас А-III, дiаметр 12
мм</t>
  </si>
  <si>
    <t>Е12-9-1</t>
  </si>
  <si>
    <t>Улаштування деформацiйних швiв</t>
  </si>
  <si>
    <t>Додавати або виключати на кожнi 100 мм
змiни висоти примикання з рулонних
покрiвельних матерiалiв до цегляних стiн i
парапетiв [при улаштуванні примикань]
(виключати до висоти 200 мм)</t>
  </si>
  <si>
    <t>Е12-22-1</t>
  </si>
  <si>
    <t>Улаштування вирiвнюючих стяжок
цементно-пiщаних товщиною 15 мм iз
розчину для мурування важкого
цементного, марки М 50</t>
  </si>
  <si>
    <t>0,
00020826</t>
  </si>
  <si>
    <t>Металевий костиль</t>
  </si>
  <si>
    <t>РН8-41-2</t>
  </si>
  <si>
    <t>Навiшування водостiчних труб, колiн,
вiдливiв i лiйок з готових елементiв
(Навiшування жолобiв )</t>
  </si>
  <si>
    <t>Навiшування водостiчних труб, колiн,
вiдливiв i лiйок з готових елементiв</t>
  </si>
  <si>
    <t>Ринва-150 L=4000 мм</t>
  </si>
  <si>
    <t>Гак комбінований для ринви-150</t>
  </si>
  <si>
    <t>З'єднувач ринви-150</t>
  </si>
  <si>
    <t>Злив 60_-150</t>
  </si>
  <si>
    <t>Коліно 60_-150</t>
  </si>
  <si>
    <t>Лійка 150/100</t>
  </si>
  <si>
    <t>Обійма труби-150</t>
  </si>
  <si>
    <t>Кріплення обійми L=200 мм</t>
  </si>
  <si>
    <t>Труба зливна-100 L=4000 мм</t>
  </si>
  <si>
    <t>З'єднувач труби-100 L=500 мм</t>
  </si>
  <si>
    <t>ЕН10-20-4</t>
  </si>
  <si>
    <t>Улаштування перегородок з
металопластику з матовим склінням</t>
  </si>
  <si>
    <t>Перегородка з металопластику з матовим
склінням (комплектне постачання)</t>
  </si>
  <si>
    <t>Грунтування основ iз бетону або розчину</t>
  </si>
  <si>
    <t>ЕН11-20-3</t>
  </si>
  <si>
    <t>Улаштування покриття
двокомпонентного поліуретанового
товщиною 3 мм</t>
  </si>
  <si>
    <t>Додавати або виключати на 1 мм змiни
товщини полiвiнiлацетатних покриттів
(Додавати до товщ.10 мм)</t>
  </si>
  <si>
    <t>С111-2005-2</t>
  </si>
  <si>
    <t>Самовирiвнювальна сумiш 2-10 мм Ceresit
СN 72</t>
  </si>
  <si>
    <t>С111-2008-1</t>
  </si>
  <si>
    <t>Епоксидна грунтовка для бетонних i
залiзобетонних основ Ceresit СF 71</t>
  </si>
  <si>
    <t>С111-2007-2</t>
  </si>
  <si>
    <t>Полiуретанове покриття для пiдлог з
помiрним навантаженням Ceresit СF 72</t>
  </si>
  <si>
    <t>Додавати або виключати на 1 мм змiни
товщини полiвiнiлацетатних покриттів
(Додавати до товщ.8 мм)</t>
  </si>
  <si>
    <t>Улаштування фундаментiв стовпiв
бетонних бетон важкий В 15 (М 200),
крупнiсть заповнювача бiльше 40 мм
(1200х1880х850), (0,6х0,8х0,38)</t>
  </si>
  <si>
    <t>0,
0063336</t>
  </si>
  <si>
    <t>Демонтаж обшивки стін профiльованим
листом</t>
  </si>
  <si>
    <t>ЕН8-3-1</t>
  </si>
  <si>
    <t>Гiдроiзоляцiя горизонтальна цементна з
додаванням Mapei Idrosilex polvere (3%)</t>
  </si>
  <si>
    <t>Розчин мурувальний важкий цементний,
марка М400</t>
  </si>
  <si>
    <t>С111-2017-5</t>
  </si>
  <si>
    <t>Гидроизоляционная добавка Mapei Idrosilex
Polvere</t>
  </si>
  <si>
    <t>2-1-15</t>
  </si>
  <si>
    <t>ЕН6-18-1</t>
  </si>
  <si>
    <t>Улаштування балок фундаментних
/бетон важкий В 20 (М250), крупнiсть
заповнювача 20-40мм/</t>
  </si>
  <si>
    <t>Розроблення ґрунту з навантаженням на
автомобiлi-самоскиди екскаваторами
одноковшовими дизельними на
пневмоколісному ходу з ковшом мiсткiстю
0,25 м3, група ґрунтiв 1</t>
  </si>
  <si>
    <t>Е1-162-7</t>
  </si>
  <si>
    <t>Розробка ґрунту вручну з крiпленням у
траншеях шириною до 2 м, глибиною до 3 м,
група ґрунтiв 1</t>
  </si>
  <si>
    <t>Е1-171-2</t>
  </si>
  <si>
    <t>Крiплення iнвентарними щитами стiнок
траншей шириною до 2 м у ґрунтах
стiйких</t>
  </si>
  <si>
    <t>Розробка грунту вручну з крiпленням у
траншеях шириною до 2 м, глибиною до 2 м,
група грунтiв 1 /з вертикальними стiнками
без крiплень /</t>
  </si>
  <si>
    <t>Е1-164-1</t>
  </si>
  <si>
    <t>Розробка ґрунту вручну в траншеях
глибиною до 2 м без крiплень з укосами,
група ґрунтiв 1</t>
  </si>
  <si>
    <t>ЕН6-33-4</t>
  </si>
  <si>
    <t>Улаштування стiн i плоских днищ
прямокутних споруд при товщинi стiн
понад 150 мм</t>
  </si>
  <si>
    <t>100 м3</t>
  </si>
  <si>
    <t>С124-19</t>
  </si>
  <si>
    <t>Гарячекатана арматурна сталь
перiодичного профiлю, клас А-III, дiаметр 6
мм</t>
  </si>
  <si>
    <t>Улаштування бетонної пiдготовки бетон
важкий В 10 (М 150), крупнiсть
заповнювача бiльше 40 мм товщ.0,1м</t>
  </si>
  <si>
    <t>ЕН8-3-7</t>
  </si>
  <si>
    <t>Гiдроiзоляцiя стiн, фундаментiв бокова
обмазувальна бiтумна в 2 шари по
вирiвнянiй поверхнi бутового мурування,
цеглi, бетону</t>
  </si>
  <si>
    <t>ЕН6-22-13</t>
  </si>
  <si>
    <t>Улаштування перекриттiв каналiв бетон
важкий В 25 (М 350), крупнiсть
заповнювача 10-20мм</t>
  </si>
  <si>
    <t>С124-21</t>
  </si>
  <si>
    <t>Гарячекатана арматурна сталь
перiодичного профiлю, клас А-III, дiаметр 10
мм</t>
  </si>
  <si>
    <t>0,
0456142</t>
  </si>
  <si>
    <t>Монтаж прогонiв iз кроком ферм до 12 м
при висотi будiвлi до 25 м (Бм1-3шт., Бм2-
1шт., Бм3-1шт, Бм4-2шт)</t>
  </si>
  <si>
    <t>Швелери N10-14 iз сталi марки 18сп</t>
  </si>
  <si>
    <t>С111-1814</t>
  </si>
  <si>
    <t>Сталь кутова</t>
  </si>
  <si>
    <t>Улаштування настилу з рифленої сталi
для пiдпiдлогових каналiв</t>
  </si>
  <si>
    <t>10м2</t>
  </si>
  <si>
    <t>С111-1172</t>
  </si>
  <si>
    <t>Прокат для армування з/б конструкцiй
круглий та перiодичного профiлю, клас А-III,
дiаметр 10 мм</t>
  </si>
  <si>
    <t>Е34-53-1</t>
  </si>
  <si>
    <t>Улаштування настилу з рифленої сталi
для пiдпiдлогових каналiв (Лючок)</t>
  </si>
  <si>
    <t>С111-1109</t>
  </si>
  <si>
    <t>Рифлений прокат 4х370х370 ГОСТ 8568-77</t>
  </si>
  <si>
    <t>Монтаж сходiв прямолiнiйних i
криволiнiйних, пожежних з огорожею</t>
  </si>
  <si>
    <t>С121-781-1</t>
  </si>
  <si>
    <t>Драбини металеві приставні</t>
  </si>
  <si>
    <t>ЕН6-33-3</t>
  </si>
  <si>
    <t>Улаштування стiн i плоских днищ
прямокутних споруд при товщинi стiн до
150 мм</t>
  </si>
  <si>
    <t>ЕН6-11-8</t>
  </si>
  <si>
    <t>Установлення закладних деталей вагою
понад 5 кг до 10 кг</t>
  </si>
  <si>
    <t>Е7-64-1</t>
  </si>
  <si>
    <t>Укладання плит перекриття каналiв
площею до 0,5 м2</t>
  </si>
  <si>
    <t>Е7-64-2</t>
  </si>
  <si>
    <t>Укладання плит перекриття каналiв
площею до 1 м2</t>
  </si>
  <si>
    <t>Е7-64-3</t>
  </si>
  <si>
    <t>Укладання плит перекриття каналiв
площею до 5 м2</t>
  </si>
  <si>
    <t>Плити перекриття П1-8 серiя 3.006.1-2.87</t>
  </si>
  <si>
    <t>Плити перекриття П3-5 серiя 3.006.1-2.87</t>
  </si>
  <si>
    <t>Плити перекриття П4-15 серiя 3.006.1-2.87</t>
  </si>
  <si>
    <t>Плити перекриття П5-8 серiя 3.006.1-2.87</t>
  </si>
  <si>
    <t>Плити перекриття П6-15 серiя 3.006.1-2.87</t>
  </si>
  <si>
    <t>Плити перекриття П9-15 серiя 3.006.1-2.87</t>
  </si>
  <si>
    <t>Плити перекриття П11-8 серiя 3.006.1-2.87</t>
  </si>
  <si>
    <t>Плити перекриття П6Д-15 серiя 3.006.1-2.87</t>
  </si>
  <si>
    <t>Плити перекриття П11Д-8 серiя 3.006.1-2.87</t>
  </si>
  <si>
    <t>Улаштування стяжок цементних
товщиною 20 мм (вирвниваючий прошарок)</t>
  </si>
  <si>
    <t>ЕН8-3-3</t>
  </si>
  <si>
    <t>Гiдроiзоляцiя стiн, фундаментiв
горизонтальна обклеювальна в 2 шари</t>
  </si>
  <si>
    <t>С111-1624</t>
  </si>
  <si>
    <t>Грунтовка бiтумна</t>
  </si>
  <si>
    <t>С111-1564</t>
  </si>
  <si>
    <t>Гiдроiзол</t>
  </si>
  <si>
    <t>Додавати або виключати на кожнi 5 мм
змiни товщини стяжок цементних
(додавати до 30мм)</t>
  </si>
  <si>
    <t>Деталi закладнi МН-2</t>
  </si>
  <si>
    <t>Е9-53-1</t>
  </si>
  <si>
    <t>Монтаж конструкцiй люкiв</t>
  </si>
  <si>
    <t>С121-784</t>
  </si>
  <si>
    <t>Металевi вироби</t>
  </si>
  <si>
    <t>Монтаж прогонiв iз кроком ферм до 12 м
при висотi будiвлi до 25 м (Бм1-1шт)</t>
  </si>
  <si>
    <t>РН16-79-1</t>
  </si>
  <si>
    <t>Розбирання вручну цегляної кладки камер,
каналiв, компенсаторних нiш, кутiв
повороту без очищення цегли</t>
  </si>
  <si>
    <t>Демонтаж плит перекриття каналiв
площею до 5 м2</t>
  </si>
  <si>
    <t>Укладання плит перекриття каналiв
площею до 5 м2 (раніше демонтовані)</t>
  </si>
  <si>
    <t>Демонтаж непрохiдних однолоткових
каналiв (плити П11д-8 120шт, лотки
120шт)</t>
  </si>
  <si>
    <t>Е46-27-2</t>
  </si>
  <si>
    <t>Пробивання прорiзiв в конструкцiях з
бетону</t>
  </si>
  <si>
    <t>2-1-16</t>
  </si>
  <si>
    <t>Монтаж колон одноповерхових i
багатоповерхових будiвель i кранових
естакад висотою до 25 м складеного
перерiзу масою до 3 т /по залiзобетонних i
кам'яних опорах/</t>
  </si>
  <si>
    <t>Монтаж кроквяних i пiдкроквяних ферм на
висотi до 25 м прогоном до 36 м, масою до
5 т</t>
  </si>
  <si>
    <t>Монтаж вертикальних зв'язок у виглядi
ферм для прогонiв до 24 м при висотi
будiвлi до 25 м</t>
  </si>
  <si>
    <t>Основнi несучi конструкцiї каркасiв
одноповерхових промислових будiвель:
колони, опорнi плити, пiдкрановi балки з
гальмувальними конструкцiями, деталями
крiплення рейок та тупиками, колiї
пiдвiсного транспорту, кроквянi та
пiдкроквянi ферми або балки, надколоники,
прогони, зв'язки, фахверковi стояки, стiновi
ригелi, вiтровi ферми, безкрановi або з
пiдвiсним транспортом, або з мостовими
кранами вантажопiдйомнiстю до 50 т,
прогонами до 36 м, при шазi колон до 12 м,
цiльнометалевi iз застосуванням
профiльованого настилу в покриттi, витрата
сталi на 1 м2 до 70 кг</t>
  </si>
  <si>
    <t>3433100,
96</t>
  </si>
  <si>
    <t>Монтаж колон одноповерхових i
багатоповерхових будiвель i кранових
естакад висотою до 25 м суцiльного
перерiзу масою до 1,0 т</t>
  </si>
  <si>
    <t>2-1-17</t>
  </si>
  <si>
    <t>Свiтильник світлодіодний накладний міра
захисту IP20, НББ64-60-023 Селена 3А</t>
  </si>
  <si>
    <t>Лампи світлодіодні А60е 7W E27 4100K 220V</t>
  </si>
  <si>
    <t>Коробка відгалужувальна, для трубної
розводки, ІР54</t>
  </si>
  <si>
    <t>Е21-22-7</t>
  </si>
  <si>
    <t>Установлення штепсельних розеток
незаглибленого типу при вiдкритiй проводцi</t>
  </si>
  <si>
    <t>Розетка штепсельна двополюсна з третім
заземлюючим контактом, 16А, 220В, ІР540,
подвійна накладна</t>
  </si>
  <si>
    <t>Е21-2-4</t>
  </si>
  <si>
    <t>Прокладання вiнiпластових труб, що
поставляються прямими трубами
довжиною 5-7 м, по основi пiдлоги, дiаметр
умовного проходу до 25 мм</t>
  </si>
  <si>
    <t>Труба ПВХ, гладка діам.16 мм</t>
  </si>
  <si>
    <t>Автоматичний вимикач з незалежним
розчіплювачем, кiлькiсть полюсiв-1 Ін=6 А,
PL6-C6/1</t>
  </si>
  <si>
    <t>2-1-18</t>
  </si>
  <si>
    <t>С1110-88</t>
  </si>
  <si>
    <t>Кронштейн металевий під датчики</t>
  </si>
  <si>
    <t>С1530-45</t>
  </si>
  <si>
    <t>Труби полівінілхлорідна гладка, Ду=63 мм</t>
  </si>
  <si>
    <t>С1530-41</t>
  </si>
  <si>
    <t>Труби полівінілхлорідна гладка, Ду=25 мм</t>
  </si>
  <si>
    <t>Провiд перший багатожильний у
загальному обплетеннi у прокладених
трубах, сумарний перерiз до 6 мм2</t>
  </si>
  <si>
    <t>Кожен наступний провiд багатожильний у
загальному обплетеннi у прокладених
трубах, сумарний перерiз до 6 мм2</t>
  </si>
  <si>
    <t>Провiд перший багатожильний у
загальному обплетеннi у прокладених
трубах, сумарний перерiз до 16 мм2</t>
  </si>
  <si>
    <t>2-1-19</t>
  </si>
  <si>
    <t>Е16-14-20</t>
  </si>
  <si>
    <t>Прокладання трубопроводiв
водопостачання з напiрних
полiетиленових труб високого тиску
зовнiшнiм дiаметром 110 мм зі з'єднанням
терморезисторним зварюванням</t>
  </si>
  <si>
    <t>С113-1380</t>
  </si>
  <si>
    <t>Труби полiетиленовi для подачi холодної
води РЕ 100 SDR-17(1,0 МПа), зовнiшнiй
дiаметр 110х6,6 мм</t>
  </si>
  <si>
    <t>Установлення засувки чавунної з гумовим
клином з невисувним шпинделем фланцева
для води, тиск 10 HN 10 бар, Т до 70 _
дiаметром до 100 мм</t>
  </si>
  <si>
    <t>С111-960</t>
  </si>
  <si>
    <t>Засувка чавунна з гумовим  клином з
невисувним шпинделем фланцева для води,
тиск РN10 бар, Т до 70_ Д=100</t>
  </si>
  <si>
    <t>С130-969</t>
  </si>
  <si>
    <t>Фланець сталевий вільний тиск до 1,0 МПа
ГОСТ 12822-80  д= 100 мм</t>
  </si>
  <si>
    <t>С113-1307</t>
  </si>
  <si>
    <t>Втулка під  фланець з ПНТ для напірних
труб дiам. 110 мм</t>
  </si>
  <si>
    <t>С113-1320</t>
  </si>
  <si>
    <t>Бурт поліпропіленовий Д-110  (Wavin)</t>
  </si>
  <si>
    <t>Фланець вільний тиск до 1,0 МПа  Wavin  д-
100 мм</t>
  </si>
  <si>
    <t>С113-1293</t>
  </si>
  <si>
    <t>Муфта  полiпропіленова дiам. 110 мм</t>
  </si>
  <si>
    <t>С1532-31</t>
  </si>
  <si>
    <t>Вiдвод 90 град. зварний ПЕ100 SDR7, Ру до
1МПа  Dn 110</t>
  </si>
  <si>
    <t>Вiдвод 45 град. зварний ПЕ100 SDR7, Ру до
1МПа  Dn 110</t>
  </si>
  <si>
    <t>С1545-44</t>
  </si>
  <si>
    <t>Дюбель 12х100 мм</t>
  </si>
  <si>
    <t>Хомут S-образний Д-110мм с гайкой М8/М10</t>
  </si>
  <si>
    <t>Метал для кріплення</t>
  </si>
  <si>
    <t>Улаштування фундаментiв стовпiв
бетонних</t>
  </si>
  <si>
    <t>С1424-11619</t>
  </si>
  <si>
    <t>Сумiшi бетоннi готовi важкi, клас бетону В7,
5 [М100], крупнiсть заповнювача бiльше 10
до 20 мм</t>
  </si>
  <si>
    <t>С130-38</t>
  </si>
  <si>
    <t>Болт сантехнічний10х100 мм</t>
  </si>
  <si>
    <t>РН15-16-8</t>
  </si>
  <si>
    <t>Під'єднання нових ділянок трубопроводу до
існуючих мереж водопостачання чи
опалення діаметром 100 мм</t>
  </si>
  <si>
    <t>1 шт</t>
  </si>
  <si>
    <t>Демонтаж труби поліетиленової
дiаметром 110 мм</t>
  </si>
  <si>
    <t>Демонтаж засувки чавунної дiаметром 100
мм</t>
  </si>
  <si>
    <t>Е16-14-25</t>
  </si>
  <si>
    <t>Прокладання трубопроводiв
водопостачання з напiрних вініпластових
труб зовнiшнiм дiаметром 32 мм зі
з'єднанням на клеї</t>
  </si>
  <si>
    <t>С113-1354</t>
  </si>
  <si>
    <t>Труба  напірна з ПХВ (U-HVC) клейова Ру
до 1,6МПа, зовнiшнiй дiаметр 32х2,4 мм</t>
  </si>
  <si>
    <t>Е16-14-27</t>
  </si>
  <si>
    <t>Прокладання трубопроводiв
водопостачання з напiрних вініпластових
труб зовнiшнiм дiаметром 50 мм зі
з'єднанням на клеї</t>
  </si>
  <si>
    <t>С113-1356</t>
  </si>
  <si>
    <t>Труба напірна  з ПВХ (U-PVC) Ру до 1,6МПа
клейова, дiаметр 50х4,6 мм</t>
  </si>
  <si>
    <t>Е16-14-31</t>
  </si>
  <si>
    <t>Прокладання трубопроводiв
водопостачання з напiрних вініпластових
труб зовнiшнiм дiаметром 110 мм зі
з'єднанням на клеї</t>
  </si>
  <si>
    <t>С113-1360</t>
  </si>
  <si>
    <t>Труба напірна  з ПХВ (U-PVC) клейова  Ру
до 1,6МПа,  дiаметр 110х6,6мм</t>
  </si>
  <si>
    <t>Фланець вільний тиск до 1,6 МПа  ODV110 
Д= 110 мм</t>
  </si>
  <si>
    <t>Бурт з гладкою поверхнею Д-110  (QРV110)</t>
  </si>
  <si>
    <t>С115-129</t>
  </si>
  <si>
    <t>Прокладки біконіт під буртів Д-110</t>
  </si>
  <si>
    <t>Трiйник перехідний дiам 110/50 мм
TRIV110050</t>
  </si>
  <si>
    <t>Відвод 90_ дiам. 50 мм ( GIV110)</t>
  </si>
  <si>
    <t>С113-996</t>
  </si>
  <si>
    <t>Відвод 90_ дiам. 110 мм (GIV110)</t>
  </si>
  <si>
    <t>С113-997</t>
  </si>
  <si>
    <t>Відвод 45_ дiам. 110 мм / HIV110</t>
  </si>
  <si>
    <t>С113-1282</t>
  </si>
  <si>
    <t>Подвійний муфтовий адаптер із  внутрішним
різьбленням Д-50х40х1  1/4"  DIFV050040114</t>
  </si>
  <si>
    <t>С113-1280</t>
  </si>
  <si>
    <t>З"єднувальна муфта компресійна із
зовнишньою різьбою на Ру до 1МПа  дiам.
32х1/4"</t>
  </si>
  <si>
    <t>С1545-47</t>
  </si>
  <si>
    <t>Заглушка Д-110 (CIV110)</t>
  </si>
  <si>
    <t>Муфта з"еднувальна дiам. 110 мм (MIV110)</t>
  </si>
  <si>
    <t>Хомут S-образний Д-50мм с гайкой М8/М10</t>
  </si>
  <si>
    <t>Клей Tangit (Hemket)</t>
  </si>
  <si>
    <t>Очищувач клею Tangit (Henket)</t>
  </si>
  <si>
    <t>Стрiчка ФУМ 15м, 19х0,25мм</t>
  </si>
  <si>
    <t>Ізоляція трубопроводів трубками із
вспіненого поліетилену</t>
  </si>
  <si>
    <t>Ізоляція із вспіненого поліетилену K-FLEX
PE 13х54</t>
  </si>
  <si>
    <t>Ізоляція із вспіненого поліетилену K-FLEX
PE 13х114</t>
  </si>
  <si>
    <t>Кліпса монтажна, діам.54мм</t>
  </si>
  <si>
    <t>Кліпса монтажна, діам.114мм</t>
  </si>
  <si>
    <t>РН15-16-4</t>
  </si>
  <si>
    <t>Під'єднання нових ділянок трубопроводу до
існуючих мереж водопостачання чи
опалення діаметром 32 мм</t>
  </si>
  <si>
    <t>Демонтаж труби поліетиленової д= 32х2,4
мм</t>
  </si>
  <si>
    <t>Прокладання трубопроводiв
водопостачання з напiрних
полiетиленових труб високого тиску
зовнiшнiм дiаметром 225х13,4 мм зі
з'єднанням терморезисторним
зварюванням</t>
  </si>
  <si>
    <t>С113-1386</t>
  </si>
  <si>
    <t>Труби полiетиленовi для подачi холодної
води РЕ 100 SDR-17(1,0 МПа), зовнiшнiй
дiаметр 225х13,4 мм</t>
  </si>
  <si>
    <t>С113-1345</t>
  </si>
  <si>
    <t>Нероз"ємне з'єднання  "поліетилен-сталь"
DN 225/200 мм</t>
  </si>
  <si>
    <t>Відвід 90_ зварний ПЕ100, SDR17, Ру до
1МПа, Д=225мм</t>
  </si>
  <si>
    <t>Відвід 45_ зварний ПЕ100 SDR17, Ру до
1МПа, Д=225мм</t>
  </si>
  <si>
    <t>Трiйник переходний 90_ ПЕ100 SDR17 дiам.
225х160 мм для терморезисторного
зварювання ПЕ труб</t>
  </si>
  <si>
    <t>С113-1313</t>
  </si>
  <si>
    <t>Втулка під фланець з ПНТ для напорних
труб типу Т,  Д=160мм</t>
  </si>
  <si>
    <t>С1533-12</t>
  </si>
  <si>
    <t>Фланець сталевий вільний на Ру до !,0 МПа 
дiаметр 150 мм</t>
  </si>
  <si>
    <t>С130-971</t>
  </si>
  <si>
    <t>Фланець сталевий плоский приварний із
з"єднувальним виступом для води, тиском
до 1,0 МПа,  дiаметр 150 мм</t>
  </si>
  <si>
    <t>С1545-48</t>
  </si>
  <si>
    <t>Заглушка сталева безшовна приварна
еліптична Д-159мм</t>
  </si>
  <si>
    <t>Хомут S-образний Д-225мм с гайкой М8/М10</t>
  </si>
  <si>
    <t>РН15-16-11</t>
  </si>
  <si>
    <t>Під'єднання нових ділянок трубопроводу до
існуючих мереж водопостачання чи
опалення діаметром 200 мм</t>
  </si>
  <si>
    <t>Демонтаж трубопровода водопостачання
зi стальних труб дiаметром 219 мм</t>
  </si>
  <si>
    <t>Прокладання трубопроводiв каналiзацiї з
полiетиленових труб низького тиску
дiаметром 110 мм</t>
  </si>
  <si>
    <t>Клапан зворотнiй Д=110 мм ПВХ з
раструбом</t>
  </si>
  <si>
    <t>С1630-973</t>
  </si>
  <si>
    <t>Сифон  M/F L-110 мм "Kaczmarek"</t>
  </si>
  <si>
    <t>Заглушка Dy110 Wavin</t>
  </si>
  <si>
    <t>Прокладання трубопроводiв каналiзацiї з
полiвінілхлоридна труб для внутрішньої
дiаметром 110 мм</t>
  </si>
  <si>
    <t>РН15-16-10</t>
  </si>
  <si>
    <t>Під'єднання нових ділянок трубопроводу до
існуючих мереж водопостачання чи
опалення діаметром 150 мм</t>
  </si>
  <si>
    <t>Заглушка внутрішня SN4 для зовнішньої
каналізації iз ПВХ дiам. 110 мм Wavin</t>
  </si>
  <si>
    <t>С1546-56</t>
  </si>
  <si>
    <t>Змащення для каналізації</t>
  </si>
  <si>
    <t>С111-215</t>
  </si>
  <si>
    <t>Герметик санітарний Lacrysil безколірний</t>
  </si>
  <si>
    <t>Гвинт М8 з двостороннім різьбленням і
розпірним дюбелем</t>
  </si>
  <si>
    <t>Сифон двохобертовий пластмасовий
уніфікований</t>
  </si>
  <si>
    <t>Установлення дренажного насоса Optima</t>
  </si>
  <si>
    <t>С1630-1614</t>
  </si>
  <si>
    <t>Дренажний насос Optima FSP400C з
автоматичним  поплавковим вимикачем,
Q=4м3/ч, Н=5,0м, N=0,4квт</t>
  </si>
  <si>
    <t>С113-2159</t>
  </si>
  <si>
    <t>Кульовий  кран з муфтовими закінченнями
Ру до 1МПа  дiам. 63 мм VEEIV063E</t>
  </si>
  <si>
    <t>Кульковий зворотний клапан з муфтовими
закінченнями Ру до 1МПа Д-63</t>
  </si>
  <si>
    <t>Е16-14-28</t>
  </si>
  <si>
    <t>Прокладання трубопроводiв
водопостачання з напiрних вініпластових
труб зовнiшнiм дiаметром 63 мм зі
з'єднанням на клеї</t>
  </si>
  <si>
    <t>Труба напірна  з ПВХ (U-PVC) Ру до 1,6МПа
клейова, дiаметр 63х4,7 мм</t>
  </si>
  <si>
    <t>С113-1794</t>
  </si>
  <si>
    <t>Муфта розбірна з внутрішнім різбленням
дiам. 32х1 мм</t>
  </si>
  <si>
    <t>С113-1283</t>
  </si>
  <si>
    <t>Перехідне кільце Д-63х32 DIV063032</t>
  </si>
  <si>
    <t>Відвод 90_ дiам. 63 мм ( GIV63)</t>
  </si>
  <si>
    <t>Демонтаж труби каналiзацiйної з
полiвінілхлориду дiаметром 110 мм</t>
  </si>
  <si>
    <t>2-1-20</t>
  </si>
  <si>
    <t>2-1-21</t>
  </si>
  <si>
    <t>Трубка мiдна з термоізолятором d=6,35х0,76</t>
  </si>
  <si>
    <t>Трубка мiдна з термоізолятором d=12,7х0,89</t>
  </si>
  <si>
    <t>М12-70-1</t>
  </si>
  <si>
    <t>Трубопроводи з мiдних труб на умовний
тиск до 2,5 МПа [25 кгс/см2], дiаметр
зовнiшнiй 18 мм</t>
  </si>
  <si>
    <t>Трубка мiдна з термоізолятором d=9,52х0,81</t>
  </si>
  <si>
    <t>Трубка мiдна з термоізолятором d=15,87х0,
89</t>
  </si>
  <si>
    <t>С113-1680</t>
  </si>
  <si>
    <t>Трубка для конденсату гладка ПВХ d=16</t>
  </si>
  <si>
    <t>Повiтровід з оцинкованої з сталi товщиною
0,7 мм, круглого перерiзу, дiаметр 250 мм
ГОСТ 14918-80</t>
  </si>
  <si>
    <t>Фланець d=250 з &lt; 25х25х2,5</t>
  </si>
  <si>
    <t>Повiтровід з оцинкованої з сталi товщиною
0,7 мм, круглого перерiзу, дiаметр 400 мм
ГОСТ 14918-80</t>
  </si>
  <si>
    <t>Фланець d=400 з &lt; 25х25х2,5</t>
  </si>
  <si>
    <t>Е16-5-2</t>
  </si>
  <si>
    <t>Прокладання по стiнах будiвель i в каналах
трубопроводiв iз чавунних каналiзацiйних
труб дiаметром до 100 мм</t>
  </si>
  <si>
    <t>С113-634</t>
  </si>
  <si>
    <t>Труба каналізаційна чавунна, дiаметр 100
мм</t>
  </si>
  <si>
    <t>С113-108</t>
  </si>
  <si>
    <t>Муфта рухома чавунна d=100 мм</t>
  </si>
  <si>
    <t>Демонтаж. Кондиціонер настінний сплит-
система.</t>
  </si>
  <si>
    <t>Е20-36-1</t>
  </si>
  <si>
    <t>Монтаж. Кондиціонер настінний сплит-
система.</t>
  </si>
  <si>
    <t>Демонтаж вентиляторiв радiальних
масою до 0,05 т</t>
  </si>
  <si>
    <t>Демонтаж вентиляторiв радiальних
масою до 0,12 т</t>
  </si>
  <si>
    <t>Е20-31-1</t>
  </si>
  <si>
    <t>Установлення вентиляторiв радiальних
масою до 0,05 т</t>
  </si>
  <si>
    <t>Е20-31-2</t>
  </si>
  <si>
    <t>Установлення вентиляторiв радiальних
масою до 0,12 т</t>
  </si>
  <si>
    <t>4-1-1</t>
  </si>
  <si>
    <t>Е34-103-1</t>
  </si>
  <si>
    <t>Улаштування трубопроводiв iз
полiетиленових труб, до 2-х каналiв</t>
  </si>
  <si>
    <t>км</t>
  </si>
  <si>
    <t>Труба поліетиленова Ду 110 мм</t>
  </si>
  <si>
    <t>М8-142-1</t>
  </si>
  <si>
    <t>Улаштування постелi при одному кабелi у
траншеї</t>
  </si>
  <si>
    <t>С1421-10634</t>
  </si>
  <si>
    <t>Пiсок природний, рядовий</t>
  </si>
  <si>
    <t>М8-141-2</t>
  </si>
  <si>
    <t>Кабель до 35 кВ, що прокладається у
готових траншеях без покриттiв, маса 1
м до 2 кг</t>
  </si>
  <si>
    <t>М8-146-1</t>
  </si>
  <si>
    <t>Кабель до 35 кВ, що прокладається з
крiпленням накладними скобами, маса 1 м
до 0,5 кг</t>
  </si>
  <si>
    <t>Кабель силовий з алюмінієвими жилами з
ПВХ ізоляцією, броньований, зовнішній
покрив шланг з ПВХ пластику. ТУМИ 344-
74_ перерiзом 4х50 мм2 АВБбШв-1 кВ</t>
  </si>
  <si>
    <t>М8-143-5</t>
  </si>
  <si>
    <t>Покривання 1-2 кабелів, прокладених у
траншеї, сигнальною стрічкою</t>
  </si>
  <si>
    <t>100 м тр</t>
  </si>
  <si>
    <t>Стрiчка сигнальна</t>
  </si>
  <si>
    <t>М8-161-2</t>
  </si>
  <si>
    <t>Закладення кiнцеве сухе iз застосуванням
бандажуючих муфт для контрольного
кабеля з гумовою або пластмасовою
iзоляцiєю</t>
  </si>
  <si>
    <t>С1545-50</t>
  </si>
  <si>
    <t>Забиття кiнцеве</t>
  </si>
  <si>
    <t>С1545-135</t>
  </si>
  <si>
    <t>Наконечники кабельні алюмiнiєвi для
опресування 50-10-12-А-УХЛЗ</t>
  </si>
  <si>
    <t>6-1-1</t>
  </si>
  <si>
    <t>ЕН22-11-3</t>
  </si>
  <si>
    <t>Укладання трубопроводiв iз
полiетиленових труб дiаметром 110 мм з
гідравличним випробуванням</t>
  </si>
  <si>
    <t>Е23-23-2</t>
  </si>
  <si>
    <t>Приєднання каналiзацiйних трубопроводiв
до iснуючої мережi в мокрих ґрунтах</t>
  </si>
  <si>
    <t>Укладання футляра iз стальних труб
вiдкритим способом дiаметром 300 мм</t>
  </si>
  <si>
    <t>С113-203</t>
  </si>
  <si>
    <t>Труби сталевi електрозварнi прямошовнi iз
сталi марки 20, зовнiшнiй дiаметр 325 мм,
товщина стiнки 7 мм</t>
  </si>
  <si>
    <t>ЕН22-15-8</t>
  </si>
  <si>
    <t>Нанесення дуже посиленої антикорозiйної
бiтумно-гумової iзоляцiї на сталевi
трубопроводи дiаметром 300 мм</t>
  </si>
  <si>
    <t>ЕН22-47-1</t>
  </si>
  <si>
    <t>Протягування в футляр полiетиленових
труб дiаметром до 100мм</t>
  </si>
  <si>
    <t>Забивання бiтумом та пасмом смоляним
кiнцiв футляра дiаметром 300 мм</t>
  </si>
  <si>
    <t>1 футляр</t>
  </si>
  <si>
    <t>Установлення закладних деталей вагою
понад 5 кг до 20 кг ( гiльза зi стальних
труб дiаметром 219 мм)</t>
  </si>
  <si>
    <t>С113-469</t>
  </si>
  <si>
    <t>Труби сталевi безшовнi гарячедеформованi
iз сталi марки 15, 20, 25, зовнiшнiй дiаметр
219 мм, товщина стiнки 6 мм</t>
  </si>
  <si>
    <t>ЕН8-4-1</t>
  </si>
  <si>
    <t>Бокова iзоляцiя стiн, фундаментiв глиною
(замок з глини)</t>
  </si>
  <si>
    <t>Улаштування бетонної пiдготовки бетон
важкий В 10 (М 150), крупнiсть
заповнювача бiльше 40 мм</t>
  </si>
  <si>
    <t>ЕН6-33-1</t>
  </si>
  <si>
    <t>Улаштування стiн i плоских днищ круглих
споруд при товщинi стiн до 150 мм</t>
  </si>
  <si>
    <t>Е7-31-1</t>
  </si>
  <si>
    <t>Установлення опор iз плит i кiлець
дiаметром до 1000 мм</t>
  </si>
  <si>
    <t>Плити покриття ПП10-2 залiзобетоннi серiя
3.900.1-14 випуск 1 (об'єм бетону - 0,10
м3)(Ф53)</t>
  </si>
  <si>
    <t>Кiльця опорнi КО6 залiзобетоннi серiя
3.900.1-14 випуск 1 (об'єм бетону - 0,02
м3)(Ф53)</t>
  </si>
  <si>
    <t>Е23-24-1</t>
  </si>
  <si>
    <t>Установлення люка</t>
  </si>
  <si>
    <t>С113-753</t>
  </si>
  <si>
    <t>Люк полімер-піщаний тип "С" с ЗУ</t>
  </si>
  <si>
    <t>С111-1789</t>
  </si>
  <si>
    <t>Скоби ходовi</t>
  </si>
  <si>
    <t>Бокова iзоляцiя стiн, фундаментiв глиною</t>
  </si>
  <si>
    <t>6-1-2</t>
  </si>
  <si>
    <t>Доробка вручну, зачищення дна i стiнок
вручну з викидом грунту в котлованах i
траншеях, розроблених механiзованим
способом</t>
  </si>
  <si>
    <t>ЕН22-11-7</t>
  </si>
  <si>
    <t>Укладання трубопроводiв iз
полiетиленових труб дiаметром 250 мм з
гідравличним випробуванням</t>
  </si>
  <si>
    <t>Е23-13-6</t>
  </si>
  <si>
    <t>Улаштування круглих збiрних
залiзобетонних каналiзацiйних колодязiв
дiаметром 1,5 м у мокрих ґрунтах</t>
  </si>
  <si>
    <t>Кiльця КС15.6 залiзобетоннi серiя 3.900.1-
14 випуск 1 (об'єм бетону - 0,265 м3)(Ф53)</t>
  </si>
  <si>
    <t>Кiльця КС15.9 залiзобетоннi серiя 3.900.1-
14 випуск 1 (об'єм бетону - 0,40 м3)(Ф53)</t>
  </si>
  <si>
    <t>Плити покриття 1ПП15-2 залiзобетоннi серiя
3.900.1-14 випуск 1 (об'єм бетону - 0,27
м3)(Ф53)</t>
  </si>
  <si>
    <t>Плити днищ ПН15 залiзобетоннi серiя
3.900.1-14 випуск 1 (об'єм бетону - 0,38
м3)(Ф53)</t>
  </si>
  <si>
    <t>С113-754</t>
  </si>
  <si>
    <t>Люк чавунний для колодязiв важкий</t>
  </si>
  <si>
    <t>Гiдроiзоляцiя стiн, фундаментiв бокова
обмазувальна бiтумна в 2 шари по
вирiвнянiй поверхнi бутового мурування,
цеглi, бетону (внутрішні поверхні)</t>
  </si>
  <si>
    <t>С113-209</t>
  </si>
  <si>
    <t>Труби сталевi електрозварнi прямошовнi iз
сталi марки 20, зовнiшнiй дiаметр 377 мм,
товщина стiнки 6 мм</t>
  </si>
  <si>
    <t>С124-2</t>
  </si>
  <si>
    <t>Гарячекатана арматурна сталь гладка, клас
А-1, дiаметр 8 мм</t>
  </si>
  <si>
    <t>Плити перекриття П8Д-8а L=740мм серiя
3.006.1-2.87</t>
  </si>
  <si>
    <t>Гiдроiзоляцiя зовнішніх поверхонь каналу
бокова обмазувальна бiтумна в 2 шари</t>
  </si>
  <si>
    <t>Улаштування бетоних опор розміром
400х830х90(h)м під трубопровіди систем
К2 діам.250мм і К14 діам.160мм в каналі</t>
  </si>
  <si>
    <t>Труби сталевi електрозварнi прямошовнi iз
сталi марки 20, зовнiшнiй дiаметр 57 мм,
товщина стiнки 3 мм</t>
  </si>
  <si>
    <t>Е7-31-2</t>
  </si>
  <si>
    <t>Установлення опор iз плит i кiлець
дiаметром бiльше 1000 мм</t>
  </si>
  <si>
    <t>Кiльця КС7.3 залiзобетоннi серiя 3.900.1-14
випуск 1 (об'єм бетону - 0,05 м3)(Ф53)</t>
  </si>
  <si>
    <t>ЕН15-172-4</t>
  </si>
  <si>
    <t>Фарбування суриком грат, рам, радiаторiв,
труб дiаметром менше 50 мм тощо за два
рази (драбин)</t>
  </si>
  <si>
    <t>6-1-3</t>
  </si>
  <si>
    <t>С113-196</t>
  </si>
  <si>
    <t>Труби сталевi електрозварнi прямошовнi iз
сталi марки 20, зовнiшнiй дiаметр 273 мм,
товщина стiнки 6 мм</t>
  </si>
  <si>
    <t>6-1-4</t>
  </si>
  <si>
    <t>Е1-18-1</t>
  </si>
  <si>
    <t>Навантаження грунту на автомобiлi-
самоскиди екскаваторами одноковшовими
дизельними на гусеничному ходу з ковшом
мiсткiстю 0,4 м3, група грунтiв 1</t>
  </si>
  <si>
    <t>Засипка вручну траншей, група грунтiв 1</t>
  </si>
  <si>
    <t>Улаштування трубопроводiв iз
полiетиленових труб Ду=63 мм</t>
  </si>
  <si>
    <t>С1530-69</t>
  </si>
  <si>
    <t>Труби напiрнi з полiетилену низького тиску,
тип важкий, зовнiшнiй дiаметр 63 мм</t>
  </si>
  <si>
    <t>М8-148-1</t>
  </si>
  <si>
    <t>Кабель до 35 кВ у прокладених трубах,
блоках i коробах, маса 1 м до 1 кг</t>
  </si>
  <si>
    <t>М8-158-5</t>
  </si>
  <si>
    <t>Закладення сухе кiнцеве для контрольного
кабеля перерiзом однiєї жили до 2,5 мм2,
кiлькiсть жил до 4</t>
  </si>
  <si>
    <t>Е1-13-4</t>
  </si>
  <si>
    <t>Розроблення ґрунту у вiдвал екскаваторами
"драглайн" або "зворотна лопата" з ковшом
мiсткiстю 0,25 м3, група ґрунтiв 1</t>
  </si>
  <si>
    <t>ЕН6-11-9</t>
  </si>
  <si>
    <t>Установлення закладних деталей вагою
понад 10 кг до 20 кг</t>
  </si>
  <si>
    <t>6-1-8</t>
  </si>
  <si>
    <t>Е1-163-8</t>
  </si>
  <si>
    <t>Розробка ґрунту вручну в траншеях
шириною понад 2 м i котлованах площею
перерiзу до 5 м2 з крiпленнями при глибинi
траншей i котлованiв до 3 м, група ґрунтiв 2</t>
  </si>
  <si>
    <t>Е1-172-4</t>
  </si>
  <si>
    <t>Крiплення дошками стiнок котлованiв i
траншей шириною понад 2 м, глибиною
понад 3 м, у ґрунтах нестiйких</t>
  </si>
  <si>
    <t>Е1-27-1</t>
  </si>
  <si>
    <t>Засипка траншей i котлованiв
бульдозерами потужнiстю 59 кВт [80 к.с.]
з перемiщенням ґрунту до 5 м, група
ґрунтiв 1</t>
  </si>
  <si>
    <t>Улаштування круглих збiрних
залiзобетонних каналiзацiйних колодязiв
дiаметром 1,5 м у просідних грунтах</t>
  </si>
  <si>
    <t>С1424-11598</t>
  </si>
  <si>
    <t>Сумiшi бетоннi готовi важкi, клас бетону В7,
5 [М100], крупнiсть заповнювача бiльше 40
мм</t>
  </si>
  <si>
    <t>С113-201</t>
  </si>
  <si>
    <t>Труби сталевi електрозварнi прямошовнi iз
сталi марки 20, зовнiшнiй дiаметр 325 мм,
товщина стiнки 5 мм (для гільз)</t>
  </si>
  <si>
    <t>Улаштування балок фундаментних
(підкладка під стики лотків та примикання)</t>
  </si>
  <si>
    <t>Е7-61-1</t>
  </si>
  <si>
    <t>Улаштування непрохiдних однолоткових
каналiв, що перекриваються або
обпираються на плити</t>
  </si>
  <si>
    <t>Лотки каналiв збiрнi з/б марки Л4Д-8 серiя
3.006.1-2.87 вып.0-2(Ф96)</t>
  </si>
  <si>
    <t>Плити перекриття П5Д-5 серiя 3.006.1-
2.87(Ф96)</t>
  </si>
  <si>
    <t>Праймер битумный</t>
  </si>
  <si>
    <t>Приєднання каналiзацiйного трубопроводу
Д=225х13,4 до iснуючої чавунної труби
Д=250</t>
  </si>
  <si>
    <t>Труба для зовнішньої каналізації з
розтрубом ПВХ з ущільнюючим кільцем,
клас S (SN8,SDR34)  дiаметр 110х 3,2мм</t>
  </si>
  <si>
    <t>Трiйник 88 град.S (SN8) Dy110/Dy110х88
Wavin</t>
  </si>
  <si>
    <t>С113-187</t>
  </si>
  <si>
    <t>Гільза із труби сталевi електрозварнi
зовнiшнiй дiаметр 219 мм, товщина стiнки 4
мм для пропускання труби ПВХ Д=110х3,
2мм</t>
  </si>
  <si>
    <t>ЕН27-17-3</t>
  </si>
  <si>
    <t>Улаштування основи тротуарів із щебеню
за товщини шару 12 см</t>
  </si>
  <si>
    <t>Улаштування основи тротуарів зі щебеню
, при зміні товщини на кожний 1 см
додавати або виключати до норми 27-17-3
(добавити) до товщини 15 см</t>
  </si>
  <si>
    <t>Улаштування бетонної пiдготовки бетон
важкий В 10 (М 150), крупнiсть
заповнювача 20-40мм</t>
  </si>
  <si>
    <t>С111-858</t>
  </si>
  <si>
    <t>Руберойд пiдкладний з пиловидною
засипкою РПП</t>
  </si>
  <si>
    <t>ЕН27-65-6</t>
  </si>
  <si>
    <t>Улаштування покриття з фігурних
елементів мощення з використанням
готової піщано-цементної суміші
тротуарів, шириною до 2 м</t>
  </si>
  <si>
    <t>1000 м2</t>
  </si>
  <si>
    <t>Сумiш пiскоцементна</t>
  </si>
  <si>
    <t>С1426-11789</t>
  </si>
  <si>
    <t>Дрібнорозмірна тротуарна плитка Н=0,06м</t>
  </si>
  <si>
    <t>Круг відрізний алмазний, діаметр 230 мм</t>
  </si>
  <si>
    <t>С1424-11600</t>
  </si>
  <si>
    <t>Сумiшi бетоннi готовi важкi, клас бетону В15
[М200], крупнiсть заповнювача бiльше 40 мм</t>
  </si>
  <si>
    <t>Бортовий камінь БР 100.20.8</t>
  </si>
  <si>
    <t>ЕН27-13-1</t>
  </si>
  <si>
    <t>Улаштування одношарової основи зі
щебеню за товщини 15 см</t>
  </si>
  <si>
    <t>ЕН27-22-4</t>
  </si>
  <si>
    <t>Улаштування асфальтобетонного
покриття доріжок і тротуарів двошарових,
нижній шар із крупнозернистої
асфальтобетонної суміші за товщини 4,5
см</t>
  </si>
  <si>
    <t>С1421-9848</t>
  </si>
  <si>
    <t>Сумiшi асфальтобетоннi гарячi i теплi
[асфальтобетон щiльний]
(дорожнi)(аеродромнi), що застосовуються у
нижнiх шарах покриттiв, крупнозернистi, тип
А, марка 1</t>
  </si>
  <si>
    <t>Улаштування асфальтобетонного покриття
доріжок і тротуарів одношарових, на кожні 0,
5 см зміни товщини шару додавати або
вилучати до/з норм 27-22-3 – 27-22-4
(додавати до товщ. 8 см)</t>
  </si>
  <si>
    <t>ЕН27-22-3</t>
  </si>
  <si>
    <t>Улаштування асфальтобетонного
покриття доріжок і тротуарів двошарових,
верхній шар із дрібнозернистої
асфальтобетонної суміші за товщини 3 см</t>
  </si>
  <si>
    <t>С1421-9837</t>
  </si>
  <si>
    <t>Сумiшi асфальтобетоннi гарячi i теплi
[асфальтобетон щiльний]
(дорожнi)(аеродромнi), що застосовуються у
верхнiх шарах покриттiв, дрiбнозернистi,
тип Б, марка 1</t>
  </si>
  <si>
    <t>Улаштування асфальтобетонного
покриття доріжок і тротуарів
одношарових, на кожні 0,5 см зміни
товщини шару додавати або вилучати
до/з норм 27-22-3 – 27-22-4 (добавити) до
товщини 4 см</t>
  </si>
  <si>
    <t>ЕН27-66-5</t>
  </si>
  <si>
    <t>Установлення бетонних бортових каменів
на бетонну основу понад 100 мм до 150 мм</t>
  </si>
  <si>
    <t>Каменi бетоннi бортовi БР100.30.15</t>
  </si>
  <si>
    <t>Установлення бетонних бортових каменів
на бетонну основу понад 100 мм до 150 мм
(БР100.30.15 повторного застосування)</t>
  </si>
  <si>
    <t>Улаштування покриття з фігурних
елементів мощення з використанням
готової піщано-цементної суміші
тротуарів, шириною до 2 м (72 м2 плитки
повторного застосування)</t>
  </si>
  <si>
    <t>Розбирання покриття з фігурних
елементів мощення (15% в сміття)</t>
  </si>
  <si>
    <t>ЕН27-67-2</t>
  </si>
  <si>
    <t>Розбирання дорожніх покриттів та основ
щебеневих</t>
  </si>
  <si>
    <t>РН18-2-1</t>
  </si>
  <si>
    <t>Розбирання бортових каменiв</t>
  </si>
  <si>
    <t>Е1-30-2</t>
  </si>
  <si>
    <t>Планування площ бульдозерами
потужнiстю 79 кВт [108 к.с.] за 1 прохiд</t>
  </si>
  <si>
    <t>Монтаж дрiбних металоконструкцiй вагою
до 0,5 т (2 стійки для баскетболу)</t>
  </si>
  <si>
    <t>РН20-12-2</t>
  </si>
  <si>
    <t>Демонтаж залiзобетонної огорожi з
панелей</t>
  </si>
  <si>
    <t>Демонтаж каркасу огорожі
спортмайданчику.</t>
  </si>
  <si>
    <t>Е7-24-12</t>
  </si>
  <si>
    <t>Установлення металевої огорожi з
сiтчастих панелей по залiзобетонних
стовпах без цоколя, висотою 2 м (тип
огорожi -"3D")</t>
  </si>
  <si>
    <t>Панель тип "3D" з дроту 4мм, розмір комірки
60х200мм h=2,0м</t>
  </si>
  <si>
    <t>С121-241</t>
  </si>
  <si>
    <t>Стійки панелей 60х60х2 L=2,6м з кріпленням</t>
  </si>
  <si>
    <t>Е7-25-8</t>
  </si>
  <si>
    <t>Улаштування хвiрток з установленням
стовпiв металевих</t>
  </si>
  <si>
    <t>Хвіртка сітчаста 2000х1000 зі стійками та
замком</t>
  </si>
  <si>
    <t>Е46-34-3</t>
  </si>
  <si>
    <t>Розбирання фундаментiв залiзобетонних</t>
  </si>
  <si>
    <t>ЕН6-13-3</t>
  </si>
  <si>
    <t>Улаштування залiзобетонних пiдпiрних
стiн i стiн пiдвалiв висотою до 3 м,
товщиною до 300 мм бетон важкий В 15
(М 200), крупнiсть заповнювача бiльше 40
мм</t>
  </si>
  <si>
    <t>С124-23</t>
  </si>
  <si>
    <t>Гарячекатана арматурна сталь
перiодичного профiлю, клас А-III, дiаметр 14
мм</t>
  </si>
  <si>
    <t>С124-38</t>
  </si>
  <si>
    <t>Надбавки до цiн заготовок за складання та
зварювання каркасiв та сiток плоских
дiаметром 14 мм</t>
  </si>
  <si>
    <t>Деталi закладнi МН 129-3</t>
  </si>
  <si>
    <t>Установлення металевої огорожi з
сiтчастих панелей по залiзобетонних
стовпах без цоколя, висотою 4 м (тип
огорожi -"3D")</t>
  </si>
  <si>
    <t>Панель тип "3D" з дроту 4мм, розмір комірки
60х200мм h=4,0м</t>
  </si>
  <si>
    <t>Стійки панелей 60х60х2 L=4м з кріпленням</t>
  </si>
  <si>
    <t>ЕН22-8-5к=0,6</t>
  </si>
  <si>
    <t>С1545-104(зворотнiматерiали)</t>
  </si>
  <si>
    <t>С1416-8525(зворотнiматерiали)</t>
  </si>
  <si>
    <t>МС1-1-1к=0,6</t>
  </si>
  <si>
    <t>С157-406(зворотнiматерiали)</t>
  </si>
  <si>
    <t>Е33-115-1к=0,6</t>
  </si>
  <si>
    <t>1507-4137-41(зворотнiматерiали)</t>
  </si>
  <si>
    <t>ЕН10-20-4К=0,8</t>
  </si>
  <si>
    <t>К589121-К423</t>
  </si>
  <si>
    <t>РН8-45-5к=1,5</t>
  </si>
  <si>
    <t>ЕН11-11-6к=7</t>
  </si>
  <si>
    <t>ЕН11-11-14к=1,5</t>
  </si>
  <si>
    <t>ЕН11-11-6к=12</t>
  </si>
  <si>
    <t>ЕН11-15-2к=2</t>
  </si>
  <si>
    <t>ЕН11-11-6к=15,2</t>
  </si>
  <si>
    <t>ЕН11-11-6к=3</t>
  </si>
  <si>
    <t>ЕН11-11-6к=5,4</t>
  </si>
  <si>
    <t>ЕН11-11-2к=6</t>
  </si>
  <si>
    <t>ЕН11-11-6к=4</t>
  </si>
  <si>
    <t>ЕН15-63-5застосовно</t>
  </si>
  <si>
    <t>ЕН15-46-6_тех.ч._п.3.3.10_к=0,9</t>
  </si>
  <si>
    <t>Е13-26-6к=2</t>
  </si>
  <si>
    <t>К589921-А003_С1426-11709</t>
  </si>
  <si>
    <t>ЕН11-11-6к=8</t>
  </si>
  <si>
    <t>Е9-43-1тех.ч._п.1.3.2_к=1,1т.ч.т.5 к=1,03</t>
  </si>
  <si>
    <t>Е9-22-1т.ч.т.5 к=1,03</t>
  </si>
  <si>
    <t>Е9-23-1т.ч.т.5 к=1,03</t>
  </si>
  <si>
    <t>Е9-25-1т.ч.т.5 к=1,03</t>
  </si>
  <si>
    <t>Е9-24-1т.ч.т.5 к=1,03</t>
  </si>
  <si>
    <t>ЕН6-9-2к=3</t>
  </si>
  <si>
    <t>Е9-43-1т.ч.т.5 к=1,03</t>
  </si>
  <si>
    <t>ЕН11-11-2к=2</t>
  </si>
  <si>
    <t>Е9-34-4т.ч.т.5 к=1,03</t>
  </si>
  <si>
    <t>Е9-62-4т.ч.т.5 к=1,03</t>
  </si>
  <si>
    <t>Е9-61-5т.ч.т.5 к=1,03</t>
  </si>
  <si>
    <t>ЕН6-1-1прист</t>
  </si>
  <si>
    <t>Е16-14-22прист</t>
  </si>
  <si>
    <t>Е16-5-2к=0,4</t>
  </si>
  <si>
    <t>Е16-13-2к=0,4</t>
  </si>
  <si>
    <t>Е16-14-22к=0,4</t>
  </si>
  <si>
    <t>М12-790-1_в.в._п.13.1.2_к=1,25</t>
  </si>
  <si>
    <t>Е18-21-5к=0,4</t>
  </si>
  <si>
    <t>Е16-10-3к=0,4</t>
  </si>
  <si>
    <t>Е16-10-2к=0,4</t>
  </si>
  <si>
    <t>М10-898-12пристос.</t>
  </si>
  <si>
    <t>М10-901-8пристос.</t>
  </si>
  <si>
    <t>Е13-74-7Н1=2_тех.ч._п.1.3.15_к=1,1</t>
  </si>
  <si>
    <t>Е13-45-5_тех.ч._п.1.3.15_к=1,1</t>
  </si>
  <si>
    <t>РН8-18-3к=1,5</t>
  </si>
  <si>
    <t>Е9-25-1тех.ч._п.1.3.2_к=1,1</t>
  </si>
  <si>
    <t>ЕН11-11-8к=6</t>
  </si>
  <si>
    <t>РН8-45-5к=2</t>
  </si>
  <si>
    <t>ЕН11-20-4к=7</t>
  </si>
  <si>
    <t>ЕН11-20-4к=5</t>
  </si>
  <si>
    <t>Е9-47-1к=0,7</t>
  </si>
  <si>
    <t>С1425-11685-3</t>
  </si>
  <si>
    <t>Е1-162-1_тех.ч._п.1.3.185_к=0,8</t>
  </si>
  <si>
    <t>Е34-53-1заст.</t>
  </si>
  <si>
    <t>К585521-П003</t>
  </si>
  <si>
    <t>К585521-П009</t>
  </si>
  <si>
    <t>К585521-П014</t>
  </si>
  <si>
    <t>К585521-П019</t>
  </si>
  <si>
    <t>К585521-П022</t>
  </si>
  <si>
    <t>К585521-П034</t>
  </si>
  <si>
    <t>К585521-П042</t>
  </si>
  <si>
    <t>К585521-П111</t>
  </si>
  <si>
    <t>К585521-П131</t>
  </si>
  <si>
    <t>Е7-64-3к=0,8</t>
  </si>
  <si>
    <t>Е7-61-1к=0,8</t>
  </si>
  <si>
    <t>Е9-17-4тех.ч._п.1.3.2_к=1,1т.ч.т.5 к=1,03</t>
  </si>
  <si>
    <t>Е9-22-4т.ч.т.5 к=1,03</t>
  </si>
  <si>
    <t>Е9-17-1т.ч.т.5 к=1,03</t>
  </si>
  <si>
    <t>Е16-14-9к=0,4</t>
  </si>
  <si>
    <t>Е16-15-3к=0,4</t>
  </si>
  <si>
    <t>С113-1088-11В</t>
  </si>
  <si>
    <t>С113-993-11Д</t>
  </si>
  <si>
    <t>Е16-14-25к=0,4</t>
  </si>
  <si>
    <t>С113-999-11В</t>
  </si>
  <si>
    <t>С113-999-11Г</t>
  </si>
  <si>
    <t>С113-1103-11Д</t>
  </si>
  <si>
    <t>Е16-10-8к=0,4</t>
  </si>
  <si>
    <t>Е20-36-1к=0,4</t>
  </si>
  <si>
    <t>Е20-31-1к=0,4</t>
  </si>
  <si>
    <t>Е20-31-2к=0,4</t>
  </si>
  <si>
    <t>С111-1721-11В</t>
  </si>
  <si>
    <t>ЕН22-8-8к=0,9</t>
  </si>
  <si>
    <t>ЕН22-48-1к=0,4</t>
  </si>
  <si>
    <t>К585521-Л032</t>
  </si>
  <si>
    <t>К585521-Л052</t>
  </si>
  <si>
    <t>Е1-164-1_тех.ч._п.1.3.180_к=1,2</t>
  </si>
  <si>
    <t>К585521-Л007</t>
  </si>
  <si>
    <t>К585521-Л008</t>
  </si>
  <si>
    <t>К585521-Л036</t>
  </si>
  <si>
    <t>К585521-Л049</t>
  </si>
  <si>
    <t>К585521-П119</t>
  </si>
  <si>
    <t>К585521-Л001</t>
  </si>
  <si>
    <t>К585821-Г151_С1415-8298</t>
  </si>
  <si>
    <t>К585521-П106_С1415-8215</t>
  </si>
  <si>
    <t>ЕН27-17-4к=3</t>
  </si>
  <si>
    <t>С1421-9656-4</t>
  </si>
  <si>
    <t>С111-1776-П1</t>
  </si>
  <si>
    <t>К589921-А003</t>
  </si>
  <si>
    <t>ЕН27-22-5к=7</t>
  </si>
  <si>
    <t>ЕН27-22-5к=2</t>
  </si>
  <si>
    <t>К589921-А001</t>
  </si>
  <si>
    <t>ЕН27-65-6к=0,8</t>
  </si>
  <si>
    <t>К589921-А001(зворотнiматерiали)</t>
  </si>
  <si>
    <t>РН20-12-2к=0,7</t>
  </si>
  <si>
    <t>Е7-24-2к=0,8</t>
  </si>
  <si>
    <t>РН20-12-1к=0,7</t>
  </si>
  <si>
    <t>С111-1807-1-5Ю</t>
  </si>
  <si>
    <t>С111-1807-2-Н</t>
  </si>
  <si>
    <t>С111-1807-3-Ф</t>
  </si>
  <si>
    <t>С111-1807-4-2В</t>
  </si>
  <si>
    <t>С111-1807-5-2Д</t>
  </si>
  <si>
    <t>С111-1807-6-О</t>
  </si>
  <si>
    <t>С111-1802-3Н</t>
  </si>
  <si>
    <t>С111-1801-1</t>
  </si>
  <si>
    <t>С111-1801-2</t>
  </si>
  <si>
    <t>С111-1801-3</t>
  </si>
  <si>
    <t>С111-1801-4</t>
  </si>
  <si>
    <t>С111-1797-1Н</t>
  </si>
  <si>
    <t>С111-1803-1Н</t>
  </si>
  <si>
    <t>С111-1802-4Н</t>
  </si>
  <si>
    <t>С111-1802-1</t>
  </si>
  <si>
    <t>С111-1803-1</t>
  </si>
  <si>
    <t>С111-92-1</t>
  </si>
  <si>
    <t>С1545-42-1Н</t>
  </si>
  <si>
    <t>С1545-42-4Н</t>
  </si>
  <si>
    <t>С111-1747-1</t>
  </si>
  <si>
    <t>С111-1747-2Н</t>
  </si>
  <si>
    <t>С111-1721-1Н</t>
  </si>
  <si>
    <t>С111-150-1</t>
  </si>
  <si>
    <t>С114-4-У-4</t>
  </si>
  <si>
    <t>С114-4-У-5</t>
  </si>
  <si>
    <t>С114-4-У-6</t>
  </si>
  <si>
    <t>С111-1797-12Н</t>
  </si>
  <si>
    <t>С111-1797-13Н</t>
  </si>
  <si>
    <t>С111-1797-14Н</t>
  </si>
  <si>
    <t>С111-1797-15Н</t>
  </si>
  <si>
    <t>С111-1797-19Н</t>
  </si>
  <si>
    <t>С1545-42-3Н</t>
  </si>
  <si>
    <t>С1545-42-2Н</t>
  </si>
  <si>
    <t>С111-136-3Н</t>
  </si>
  <si>
    <t>С130-598-Н35</t>
  </si>
  <si>
    <t>С130-598-Н36</t>
  </si>
  <si>
    <t>С114-4-У-1</t>
  </si>
  <si>
    <t>С114-4-У-2</t>
  </si>
  <si>
    <t>С111-701-2</t>
  </si>
  <si>
    <t>С130-1156-1-2Р</t>
  </si>
  <si>
    <t>С111-1846-8Н</t>
  </si>
  <si>
    <t>С111-72-2</t>
  </si>
  <si>
    <t>С111-2011-7Н</t>
  </si>
  <si>
    <t>С111-1784-1Н</t>
  </si>
  <si>
    <t>С1633-61-Н</t>
  </si>
  <si>
    <t>С1545-42-1-М</t>
  </si>
  <si>
    <t>С111-136-3-5Ц</t>
  </si>
  <si>
    <t>С111-327-Н</t>
  </si>
  <si>
    <t>С111-2012-3Н</t>
  </si>
  <si>
    <t>С111-213-2</t>
  </si>
  <si>
    <t>С111-1673-1</t>
  </si>
  <si>
    <t>С111-701-3</t>
  </si>
  <si>
    <t>С111-1801-1Н</t>
  </si>
  <si>
    <t>С1111-65-Н</t>
  </si>
  <si>
    <t>С123-198-Н1</t>
  </si>
  <si>
    <t>С123-198-Н2</t>
  </si>
  <si>
    <t>С123-198-Н3</t>
  </si>
  <si>
    <t>С123-198-Н4</t>
  </si>
  <si>
    <t>С123-198-Н5</t>
  </si>
  <si>
    <t>С123-199-Н</t>
  </si>
  <si>
    <t>С123-199-Н1</t>
  </si>
  <si>
    <t>С123-199-Н3</t>
  </si>
  <si>
    <t>С123-199-Н2</t>
  </si>
  <si>
    <t>С123-199-1Н</t>
  </si>
  <si>
    <t>С123-199-1Н1</t>
  </si>
  <si>
    <t>С123-200-Н</t>
  </si>
  <si>
    <t>С123-208-2Н</t>
  </si>
  <si>
    <t>С123-222-1Н</t>
  </si>
  <si>
    <t>С123-205-Н</t>
  </si>
  <si>
    <t>С121-783-7Н</t>
  </si>
  <si>
    <t>С121-783-2Н1</t>
  </si>
  <si>
    <t>С121-783-8Н</t>
  </si>
  <si>
    <t>С121-783-9Н</t>
  </si>
  <si>
    <t>С121-783-10Н</t>
  </si>
  <si>
    <t>С121-783-11Н</t>
  </si>
  <si>
    <t>С121-783-12Н</t>
  </si>
  <si>
    <t>С121-158-1</t>
  </si>
  <si>
    <t>С121-158-2</t>
  </si>
  <si>
    <t>С121-158-3</t>
  </si>
  <si>
    <t>С121-158-4</t>
  </si>
  <si>
    <t>С121-158-5</t>
  </si>
  <si>
    <t>С111-1904-1-Т</t>
  </si>
  <si>
    <t>С111-215-1-К</t>
  </si>
  <si>
    <t>С121-266-29-5</t>
  </si>
  <si>
    <t>С123-393-1</t>
  </si>
  <si>
    <t>С123-9-1</t>
  </si>
  <si>
    <t>С123-9-2</t>
  </si>
  <si>
    <t>С123-9-3</t>
  </si>
  <si>
    <t>С123-9-4</t>
  </si>
  <si>
    <t>С123-9-5</t>
  </si>
  <si>
    <t>С123-9-6</t>
  </si>
  <si>
    <t>С121-160-16Н</t>
  </si>
  <si>
    <t>С126-907-1Н</t>
  </si>
  <si>
    <t>С1523-2-Н</t>
  </si>
  <si>
    <t>С114-97-Н</t>
  </si>
  <si>
    <t>С113-2088-1-2М</t>
  </si>
  <si>
    <t>С111-2000-9</t>
  </si>
  <si>
    <t>С111-548-Н</t>
  </si>
  <si>
    <t>С126-944-1</t>
  </si>
  <si>
    <t>С1415-8208-1</t>
  </si>
  <si>
    <t>С1415-8208-2</t>
  </si>
  <si>
    <t>С111-1904-17Н</t>
  </si>
  <si>
    <t>С111-1850-1-Н</t>
  </si>
  <si>
    <t>С111-1802-12Н</t>
  </si>
  <si>
    <t>С111-1747-3</t>
  </si>
  <si>
    <t>С111-1807-1Н</t>
  </si>
  <si>
    <t>С126-1300-1</t>
  </si>
  <si>
    <t>С126-917-1</t>
  </si>
  <si>
    <t>С126-1300-2</t>
  </si>
  <si>
    <t>С114-4-У-3</t>
  </si>
  <si>
    <t>С111-1683-2-Н</t>
  </si>
  <si>
    <t>С111-1849-1-О</t>
  </si>
  <si>
    <t>С111-1480-1</t>
  </si>
  <si>
    <t>С111-1480-2</t>
  </si>
  <si>
    <t>С111-1896-11</t>
  </si>
  <si>
    <t>С111-2001-7Н</t>
  </si>
  <si>
    <t>С126-1300-7-2О</t>
  </si>
  <si>
    <t>С126-1300-8</t>
  </si>
  <si>
    <t>С111-1678-2-Х</t>
  </si>
  <si>
    <t>С111-2015-Н</t>
  </si>
  <si>
    <t>С111-696-1-2Б</t>
  </si>
  <si>
    <t>С111-1849-1-Н1</t>
  </si>
  <si>
    <t>С126-1211-2-Т</t>
  </si>
  <si>
    <t>С111-1849-2</t>
  </si>
  <si>
    <t>С123-237-1</t>
  </si>
  <si>
    <t>С111-1717-1</t>
  </si>
  <si>
    <t>С113-2122-Н</t>
  </si>
  <si>
    <t>С111-1797-10Н</t>
  </si>
  <si>
    <t>С111-233-3</t>
  </si>
  <si>
    <t>С111-1896-1</t>
  </si>
  <si>
    <t>С111-233-5</t>
  </si>
  <si>
    <t>С111-233-4</t>
  </si>
  <si>
    <t>С111-2000-5К</t>
  </si>
  <si>
    <t>С111-1-1-2Ю</t>
  </si>
  <si>
    <t>С111-1-2-1Н</t>
  </si>
  <si>
    <t>С111-1-3</t>
  </si>
  <si>
    <t>С111-1-4</t>
  </si>
  <si>
    <t>С111-1-6</t>
  </si>
  <si>
    <t>С111-1-7</t>
  </si>
  <si>
    <t>С126-1207-2</t>
  </si>
  <si>
    <t>С114-21-У-1</t>
  </si>
  <si>
    <t>С126-1300-1-В2</t>
  </si>
  <si>
    <t>С111-1479-1-24</t>
  </si>
  <si>
    <t>С111-329-12</t>
  </si>
  <si>
    <t>С111-861-1-15</t>
  </si>
  <si>
    <t>С1632-80-Н</t>
  </si>
  <si>
    <t>С111-1904-1Н</t>
  </si>
  <si>
    <t>ХБ2-1</t>
  </si>
  <si>
    <t>С111-2012-2Н</t>
  </si>
  <si>
    <t>С111-203-2-Ц</t>
  </si>
  <si>
    <t>С111-1904-9Н</t>
  </si>
  <si>
    <t>С113-2122-1Н</t>
  </si>
  <si>
    <t>С113-2122-2Н</t>
  </si>
  <si>
    <t>С111-1904-18</t>
  </si>
  <si>
    <t>С1418-8851-1</t>
  </si>
  <si>
    <t>С111-1807-11-С</t>
  </si>
  <si>
    <t>С111-1807-10-Р</t>
  </si>
  <si>
    <t>С111-1850-1</t>
  </si>
  <si>
    <t>С111-1850-2</t>
  </si>
  <si>
    <t>С111-1807-9-П</t>
  </si>
  <si>
    <t>С121-784-1-Ц</t>
  </si>
  <si>
    <t>С121-784-2-У</t>
  </si>
  <si>
    <t>С121-784-2Н</t>
  </si>
  <si>
    <t>С121-784-6</t>
  </si>
  <si>
    <t>С111-124-2</t>
  </si>
  <si>
    <t>С111-1904-11</t>
  </si>
  <si>
    <t>С111-1861-1</t>
  </si>
  <si>
    <t>С111-1861-2</t>
  </si>
  <si>
    <t>С130-1200-11</t>
  </si>
  <si>
    <t>С1545-13-7-1Ж</t>
  </si>
  <si>
    <t>С114-98-Л</t>
  </si>
  <si>
    <t>С1630-85-У</t>
  </si>
  <si>
    <t>С111-1678-1-Я</t>
  </si>
  <si>
    <t>С111-1641-1-Э</t>
  </si>
  <si>
    <t>С111-838-1-Ю</t>
  </si>
  <si>
    <t>С130-1097-2</t>
  </si>
  <si>
    <t>С130-559-1-Х</t>
  </si>
  <si>
    <t>С113-101-1</t>
  </si>
  <si>
    <t>С1545-295-2</t>
  </si>
  <si>
    <t>С114-48-1</t>
  </si>
  <si>
    <t>С1545-89-2-Щ</t>
  </si>
  <si>
    <t>С1111-65-1-2У</t>
  </si>
  <si>
    <t>С1545-32-1-Ш</t>
  </si>
  <si>
    <t>С130-558-3-У</t>
  </si>
  <si>
    <t>С121-792-1</t>
  </si>
  <si>
    <t>2308-4028-1-Ю</t>
  </si>
  <si>
    <t>2308-4027-2А</t>
  </si>
  <si>
    <t>2308-4001-1-12</t>
  </si>
  <si>
    <t>С1630-725-1</t>
  </si>
  <si>
    <t>С126-1294-1</t>
  </si>
  <si>
    <t>С114-35-1-О</t>
  </si>
  <si>
    <t>С111-1650-К</t>
  </si>
  <si>
    <t>С114-48-2</t>
  </si>
  <si>
    <t>С130-62-2</t>
  </si>
  <si>
    <t>2301-1196-1</t>
  </si>
  <si>
    <t>2301-1196-2</t>
  </si>
  <si>
    <t>С1630-107-1</t>
  </si>
  <si>
    <t>1704-50064-1</t>
  </si>
  <si>
    <t>С114-35-14</t>
  </si>
  <si>
    <t>С114-35-13</t>
  </si>
  <si>
    <t>С114-35-9</t>
  </si>
  <si>
    <t>С111-540-1</t>
  </si>
  <si>
    <t>С113-948-2</t>
  </si>
  <si>
    <t>С1630-1256-1</t>
  </si>
  <si>
    <t>С1541-63-2</t>
  </si>
  <si>
    <t>С111-1430-1</t>
  </si>
  <si>
    <t>2301-1196-3</t>
  </si>
  <si>
    <t>1701-1043-1</t>
  </si>
  <si>
    <t>1701-5005-Н</t>
  </si>
  <si>
    <t>1701-5005-Н1</t>
  </si>
  <si>
    <t>1701-1043-4</t>
  </si>
  <si>
    <t>1704-10320-Н</t>
  </si>
  <si>
    <t>1504-7016-Н</t>
  </si>
  <si>
    <t>1504-19165-Н1</t>
  </si>
  <si>
    <t>1517-1102Н</t>
  </si>
  <si>
    <t>1517-1100Н</t>
  </si>
  <si>
    <t>1504-1001-6-Ю</t>
  </si>
  <si>
    <t>1504-1001-3-Щ</t>
  </si>
  <si>
    <t>1504-1001-1-Ш</t>
  </si>
  <si>
    <t>1504-1001-4-Э</t>
  </si>
  <si>
    <t>1504-1001-7-Я</t>
  </si>
  <si>
    <t>1504-5001-2</t>
  </si>
  <si>
    <t>1504-5001-5</t>
  </si>
  <si>
    <t>1504-5001-3</t>
  </si>
  <si>
    <t>1504-6200-1</t>
  </si>
  <si>
    <t>1504-6200-2</t>
  </si>
  <si>
    <t>1504-15316-1</t>
  </si>
  <si>
    <t>1504-18001-1</t>
  </si>
  <si>
    <t>1504-18001-2</t>
  </si>
  <si>
    <t>1504-1001-9-10</t>
  </si>
  <si>
    <t>1504-12087-1</t>
  </si>
  <si>
    <t>1504-12001-4</t>
  </si>
  <si>
    <t>1504-1001-10-11</t>
  </si>
  <si>
    <t>1704-50731-Н</t>
  </si>
  <si>
    <t>2405-1010-1</t>
  </si>
  <si>
    <t>2405-1010-2</t>
  </si>
  <si>
    <t>2405-1010-5</t>
  </si>
  <si>
    <t>2405-1010-6</t>
  </si>
  <si>
    <t>2405-1010-7</t>
  </si>
  <si>
    <t>2405-1010-8</t>
  </si>
  <si>
    <t>2405-1010-9</t>
  </si>
  <si>
    <t>С1545-89-1Н</t>
  </si>
  <si>
    <t>С1545-89-27</t>
  </si>
  <si>
    <t>С1545-89-26</t>
  </si>
  <si>
    <t>С1545-89-28</t>
  </si>
  <si>
    <t>С1545-89-29</t>
  </si>
  <si>
    <t>1503-8001-1</t>
  </si>
  <si>
    <t>1507-3001-1-Э</t>
  </si>
  <si>
    <t>1507-3002-1</t>
  </si>
  <si>
    <t>1507-3008-1</t>
  </si>
  <si>
    <t>С1547-31</t>
  </si>
  <si>
    <t>С1545-260-11</t>
  </si>
  <si>
    <t>С1530-1-2</t>
  </si>
  <si>
    <t>15091-1022-4</t>
  </si>
  <si>
    <t>1504-1002-5-1</t>
  </si>
  <si>
    <t>1504-1009-3</t>
  </si>
  <si>
    <t>1504-4009-1</t>
  </si>
  <si>
    <t>С113-2126-1Н</t>
  </si>
  <si>
    <t>С113-2127-1Н</t>
  </si>
  <si>
    <t>С113-2128-1Н</t>
  </si>
  <si>
    <t>С113-2128-2Н</t>
  </si>
  <si>
    <t>С113-2128-3Н</t>
  </si>
  <si>
    <t>С111-1809-1-2И</t>
  </si>
  <si>
    <t>С111-1812-1</t>
  </si>
  <si>
    <t>1503-12053</t>
  </si>
  <si>
    <t>1503-12088</t>
  </si>
  <si>
    <t>1503-12069-2</t>
  </si>
  <si>
    <t>1503-12086</t>
  </si>
  <si>
    <t>1503-12069-3</t>
  </si>
  <si>
    <t>1503-12089</t>
  </si>
  <si>
    <t>2405-12264-1-3Е</t>
  </si>
  <si>
    <t>1503-12086-2</t>
  </si>
  <si>
    <t>1503-12048-2</t>
  </si>
  <si>
    <t>1503-12056-3</t>
  </si>
  <si>
    <t>1503-12056-2</t>
  </si>
  <si>
    <t>1503-12061</t>
  </si>
  <si>
    <t>1503-12056-4</t>
  </si>
  <si>
    <t>1503-12062</t>
  </si>
  <si>
    <t>1503-12090</t>
  </si>
  <si>
    <t>1503-12063</t>
  </si>
  <si>
    <t>С1545-42-1-И</t>
  </si>
  <si>
    <t>С1113-287-4</t>
  </si>
  <si>
    <t>С114-269-1</t>
  </si>
  <si>
    <t>С1530-1-3</t>
  </si>
  <si>
    <t>С1530-1-5</t>
  </si>
  <si>
    <t>С111-1807-7</t>
  </si>
  <si>
    <t>С111-857-1</t>
  </si>
  <si>
    <t>С1545-42-5Н</t>
  </si>
  <si>
    <t>С111-1801-Н</t>
  </si>
  <si>
    <t>С111-1807-2Н</t>
  </si>
  <si>
    <t>С111-1477-1Н</t>
  </si>
  <si>
    <t>С111-1831-1-2К</t>
  </si>
  <si>
    <t>С111-1399-2</t>
  </si>
  <si>
    <t>С111-1904-10Н</t>
  </si>
  <si>
    <t>С1421-9699-2Н</t>
  </si>
  <si>
    <t>С111-1846-9Н</t>
  </si>
  <si>
    <t>С111-1816-2</t>
  </si>
  <si>
    <t>С130-1156-1Н</t>
  </si>
  <si>
    <t>С130-1156-2Н</t>
  </si>
  <si>
    <t>С130-1156-3Н</t>
  </si>
  <si>
    <t>С130-1156-4Н</t>
  </si>
  <si>
    <t>С130-1156-5Н</t>
  </si>
  <si>
    <t>С130-1156-6Н</t>
  </si>
  <si>
    <t>С130-1156-7Н</t>
  </si>
  <si>
    <t>С130-1156-8Н</t>
  </si>
  <si>
    <t>С130-1156-9Н</t>
  </si>
  <si>
    <t>С130-1156-10Н</t>
  </si>
  <si>
    <t>С126-1144-1Н</t>
  </si>
  <si>
    <t>С1547-1-1</t>
  </si>
  <si>
    <t>С130-1098-1-2П</t>
  </si>
  <si>
    <t>С1545-96-1</t>
  </si>
  <si>
    <t>С113-2302-1</t>
  </si>
  <si>
    <t>С111-89-1</t>
  </si>
  <si>
    <t>С1545-265-1-2Ф</t>
  </si>
  <si>
    <t>С1545-265-2</t>
  </si>
  <si>
    <t>С1545-265-3</t>
  </si>
  <si>
    <t>С1545-265-4</t>
  </si>
  <si>
    <t>С130-929-1</t>
  </si>
  <si>
    <t>С130-929-2</t>
  </si>
  <si>
    <t>С152-150-1</t>
  </si>
  <si>
    <t>С121-784-Н1</t>
  </si>
  <si>
    <t>С121-755-3</t>
  </si>
  <si>
    <t>С121-784-Н2</t>
  </si>
  <si>
    <t>Названия строк</t>
  </si>
  <si>
    <t>(пусто)</t>
  </si>
  <si>
    <t>Сумма по полю Кіл-ть</t>
  </si>
  <si>
    <t>Кіл-ть по кошторису</t>
  </si>
  <si>
    <t>Кіл-ть по формам</t>
  </si>
  <si>
    <t>Е1-164-2тех.ч.п.1.3.180к=1,2</t>
  </si>
  <si>
    <t>Е1-18-5</t>
  </si>
  <si>
    <t>Е13-45-2</t>
  </si>
  <si>
    <t>Е14-34-1</t>
  </si>
  <si>
    <t>Е16-14-1</t>
  </si>
  <si>
    <t>Е16-14-18</t>
  </si>
  <si>
    <t>Е16-14-19</t>
  </si>
  <si>
    <t>Е16-14-2</t>
  </si>
  <si>
    <t>Е16-14-21</t>
  </si>
  <si>
    <t>Е16-14-3</t>
  </si>
  <si>
    <t>Е16-14-4</t>
  </si>
  <si>
    <t>Е16-14-5</t>
  </si>
  <si>
    <t>Е16-14-6</t>
  </si>
  <si>
    <t>Е16-15-1</t>
  </si>
  <si>
    <t>Е16-26-1</t>
  </si>
  <si>
    <t>Е16-28-2</t>
  </si>
  <si>
    <t>Е16-30-2</t>
  </si>
  <si>
    <t>Е16-7-1</t>
  </si>
  <si>
    <t>Е16-7-5</t>
  </si>
  <si>
    <t>Е16-7-6</t>
  </si>
  <si>
    <t>Е16-7-7</t>
  </si>
  <si>
    <t>Е16-7-8</t>
  </si>
  <si>
    <t>Е17-2-1</t>
  </si>
  <si>
    <t>Е18-16-1</t>
  </si>
  <si>
    <t>Е18-21-4</t>
  </si>
  <si>
    <t>Е18-22-2</t>
  </si>
  <si>
    <t>Е18-22-4</t>
  </si>
  <si>
    <t>Е1-90-2</t>
  </si>
  <si>
    <t>Е20-12-9</t>
  </si>
  <si>
    <t>Е20-13-10</t>
  </si>
  <si>
    <t>Е20-13-12</t>
  </si>
  <si>
    <t>Е20-13-2</t>
  </si>
  <si>
    <t>Е20-13-3</t>
  </si>
  <si>
    <t>Е20-13-5</t>
  </si>
  <si>
    <t>Е20-13-6</t>
  </si>
  <si>
    <t>Е20-20-1</t>
  </si>
  <si>
    <t>Е20-20-2</t>
  </si>
  <si>
    <t>Е20-24-1</t>
  </si>
  <si>
    <t>Е20-24-3</t>
  </si>
  <si>
    <t>Е20-24-4</t>
  </si>
  <si>
    <t>Е20-28-7</t>
  </si>
  <si>
    <t>Е20-30-1</t>
  </si>
  <si>
    <t>Е20-3-19</t>
  </si>
  <si>
    <t>Е20-3-20</t>
  </si>
  <si>
    <t>Е20-42-10</t>
  </si>
  <si>
    <t>Е20-52-1</t>
  </si>
  <si>
    <t>Е21-23-1</t>
  </si>
  <si>
    <t>Е21-4-1</t>
  </si>
  <si>
    <t>Е23-1-1</t>
  </si>
  <si>
    <t>Е39-8-9</t>
  </si>
  <si>
    <t>Е46-25-1</t>
  </si>
  <si>
    <t>Е46-25-17</t>
  </si>
  <si>
    <t>Е46-26-10</t>
  </si>
  <si>
    <t>Е46-26-13</t>
  </si>
  <si>
    <t>Е46-26-26К=40</t>
  </si>
  <si>
    <t>Е46-26-29К=40</t>
  </si>
  <si>
    <t>Е46-30-3</t>
  </si>
  <si>
    <t>Е46-30-6</t>
  </si>
  <si>
    <t>Е46-34-2</t>
  </si>
  <si>
    <t>Е46-68-1</t>
  </si>
  <si>
    <t>Е46-68-2</t>
  </si>
  <si>
    <t>Е9-49-1застос.</t>
  </si>
  <si>
    <t>ЕН10-28-1</t>
  </si>
  <si>
    <t>ЕН10-28-2</t>
  </si>
  <si>
    <t>ЕН10-28-3</t>
  </si>
  <si>
    <t>ЕН10-40-1</t>
  </si>
  <si>
    <t>ЕН10-7-3застос.</t>
  </si>
  <si>
    <t>ЕН10-9-1</t>
  </si>
  <si>
    <t>ЕН11-11-14К=4</t>
  </si>
  <si>
    <t>ЕН11-11-14К=7</t>
  </si>
  <si>
    <t>ЕН11-11-18</t>
  </si>
  <si>
    <t>ЕН11-11-2К=2</t>
  </si>
  <si>
    <t>ЕН11-11-2К=4</t>
  </si>
  <si>
    <t>ЕН11-11-2К=5</t>
  </si>
  <si>
    <t>ЕН11-11-2К=7</t>
  </si>
  <si>
    <t>ЕН11-15-7</t>
  </si>
  <si>
    <t>ЕН11-2-1</t>
  </si>
  <si>
    <t>ЕН11-33-8</t>
  </si>
  <si>
    <t>ЕН15-24-7</t>
  </si>
  <si>
    <t>ЕН15-25-1</t>
  </si>
  <si>
    <t>ЕН15-46-10</t>
  </si>
  <si>
    <t>ЕН15-47-1</t>
  </si>
  <si>
    <t>ЕН15-47-5</t>
  </si>
  <si>
    <t>ЕН15-56-5</t>
  </si>
  <si>
    <t>ЕН15-56-6К=2</t>
  </si>
  <si>
    <t>ЕН15-64-1</t>
  </si>
  <si>
    <t>ЕН15-66-1</t>
  </si>
  <si>
    <t>ЕН15-76-1К=0,8</t>
  </si>
  <si>
    <t>ЕН15-76-2К=0,8</t>
  </si>
  <si>
    <t>ЕН22-36-1</t>
  </si>
  <si>
    <t>ЕН22-36-2</t>
  </si>
  <si>
    <t>ЕН22-40-1</t>
  </si>
  <si>
    <t>ЕН22-40-2</t>
  </si>
  <si>
    <t>ЕН22-40-5</t>
  </si>
  <si>
    <t>ЕН22-40-6</t>
  </si>
  <si>
    <t>ЕН22-40-7</t>
  </si>
  <si>
    <t>ЕН26-1-1</t>
  </si>
  <si>
    <t>ЕН26-23-26</t>
  </si>
  <si>
    <t>ЕН26-24-1</t>
  </si>
  <si>
    <t>ЕН27-10-1</t>
  </si>
  <si>
    <t>ЕН27-13-2</t>
  </si>
  <si>
    <t>ЕН27-13-3</t>
  </si>
  <si>
    <t>ЕН27-13-4К=7</t>
  </si>
  <si>
    <t>ЕН27-15-1</t>
  </si>
  <si>
    <t>ЕН27-20-4</t>
  </si>
  <si>
    <t>ЕН27-59-3</t>
  </si>
  <si>
    <t>ЕН27-64-1</t>
  </si>
  <si>
    <t>ЕН27-65-5</t>
  </si>
  <si>
    <t>ЕН27-68-1</t>
  </si>
  <si>
    <t>ЕН27-69-2</t>
  </si>
  <si>
    <t>ЕН6-1-16</t>
  </si>
  <si>
    <t>ЕН6-13-4</t>
  </si>
  <si>
    <t>ЕН6-3-5</t>
  </si>
  <si>
    <t>ЕН6-59-1</t>
  </si>
  <si>
    <t>ЕН8-5-7</t>
  </si>
  <si>
    <t>М10-399-2</t>
  </si>
  <si>
    <t>М11-1-3</t>
  </si>
  <si>
    <t>М11-138-1</t>
  </si>
  <si>
    <t>М11-350-2</t>
  </si>
  <si>
    <t>М11-350-4</t>
  </si>
  <si>
    <t>М11-350-5</t>
  </si>
  <si>
    <t>М11-96-1</t>
  </si>
  <si>
    <t>М12-698-6заст.</t>
  </si>
  <si>
    <t>М12-792-2</t>
  </si>
  <si>
    <t>М12-792-6</t>
  </si>
  <si>
    <t>М12-792-7</t>
  </si>
  <si>
    <t>М18-271-9</t>
  </si>
  <si>
    <t>М28-461-3</t>
  </si>
  <si>
    <t>М38-7-5</t>
  </si>
  <si>
    <t>М39-1-1</t>
  </si>
  <si>
    <t>М4-187-5</t>
  </si>
  <si>
    <t>М7-169-2</t>
  </si>
  <si>
    <t>М7-35-2</t>
  </si>
  <si>
    <t>М8-146-2</t>
  </si>
  <si>
    <t>М8-818-6</t>
  </si>
  <si>
    <t>МП1-7-4</t>
  </si>
  <si>
    <t>МП1-8-1</t>
  </si>
  <si>
    <t>П2-16-9</t>
  </si>
  <si>
    <t>П3-1-1</t>
  </si>
  <si>
    <t>П3-11-2</t>
  </si>
  <si>
    <t>П3-11-3</t>
  </si>
  <si>
    <t>П3-11-5</t>
  </si>
  <si>
    <t>П3-12-2</t>
  </si>
  <si>
    <t>П3-13-2</t>
  </si>
  <si>
    <t>П3-2-1</t>
  </si>
  <si>
    <t>П3-4-3</t>
  </si>
  <si>
    <t>П3-4-4</t>
  </si>
  <si>
    <t>ПР13-6070</t>
  </si>
  <si>
    <t>ПР13-8029</t>
  </si>
  <si>
    <t>ПР26-5004</t>
  </si>
  <si>
    <t>РН11-50-2</t>
  </si>
  <si>
    <t>РН12-36-5прим</t>
  </si>
  <si>
    <t>РН13-15-5</t>
  </si>
  <si>
    <t>РН15-19-1</t>
  </si>
  <si>
    <t>РН18-1-5</t>
  </si>
  <si>
    <t>РН18-30-1</t>
  </si>
  <si>
    <t>РН20-25-13</t>
  </si>
  <si>
    <t>РН20-25-14</t>
  </si>
  <si>
    <t>РН20-25-15</t>
  </si>
  <si>
    <t>РН20-25-30К=20</t>
  </si>
  <si>
    <t>РН20-25-30К=40</t>
  </si>
  <si>
    <t>РН20-25-31К=35</t>
  </si>
  <si>
    <t>РН20-37-1застос.</t>
  </si>
  <si>
    <t>РН20-40-1</t>
  </si>
  <si>
    <t>РН20-5-1</t>
  </si>
  <si>
    <t>РН3-25-3</t>
  </si>
  <si>
    <t>РН3-26-3</t>
  </si>
  <si>
    <t>РН3-9-2</t>
  </si>
  <si>
    <t>РН7-1-2</t>
  </si>
  <si>
    <t>РН7-2-1</t>
  </si>
  <si>
    <t>РН7-2-6</t>
  </si>
  <si>
    <t>РН7-2-7</t>
  </si>
  <si>
    <t>РН7-3-2</t>
  </si>
  <si>
    <t>РН8-2-2</t>
  </si>
  <si>
    <t>РН8-31-1</t>
  </si>
  <si>
    <t>РН8-40-4</t>
  </si>
  <si>
    <t>РН8-40-6</t>
  </si>
  <si>
    <t>С111-2005-1</t>
  </si>
  <si>
    <t>С113-1451-2</t>
  </si>
  <si>
    <t>С113-1743</t>
  </si>
  <si>
    <t>С113-1790</t>
  </si>
  <si>
    <t>С113-1800</t>
  </si>
  <si>
    <t>С113-1805</t>
  </si>
  <si>
    <t>С113-2161</t>
  </si>
  <si>
    <t>С113-40</t>
  </si>
  <si>
    <t>С113-41</t>
  </si>
  <si>
    <t>С113-43</t>
  </si>
  <si>
    <t>С123-535</t>
  </si>
  <si>
    <t>С126-1307</t>
  </si>
  <si>
    <t>С130-257</t>
  </si>
  <si>
    <t>С1421-9462</t>
  </si>
  <si>
    <t>С1422-11065</t>
  </si>
  <si>
    <t>С1424-11603</t>
  </si>
  <si>
    <t>С1424-11615</t>
  </si>
  <si>
    <t>С1425-11683</t>
  </si>
  <si>
    <t>С1514-1</t>
  </si>
  <si>
    <t>С1555-104</t>
  </si>
  <si>
    <t>С1630-1436</t>
  </si>
  <si>
    <t>С1630-526</t>
  </si>
  <si>
    <t>С1630-544</t>
  </si>
  <si>
    <t>С1630-553</t>
  </si>
  <si>
    <t>С1630-679</t>
  </si>
  <si>
    <t>ХБ4-1-2застос.</t>
  </si>
  <si>
    <t xml:space="preserve"> Вимикач автоматичний 1-1,6</t>
  </si>
  <si>
    <t xml:space="preserve"> Вимикач автоматичний 3Р 10А</t>
  </si>
  <si>
    <t xml:space="preserve">   -  </t>
  </si>
  <si>
    <t xml:space="preserve"> Додатковий контактний блок 1НО+1НЗ</t>
  </si>
  <si>
    <t xml:space="preserve"> Сигнальна лампа жовта 230В</t>
  </si>
  <si>
    <t xml:space="preserve"> Індікатор зелений E249-D</t>
  </si>
  <si>
    <t xml:space="preserve"> Реле контролю напруги 3х400АС</t>
  </si>
  <si>
    <t xml:space="preserve"> Реле мініатюрне, 2СО, світлодіодне</t>
  </si>
  <si>
    <t xml:space="preserve"> Захисний модуль RC</t>
  </si>
  <si>
    <t xml:space="preserve"> Проблисковий маяк червоний</t>
  </si>
  <si>
    <t xml:space="preserve"> Кнопка з підсвічуванням червона 220В</t>
  </si>
  <si>
    <t xml:space="preserve"> Клемник зелений 10/16 мм2</t>
  </si>
  <si>
    <t xml:space="preserve"> Аварійний шильдик з описом</t>
  </si>
  <si>
    <t xml:space="preserve"> Клемник зелений 10/16 мм2 7підкл.</t>
  </si>
  <si>
    <t xml:space="preserve"> Клемник синій 10/16 мм2 7підкл.</t>
  </si>
  <si>
    <t xml:space="preserve"> Клемник синій 10/16 мм2 </t>
  </si>
  <si>
    <t xml:space="preserve"> Клемна панель для контроллера</t>
  </si>
  <si>
    <t xml:space="preserve"> Контактор 9А 4кВт.(400V АС3) доп. 1н.з.+1н.о. </t>
  </si>
  <si>
    <t xml:space="preserve"> Перемикач з положення з фіксацією</t>
  </si>
  <si>
    <t xml:space="preserve"> Контролер цифровой Smile SDC12-31N</t>
  </si>
  <si>
    <t xml:space="preserve"> Кабель силовий с мідними жилами з ПВХ
оболонкою і ізоляцією, 5 клас гнучкості, ВВГ
перерізом 4х6 мм2 "Мастер -А"</t>
  </si>
  <si>
    <t xml:space="preserve"> Кабель силовий с мідними жилами з ПВХ
оболонкою і ізоляцією, 5 клас гнучкості, ВВГ
перерізом 4х2,5 мм2 "Мастер -А"</t>
  </si>
  <si>
    <t xml:space="preserve"> Кабель контрольний с мідними жилами з ПВХ
оболонкою і ізоляцією, КВВГє перерізом 4х1,5
мм2 "Мастер -А"/ВВГ</t>
  </si>
  <si>
    <t xml:space="preserve"> Кабель контрольний с мідними жилами з ПВХ
оболонкою і ізоляцією, КВВГє перерізом 4х6
мм2 "Мастер -А"/ ВВГ</t>
  </si>
  <si>
    <t xml:space="preserve"> Кабель с мідними жилами вогнетривкий (90
хв) безгалогенний перерізом 2G1,5 мм2
HULT(FLEX) LSOH FB90/ Кабель HXH-FE  
180/E90-O 2х1,5 RE-0.6/1kV</t>
  </si>
  <si>
    <t xml:space="preserve"> Провід силовий с мідними жилами з
подвійною ПВХ ізоляцією, ПВСнг-нд-0,66
перерізом 3,0х1,5мм2 "Мастер -А"/ ВВГ</t>
  </si>
  <si>
    <t xml:space="preserve"> Провід силовий с мідними жилами з
подвійною ПВХ ізоляцією, ПВСнг-нд-0,66
перерізом 2,0х1,5мм2 "Мастер -А"/ ВВГ</t>
  </si>
  <si>
    <t xml:space="preserve"> Провід силовий с мідними жилами з
подвійною ПВХ ізоляцією, ПВСнг-нд-0,66
перерізом 4,0х1,5мм2 "Мастер -А"/ ВВГ</t>
  </si>
  <si>
    <t xml:space="preserve"> Кабель силовий с мідними жилами з
подвійною ПВХ ізоляцією, ПВСнг-нд-0,66
перерізом 3,0х2,5мм2 "Мастер -А"/ ВВГ</t>
  </si>
  <si>
    <t xml:space="preserve"> Кабель с мідними жилами вогнетривкий (90
хв) безгалогенний перерізом 2P 0,51 мм CCA
Step 4NET FTP Cot. 5e/ Кабель HXH-FE  
180/E30-O 3x2.5 RE-0,6/1 kV</t>
  </si>
  <si>
    <t xml:space="preserve"> Кабель с мідними жилами вогнетривкий (90
хв) безгалогенний перерізом 4P 0,51 мм CCA
Step 4NET FTP Cot. 5e/ Кабель HXH-FE  
180/E30-O 3x2.5 RE-0,6/1 kV</t>
  </si>
  <si>
    <t xml:space="preserve"> Кабель силовий с мідними жилами з
подвійною ПВХ ізоляцією, ПВСнг-нд-0,66
перерізом 5х4 мм2 "Мастер -А"/ВВГ</t>
  </si>
  <si>
    <t xml:space="preserve"> Кабель силовий с мідними жилами з
подвійною ПВХ ізоляцією, ПВСнг-нд-0,66
перерізом 5х10 мм2 "Мастер -А"/ ВВГ</t>
  </si>
  <si>
    <t xml:space="preserve"> Кабель силовий с мідними жилами з ПВХ
оболонкою і ізоляцією, 5 клас гнучкості, ВВГ
перерізом 3х1,5 мм2 "Мастер -А"</t>
  </si>
  <si>
    <t xml:space="preserve"> Кабель силовий с мідними жилами з ПВХ
оболонкою і ізоляцією, 5 клас гнучкості, ВВГ
перерізом 3х2,5 мм2 "Мастер -А"</t>
  </si>
  <si>
    <t xml:space="preserve"> Кабель силовий с мідними жилами з ПВХ
оболонкою і ізоляцією, 5 клас гнучкості, ВВГ
перерізом 5х2,5 мм2 "Мастер -А"</t>
  </si>
  <si>
    <t xml:space="preserve"> Кабель ВВГнг-1 4х95 мм2</t>
  </si>
  <si>
    <t xml:space="preserve"> Кабель НХН FE 180/E30 3х1,5 мм2</t>
  </si>
  <si>
    <t xml:space="preserve"> Кабель ВВГнг-1 5х4 мм2</t>
  </si>
  <si>
    <t xml:space="preserve"> Кабель НХН FE 180/E30 3х2,5 мм2</t>
  </si>
  <si>
    <t xml:space="preserve"> Кабель ВВГнг-1 3х1,5 мм2</t>
  </si>
  <si>
    <t xml:space="preserve"> Кабель ВВГнг-1 2х1,5 мм2</t>
  </si>
  <si>
    <t xml:space="preserve"> Щит насоса підігрівача, 400х400х210 з
монтажною платою</t>
  </si>
  <si>
    <t xml:space="preserve"> Щит автоматизаціі, габарит 800х600х250, IP54 </t>
  </si>
  <si>
    <t xml:space="preserve"> Реле тиску, -0,2/8 Бар, В12CN</t>
  </si>
  <si>
    <t xml:space="preserve"> Термостат занурювальний, +10...+90_С С03А2</t>
  </si>
  <si>
    <t xml:space="preserve"> Електронний кімнатний термостат, +5...+30_С
С48</t>
  </si>
  <si>
    <t xml:space="preserve"> Датчик температури зовнішнього повітря</t>
  </si>
  <si>
    <t xml:space="preserve"> Труба гофрирована із ПВХ Дн20мм</t>
  </si>
  <si>
    <t xml:space="preserve"> Труба гофрирована із ПВХ Дн25мм</t>
  </si>
  <si>
    <t xml:space="preserve"> Каменi бетоннi бортовi БР 100.20.8</t>
  </si>
  <si>
    <t xml:space="preserve"> Каменi бетоннi бортовi БР 100.30.15</t>
  </si>
  <si>
    <t xml:space="preserve"> Сітка для душу водостічна</t>
  </si>
  <si>
    <t xml:space="preserve"> Кран шаровий (клеєве з’єднання) 20 PVC</t>
  </si>
  <si>
    <t xml:space="preserve"> Стержень різьбовий М16 1000 мм.</t>
  </si>
  <si>
    <t xml:space="preserve"> Розподільна доріжка 25 м (комплект) BE-005</t>
  </si>
  <si>
    <t xml:space="preserve"> Гайка М16 цб</t>
  </si>
  <si>
    <t xml:space="preserve"> Шайба М16 цб</t>
  </si>
  <si>
    <t xml:space="preserve"> Ультрафиолетовая установка Elecro Steriliser
UV-C E-PP2-110-EU</t>
  </si>
  <si>
    <t xml:space="preserve"> Прокладка між фланцева ф75</t>
  </si>
  <si>
    <t xml:space="preserve"> Прокладка між фланцева ф90</t>
  </si>
  <si>
    <t xml:space="preserve"> Прокладка між фланцева ф140</t>
  </si>
  <si>
    <t xml:space="preserve"> Фланець ф75 PVC-U</t>
  </si>
  <si>
    <t xml:space="preserve"> Фланець ф90 PVC-U</t>
  </si>
  <si>
    <t xml:space="preserve"> Фланець ф140 PVC-U</t>
  </si>
  <si>
    <t xml:space="preserve"> AquaDoctor pH Minus HL жидкий 20 л
(Соляная 14%)</t>
  </si>
  <si>
    <t xml:space="preserve"> AquaDoctor C-15L Хлор жидкий 20 л
(Гипохлорит натрия)</t>
  </si>
  <si>
    <t xml:space="preserve"> Швидкорозчинний хлор 5 кг.</t>
  </si>
  <si>
    <t xml:space="preserve"> Альгіцид 5 л.</t>
  </si>
  <si>
    <t xml:space="preserve"> Флокулянт 20 л.</t>
  </si>
  <si>
    <t xml:space="preserve"> Тестер Kokido K335CB капельный 5 в 1</t>
  </si>
  <si>
    <t xml:space="preserve"> Труба ф32 PN-16 PVC-U</t>
  </si>
  <si>
    <t xml:space="preserve"> Труба ф50 PN-10 PVC-U</t>
  </si>
  <si>
    <t xml:space="preserve"> Труба ф63 PN-10 PVC-U</t>
  </si>
  <si>
    <t xml:space="preserve"> Труба ф75 PN-10 PVC-U</t>
  </si>
  <si>
    <t xml:space="preserve"> Труба ф90 PN-10 PVC-U</t>
  </si>
  <si>
    <t xml:space="preserve"> Труба ф110 PN-10 PVC-U</t>
  </si>
  <si>
    <t xml:space="preserve"> Труба ф140 PN-10 PVC-U</t>
  </si>
  <si>
    <t xml:space="preserve"> Водолічильник 1" ХВ 1,5 з накидними гайками</t>
  </si>
  <si>
    <t xml:space="preserve"> Злив комерційний Kripsol SPP111.B лайнер</t>
  </si>
  <si>
    <t xml:space="preserve"> Скімер Kripsol SKAL.C Wide лайнер</t>
  </si>
  <si>
    <t xml:space="preserve">  Коліно 45° ф110 PVC-U</t>
  </si>
  <si>
    <t xml:space="preserve"> Коліно 90° ф32 PVC-U</t>
  </si>
  <si>
    <t xml:space="preserve"> Коліно 90° ф50 PVC-U</t>
  </si>
  <si>
    <t xml:space="preserve"> Коліно 90° ф63 PVC-U</t>
  </si>
  <si>
    <t xml:space="preserve"> Коліно 90° ф75 PVC-U</t>
  </si>
  <si>
    <t xml:space="preserve">   Коліно 90° ф90 PVC-U</t>
  </si>
  <si>
    <t xml:space="preserve">  Коліно 90° ф140 PVC-U</t>
  </si>
  <si>
    <t xml:space="preserve">  Коліно 90° ф160 PVC-U</t>
  </si>
  <si>
    <t xml:space="preserve"> Трійник 32/32 PVC-U</t>
  </si>
  <si>
    <t xml:space="preserve"> Трійник 50/50 PVC-U</t>
  </si>
  <si>
    <t xml:space="preserve"> Трійник 63/63 PVC-U</t>
  </si>
  <si>
    <t xml:space="preserve"> Трійник 75/75 PVC-U</t>
  </si>
  <si>
    <t xml:space="preserve"> Трійник 110/110 PVC-U</t>
  </si>
  <si>
    <t xml:space="preserve"> Трійник 140/140 PVC-U</t>
  </si>
  <si>
    <t xml:space="preserve"> Трійник 160/160 PVC-U</t>
  </si>
  <si>
    <t xml:space="preserve"> Редукція 160/110 PVC-U</t>
  </si>
  <si>
    <t xml:space="preserve"> Редукція 32/20 PVC-U</t>
  </si>
  <si>
    <t xml:space="preserve"> Редукція-PUK 50/3/8" внутр.</t>
  </si>
  <si>
    <t xml:space="preserve"> Редукція 63/50 PVC-U</t>
  </si>
  <si>
    <t xml:space="preserve"> Редукція 75/50 PVC-U</t>
  </si>
  <si>
    <t xml:space="preserve"> Редукція 110/90 PVC-U</t>
  </si>
  <si>
    <t xml:space="preserve"> Редукція 140/110 PVC-U</t>
  </si>
  <si>
    <t xml:space="preserve"> Редукція 160/140 PVC-U</t>
  </si>
  <si>
    <t xml:space="preserve"> Редукція 200/160 PVC-U</t>
  </si>
  <si>
    <t xml:space="preserve"> Хомут для труби ф32</t>
  </si>
  <si>
    <t xml:space="preserve"> Хомут для труби ф50</t>
  </si>
  <si>
    <t xml:space="preserve"> Хомут для труби ф63</t>
  </si>
  <si>
    <t xml:space="preserve"> Хомут для труби ф75</t>
  </si>
  <si>
    <t xml:space="preserve"> Хомут для труби ф90</t>
  </si>
  <si>
    <t xml:space="preserve"> Хомут для труби ф110</t>
  </si>
  <si>
    <t xml:space="preserve"> Хомут для труби ф140</t>
  </si>
  <si>
    <t xml:space="preserve"> Хомут для труби ф160</t>
  </si>
  <si>
    <t xml:space="preserve"> Кран шаровий (клеєве з’єднання) 32 PVC</t>
  </si>
  <si>
    <t xml:space="preserve"> Кран шаровий (клеєве з’єднання) 50 PVC</t>
  </si>
  <si>
    <t xml:space="preserve"> Кран шаровий (клеєве з’єднання) 63 PVC</t>
  </si>
  <si>
    <t xml:space="preserve"> Кран шаровий (клеєве з’єднання) 75 PVC</t>
  </si>
  <si>
    <t xml:space="preserve"> Прокладка між фланцева ф160</t>
  </si>
  <si>
    <t xml:space="preserve"> Фланець ф160 PVC-U</t>
  </si>
  <si>
    <t xml:space="preserve"> Кінцевий утримувач</t>
  </si>
  <si>
    <t xml:space="preserve"> Клема WKFN2,5SL/35</t>
  </si>
  <si>
    <t xml:space="preserve"> Клема WKFN2,5/35BLAU</t>
  </si>
  <si>
    <t xml:space="preserve"> Клема WKFN2,5/35</t>
  </si>
  <si>
    <t xml:space="preserve"> Однополюсна клемна коробка 80А</t>
  </si>
  <si>
    <t xml:space="preserve"> КНАУФ-Тяга з вушком і без: довжина 50 см</t>
  </si>
  <si>
    <t xml:space="preserve"> Саморіз 3,5х9,5 мм</t>
  </si>
  <si>
    <t xml:space="preserve"> Саморіз 3,5х9,5 мм/ 3,5х25</t>
  </si>
  <si>
    <t xml:space="preserve"> Дюбель-шуруп 100х10мм</t>
  </si>
  <si>
    <t xml:space="preserve"> Однорівневий з'єднувач профілів типу "краб"</t>
  </si>
  <si>
    <t xml:space="preserve"> Подовжувач профілів 60/27 однорівневий</t>
  </si>
  <si>
    <t xml:space="preserve"> Дюбель 6х40/ 6х35</t>
  </si>
  <si>
    <t xml:space="preserve"> Анкер фасадний М10х100/ дюбель фасадний
для теплоізоляції 10х220 </t>
  </si>
  <si>
    <t xml:space="preserve"> Шпильк М8</t>
  </si>
  <si>
    <t xml:space="preserve"> Хрестики для плитки</t>
  </si>
  <si>
    <t>1000 шт</t>
  </si>
  <si>
    <t xml:space="preserve"> Саморез 3,5х25 мм</t>
  </si>
  <si>
    <t xml:space="preserve"> Шуруп ХТN 3,9х35мм</t>
  </si>
  <si>
    <t xml:space="preserve"> Шуруп ХТN 3,9х23мм</t>
  </si>
  <si>
    <t xml:space="preserve"> Саморізи оцинк 4,8х19</t>
  </si>
  <si>
    <t xml:space="preserve"> Саморізи покрівельні 4,8х19 пофарбовані</t>
  </si>
  <si>
    <t xml:space="preserve"> Метал для кріплення</t>
  </si>
  <si>
    <t>кг.</t>
  </si>
  <si>
    <t xml:space="preserve"> Дюбель пластмасовий, 6х40 мм</t>
  </si>
  <si>
    <t xml:space="preserve"> Дюбель металевий, 6х40 мм</t>
  </si>
  <si>
    <t xml:space="preserve"> Хрестики дистанційні Смарт 3 мм</t>
  </si>
  <si>
    <t xml:space="preserve"> Клей монтажний для теплоізоляційних
матеріалів К414</t>
  </si>
  <si>
    <t xml:space="preserve"> Клей монтажний для теплоізоляційних
матеріалів</t>
  </si>
  <si>
    <t xml:space="preserve"> Хомут оцинкований з гумовою ізоляцією, для
кріплення трубопроводів, діам. 20х2,9</t>
  </si>
  <si>
    <t xml:space="preserve"> Хомут оцинкований з гумовою ізоляцією, для
кріплення трубопроводів, діам. 25х3,5</t>
  </si>
  <si>
    <t xml:space="preserve"> Хомут оцинкований з гумовою ізоляцією, для
кріплення трубопроводів, діам. 50х6,9</t>
  </si>
  <si>
    <t xml:space="preserve"> Хомут оцинкований з гумовою ізоляцією, для
кріплення трубопроводів, діам. 40х5,5</t>
  </si>
  <si>
    <t xml:space="preserve"> Хомут оцинкований з гумовою ізоляцією, для
кріплення трубопроводів, діам. 16,2х2,6</t>
  </si>
  <si>
    <t xml:space="preserve"> Хомут оцинкований з гумовою ізоляцією, для
кріплення трубопроводів, діам. 32х4,4</t>
  </si>
  <si>
    <t xml:space="preserve"> Хомут оцинкований з гумовою ізоляцією, для
кріплення трубопроводів, діам. 50х9</t>
  </si>
  <si>
    <t xml:space="preserve"> Хомут оцинкований з гумовою ізоляцією, для
кріплення трубопроводів, діам. 16х2,2</t>
  </si>
  <si>
    <t xml:space="preserve"> Стрiчка самоклеюча для спінених
теплоізоляційних матеріалів 3х50мм</t>
  </si>
  <si>
    <t xml:space="preserve"> Стрічка армувальна</t>
  </si>
  <si>
    <t xml:space="preserve"> Кут зовнішній пхв 40х10</t>
  </si>
  <si>
    <t xml:space="preserve"> Кут зовнішній пхв 50х70</t>
  </si>
  <si>
    <t xml:space="preserve"> Планка притискна пхв, метал</t>
  </si>
  <si>
    <t xml:space="preserve"> Фасадная кассета СКФ-1000 0,7мм Ral РЕ</t>
  </si>
  <si>
    <t xml:space="preserve"> Анкер телескопічний L=240 мм/ дюбель для
мягкої покрівлі 135+саморіз 4,8х160</t>
  </si>
  <si>
    <t xml:space="preserve"> Анкер латунний М10х12</t>
  </si>
  <si>
    <t xml:space="preserve"> Гвинт-шуруп М8х160</t>
  </si>
  <si>
    <t xml:space="preserve"> Саморізи 3,5х9,5</t>
  </si>
  <si>
    <t xml:space="preserve"> Шпатлевка Фугенфюлер</t>
  </si>
  <si>
    <t xml:space="preserve"> Шпатлівка Фугенфюллер</t>
  </si>
  <si>
    <t xml:space="preserve"> Шпаклiвка Кнауф САТЕНГИПС/финиш</t>
  </si>
  <si>
    <t xml:space="preserve"> Шайба покрівельна 40х82х0,8</t>
  </si>
  <si>
    <t xml:space="preserve"> Анкерний болт ЕТКД 12х160 Metalvis
920Е312А6</t>
  </si>
  <si>
    <t xml:space="preserve"> Клеюча сумiш для плитки Кнауф Флізенклебер</t>
  </si>
  <si>
    <t xml:space="preserve"> Клеюча сумiш для плитки Кнауф
Флізенклебер/ СМ-11</t>
  </si>
  <si>
    <t xml:space="preserve"> Клей універсальний Thomsit L240D</t>
  </si>
  <si>
    <t xml:space="preserve"> Дюбель ударний швидкого монтажу Expert
6x40 мм</t>
  </si>
  <si>
    <t xml:space="preserve"> Грунтовка "Кнауф-Тифенгрунд"</t>
  </si>
  <si>
    <t xml:space="preserve"> Грунтовка "Кнауф-Хафтемульсія"</t>
  </si>
  <si>
    <t xml:space="preserve"> Грунтовка </t>
  </si>
  <si>
    <t xml:space="preserve"> Плитки керамiчнi глазурованi для
внутрiшнього облицювання стiн гладкi</t>
  </si>
  <si>
    <t xml:space="preserve"> Плитки керамічні для підлоги</t>
  </si>
  <si>
    <t xml:space="preserve"> Керамогранітна плитка для підлоги з
шорсткою поверхнею</t>
  </si>
  <si>
    <t xml:space="preserve"> Парапетная кассета 0,7мм</t>
  </si>
  <si>
    <t xml:space="preserve"> Плитки для пiдлог керамогранітні з шорсткою
поверхнею</t>
  </si>
  <si>
    <t xml:space="preserve"> Піна монтажна   ( 750 мл )</t>
  </si>
  <si>
    <t>флак</t>
  </si>
  <si>
    <t xml:space="preserve"> Клей PVC -U 1л</t>
  </si>
  <si>
    <t xml:space="preserve"> Клей</t>
  </si>
  <si>
    <t xml:space="preserve"> Клейова суміш для газобетону</t>
  </si>
  <si>
    <t xml:space="preserve"> Клей "Перфликс" KNAUF</t>
  </si>
  <si>
    <t xml:space="preserve"> Мапей Планикрет</t>
  </si>
  <si>
    <t xml:space="preserve"> Опорний столик 80х150х1,5/ 80х200</t>
  </si>
  <si>
    <t xml:space="preserve"> Спортивний лінолеум Grabo Flex Gumfit </t>
  </si>
  <si>
    <t xml:space="preserve"> Лінолеум комерційний гетерогенний Tarkett </t>
  </si>
  <si>
    <t xml:space="preserve"> Утеплювач Техновент Стандарт НГ тов.120 мм</t>
  </si>
  <si>
    <t xml:space="preserve"> Планка стартова (208)</t>
  </si>
  <si>
    <t xml:space="preserve"> Планка фінішна (208)</t>
  </si>
  <si>
    <t xml:space="preserve"> Планка відкоса (500)</t>
  </si>
  <si>
    <t xml:space="preserve"> Планка укосів (500)</t>
  </si>
  <si>
    <t xml:space="preserve"> Планка карман (208)</t>
  </si>
  <si>
    <t xml:space="preserve"> Плита стельова ARMSTRONG Ceramaguard</t>
  </si>
  <si>
    <t xml:space="preserve"> Профіль несучий Т24х38  L=3700 Armstrong/3,
6м</t>
  </si>
  <si>
    <t xml:space="preserve"> Профіль поперечний Т24х28 L=600 Armstrong</t>
  </si>
  <si>
    <t xml:space="preserve"> Профіль поперечний Т21х32 L=1200 Armstrong</t>
  </si>
  <si>
    <t xml:space="preserve"> Кут пристінний 19х19 мм /3м / Armstrong/ білий</t>
  </si>
  <si>
    <t xml:space="preserve"> Розтискний елемент</t>
  </si>
  <si>
    <t xml:space="preserve"> Праймер битумный</t>
  </si>
  <si>
    <t xml:space="preserve"> Фасадна кассета СКФ-1000х15</t>
  </si>
  <si>
    <t xml:space="preserve"> Профили гнутые из оцинкованной стали UD</t>
  </si>
  <si>
    <t xml:space="preserve"> Профили гнутые из оцинкованной стали CD.</t>
  </si>
  <si>
    <t xml:space="preserve"> Сiтка Ф4 А500С чарунками 100х100
мм/фасадна</t>
  </si>
  <si>
    <t xml:space="preserve"> Сiтка Ф4 А500С чарунками 200х200
мм/фасадна</t>
  </si>
  <si>
    <t xml:space="preserve"> Сiтка зварна 3мм 50х50</t>
  </si>
  <si>
    <t xml:space="preserve"> Саморіз з прес шайбою 4,2х19</t>
  </si>
  <si>
    <t xml:space="preserve"> Саморіз 4,2х75</t>
  </si>
  <si>
    <t xml:space="preserve"> Шпилька М8 довж. 1 метра</t>
  </si>
  <si>
    <t xml:space="preserve"> Відвід 90_ ст. Ф57х4</t>
  </si>
  <si>
    <t xml:space="preserve"> Відвід 90_ ст. Ф26х3,2</t>
  </si>
  <si>
    <t xml:space="preserve"> Відвід 90_ ст. Ф76х4</t>
  </si>
  <si>
    <t xml:space="preserve"> Відвід 90_ ст. Ф40</t>
  </si>
  <si>
    <t xml:space="preserve"> Відвід 90_ ст. Ф32</t>
  </si>
  <si>
    <t xml:space="preserve"> Труба стальна водогазопровідна Ду=159 мм
(для футлярів)</t>
  </si>
  <si>
    <t xml:space="preserve"> Болт М16х75 з гайкою та шайбою</t>
  </si>
  <si>
    <t xml:space="preserve"> Фланець 1-40-16</t>
  </si>
  <si>
    <t xml:space="preserve"> Прокладка А-40-16 паронітова</t>
  </si>
  <si>
    <t xml:space="preserve"> Шпилька М16х75 з 2-ма гайками та шайбами</t>
  </si>
  <si>
    <t xml:space="preserve"> Фланець 1-50-16</t>
  </si>
  <si>
    <t xml:space="preserve"> Прокладка А-50-16 паронітова</t>
  </si>
  <si>
    <t xml:space="preserve"> Фланець 1-65-16</t>
  </si>
  <si>
    <t xml:space="preserve"> Фланець 1-32-16</t>
  </si>
  <si>
    <t xml:space="preserve"> Прокладка А-32-16 паронітова</t>
  </si>
  <si>
    <t xml:space="preserve"> Прокладка А-65-16 паронітова</t>
  </si>
  <si>
    <t xml:space="preserve"> Фланець з з'єднувальним виступом Ф50 мм</t>
  </si>
  <si>
    <t xml:space="preserve"> Муфта перехідна Ф32х25 мм</t>
  </si>
  <si>
    <t xml:space="preserve"> Муфта перехідна Ф32х20 мм</t>
  </si>
  <si>
    <t xml:space="preserve"> Муфта перехідна Ф40х20 мм</t>
  </si>
  <si>
    <t xml:space="preserve"> Муфта перехідна Ф40х32 мм</t>
  </si>
  <si>
    <t xml:space="preserve"> Швидкознімний  хомут  ф 200 мм  МК 200</t>
  </si>
  <si>
    <t xml:space="preserve"> Швидкознімний  хомут  ф 125 мм  МК 125</t>
  </si>
  <si>
    <t xml:space="preserve"> Швидкознімний  хомут  ф 315 мм  МК 315</t>
  </si>
  <si>
    <t xml:space="preserve"> Хомут монтажний</t>
  </si>
  <si>
    <t xml:space="preserve"> Труби мідні діам. 28 мм</t>
  </si>
  <si>
    <t xml:space="preserve"> Труби мідні діам. 42 мм</t>
  </si>
  <si>
    <t xml:space="preserve"> Хрестики для плитки/ основа для СВП
Maxі+система вирівнювання Maxi Клин 22х90</t>
  </si>
  <si>
    <t xml:space="preserve"> Прочищення   (заглушка) Ф 110</t>
  </si>
  <si>
    <t xml:space="preserve"> Утеплювач  "Termolife"  тип "ТЛ
Eколайт"товщина 50мм</t>
  </si>
  <si>
    <t xml:space="preserve"> Гвіздки</t>
  </si>
  <si>
    <t xml:space="preserve"> Синтетичний каучук марки K-FLEX ST, товщ.
19 мм, діам. 16х2,2</t>
  </si>
  <si>
    <t xml:space="preserve"> Синтетичний каучук марки K-FLEX ST, товщ.
19 мм, діам. 20х2,8</t>
  </si>
  <si>
    <t xml:space="preserve"> Синтетичний каучук марки K-FLEX ST, товщ.
19 мм, діам. 25х3,5</t>
  </si>
  <si>
    <t xml:space="preserve"> Синтетичний каучук марки K-FLEX ST, товщ.
19 мм, діам. 32х4,4</t>
  </si>
  <si>
    <t xml:space="preserve"> Синтетичний каучук марки K-FLEX ST, товщ.
32 мм, діам. 25х3,5</t>
  </si>
  <si>
    <t xml:space="preserve"> Синтетичний каучук марки K-FLEX ST, товщ.
19мм, діам. 50х6,9</t>
  </si>
  <si>
    <t xml:space="preserve"> Синтетичний каучук марки K-FLEX ST, товщ.
32 мм, діам. 50х6,9</t>
  </si>
  <si>
    <t xml:space="preserve"> Синтетичний каучук марки K-FLEX ST, товщ.
19мм, діам. 50х9</t>
  </si>
  <si>
    <t xml:space="preserve"> Синтетичний каучук марки K-FLEX ST, товщ.
19 мм, діам. 40х5,5</t>
  </si>
  <si>
    <t xml:space="preserve"> Плити "TERMOLIFE" тип "ТЛ КРОВЛЯ Н"
товщ. 100мм</t>
  </si>
  <si>
    <t xml:space="preserve"> Плити "TERMOLIFE" тип "ТЛ КРОВЛЯ В"
товщ. 50мм</t>
  </si>
  <si>
    <t xml:space="preserve"> Утеплювач екструдований пінополістирол
CARBON ECO 20 мм</t>
  </si>
  <si>
    <t xml:space="preserve"> Утеплювач екструдований пінополістирол
CARBON ECO 20 мм/ 30мм</t>
  </si>
  <si>
    <t xml:space="preserve"> Ізоляція "Набасилом"</t>
  </si>
  <si>
    <t xml:space="preserve"> Полотно неткане синтетичне ПНС.Г 300 2000</t>
  </si>
  <si>
    <t xml:space="preserve"> Лайнер армований Aquaviva голубий 2,05м</t>
  </si>
  <si>
    <t xml:space="preserve"> Лайнер армований Cefil чорний 1,65м</t>
  </si>
  <si>
    <t xml:space="preserve"> Профільний лист СF покритий ПВХ 1-2м</t>
  </si>
  <si>
    <t xml:space="preserve"> Мінвата фольгована товщ. 40 мм по гвіздкам,
що самоклеяться.</t>
  </si>
  <si>
    <t xml:space="preserve"> Ізоляція із вспіненого поліетилену K-FLEX PE
9х22/22х6</t>
  </si>
  <si>
    <t xml:space="preserve"> Ізоляція із вспіненого поліетилену K-FLEX PE
9х35/35х6</t>
  </si>
  <si>
    <t xml:space="preserve"> Ізоляція із вспіненого поліетилену K-FLEX PE
9х42/42х6</t>
  </si>
  <si>
    <t xml:space="preserve"> Ізоляція із вспіненого поліетилену K-FLEX PE
13х22/22х6</t>
  </si>
  <si>
    <t xml:space="preserve"> Ізоляція із вспіненого поліетилену K-FLEX PE
13х35/35х6</t>
  </si>
  <si>
    <t xml:space="preserve"> Ізоляція із вспіненого поліетилену K-FLEX PE
13х42/42х6</t>
  </si>
  <si>
    <t xml:space="preserve"> Ізоляція із вспіненого поліетилену K-FLEX PE
13х64</t>
  </si>
  <si>
    <t xml:space="preserve"> Місток з`єднувальній IVBWKF2,5-10</t>
  </si>
  <si>
    <t xml:space="preserve"> Саморізи 3,5х25 мм</t>
  </si>
  <si>
    <t xml:space="preserve"> Саморізи 3,5х38 мм</t>
  </si>
  <si>
    <t xml:space="preserve"> Відвід 45* Ф 110</t>
  </si>
  <si>
    <t xml:space="preserve"> Відвід 90* Ф  50</t>
  </si>
  <si>
    <t xml:space="preserve"> Анкер рамний</t>
  </si>
  <si>
    <t xml:space="preserve"> Кабельний зажим 9-14мм</t>
  </si>
  <si>
    <t xml:space="preserve"> Кабельний зажим 6-12мм</t>
  </si>
  <si>
    <t xml:space="preserve"> Дверні блоки внутрішні металеві протипожежні</t>
  </si>
  <si>
    <t xml:space="preserve"> Поручень з нерж. сталі AISI 316, 800х800,
компл. 2 шт. Emaux ARP-F</t>
  </si>
  <si>
    <t xml:space="preserve"> Двері металеві зовнішні ДЗСт ОдГ 21-10 По К
Бп П/ блок дверний металевий утеплений
990х2000</t>
  </si>
  <si>
    <t xml:space="preserve"> Двері металеві зовнішні ДЗСт ОдГ 21-9 По К
Бп Л/ блок дверний металевий утеплений</t>
  </si>
  <si>
    <t xml:space="preserve"> Двері металеві зовнішні ДЗСт ОдГ 21-16 По К
Бп/ блок дверний металевий утеплений</t>
  </si>
  <si>
    <t xml:space="preserve"> Двері однопільні металеві протипожежні ДМП
Е130 1 21-9 В4 П/ блок дверний
протипожежний ЕІ30</t>
  </si>
  <si>
    <t xml:space="preserve"> Двері однопільні металеві протипожежні ДМП
Е130 1 21-10 В4 П/ блок дверний
протипожежний ЕІ30</t>
  </si>
  <si>
    <t xml:space="preserve"> Двері металеві Д 1 21-11 П/ блок дверний
металевий утеплений</t>
  </si>
  <si>
    <t xml:space="preserve"> Двері металеві Д 1 21-9 П/ блок дверний
металевий утеплений</t>
  </si>
  <si>
    <t xml:space="preserve"> Кронштейн для кріплення опалювального
приладу L=165 мм</t>
  </si>
  <si>
    <t xml:space="preserve"> Металопластикові вироби</t>
  </si>
  <si>
    <t xml:space="preserve"> Клапан триходовий DN 32 фланцевий</t>
  </si>
  <si>
    <t xml:space="preserve"> Арматурна сiтка, клас А400С, дiаметр 12 мм,
чарунки 200х200 мм</t>
  </si>
  <si>
    <t xml:space="preserve"> Профілі UD28/27</t>
  </si>
  <si>
    <t xml:space="preserve"> Профілі CD60/27</t>
  </si>
  <si>
    <t xml:space="preserve"> Алюмiнiєві вироби</t>
  </si>
  <si>
    <t xml:space="preserve"> Повiтроводи оцинкованої товщиною 0,5 мм,
круглого перерiзу, дiаметр 100 мм</t>
  </si>
  <si>
    <t xml:space="preserve"> Повiтроводи оцинкованої товщиною 0,5 мм,
круглого перерiзу, дiаметр 125 мм</t>
  </si>
  <si>
    <t xml:space="preserve"> Повiтроводи оцинкованої товщиною 0,8 мм,
круглого перерiзу, дiаметр 400 мм</t>
  </si>
  <si>
    <t xml:space="preserve"> Повiтроводи оцинкованої товщиною 0,8 мм,
круглого перерiзу, дiаметр 450 мм</t>
  </si>
  <si>
    <t xml:space="preserve"> Повiтроводи оцинкованої товщиною 0,8 мм,
круглого перерiзу, дiаметр 710мм</t>
  </si>
  <si>
    <t xml:space="preserve"> Повiтроводи оцинкованої товщиною 0,8 мм,
круглого перерiзу, дiаметр 500 мм</t>
  </si>
  <si>
    <t xml:space="preserve"> Повiтроводи оцинкованої товщиною 0,8 мм,
круглого перерiзу, дiаметр 710 мм</t>
  </si>
  <si>
    <t xml:space="preserve"> Повiтроводи оцинкованої товщиною 0,8 мм,
круглого перерiзу, дiаметр 180 мм</t>
  </si>
  <si>
    <t xml:space="preserve"> Повiтроводи оцинкованої товщиною 0,8 мм,
круглого перерiзу, дiаметр 315 мм</t>
  </si>
  <si>
    <t xml:space="preserve"> Повiтроводи оцинкованої товщиною 0,8 мм,
круглого перерiзу, дiаметр 560 мм</t>
  </si>
  <si>
    <t xml:space="preserve"> Повiтроводи оцинкованої товщиною 0,8 мм,
круглого перерiзу, дiаметр 630 мм</t>
  </si>
  <si>
    <t xml:space="preserve"> Повiтроводи оцинкованої товщиною 0,5 мм,
круглого перерiзу, дiаметр 150 мм</t>
  </si>
  <si>
    <t xml:space="preserve"> Повiтроводи оцинкованої товщиною 0,5 мм,
круглого перерiзу, дiаметр 180 мм</t>
  </si>
  <si>
    <t xml:space="preserve"> Повiтроводи оцинкованої товщиною 0,5 мм,
круглого перерiзу, дiаметр 160 мм</t>
  </si>
  <si>
    <t xml:space="preserve"> Повiтроводи оцинкованої товщиною 0,5 мм,
круглого перерiзу, дiаметр 200 мм</t>
  </si>
  <si>
    <t xml:space="preserve"> Повiтроводи оцинкованої товщиною 0,8 мм,
круглого перерiзу, дiаметр 200 мм</t>
  </si>
  <si>
    <t xml:space="preserve"> Повiтроводи оцинкованої товщиною 0,8 мм,
круглого перерiзу, дiаметр 125 мм</t>
  </si>
  <si>
    <t xml:space="preserve"> Повiтроводи оцинкованої товщиною 0,6 мм,
круглого перерiзу, дiаметр 250 мм</t>
  </si>
  <si>
    <t xml:space="preserve"> Повiтроводи оцинкованої товщиною 0,8 мм,
круглого перерiзу, дiаметр 250 мм</t>
  </si>
  <si>
    <t xml:space="preserve"> Повiтроводи оцинкованої товщиною 0,7 мм,
круглого перерiзу, дiаметр 500 мм</t>
  </si>
  <si>
    <t xml:space="preserve"> Повiтроводи з оцинкованої сталi товщиною 0,
8 мм, прямокутного перерiзу, розмiр 200х400</t>
  </si>
  <si>
    <t xml:space="preserve"> Повiтроводи з оцинкованої сталi товщиною 0,
8 мм, прямокутного перерiзу, розмiр 800х600</t>
  </si>
  <si>
    <t xml:space="preserve"> Повiтроводи з оцинкованої сталi товщиною 0,
8 мм, прямокутного перерiзу, розмiр 250х200</t>
  </si>
  <si>
    <t xml:space="preserve"> Повiтроводи з оцинкованої сталi товщиною 0,
8 мм, прямокутного перерiзу, розмiр 300х200</t>
  </si>
  <si>
    <t xml:space="preserve"> Повiтроводи з оцинкованої сталi товщиною 0,
8 мм, прямокутного перерiзу, розмiр 300х250</t>
  </si>
  <si>
    <t xml:space="preserve"> Повiтроводи з оцинкованої сталi товщиною 0,
8 мм, прямокутного перерiзу, розмiр 400х250</t>
  </si>
  <si>
    <t xml:space="preserve"> Повiтроводи з оцинкованої сталi товщиною 0,
7 мм, прямокутного перерiзу, розмiр 500х250</t>
  </si>
  <si>
    <t xml:space="preserve"> Повiтроводи з оцинкованої сталi товщиною 0,
7 мм, прямокутного перерiзу, розмiр 600х250
мм</t>
  </si>
  <si>
    <t xml:space="preserve"> Повiтроводи з оцинкованої сталi товщиною 0,
8 мм, прямокутного перерiзу, розмiр 600х250
мм</t>
  </si>
  <si>
    <t xml:space="preserve"> Повiтроводи з оцинкованої сталi товщиною 0,
8 мм, прямокутного перерiзу, розмiр 1000х500</t>
  </si>
  <si>
    <t xml:space="preserve"> Повiтроводи з оцинкованої сталi товщиною 0,
8 мм, прямокутного перерiзу, розмiр 825х325</t>
  </si>
  <si>
    <t xml:space="preserve"> Повiтроводи з оцинкованої сталi товщиною 0,
8 мм, прямокутного перерiзу, розмiр 1000х1000</t>
  </si>
  <si>
    <t xml:space="preserve"> Повiтроводи з оцинкованої сталi товщиною 0,
8 мм, прямокутного перерiзу, розмiр 400х400</t>
  </si>
  <si>
    <t xml:space="preserve"> Повiтроводи з оцинкованої сталi товщиною 0,
8 мм, прямокутного перерiзу, розмiр 500х400</t>
  </si>
  <si>
    <t xml:space="preserve"> Повiтроводи з оцинкованої сталi товщиною 0,
8 мм, прямокутного перерiзу, розмiр 700х400</t>
  </si>
  <si>
    <t xml:space="preserve"> Повiтроводи з оцинкованої сталi товщиною 0,
8 мм, прямокутного перерiзу, розмiр 800х500</t>
  </si>
  <si>
    <t xml:space="preserve"> Повiтроводи з оцинкованої сталi товщиною 0,
8 мм, прямокутного перерiзу, розмiр 200х150</t>
  </si>
  <si>
    <t xml:space="preserve"> Повiтроводи оцинкованої сталi товщиною 1,0
мм, прямокутного перерiзу 1000х1000  1250 мм</t>
  </si>
  <si>
    <t xml:space="preserve"> Комплект шлангів гнучких</t>
  </si>
  <si>
    <t xml:space="preserve"> Клапан   повітрянний для стояків   ДУ 110 мм  
HL 900N </t>
  </si>
  <si>
    <t xml:space="preserve"> Радiатор біметалевий плоский 5-секційний
РПД-1Д-500-5 ТОВ "ПРЕС"</t>
  </si>
  <si>
    <t xml:space="preserve"> Радiатор біметалевий плоский 6-секційний
РПД-1Д-500-6 ТОВ "ПРЕС"</t>
  </si>
  <si>
    <t xml:space="preserve"> Радiатор біметалевий плоский 9-секційний
РПД-1Д-500-9 ТОВ "ПРЕС"</t>
  </si>
  <si>
    <t xml:space="preserve"> Радiатор біметалевий плоский 10-секційний
РПД-1Д-500-10 ТОВ "ПРЕС"</t>
  </si>
  <si>
    <t xml:space="preserve"> Радiатор біметалевий плоский 14-секційний
РПД-1Д-500-14 ТОВ "ПРЕС"</t>
  </si>
  <si>
    <t xml:space="preserve"> Радiатор біметалевий плоский 3-секційний
РПД-1Д-500-3 ТОВ "ПРЕС" </t>
  </si>
  <si>
    <t xml:space="preserve"> Радiатор біметалевий плоский 4-секційний
РПД-1Д-500-4 ТОВ "ПРЕС"</t>
  </si>
  <si>
    <t xml:space="preserve"> Радіатор сталевий панельний  0,41 кВт Radik
Klasik Korado 500х500</t>
  </si>
  <si>
    <t xml:space="preserve"> Радіатор сталевий панельний  0,85 кВт Radik
Klasik Korado 500х1000</t>
  </si>
  <si>
    <t xml:space="preserve"> Радіатор сталевий панельний  1,180 кВт
Radik Klasik Korado 500х1400</t>
  </si>
  <si>
    <t xml:space="preserve"> Радіатор сталевий панельний  1,47 кВт Radik
Klasik Korado 500х1600</t>
  </si>
  <si>
    <t xml:space="preserve"> Радіатор сталевий панельний  0,71 кВт Radik
Klasik Korado 500х500</t>
  </si>
  <si>
    <t xml:space="preserve"> Радіатор сталевий панельний  2,0 кВт Radik
Klasik Korado 500х1400</t>
  </si>
  <si>
    <t xml:space="preserve"> Радіатор сталевий панельний  2,29 кВт Radik
Klasik Korado 500х1600</t>
  </si>
  <si>
    <t xml:space="preserve"> Водяні рушникосушки 0,3 кВт Koralux Standard
Korado 500х700</t>
  </si>
  <si>
    <t xml:space="preserve"> Радіатор сталевий панельний  1,52 кВт Radik
Klasik Korado 500х1800</t>
  </si>
  <si>
    <t xml:space="preserve"> Радіатор сталевий панельний  1,43 кВт Radik
Klasik Korado 500х1000</t>
  </si>
  <si>
    <t xml:space="preserve"> Радіатор сталевий панельний  1,14 кВт Radik
Klasik Korado 500х800</t>
  </si>
  <si>
    <t xml:space="preserve"> Унiтаз керамічний з інсталяцією та кріпленням
в комплекті</t>
  </si>
  <si>
    <t>компл</t>
  </si>
  <si>
    <t xml:space="preserve"> Унiтаз керамічний з інсталяцією та кріпленням
в комплекті (для інвалідів)</t>
  </si>
  <si>
    <t xml:space="preserve"> Сходовi схiдцi з лицьовими бетонними
поверхнями, що не потребують додаткового
опорядження СС11</t>
  </si>
  <si>
    <t xml:space="preserve"> Пісок кварцовий до фільтру (0,4-0,8 мм) мішки
по 25 кг.</t>
  </si>
  <si>
    <t xml:space="preserve"> Дрібна крошка газобетону/ Бетон дроблений
ніздрюватий</t>
  </si>
  <si>
    <t xml:space="preserve"> Плити бетоні тротуарні "Старе місто" </t>
  </si>
  <si>
    <t xml:space="preserve"> Кабель силовий з алюмінієвими жилами з
ПВХ ізоляцією, броньований, зовнішній покрив
шланг з ПВХ пластику. ТУМИ 344-74_
перерiзом 4х50 мм2 АВБбШв-1 кВ</t>
  </si>
  <si>
    <t xml:space="preserve"> Труба ПВХ, гладка діам.16 мм</t>
  </si>
  <si>
    <t xml:space="preserve"> Кутник 90 Ф20</t>
  </si>
  <si>
    <t xml:space="preserve"> Кутник 45 Ф20</t>
  </si>
  <si>
    <t xml:space="preserve"> Кутник  PPR 45 Ф25</t>
  </si>
  <si>
    <t xml:space="preserve"> Кутник  PPR 45 Ф32</t>
  </si>
  <si>
    <t xml:space="preserve"> Кутник  PPR 90 Ф32</t>
  </si>
  <si>
    <t xml:space="preserve"> Кутник  PPR 45 Ф40</t>
  </si>
  <si>
    <t xml:space="preserve"> Кутник  PPR 90 Ф40</t>
  </si>
  <si>
    <t xml:space="preserve"> Кутник  PPR 45 Ф50</t>
  </si>
  <si>
    <t xml:space="preserve"> Кутник  PPR 90 Ф50</t>
  </si>
  <si>
    <t xml:space="preserve"> Кутник  PPR 45 Ф63</t>
  </si>
  <si>
    <t xml:space="preserve"> Кутник  PPR 90 Ф63</t>
  </si>
  <si>
    <t xml:space="preserve"> Кутник РРR 90 Ф25</t>
  </si>
  <si>
    <t xml:space="preserve"> Шланг гнучкий в оплітці з алюмінієвого сплаву
l=40см, діам.15мм</t>
  </si>
  <si>
    <t xml:space="preserve"> Шланг гнучкий в оплітці з алюмінієвого сплаву
l=70см, діам.15мм</t>
  </si>
  <si>
    <t xml:space="preserve"> Шланг для пылесоса -30m*38mm</t>
  </si>
  <si>
    <t xml:space="preserve"> L-прогон 50х50х1/ оцинкований профіль L
50х50 (1)</t>
  </si>
  <si>
    <t xml:space="preserve"> Омега прогон  70х20/20х20х50</t>
  </si>
  <si>
    <t xml:space="preserve"> Стіновий тримач ВМ 30</t>
  </si>
  <si>
    <t xml:space="preserve"> Штуцер для шланга к зливному крану "ГЕРЦ"
ду 15</t>
  </si>
  <si>
    <t xml:space="preserve"> Подвес</t>
  </si>
  <si>
    <t xml:space="preserve"> Тяга к подвесу</t>
  </si>
  <si>
    <t xml:space="preserve"> Гiльза RAUTITAN PX для запресовки, діам. 16</t>
  </si>
  <si>
    <t xml:space="preserve"> Гiльза RAUTITAN PX для запресовки, діам. 20</t>
  </si>
  <si>
    <t xml:space="preserve"> Гiльза RAUTITAN PX для запресовки, діам. 25</t>
  </si>
  <si>
    <t xml:space="preserve"> Кутник RAUTITAN PX 90, діам. 16</t>
  </si>
  <si>
    <t xml:space="preserve"> Кутник RAUTITAN PX 90, діам. 20</t>
  </si>
  <si>
    <t xml:space="preserve"> Кутник RAUTITAN PX 90, діам. 25</t>
  </si>
  <si>
    <t xml:space="preserve"> Перехідник RAUTITAN з зовнішньою різьбою
16-R 1/2</t>
  </si>
  <si>
    <t xml:space="preserve"> Перехідник RAUTITAN з зовнішньою різьбою
20-R 1/2</t>
  </si>
  <si>
    <t xml:space="preserve"> Перехідник RAUTITAN з зовнішньою різьбою
25-R 3/4</t>
  </si>
  <si>
    <t xml:space="preserve"> Гiльза RAUTITAN PX для запресовки, діам. 32</t>
  </si>
  <si>
    <t xml:space="preserve"> Муфта RAUTITAN PX зєднувальна
рівнопрохідна, діам. 40</t>
  </si>
  <si>
    <t xml:space="preserve"> Перехідник RAUTITAN з зовнішньою різьбою
40-R 1 1/4</t>
  </si>
  <si>
    <t xml:space="preserve"> Трійник RAUTITAN RX 32-16-32</t>
  </si>
  <si>
    <t xml:space="preserve"> Трійник RAUTITAN RX 40-20-40</t>
  </si>
  <si>
    <t xml:space="preserve"> З'єднання різьбові 16,2х2,6 G3/4"</t>
  </si>
  <si>
    <t xml:space="preserve"> Кутник RAUTITAN PX 90, діам. 32</t>
  </si>
  <si>
    <t xml:space="preserve"> Муфта RAUTITAN PX з'єднувальна
рівнопрохідна, діам. 16</t>
  </si>
  <si>
    <t xml:space="preserve"> Перехідник RAUTITAN RX з зовнішньою
різьбою 25-R 1/2</t>
  </si>
  <si>
    <t xml:space="preserve"> Перехідник RAUTITAN RX з зовнішньою
різьбою 25-R 3/4</t>
  </si>
  <si>
    <t xml:space="preserve"> Перехідник RAUTITAN з зовнішньою різьбою
32-R 3/4"</t>
  </si>
  <si>
    <t xml:space="preserve"> Трійник RAUTITAN RX 16-16-16</t>
  </si>
  <si>
    <t xml:space="preserve"> Трійник RAUTITAN RX 16-25-16</t>
  </si>
  <si>
    <t xml:space="preserve"> Трійник RAUTITAN RX 20-16-16</t>
  </si>
  <si>
    <t xml:space="preserve"> Трійник RAUTITAN RX 32-32-32</t>
  </si>
  <si>
    <t xml:space="preserve"> Кутник RAUTITAN PX 90, діам. 40</t>
  </si>
  <si>
    <t xml:space="preserve"> Гiльза RAUTITAN PX для запресовки, діам. 50</t>
  </si>
  <si>
    <t xml:space="preserve"> Кутник RAUTITAN PX 90, діам. 50</t>
  </si>
  <si>
    <t xml:space="preserve"> Муфта RAUTITAN PX з'єднувальна
рівнопрохідна, діам. 50</t>
  </si>
  <si>
    <t xml:space="preserve"> Перехідник RAUTITAN з зовнішньою різьбою
25-R 1/2"</t>
  </si>
  <si>
    <t xml:space="preserve"> Перехідник RAUTITAN з зовнішньою різьбою
50-R 1 1/4"</t>
  </si>
  <si>
    <t xml:space="preserve"> Перехідник RAUTITAN з зовнішньою різьбою
50-R 1 1/2"</t>
  </si>
  <si>
    <t xml:space="preserve"> Трійник RAUTITAN RX 50-25-50</t>
  </si>
  <si>
    <t xml:space="preserve"> Муфта із внутрішнім різбленням 50-1 1/2"</t>
  </si>
  <si>
    <t xml:space="preserve"> Трійник RAUTITAN RX 32-25-25</t>
  </si>
  <si>
    <t xml:space="preserve"> Трійник RAUTITAN RX 40-25-40</t>
  </si>
  <si>
    <t xml:space="preserve"> Трійник RAUTITAN RX 25-16-25</t>
  </si>
  <si>
    <t xml:space="preserve"> Гiльза RAUTITAN PX для запресовки, діам. 40</t>
  </si>
  <si>
    <t xml:space="preserve"> Трійник RAUTITAN RX 40-32-40</t>
  </si>
  <si>
    <t xml:space="preserve"> Трійник RAUTITAN RX 40-25-32</t>
  </si>
  <si>
    <t xml:space="preserve"> Трійник RAUTITAN RX 32-25-20</t>
  </si>
  <si>
    <t xml:space="preserve"> Протипожежна гільза для труби PPR Stabi
Ф63х8,6</t>
  </si>
  <si>
    <t xml:space="preserve"> Протипожежна гільза для труби PPR Stabi
Ф40х5,5</t>
  </si>
  <si>
    <t xml:space="preserve"> Протипожежна гільза для труби PPR Stabi
Ф32х4,4</t>
  </si>
  <si>
    <t xml:space="preserve"> Протипожежна гільза для труби PPR Stabi
Ф25х3,5</t>
  </si>
  <si>
    <t xml:space="preserve"> Протипожежна гільза для труби PPR Stabi
Ф20х2,8</t>
  </si>
  <si>
    <t xml:space="preserve"> Протипожежна гільза для труби PPR Ф110х18,
3</t>
  </si>
  <si>
    <t xml:space="preserve"> Протипожежна гільза для труби PPR Ф50х18,3</t>
  </si>
  <si>
    <t xml:space="preserve"> Маркувальна бірка(стрічка 10 шт)</t>
  </si>
  <si>
    <t xml:space="preserve"> Дюбель 6х60</t>
  </si>
  <si>
    <t xml:space="preserve"> Анкер тарільчастий 180мм/ дюбель рамний
10х80</t>
  </si>
  <si>
    <t xml:space="preserve"> Провід ПВС 3х1,5мм2</t>
  </si>
  <si>
    <t xml:space="preserve"> Провід ПВС 3х2,5мм2/ВВГ</t>
  </si>
  <si>
    <t xml:space="preserve"> Провід ПВС 3х4 мм2</t>
  </si>
  <si>
    <t xml:space="preserve"> Провід ПВС 5х4 мм2</t>
  </si>
  <si>
    <t xml:space="preserve"> Провід ПВС 5х6 мм2</t>
  </si>
  <si>
    <t xml:space="preserve"> Провід ПВ3 1х2,5 мм2</t>
  </si>
  <si>
    <t xml:space="preserve"> Лоток перфорований 50х50 L=2м (35250)</t>
  </si>
  <si>
    <t xml:space="preserve"> Кут СРО 90 горизонтальний 90_ 50х50 (36000)</t>
  </si>
  <si>
    <t xml:space="preserve"> Кришка для кута СРО 90 </t>
  </si>
  <si>
    <t xml:space="preserve"> Кришка з заземленням на лоток осн. 50 L
2000 (35510)</t>
  </si>
  <si>
    <t xml:space="preserve"> З'єднувач лотків</t>
  </si>
  <si>
    <t xml:space="preserve"> Скоби однолапкові</t>
  </si>
  <si>
    <t xml:space="preserve"> Жолоб фіксуючий, для РЕ -труб, діам.25х3,5 
"REHAU"</t>
  </si>
  <si>
    <t xml:space="preserve"> Жолоб фіксуючий, для РЕ -труб, діам.32х4,4
"REHAU"</t>
  </si>
  <si>
    <t xml:space="preserve"> Жолоб фіксуючий, для РЕ -труб, діам.40
"REHAU"</t>
  </si>
  <si>
    <t xml:space="preserve"> Жолоб фіксуючий, для РЕ -труб, діам.50х6,9 
"REHAU"</t>
  </si>
  <si>
    <t xml:space="preserve"> Жолоб фіксуючий, для РЕ -труб, діам.16/17
"REHAU"</t>
  </si>
  <si>
    <t xml:space="preserve"> Жолоб фіксуючий, для РЕ -труб, діам.20
"REHAU"</t>
  </si>
  <si>
    <t xml:space="preserve"> Гофра для підключення унітазів Ф110</t>
  </si>
  <si>
    <t xml:space="preserve"> Дросель-клапан, круглого перерiзу, дiаметр
450 мм ДНК-450</t>
  </si>
  <si>
    <t xml:space="preserve"> Дросель-клапан, круглого перерiзу, дiаметр
630 мм ДНК-630</t>
  </si>
  <si>
    <t xml:space="preserve"> Дросель-клапан, круглого перерiзу, дiаметр
250 мм ДНК-250</t>
  </si>
  <si>
    <t xml:space="preserve"> Дросель-клапан, круглого перерiзу, дiаметр
315 мм ДНК-315</t>
  </si>
  <si>
    <t xml:space="preserve"> Дросель-клапан, круглого перерiзу, дiаметр
100 мм ДКН-100</t>
  </si>
  <si>
    <t xml:space="preserve"> Дросель-клапан, круглого перерiзу, дiаметр
200 мм ДКН-200</t>
  </si>
  <si>
    <t xml:space="preserve"> Дросель-клапан, круглого перерiзу, дiаметр
160 мм ДКН-160</t>
  </si>
  <si>
    <t xml:space="preserve"> Зворотній клапан муфтовий Ду 50 мм з ВВ</t>
  </si>
  <si>
    <t xml:space="preserve"> Запірно-вимірювальний клапан Ф32</t>
  </si>
  <si>
    <t xml:space="preserve"> Кран кульовий муфтовий Ду 20 мм</t>
  </si>
  <si>
    <t xml:space="preserve"> Кран кульовий муфтовий Ду 32 мм</t>
  </si>
  <si>
    <t xml:space="preserve"> Кран кульовий муфтовий Ду 40 мм</t>
  </si>
  <si>
    <t xml:space="preserve"> Кран кульовий Ду 50 мм з ВВ</t>
  </si>
  <si>
    <t xml:space="preserve"> Зворотній клапан фланцевий Ду 65 мм з ВВ</t>
  </si>
  <si>
    <t xml:space="preserve"> Кліпса монтажна, діам.20мм/ тримач</t>
  </si>
  <si>
    <t xml:space="preserve"> Кліпса монтажна, діам.40мм/ тримач 50</t>
  </si>
  <si>
    <t xml:space="preserve"> Кліпса монтажна, діам.32мм/ тримач</t>
  </si>
  <si>
    <t xml:space="preserve"> Кліпса монтажна, діам.65мм</t>
  </si>
  <si>
    <t xml:space="preserve"> Герметик силіконовий  ( 280 мл )</t>
  </si>
  <si>
    <t>фл</t>
  </si>
  <si>
    <t xml:space="preserve"> Гідроізоляція CERESIT CR 66/CL 51</t>
  </si>
  <si>
    <t xml:space="preserve"> Гідроізоляція CERESIT CR 65</t>
  </si>
  <si>
    <t xml:space="preserve"> Герметик</t>
  </si>
  <si>
    <t xml:space="preserve"> Щит ЩО серії LighS Platinum electric</t>
  </si>
  <si>
    <t xml:space="preserve"> Щит ЩP-2 серії Diskit Platinum electric</t>
  </si>
  <si>
    <t xml:space="preserve"> Кабель АВБбШв  3х25 мм2/4х25</t>
  </si>
  <si>
    <t xml:space="preserve"> Кабель силовий з мідними жилами з ПВХ
оболонкою і ізоляцією перерiзом 3.1,5мм2
ВВГнг-0,66</t>
  </si>
  <si>
    <t xml:space="preserve"> Провiд перерiзом 2.0,5мм2, ПВСнг</t>
  </si>
  <si>
    <t xml:space="preserve"> Провiд перерiзом 2.1,5мм2 ПВСнг</t>
  </si>
  <si>
    <t xml:space="preserve"> Провiд перерiзом 3.0,75мм2, ПВСнг</t>
  </si>
  <si>
    <t xml:space="preserve"> Провiд перерiзом 3.1,5мм2, ПВСнг</t>
  </si>
  <si>
    <t xml:space="preserve"> Провiд перерiзом 4.1,5мм2, ПВСнг</t>
  </si>
  <si>
    <t xml:space="preserve"> Провiд перерiзом 5.4мм2 ПВСнг</t>
  </si>
  <si>
    <t xml:space="preserve"> Кабель контрольний з мідними жилами, з ПХВ
ізоляціею і оболонкою, що не підтримує
горіння, перерiзом 4х1мм2 КВВГнг</t>
  </si>
  <si>
    <t xml:space="preserve"> Щит ЩРВО щит серії Diskit Platinum electric</t>
  </si>
  <si>
    <t xml:space="preserve"> Автоматика МС 16</t>
  </si>
  <si>
    <t xml:space="preserve"> Автоматика МС 5</t>
  </si>
  <si>
    <t xml:space="preserve"> Атоматика МС 12</t>
  </si>
  <si>
    <t xml:space="preserve"> Компресорно-конденсатный блок  ККБ Perseus</t>
  </si>
  <si>
    <t xml:space="preserve"> Розроблення ґрунту у вiдвал екскаваторами
"драглайн" або "зворотна лопата" з ковшом
мiсткiстю 0,25 м3, група ґрунтiв 1</t>
  </si>
  <si>
    <t xml:space="preserve"> Ущiльнення ґрунту пневматичними
трамбiвками, група ґрунтiв 1, 2</t>
  </si>
  <si>
    <t xml:space="preserve"> Розроблення ґрунту у вiдвал екскаваторами
"драглайн" або "зворотна лопата" з ковшом
мiсткiстю 0,25 м3, група ґрунтiв 2</t>
  </si>
  <si>
    <t xml:space="preserve"> Розробка грунту вручну з крiпленням у
траншеях шириною до 2 м, глибиною до 2 м,
група грунтiв 1 /з вертикальними стiнками без
крiплень /</t>
  </si>
  <si>
    <t xml:space="preserve"> Розробка ґрунту вручну з крiпленням у
траншеях шириною до 2 м, глибиною до 3 м,
група ґрунтiв 1</t>
  </si>
  <si>
    <t xml:space="preserve"> Розробка ґрунту вручну в траншеях шириною
понад 2 м i котлованах площею перерiзу до 5
м2 з крiпленнями при глибинi траншей i
котлованiв до 3 м, група ґрунтiв 2</t>
  </si>
  <si>
    <t xml:space="preserve"> Доробка вручну, зачищення дна i стiнок
вручну з викидом грунту в котлованах i
траншеях, розроблених механiзованим
способом</t>
  </si>
  <si>
    <t xml:space="preserve"> Розробка ґрунту вручну в траншеях глибиною
до 2 м без крiплень з укосами, група ґрунтiв 2</t>
  </si>
  <si>
    <t xml:space="preserve"> Доопрацювання вручну, зачистка дна і стінок
з викидуванням грунту в котлованах і
траншеях, розроблених механізованим
способом</t>
  </si>
  <si>
    <t xml:space="preserve"> Засипка вручну траншей, пазух котлованiв i
ям, група ґрунтiв 1</t>
  </si>
  <si>
    <t xml:space="preserve"> Крiплення iнвентарними щитами стiнок
траншей шириною до 2 м у ґрунтах стiйких</t>
  </si>
  <si>
    <t xml:space="preserve"> Крiплення дошками стiнок котлованiв i
траншей шириною понад 2 м, глибиною понад
3 м, у ґрунтах нестiйких</t>
  </si>
  <si>
    <t xml:space="preserve"> Розроблення грунту з навантаженням на
автомобiлi-самоскиди екскаваторами
одноковшовими дизельними на
пневмоколісному ходу з ковшом мiсткiстю 0,
25 м3, група грунтiв 1 (навантаження
грунту)</t>
  </si>
  <si>
    <t xml:space="preserve"> Розроблення ґрунту з навантаженням на
автомобiлi-самоскиди екскаваторами
одноковшовими дизельними на
пневмоколісному ходу з ковшом мiсткiстю 0,
25 м3, група ґрунтiв 2</t>
  </si>
  <si>
    <t xml:space="preserve"> Утеплення покриттiв плитами з
мiнеральної вати або перлiту на бiтумнiй
мастицi в один шар</t>
  </si>
  <si>
    <t xml:space="preserve"> Утеплення покриттiв плитами з
мiнеральної вати або перлiту на бiтумнiй
мастицi на кожний наступний шар</t>
  </si>
  <si>
    <t xml:space="preserve"> Утеплення покриттiв плитами з легких
[нiздрюватих] бетонiв або фiбролiту насухо</t>
  </si>
  <si>
    <t xml:space="preserve"> Утеплення покриттiв дрибною крошкою
газобетону</t>
  </si>
  <si>
    <t xml:space="preserve"> Улаштування пароiзоляцiї прокладної в один
шар</t>
  </si>
  <si>
    <t xml:space="preserve"> Засипка траншей i котлованiв бульдозерами
потужнiстю 59 кВт [80 к.с.] з перемiщенням
ґрунту до 5 м, група ґрунтiв 1</t>
  </si>
  <si>
    <t xml:space="preserve"> Засипка траншей i котлованiв бульдозерами
потужнiстю 59 кВт [80 к.с.] з перемiщенням
ґрунту до 5 м, група ґрунтiв 2</t>
  </si>
  <si>
    <t xml:space="preserve"> Грунтування металевих поверхонь за один
раз ґрунтовкою ГФ-021</t>
  </si>
  <si>
    <t xml:space="preserve"> Фарбування металевих поґрунтованих
поверхонь емаллю ПФ-115</t>
  </si>
  <si>
    <t xml:space="preserve"> Знежирювання поверхонь</t>
  </si>
  <si>
    <t xml:space="preserve"> Покриття плiвкою стiн i покрiвель</t>
  </si>
  <si>
    <t xml:space="preserve"> Прокладання трубопроводiв опалення i
водопостачання зi стальних електрозварних
труб дiаметром до 40 мм (гільза для проходу)</t>
  </si>
  <si>
    <t xml:space="preserve"> Прокладання трубопроводiв опалення i
водопостачання зi стальних електрозварних
труб дiаметром 50 мм (гільза для проходу)</t>
  </si>
  <si>
    <t xml:space="preserve"> Прокладання трубопроводiв опалення i
водопостачання зi стальних електрозварних
труб дiаметром 108 мм (гільза для проходу)</t>
  </si>
  <si>
    <t xml:space="preserve"> Прокладання трубопроводiв опалення i
водопостачання зi стальних електрозварних
труб дiаметром 150 мм</t>
  </si>
  <si>
    <t xml:space="preserve"> Прокладання трубопроводiв каналiзацiї з
полiетиленових труб низького тиску
дiаметром 50 мм</t>
  </si>
  <si>
    <t xml:space="preserve"> (Демонтаж)(Демонтаж)Прокладання
трубопроводiв каналiзацiї з полiетиленових
труб низького тиску дiаметром 50 мм</t>
  </si>
  <si>
    <t xml:space="preserve"> Прокладання трубопроводiв каналiзацiї з
полiетиленових труб низького тиску
дiаметром 100 мм</t>
  </si>
  <si>
    <t xml:space="preserve"> (Демонтаж)(Демонтаж)Прокладання
трубопроводiв каналiзацiї з полiетиленових
труб низького тиску дiаметром 100 мм</t>
  </si>
  <si>
    <t xml:space="preserve"> Прокладання трубопроводiв
водопостачання з напiрних полiетиленових
труб високого тиску зовнiшнiм дiаметром 20
мм зі з'єднанням контактним зварюванням</t>
  </si>
  <si>
    <t xml:space="preserve"> Прокладання трубопроводiв
водопостачання з напiрних полiетиленових
труб високого тиску зовнiшнiм дiаметром 20
мм зі з'єднанням терморезисторним
зварюванням</t>
  </si>
  <si>
    <t xml:space="preserve"> Прокладання трубопроводiв водопостачання
з напiрних полiетиленових труб високого тиску
зовнiшнiм дiаметром 25 мм зі з'єднанням
терморезисторним зварюванням</t>
  </si>
  <si>
    <t xml:space="preserve"> Прокладання трубопроводiв
водопостачання з напiрних полiетиленових
труб високого тиску зовнiшнiм дiаметром 32
мм зі з'єднанням терморезисторним
зварюванням</t>
  </si>
  <si>
    <t xml:space="preserve"> Прокладання трубопроводiв
водопостачання з напiрних полiетиленових
труб високого тиску зовнiшнiм дiаметром 40
мм зі з'єднанням терморезисторним
зварюванням</t>
  </si>
  <si>
    <t xml:space="preserve"> Прокладання трубопроводiв водопостачання
з напiрних полiетиленових труб високого тиску
зовнiшнiм дiаметром 50 мм зі з'єднанням
терморезисторним зварюванням</t>
  </si>
  <si>
    <t xml:space="preserve"> Прокладання трубопроводiв
водопостачання з напiрних полiетиленових
труб високого тиску зовнiшнiм дiаметром 63
мм зі з'єднанням терморезисторним
зварюванням</t>
  </si>
  <si>
    <t xml:space="preserve"> Прокладання трубопроводів водопостачання
з напірних поліетиленових труб високого тиску
зовнішнім діаметром 75 мм зі з'єднанням
терморезисторним зварюванням</t>
  </si>
  <si>
    <t xml:space="preserve"> Прокладання трубопроводів водопостачання
з напірних поліетиленових труб високого тиску
зовнішнім діаметром 90 мм зі з'єднанням
терморезисторним зварюванням</t>
  </si>
  <si>
    <t xml:space="preserve"> (Демонтаж)Прокладання трубопроводiв
водопостачання з напiрних полiетиленових
труб високого тиску зовнiшнiм дiаметром 16
мм зі з'єднанням контактним зварюванням</t>
  </si>
  <si>
    <t xml:space="preserve"> Прокладання трубопроводiв
водопостачання з напiрних полiетиленових
труб високого тиску зовнiшнiм дiаметром 25
мм зі з'єднанням контактним зварюванням</t>
  </si>
  <si>
    <t xml:space="preserve"> Прокладання трубопроводів водопостачання
з напірних поліетиленових труб високого тиску
зовнішнім діаметром 110 мм зі з'єднанням
терморезисторним зварюванням</t>
  </si>
  <si>
    <t xml:space="preserve"> Прокладання трубопроводів водопостачання
з напірних поліетиленових труб високого тиску
зовнішнім діаметром 140 мм зі з'єднанням
терморезисторним зварюванням</t>
  </si>
  <si>
    <t xml:space="preserve"> Прокладання трубопроводів водопостачання
з напірних поліетиленових труб високого тиску
зовнішнім діаметром 160 мм зі з'єднанням
терморезисторним зварюванням</t>
  </si>
  <si>
    <t xml:space="preserve"> (Демонтаж)Прокладання трубопроводiв
водопостачання з напiрних полiетиленових
труб високого тиску зовнiшнiм дiаметром 25
мм зі з'єднанням контактним зварюванням</t>
  </si>
  <si>
    <t xml:space="preserve"> Прокладання трубопроводiв
водопостачання з напiрних полiетиленових
труб високого тиску зовнiшнiм дiаметром 32
мм зі з'єднанням контактним зварюванням</t>
  </si>
  <si>
    <t xml:space="preserve"> Прокладання трубопроводiв
водопостачання з напiрних полiетиленових
труб високого тиску зовнiшнiм дiаметром 40
мм зі з'єднанням контактним зварюванням</t>
  </si>
  <si>
    <t xml:space="preserve"> (Демонтаж)Прокладання трубопроводiв
водопостачання з напiрних полiетиленових
труб високого тиску зовнiшнiм дiаметром 40
мм зі з'єднанням контактним зварюванням</t>
  </si>
  <si>
    <t xml:space="preserve"> Прокладання трубопроводiв водопостачання
з напiрних полiетиленових труб високого тиску
зовнiшнiм дiаметром 50 мм зі з'єднанням
контактним зварюванням</t>
  </si>
  <si>
    <t xml:space="preserve"> Прокладання трубопроводiв водопостачання
з напiрних полiетиленових труб високого тиску
зовнiшнiм дiаметром 63 мм зі з'єднанням
контактним зварюванням</t>
  </si>
  <si>
    <t xml:space="preserve"> Установлення вентилiв, засувок, затворiв,
клапанiв зворотних, кранiв прохiдних на
трубопроводах iз стальних труб дiаметром
до 25 мм</t>
  </si>
  <si>
    <t xml:space="preserve"> Установлення вентилiв, засувок, затворiв,
клапанiв зворотних, кранiв прохiдних на
трубопроводах iз стальних труб дiаметром
до 50 мм</t>
  </si>
  <si>
    <t xml:space="preserve"> Установлення вентилiв, засувок, затворiв,
клапанiв зворотних, кранiв прохiдних на
трубопроводах iз стальних труб дiаметром до
100 мм</t>
  </si>
  <si>
    <t xml:space="preserve"> Установлення воронок водостiчних</t>
  </si>
  <si>
    <t xml:space="preserve"> Установлення лічильників [водомірів]
діаметром до 40 мм</t>
  </si>
  <si>
    <t xml:space="preserve"> Врiзування в дiючi внутрiшнi мережi
трубопроводiв опалення i водопостачання
дiаметром 80 мм</t>
  </si>
  <si>
    <t xml:space="preserve"> Врiзування в дiючi внутрiшнi мережi
трубопроводiв каналiзацiї дiаметром 100 мм</t>
  </si>
  <si>
    <t xml:space="preserve"> Зароблення сальникiв при проходженнi труб
через фундаменти або стiни пiдвалу, дiаметр
труб до 200 мм</t>
  </si>
  <si>
    <t>сальник</t>
  </si>
  <si>
    <t xml:space="preserve"> Прокладання трубопроводiв водопостачання
зi стальних водогазопровiдних оцинкованих
труб дiаметром 15 мм</t>
  </si>
  <si>
    <t xml:space="preserve"> Прокладання трубопроводiв водопостачання
зi стальних водогазопровiдних оцинкованих
труб дiаметром 20 мм</t>
  </si>
  <si>
    <t xml:space="preserve"> Прокладання трубопроводiв водопостачання
зi стальних водогазопровiдних оцинкованих
труб дiаметром 25 мм</t>
  </si>
  <si>
    <t xml:space="preserve"> Прокладання трубопроводiв водопостачання
зi стальних водогазопровiдних оцинкованих
труб дiаметром 32 мм</t>
  </si>
  <si>
    <t xml:space="preserve"> Прокладання трубопроводiв водопостачання
зi стальних водогазопровiдних оцинкованих
труб дiаметром 40 мм</t>
  </si>
  <si>
    <t xml:space="preserve"> Прокладання трубопроводiв водопостачання
зi стальних водогазопровiдних оцинкованих
труб дiаметром 50 мм</t>
  </si>
  <si>
    <t xml:space="preserve"> Прокладання трубопроводiв
водопостачання зi стальних
водогазопровiдних оцинкованих труб
дiаметром 65 мм (гільза)</t>
  </si>
  <si>
    <t xml:space="preserve"> Прокладання трубопроводiв водопостачання
зi стальних водогазопровiдних оцинкованих
труб дiаметром 80 мм</t>
  </si>
  <si>
    <t xml:space="preserve"> Установлення трапiв дiаметром 50 мм</t>
  </si>
  <si>
    <t xml:space="preserve"> (Демонтаж)(Демонтаж)Установлення
трапiв дiаметром 50 мм (L=1 м)</t>
  </si>
  <si>
    <t xml:space="preserve"> Установлення трапiв дiаметром 100 мм</t>
  </si>
  <si>
    <t xml:space="preserve"> (Демонтаж)(Демонтаж)Установлення
умивальникiв групових з пiдведенням
холодної i гарячої води</t>
  </si>
  <si>
    <t xml:space="preserve"> Установлення сушарок для рушникiв iз
водогазопровiдних труб</t>
  </si>
  <si>
    <t xml:space="preserve"> Установлення унiтазiв iз бачком
безпосередньо приєднаним</t>
  </si>
  <si>
    <t xml:space="preserve"> (Демонтаж)(Демонтаж)Установлення
унiтазiв iз бачком безпосередньо приєднаним</t>
  </si>
  <si>
    <t xml:space="preserve"> (Демонтаж)Установлення бакiв металевих
для води масою 1 т</t>
  </si>
  <si>
    <t xml:space="preserve"> (Демонтаж)Додається до норми 17-7-3 на
кожнi 0,1 т при масi понад 1 т до 2 т</t>
  </si>
  <si>
    <t xml:space="preserve"> Установлення насосiв вiдцентрових з
електродвигуном, маса агрегату до 0,1 т</t>
  </si>
  <si>
    <t xml:space="preserve"> Установлення колектора теплої підлоги</t>
  </si>
  <si>
    <t xml:space="preserve"> Установлення фільтра-відстійника ВР-ВР 1"</t>
  </si>
  <si>
    <t xml:space="preserve"> Установлення повітровідвідників</t>
  </si>
  <si>
    <t xml:space="preserve"> Установлення фiльтрiв для очищення води у
трубопроводах систем опалення дiаметром 25
мм</t>
  </si>
  <si>
    <t xml:space="preserve"> Установлення фiльтрiв для очищення води у
трубопроводах систем опалення дiаметром 50
мм</t>
  </si>
  <si>
    <t xml:space="preserve"> Установлення фiльтрiв для очищення води у
трубопроводах систем опалення дiаметром 65
мм</t>
  </si>
  <si>
    <t xml:space="preserve"> Установлення покажчикiв рiвня кранового типу</t>
  </si>
  <si>
    <t xml:space="preserve"> Установлення манометрiв з триходовим
краном</t>
  </si>
  <si>
    <t xml:space="preserve"> Установлення термометрiв в оправi прямих
та кутових</t>
  </si>
  <si>
    <t xml:space="preserve"> Установлення кранiв повiтряних</t>
  </si>
  <si>
    <t xml:space="preserve"> Установлення радiаторiв стальних</t>
  </si>
  <si>
    <t xml:space="preserve"> Планування вручну дна i скосiв виїмок каналiв,
група ґрунтiв 2</t>
  </si>
  <si>
    <t xml:space="preserve"> Установлення грат жалюзiйних площею у
просвiтi до 0,25 м2 АR-13/2F 625х125</t>
  </si>
  <si>
    <t xml:space="preserve"> Установлення грат зовнішніх площею у
просвiтi до 1 м2</t>
  </si>
  <si>
    <t xml:space="preserve"> Установлення інерційної гратки, розмiр
400х400 мм</t>
  </si>
  <si>
    <t xml:space="preserve"> Установлення дросель-клапанiв дiаметром
250 мм</t>
  </si>
  <si>
    <t xml:space="preserve"> Установлення дифузорів до осьових
вентиляторiв 2 номера</t>
  </si>
  <si>
    <t xml:space="preserve"> Установлення дифузорів до осьових
вентиляторiв до 8 номера</t>
  </si>
  <si>
    <t xml:space="preserve"> Установлення дросель-клапанiв дiаметром
450 мм</t>
  </si>
  <si>
    <t xml:space="preserve"> Установлення дросель-клапанiв дiаметром
630 мм</t>
  </si>
  <si>
    <t xml:space="preserve"> Установлення дросель-клапанiв прямокутного
перерізу 200х150 мм</t>
  </si>
  <si>
    <t xml:space="preserve"> Установлення дросель-клапанiв прямокутного
перерізу 500х250 мм</t>
  </si>
  <si>
    <t xml:space="preserve"> Установлення над шахтами зонтiв iз листової
сталi круглого перерiзу дiаметром 710 мм</t>
  </si>
  <si>
    <t xml:space="preserve"> Установлення зонтiв iз листової оцинкованої
сталi круглого перерiзу дiаметром 200 мм</t>
  </si>
  <si>
    <t xml:space="preserve"> Установлення над шахтами зонтiв iз листової
оцинкованої сталi круглого перерiзу дiаметром
250 мм</t>
  </si>
  <si>
    <t xml:space="preserve"> Установлення вузлiв проходу витяжних
вентиляцiйних шахт дiаметром патрубка 500
мм</t>
  </si>
  <si>
    <t>10вузол</t>
  </si>
  <si>
    <t xml:space="preserve"> Установлення вузлiв проходу витяжних
вентиляцiйних шахт дiаметром патрубка 630
мм</t>
  </si>
  <si>
    <t xml:space="preserve"> Установлення люкiв герметичних</t>
  </si>
  <si>
    <t xml:space="preserve"> Установлення кронштейнiв пiд вентиляцiйне
устаткування</t>
  </si>
  <si>
    <t>100кг</t>
  </si>
  <si>
    <t xml:space="preserve"> Прокладання повiтроводiв з оцинкованої сталi
класу Н [нормальнi] товщиною 0,8 мм,
дiаметром 180 мм</t>
  </si>
  <si>
    <t xml:space="preserve"> Прокладання повiтроводiв з оцинкованої сталi
класу Н [нормальнi] товщиною 0,7 мм, перехід
300х200 мм</t>
  </si>
  <si>
    <t xml:space="preserve"> Установлення вентиляторiв радiальних
масою до 0,05 т</t>
  </si>
  <si>
    <t xml:space="preserve"> Прокладання повiтроводiв з оцинкованої сталi
класу Н [нормальнi] товщиною 0,7 мм, перехід
600х250 мм</t>
  </si>
  <si>
    <t xml:space="preserve"> Прокладання повiтроводiв з оцинкованої сталi
класу Н [нормальнi] товщиною 0,8 мм,
периметром 200х400 мм</t>
  </si>
  <si>
    <t xml:space="preserve"> Прокладання повiтроводiв з оцинкованої сталi
класу Н [нормальнi] товщиною 1,0 мм перехід
1000х1000 L=1500 мм шт-1</t>
  </si>
  <si>
    <t xml:space="preserve"> Прокладання повiтроводiв з оцинкованої сталi
класу Н [нормальнi] товщиною 1,0 мм (перехід
1345х1300/ф700 L=500 мм шт-3; перехід
1345х1300/800х600 L=500 мм шт-1)</t>
  </si>
  <si>
    <t xml:space="preserve"> Установлення вентиляторiв осьових масою
до 0,025 т</t>
  </si>
  <si>
    <t xml:space="preserve"> Прокладання повiтроводiв з оцинкованої сталi
класу Н [нормальнi] товщиною 0,5 мм перехід
200х150 мм</t>
  </si>
  <si>
    <t xml:space="preserve"> Прокладання повiтроводiв з оцинкованої сталi
класу Н [нормальнi] товщиною 0,8 мм,
дiаметром 250 мм</t>
  </si>
  <si>
    <t xml:space="preserve"> Прокладання повiтроводiв з оцинкованої сталi
класу Н [нормальнi] товщиною 0,8 мм,
дiаметром 315 мм</t>
  </si>
  <si>
    <t xml:space="preserve"> Прокладання повiтроводiв з оцинкованої сталi
класу Н [нормальнi] товщиною 0,7 мм,
дiаметром 500 мм</t>
  </si>
  <si>
    <t xml:space="preserve"> Прокладання повiтроводiв з оцинкованої сталi
класу Н [нормальнi] товщиною 0,8 мм,
дiаметром 630 мм</t>
  </si>
  <si>
    <t xml:space="preserve"> Установлення камер припливних типових без
секцiї зрошення продуктивнiстю 4025.м3/год
МС-5</t>
  </si>
  <si>
    <t xml:space="preserve"> Установлення камер припливних типових iз
секцiєю зрошення продуктивнiстю до 20
тис.м3/год МС-16</t>
  </si>
  <si>
    <t xml:space="preserve"> Установлення клапанiв повiтряних</t>
  </si>
  <si>
    <t xml:space="preserve"> Прокладання вiнiпластових труб, що
поставляються прямими трубами довжиною
5-7 м, по стiнах i колонах iз крiпленням
накладними скобами, дiаметр умовного
проходу до 25 мм</t>
  </si>
  <si>
    <t xml:space="preserve"> Прокладання вiнiпластових труб, що
поставляються прямими трубами довжиною
5-7 м, по стiнах i колонах iз крiпленням
накладними скобами, дiаметр умовного
проходу до 50 мм</t>
  </si>
  <si>
    <t xml:space="preserve"> Монтаж щита управління</t>
  </si>
  <si>
    <t xml:space="preserve"> Прокладання вiнiпластових труб, що
поставляються прямими трубами довжиною
5-7 м, по основi пiдлоги, дiаметр умовного
проходу до 25 мм</t>
  </si>
  <si>
    <t xml:space="preserve"> Затягування у прокладенi труби або
металевi рукави проводу першого
одножильного або багатожильного у
загальному обплетеннi сумарним перерiзом
до 2,5 мм2</t>
  </si>
  <si>
    <t xml:space="preserve"> Затягування у прокладенi труби або
металевi рукави проводу першого
одножильного або багатожильного у
загальному обплетеннi сумарним перерiзом
до 6 мм2</t>
  </si>
  <si>
    <t xml:space="preserve"> Затягування у прокладенi труби або
металевi рукави кожного наступного
проводу одножильного або багатожильного у
загальному обплетеннi сумарним перерiзом
до 6 мм2</t>
  </si>
  <si>
    <t xml:space="preserve"> Улаштування пiщаної основи пiд трубопроводи</t>
  </si>
  <si>
    <t xml:space="preserve"> Улаштування круглих збiрних
залiзобетонних каналiзацiйних колодязiв
дiаметром 1,5 м у мокрих ґрунтах</t>
  </si>
  <si>
    <t xml:space="preserve"> Приєднання каналiзацiйних трубопроводiв до
iснуючої мережi в мокрих ґрунтах</t>
  </si>
  <si>
    <t xml:space="preserve"> Улаштування трубопроводiв iз
полiетиленових труб, до 2-х каналiв</t>
  </si>
  <si>
    <t xml:space="preserve"> Заповнення каркасiв стiн мiнераловатними
плитами при товщинi заповнення 50 мм</t>
  </si>
  <si>
    <t xml:space="preserve"> Улаштування драбинок</t>
  </si>
  <si>
    <t xml:space="preserve"> Свердлiння кiльцевими алмазними
свердлами з застосуванням охолоджувальної
рiдини /води/ в залiзобетонних конструкцiях
вертикальних отворiв глибиною 200 мм,
дiаметром 20 мм</t>
  </si>
  <si>
    <t xml:space="preserve"> Додається або вилучається на кожнi 10 мм
змiни глибини свердлiння кiльцевими
алмазними свердлами з застосуванням
охолоджувальної рiдини /води/ в
залiзобетонних конструкцiях вертикальних
отворiв дiаметром 20 мм</t>
  </si>
  <si>
    <t xml:space="preserve"> Свердлiння кiльцевими алмазними
свердлами з застосуванням охолоджувальної
рiдини /води/ в залiзобетонних конструкцiях
горизонтальних отворiв глибиною 200 мм,
дiаметром 80 мм</t>
  </si>
  <si>
    <t xml:space="preserve"> Свердлiння кiльцевими алмазними
свердлами з застосуванням охолоджувальної
рiдини /води/ в залiзобетонних конструкцiях
горизонтальних отворiв глибиною 200 мм,
дiаметром 110 мм</t>
  </si>
  <si>
    <t xml:space="preserve"> Додавати або вилучати на кожнi 10 мм змiни
глибини свердлiння кiльцевими алмазними
свердлами з застосуванням охолоджувальної
рiдини /води/ в залiзобетонних конструкцiях
горизонтальних отворiв дiаметром 80 мм /до
600мм/</t>
  </si>
  <si>
    <t xml:space="preserve"> Додавати або вилучати на кожнi 10 мм змiни
глибини свердлiння кiльцевими алмазними
свердлами з застосуванням охолоджувальної
рiдини /води/ в залiзобетонних конструкцiях
горизонтальних отворiв дiаметром 110 мм /до
600мм/</t>
  </si>
  <si>
    <t xml:space="preserve"> Пробивання прорiзiв в конструкцiях з бетону</t>
  </si>
  <si>
    <t xml:space="preserve"> Пробивання прорiзiв в конструкцiях з цегли</t>
  </si>
  <si>
    <t xml:space="preserve"> Пробивання отворiв в бетонних стiнах,
пiдлогах товщиною 100 мм, площею до 500
см2</t>
  </si>
  <si>
    <t xml:space="preserve"> Пробивання отворiв в бетонних стелях
товщиною 100 мм, площею до 500 см2</t>
  </si>
  <si>
    <t xml:space="preserve"> Робирання наповнення ємностей</t>
  </si>
  <si>
    <t xml:space="preserve"> Розбирання залiзобетонних колодязів</t>
  </si>
  <si>
    <t xml:space="preserve"> Розбирання цегляних стiн (перегородки)</t>
  </si>
  <si>
    <t xml:space="preserve"> Розбирання дерев'яних заповнень дверних i
воротних прорiзiв</t>
  </si>
  <si>
    <t xml:space="preserve"> Різання поверхні бетонних конструкцій
нарізчиком швів GSA-20LS HYDROSTRESS,
глибина різання 200 мм</t>
  </si>
  <si>
    <t>1 м різ.</t>
  </si>
  <si>
    <t xml:space="preserve"> Додавати або виключати на кожні 10 мм зміни
глибини різання поверхні бетонних
конструкцій нарізчиком швів GSA-20LS
HYDROSTRESS до 600мм</t>
  </si>
  <si>
    <t xml:space="preserve"> Укладання сходiв по готовiй основi з окремих
схiдцiв гладких</t>
  </si>
  <si>
    <t xml:space="preserve"> Улаштування непрохiдних однолоткових
каналiв, що перекриваються або
обпираються на плити</t>
  </si>
  <si>
    <t xml:space="preserve"> Монтаж металоконструкцій ганків</t>
  </si>
  <si>
    <t xml:space="preserve"> (Демонтаж)(Демонтаж)Демонтаж вітражу
металопластикового внутрішнього тамбурного</t>
  </si>
  <si>
    <t xml:space="preserve"> Демонтаж оздоблення фасаду з профлиста</t>
  </si>
  <si>
    <t xml:space="preserve"> Демонтаж обшивки стін профiльованим
листом</t>
  </si>
  <si>
    <t xml:space="preserve"> Ставлення анкерів</t>
  </si>
  <si>
    <t xml:space="preserve"> Заповнення вiконних прорiзiв готовими
блоками площею до 1 м2 з металопластику
в кам'яних стiнах житлових і громадських
будівель</t>
  </si>
  <si>
    <t xml:space="preserve"> Заповнення вiконних прорiзiв готовими
блоками площею до 2 м2 з металопластику
в кам'яних стiнах житлових і громадських
будівель</t>
  </si>
  <si>
    <t xml:space="preserve"> Заповнення вiконних прорiзiв готовими
блоками площею до 3 м2 з металопластику
в кам'яних стiнах житлових і громадських
будівель</t>
  </si>
  <si>
    <t xml:space="preserve"> Заповнення вiконних прорiзiв готовими
блоками площею бiльше 3 м2 з
металопластику в кам'яних стiнах
житлових і громадських будівель</t>
  </si>
  <si>
    <t xml:space="preserve"> (Демонтаж)(Демонтаж)Демонтаж віконного
блоку площею бiльше 3 м2 з металлопластику</t>
  </si>
  <si>
    <t xml:space="preserve"> Демонтаж віконного блоку площею бiльше 3
м2 з металлопластику</t>
  </si>
  <si>
    <t xml:space="preserve"> Заповнення дверних прорiзiв готовими
дверними блоками площею до 2 м2 з
металопластику у кам'яних стiнах</t>
  </si>
  <si>
    <t xml:space="preserve"> Заповнення дверних прорiзiв готовими
дверними блоками площею понад 2 до 3 м2 з
металопластику у кам'яних стiнах</t>
  </si>
  <si>
    <t xml:space="preserve"> Заповнення дверних прорiзiв готовими
дверними блоками площею бiльше 3 м2 з
металопластику у кам'яних стiнах</t>
  </si>
  <si>
    <t xml:space="preserve"> Установлення стартової платформи</t>
  </si>
  <si>
    <t xml:space="preserve"> Установлення i крiплення брусу</t>
  </si>
  <si>
    <t xml:space="preserve"> Вогнезахист дерев'яних конструкцiй ферм,
арок, балок, крокв, мауерлатiв</t>
  </si>
  <si>
    <t xml:space="preserve"> Улаштування другого шару гіпсокартону</t>
  </si>
  <si>
    <t xml:space="preserve"> Улаштування обшивки стiн
гiпсокартонними плитами [фальшстiни] по
металевому каркасу</t>
  </si>
  <si>
    <t xml:space="preserve"> Установлення металевих дверних коробок iз
навiшуванням дверних полотен</t>
  </si>
  <si>
    <t xml:space="preserve"> (Демонтаж)(Демонтаж)Установлення
металевих дверних коробок iз навiшуванням
дверних полотен</t>
  </si>
  <si>
    <t xml:space="preserve"> Улаштування стяжок цементних товщиною
20 мм</t>
  </si>
  <si>
    <t xml:space="preserve"> Улаштування стяжок самовирівнювальних з
суміші Cerezit CN-69 товщиною 5 мм</t>
  </si>
  <si>
    <t xml:space="preserve"> Додавати або виключати на кожний 1 мм
товщини стяжок самовирівнювальних з
суміші Cerezit CN-72</t>
  </si>
  <si>
    <t xml:space="preserve"> Додавати на кожний 1 мм товщини стяжок
самовирівнювальних з суміші Cerezit CN-69 до
9 мм</t>
  </si>
  <si>
    <t xml:space="preserve"> Додавати на кожний 1 мм товщини стяжок
самовирівнювальних з суміші Cerezit CN-69 до
12 мм</t>
  </si>
  <si>
    <t xml:space="preserve"> Армування стяжки дротяною сіткою</t>
  </si>
  <si>
    <t xml:space="preserve"> (Демонтаж)Улаштування стяжок
цементних товщиною 20 мм</t>
  </si>
  <si>
    <t xml:space="preserve"> (Демонтаж)Додавати або виключати на кожнi
5 мм змiни товщини стяжок цементних
(товщиною 70 мм)</t>
  </si>
  <si>
    <t xml:space="preserve"> (Демонтаж)(Демонтаж)Додавати або
виключати на кожнi 5 мм змiни товщини
стяжок цементних (товщиною 50 мм)</t>
  </si>
  <si>
    <t xml:space="preserve"> Додавати або виключати на кожнi 5 мм змiни
товщини стяжок цементних ( додатково 10 мм
до 55 мм )</t>
  </si>
  <si>
    <t xml:space="preserve"> Додавати або виключати на кожнi 5 мм змiни
товщини стяжок цементних ( до 40 мм )</t>
  </si>
  <si>
    <t xml:space="preserve"> Додавати або виключати на кожнi 5 мм змiни
товщини стяжок цементних ( до 45 мм )</t>
  </si>
  <si>
    <t xml:space="preserve"> Додавати або виключати на кожнi 5 мм змiни
товщини стяжок цементних ( до 55 мм )</t>
  </si>
  <si>
    <t xml:space="preserve"> Улаштування стяжок легкобетонних
товщиною 20 мм</t>
  </si>
  <si>
    <t xml:space="preserve"> Додавати або виключати на кожнi 5 мм змiни
товщини легкобетонних стяжок (Додавати до
товщ. 50 мм)</t>
  </si>
  <si>
    <t xml:space="preserve"> Шлiфування бетонних або металоцементних
покриттiв</t>
  </si>
  <si>
    <t xml:space="preserve"> Улаштування ущiльнених трамбiвками
пiдстилаючих пiщаних шарiв</t>
  </si>
  <si>
    <t xml:space="preserve"> Улаштування покриттів з керамічних плиток
на розчині із сухої клеючої суміші, кількість
плиток в 1 м2 понад 7 до 12 шт</t>
  </si>
  <si>
    <t xml:space="preserve"> Улаштування покриттів з гранітних плит,
кiлькість плит на 1 м2 до 10 шт</t>
  </si>
  <si>
    <t xml:space="preserve"> Улаштування покриттів з лiнолеуму ПВХ-
TARKETT на клеї зі зварюванням полотнища у
стиках</t>
  </si>
  <si>
    <t xml:space="preserve"> Нвклеювання дерево-струж с попереднім
грунтуванням поверхні</t>
  </si>
  <si>
    <t xml:space="preserve"> Додавати на кожний наступний шар
гiдроiзоляцiї обмазувальної бiтумною
мастикою товщиною 1 мм</t>
  </si>
  <si>
    <t xml:space="preserve"> Улаштування тепло-i звукоiзоляцiї суцiльної з
плит або мат мiнераловатних або
скловолокнистих</t>
  </si>
  <si>
    <t xml:space="preserve"> (Демонтаж)Улаштування тепло-i
звукоiзоляцiї суцiльної з плит або мат
мiнераловатних або скловолокнистих</t>
  </si>
  <si>
    <t xml:space="preserve"> Шпаклювання стiн шпаклiвкою "Кнауф"</t>
  </si>
  <si>
    <t xml:space="preserve"> Облицювання керамiчними глазурованими
плитками поверхонь стовпiв, пiлястрiв i
укосiв iз карнизними, плiнтусними та
кутовими плитками по цеглi та бетону</t>
  </si>
  <si>
    <t xml:space="preserve"> Облицювання поверхонь стін керамiчними
плитками на розчині із сухої клеючої суміші,
число плиток в 1 м2 до 7 шт</t>
  </si>
  <si>
    <t xml:space="preserve"> Облицювання поверхонь стін керамiчними
плитками на розчині із сухої клеючої суміші,
число плиток в 1 м2 понад 12 до 20 шт</t>
  </si>
  <si>
    <t xml:space="preserve"> Фінішний шар штукатурки по каменю i бетону
стiн вручну</t>
  </si>
  <si>
    <t xml:space="preserve"> Просте штукатурення цементно-вапняним
розчином по каменю i бетону стін вручну</t>
  </si>
  <si>
    <t xml:space="preserve"> Високоякiсне штукатурення стін по каменю
гіпсовими сумішами МП-75 з механізованим
нанесенням суміші штукатурними станціями
потужністю 5,5 кВт, продуктивністю 5-85
л/хв, при товщині шару штукатурки 20 мм</t>
  </si>
  <si>
    <t xml:space="preserve"> Установлення перфорованих штукатурних
кутиків</t>
  </si>
  <si>
    <t xml:space="preserve"> Безпіщане накриття поверхонь стель
розчином із клейового гіпсу [типу
"сатенгіпс"] товщиною шару 1,5 мм</t>
  </si>
  <si>
    <t xml:space="preserve"> Безпіщане накриття поверхонь стель
розчином із клейового гіпсу [типу
"сатенгіпс"], на кожний шар товщиною 0,5
мм додавати або вилучати</t>
  </si>
  <si>
    <t xml:space="preserve"> Улаштування обшивки стін гіпсокартонними і
гіпсоволокнистими листами на клеї</t>
  </si>
  <si>
    <t xml:space="preserve"> Улаштування обшивки укосів гіпсокартонними
і гіпсоволокнистими листами з кріпленням на
клеї</t>
  </si>
  <si>
    <t xml:space="preserve"> Улаштування обшивки укосів гіпсокартонними
і гіпсоволокнистими листами з кріпленням
шурупами з улаштуванням металевого каркасу
з утепленням мінераловатними плитами</t>
  </si>
  <si>
    <t xml:space="preserve"> Улаштування обшивки колон периметром до
1600 мм гіпсокартонними і гіпсоволокнистими
листами з улаштуванням металевого каркасу</t>
  </si>
  <si>
    <t xml:space="preserve"> Улаштування каркасу однорівневих підвісних
стель із металевих профілів</t>
  </si>
  <si>
    <t xml:space="preserve"> Улаштування підшивки горизонтальних
поверхонь підвісних стель гіпсокартонними
або гіпсоволокнистими листами.</t>
  </si>
  <si>
    <t xml:space="preserve"> Улаштування каркасу підвісних стель
"Армстронг"</t>
  </si>
  <si>
    <t xml:space="preserve"> Демонтаж каркасу підвісних стель
"Армстронг"</t>
  </si>
  <si>
    <t xml:space="preserve"> Укладання плит стельових в каркас стелі
"Армстронг"</t>
  </si>
  <si>
    <t xml:space="preserve"> Демонтаж плит стельових в каркас стелі
"Армстронг"</t>
  </si>
  <si>
    <t xml:space="preserve"> (Демонтаж)(Демонтаж)Опорядження стін
пластиковими панелями шириною до 400 мм</t>
  </si>
  <si>
    <t xml:space="preserve"> (Демонтаж)(Демонтаж)Опорядження стель
пластиковими панелями шириною до 400 мм</t>
  </si>
  <si>
    <t xml:space="preserve"> Опорядження стін фасадів
металосайдингом з утепленням з риштувань</t>
  </si>
  <si>
    <t xml:space="preserve"> Опорядження стін фасадів
металосайдингом без утеплення з
риштувань (парапет)</t>
  </si>
  <si>
    <t xml:space="preserve"> Укладання трубопроводiв iз полiетиленових
труб дiаметром 110 мм з гідравличним
випробуванням</t>
  </si>
  <si>
    <t xml:space="preserve"> Укладання трубопроводiв iз полiетиленових
труб дiаметром 250 мм з гідравличним
випробуванням</t>
  </si>
  <si>
    <t xml:space="preserve"> Установлення сталевих засувок або клапанiв
зворотних дiаметром 50 мм</t>
  </si>
  <si>
    <t xml:space="preserve"> Установлення сталевих засувок або клапанiв
зворотних дiаметром 100 мм</t>
  </si>
  <si>
    <t xml:space="preserve"> Приварювання фланцiв до сталевих
трубопроводiв дiаметром 50 мм</t>
  </si>
  <si>
    <t xml:space="preserve"> Приварювання фланцiв до сталевих
трубопроводiв дiаметром 80 мм</t>
  </si>
  <si>
    <t xml:space="preserve"> Установлення фланців на трубопроводах
діаметром 140 мм</t>
  </si>
  <si>
    <t xml:space="preserve"> Установлення фланців на трубопроводах
діаметром 200 мм</t>
  </si>
  <si>
    <t xml:space="preserve"> Установлення фланців на трубопроводах
діаметром 225 мм</t>
  </si>
  <si>
    <t xml:space="preserve"> Протягування в футляр полiетиленових
труб дiаметром до 100мм</t>
  </si>
  <si>
    <t xml:space="preserve"> Забивання бiтумом та пасмом смоляним
кiнцiв футляра дiаметром 300 мм</t>
  </si>
  <si>
    <t xml:space="preserve"> Демонтаж сталевих водопровiдних труб,
дiаметр труб 150 мм</t>
  </si>
  <si>
    <t xml:space="preserve"> Iзоляцiя трубопроводiв дiаметром до 76 мм
[цилiндрами][напiвцилiндрами][сегментами з
пiнопласту], товщина iзоляцiйного шару 40 мм</t>
  </si>
  <si>
    <t xml:space="preserve"> Ізоляція трубопроводів трубками із спіненого
каучуку, поліетилену</t>
  </si>
  <si>
    <t xml:space="preserve"> Iзоляцiя повітропровода перехода та короба
мінватою фольгованою по гвіздках, що
самоклеються</t>
  </si>
  <si>
    <t xml:space="preserve"> Iзоляцiя повітропроводів</t>
  </si>
  <si>
    <t xml:space="preserve"> Виправлення профілю щебеневих основ із
додаванням нового матеріалу</t>
  </si>
  <si>
    <t xml:space="preserve"> Улаштування верхнього шару двошарової
основи зі щебеню за товщини 15 см</t>
  </si>
  <si>
    <t xml:space="preserve"> Улаштування нижнього шару двошарової
основи зі щебню за товщини 15 см</t>
  </si>
  <si>
    <t xml:space="preserve"> Улаштування основи зі щебеню, за зміни
товщини на кожен 1 см додавати або
вилучати до/з норм 27-13-1 -27-13-3 (до 8 см)</t>
  </si>
  <si>
    <t xml:space="preserve"> Улаштування основи зі щебенево-піщаної
суміші автогрейдером, за товщини шару 15
см</t>
  </si>
  <si>
    <t xml:space="preserve"> Улаштування суцiльного прошарку з
нетканого синтетичного матерiалу</t>
  </si>
  <si>
    <t xml:space="preserve"> Розбирання дорожніх покриттів доріг із
збірних залізобетонних плит</t>
  </si>
  <si>
    <t xml:space="preserve"> Улаштування бетонних плитних тротуарів
із заповненням швів цементним розчином</t>
  </si>
  <si>
    <t xml:space="preserve"> Улаштування покриття з фігурних
елементів мощення з використанням
готової піщано-цементної суміші площадок
та тротуарів шириною понад 2 м</t>
  </si>
  <si>
    <t xml:space="preserve"> Установлення бетонних бортових каменів
на бетонну основу до 100 мм</t>
  </si>
  <si>
    <t xml:space="preserve"> Розбирання бортових каменів на бетонній
основі</t>
  </si>
  <si>
    <t xml:space="preserve"> Улаштування дорожніх корит із
переміщенням грунту на відстань до 100 м
при глибині корита до 500 мм</t>
  </si>
  <si>
    <t xml:space="preserve"> Улаштування бетонної пiдготовки</t>
  </si>
  <si>
    <t xml:space="preserve"> (Демонтаж)(Демонтаж)Улаштування
фундаментних плит бетонних плоских</t>
  </si>
  <si>
    <t xml:space="preserve"> Улаштування фундаментних плит
залiзобетонних плоских</t>
  </si>
  <si>
    <t xml:space="preserve"> Улаштування залiзобетонних пiдпiрних стiн
i стiн пiдвалiв висотою до 3 м, товщиною до
300 мм бетон важкий В 15 (М 200), крупнiсть
заповнювача 20-40мм</t>
  </si>
  <si>
    <t xml:space="preserve"> Улаштування залiзобетонних пiдпiрних стiн
i стiн пiдвалiв висотою до 3 м, товщиною
понад 300 мм до 500 мм</t>
  </si>
  <si>
    <t xml:space="preserve"> (Демонтаж)(Демонтаж)Улаштування
бетонних стiн i перегородок висотою до 3 м,
товщиною понад 300 мм до 500 мм</t>
  </si>
  <si>
    <t xml:space="preserve"> Улаштування залiзобетонних фундаментiв
загального призначення об'ємом понад 5 м3
до 25 м3</t>
  </si>
  <si>
    <t xml:space="preserve"> Укладання бетонної суміші в конструкції
бетононасосами</t>
  </si>
  <si>
    <t xml:space="preserve"> Мурування стiн iз легкобетонних каменiв без
облицювання при висотi поверху до 4 м</t>
  </si>
  <si>
    <t xml:space="preserve"> Улаштування основи пiд фундаменти
щебеневої</t>
  </si>
  <si>
    <t xml:space="preserve"> Гiдроiзоляцiя стiн, фундаментiв бокова
обмазувальна бiтумна в 2 шари по вирiвнянiй
поверхнi бутового мурування, цеглi, бетону
(внутрішні поверхні)</t>
  </si>
  <si>
    <t xml:space="preserve"> Бокова iзоляцiя стiн, фундаментiв глиною
(замок з глини)</t>
  </si>
  <si>
    <t xml:space="preserve"> Мурування внутрiшнiх стiн з цегли
[силiкатної] при висотi поверху до 4 м</t>
  </si>
  <si>
    <t xml:space="preserve"> Кiльця КС15.6 залiзобетоннi серiя 3.900.1-14
випуск 1 (об'єм бетону -0,265 м3)(Ф53)</t>
  </si>
  <si>
    <t xml:space="preserve"> Кiльця КС15.9 залiзобетоннi серiя 3.900.1-14
випуск 1 (об'єм бетону -0,40 м3)(Ф53)</t>
  </si>
  <si>
    <t xml:space="preserve"> Плити покриття 1ПП15-2 залiзобетоннi серiя
3.900.1-14 випуск 1 (об'єм бетону -0,27
м3)(Ф53)</t>
  </si>
  <si>
    <t xml:space="preserve"> Плити днищ ПН15 залiзобетоннi серiя 3.900.1-
14 випуск 1 (об'єм бетону -0,38 м3)(Ф53)</t>
  </si>
  <si>
    <t xml:space="preserve"> Кiльця опорнi КО6 залiзобетоннi серiя 3.900.1-
14 випуск 1 (об'єм бетону -0,02 м3)(Ф53)</t>
  </si>
  <si>
    <t xml:space="preserve"> Плити перекриття П5Д-5 серiя 3.006.1-
2.87(Ф96)/ П8Д-8</t>
  </si>
  <si>
    <t xml:space="preserve"> Лотки каналiв збiрнi з/б марки Л4Д-8 серiя
3.006.1-2.87 вып.0-2(Ф96)/Л7Д-8</t>
  </si>
  <si>
    <t xml:space="preserve"> Монтаж шафи упрвління</t>
  </si>
  <si>
    <t xml:space="preserve"> Конструкцiї для установлення приладiв, маса
до 1 кг</t>
  </si>
  <si>
    <t xml:space="preserve"> Конструкцiї для установлення приладiв, маса
до 3 кг</t>
  </si>
  <si>
    <t xml:space="preserve"> Монтаж механiзму виконавчого, маса до 20 кг</t>
  </si>
  <si>
    <t xml:space="preserve"> Прилади, що установлюються на
технологiчних трубопроводах i устаткуваннi на
закладних пристроях, з'єднання рiзальнi</t>
  </si>
  <si>
    <t xml:space="preserve"> Прилади, що установлюються на конструкцiях,
маса до 5 кг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</si>
  <si>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20 мм</t>
  </si>
  <si>
    <t xml:space="preserve"> Прилади, що монтуються на технологiчному
трубопроводi [ клапан регулюючий; регулятор
тиску та температури прямої дiї; проточнi
датчики концентратомiрiв i щiльномiрiв]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</si>
  <si>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50 мм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</si>
  <si>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80 мм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</si>
  <si>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120 мм</t>
  </si>
  <si>
    <t xml:space="preserve"> Установлення системи автоматичного вводу
флокулянту</t>
  </si>
  <si>
    <t xml:space="preserve"> Монтаж закладного пристрою</t>
  </si>
  <si>
    <t xml:space="preserve"> Трубопроводи з мiдних труб, дiаметр
зовнiшнiй 28 мм</t>
  </si>
  <si>
    <t xml:space="preserve"> Трубопроводи з мiдних труб, дiаметр
зовнiшнiй 42 мм</t>
  </si>
  <si>
    <t xml:space="preserve"> Засувки, клапани сталеві фланцеві регулюючі
на умовний тиск 4-6,4 МПа [40-64 кгс/см2],
діаметр умовного проходу 32-50 мм</t>
  </si>
  <si>
    <t xml:space="preserve"> Засувки, клапани сталеві фланцеві регулюючі
на умовний тиск 4-6,4 МПа [40-64 кгс/см2],
діаметр умовного проходу 140 мм</t>
  </si>
  <si>
    <t xml:space="preserve"> Засувки, клапани сталеві фланцеві регулюючі
на умовний тиск 4-6,4 МПа [40-64 кгс/см2],
діаметр умовного проходу 200 мм</t>
  </si>
  <si>
    <t xml:space="preserve"> Монтаж теплообмiнника</t>
  </si>
  <si>
    <t xml:space="preserve"> Монтаж фільтра</t>
  </si>
  <si>
    <t xml:space="preserve"> Монтаж вузла водозмішувача</t>
  </si>
  <si>
    <t xml:space="preserve"> Монтаж пристрою та пiдключення кабелiв або
проводiв зовнiшньої мережi до апаратiв та
приладiв ввiдного пристрою ВРУ1-11-10, -12-10</t>
  </si>
  <si>
    <t>пристрiй</t>
  </si>
  <si>
    <t xml:space="preserve"> Монтаж автоматична станції контролю</t>
  </si>
  <si>
    <t xml:space="preserve"> Монтаж вентилятора радiального загального
призначення з електродвигуном на однiй вiсi,
маса до 0,1 т</t>
  </si>
  <si>
    <t xml:space="preserve"> Монтаж насоса, масса до 0,11 т</t>
  </si>
  <si>
    <t xml:space="preserve"> Монтаж агрегату або машини компресорно-
конденсаторної.</t>
  </si>
  <si>
    <t xml:space="preserve"> Кабель до 35 кВ, що прокладається у
готових траншеях без покриттiв, маса 1 м
до 2 кг</t>
  </si>
  <si>
    <t xml:space="preserve"> Улаштування постелi при одному кабелi у
траншеї</t>
  </si>
  <si>
    <t xml:space="preserve"> Покривання 1-2 кабелів, прокладених у
траншеї, сигнальною стрічкою</t>
  </si>
  <si>
    <t xml:space="preserve"> Кабель до 35 кВ, що прокладається з
крiпленням накладними скобами, маса 1 м до
0,5 кг</t>
  </si>
  <si>
    <t xml:space="preserve"> Кабель до 35 кВ, що прокладається з
крiпленням накладними скобами, маса 1 м до
1 кг</t>
  </si>
  <si>
    <t xml:space="preserve"> Кабель до 35 кВ у прокладених трубах,
блоках i коробах, маса 1 м до 1 кг</t>
  </si>
  <si>
    <t xml:space="preserve"> Кабель до 35 кВ у прокладених трубах,
блоках i коробах, маса 1 м до 2 кг</t>
  </si>
  <si>
    <t xml:space="preserve"> Лоток по установлених конструкцiях, ширина
лотка до 200 мм</t>
  </si>
  <si>
    <t xml:space="preserve"> Кабель дво-, чотирижильний перерiзом жили
до 16 мм2, що прокладається з крiпленням
накладними скобами</t>
  </si>
  <si>
    <t xml:space="preserve"> Провiд, що прокладається по сталевих
конструкцiях i панелях, перерiз до 16 мм2</t>
  </si>
  <si>
    <t xml:space="preserve"> Труба сталева по стiнах з крiпленням
накладними скобами, дiаметр до 25 мм</t>
  </si>
  <si>
    <t xml:space="preserve"> Монтаж труби гофрированої ПВХ, дiаметр до
25 мм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</si>
  <si>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2,5 мм2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</si>
  <si>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6 мм2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</si>
  <si>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16 мм2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</si>
  <si>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35 мм2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</si>
  <si>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70 мм2</t>
  </si>
  <si>
    <t xml:space="preserve"> Установлення приладiв або апаратiв, знятих
перед транспортуванням</t>
  </si>
  <si>
    <t xml:space="preserve"> Щиток освiтлювальний, що установлюється
розпiрними дюбелями на стiнi, маса щитка до
6 кг</t>
  </si>
  <si>
    <t xml:space="preserve"> Прилад вимiрювання i захисту, кiлькiсть кiнцiв,
що пiдключаються, до 2</t>
  </si>
  <si>
    <t xml:space="preserve"> Апарат керування i сигналiзацiї, кiлькiсть
кiнцiв, що пiдключаються, до 2</t>
  </si>
  <si>
    <t xml:space="preserve"> Термодатчики</t>
  </si>
  <si>
    <t xml:space="preserve"> Додавати на кожний додатковий шар
гідроізоляційної мембрани товщиною 2 мм до
норм 7-1, 7-2, 7-3</t>
  </si>
  <si>
    <t xml:space="preserve"> Рулонна гідроізоляція бетонних та
залізобетонних конструкцій гідроізоляційною
мембраною Poliglass з використанням
грунтовки Idroprimer</t>
  </si>
  <si>
    <t xml:space="preserve"> Системи багатоконтурні [каскадні або інші
складні автоматичного регулювання]
багатоконтурні з числом параметрів
настроювання до 5</t>
  </si>
  <si>
    <t>Система</t>
  </si>
  <si>
    <t xml:space="preserve"> Шахта витяжна</t>
  </si>
  <si>
    <t>Пристр.</t>
  </si>
  <si>
    <t xml:space="preserve"> Регулювально-запірні пристрої. Клапан
повітряний змішувальний з електричним
приводом</t>
  </si>
  <si>
    <t xml:space="preserve"> Регулювально-запірні пристрої. Регулятор
витрати повітря</t>
  </si>
  <si>
    <t xml:space="preserve"> Регулювально-запірні пристрої. Клапан
зворотний</t>
  </si>
  <si>
    <t xml:space="preserve"> Мережа систем вентиляції і кондиціонування
повітря при кількості перерізів до 10</t>
  </si>
  <si>
    <t>Вен.мер.</t>
  </si>
  <si>
    <t xml:space="preserve"> Фільтри рамні й коміркові [матерчаті, паперові,
сітчасті], масляні, фільтри-поглиначі при
кількості комірок до 8</t>
  </si>
  <si>
    <t xml:space="preserve"> Вентилятор осьовий з вхідними елементами
мережі, встановлений у повітроводі, шахті,
прорізі, або дахового типу, N 4-8</t>
  </si>
  <si>
    <t xml:space="preserve"> Установка теплообмінна з кількістю нагрівачів
до 12</t>
  </si>
  <si>
    <t>Установ.</t>
  </si>
  <si>
    <t xml:space="preserve"> Установка теплообмінна з кількістю нагрівачів
до 20</t>
  </si>
  <si>
    <t xml:space="preserve"> Захист і зміцнення устаткування і
конструкцій полімерними композиціями
проникаючої дії: конструкції з цегли і бетону,
перший шар</t>
  </si>
  <si>
    <t xml:space="preserve"> Знепилювання поверхонь</t>
  </si>
  <si>
    <t xml:space="preserve"> Ізоляція трубопроводів ізоляцією Ізофом
[Мерілон]</t>
  </si>
  <si>
    <t>100 п.м</t>
  </si>
  <si>
    <t xml:space="preserve"> Вiдбивання штукатурки по цеглi та бетону
зi стiн та стель, площа вiдбивання в одному
мiсцi бiльше 5 м2</t>
  </si>
  <si>
    <t xml:space="preserve"> Грунтування поверхонь всерединi будiвлi по
цеглі та бетону</t>
  </si>
  <si>
    <t xml:space="preserve"> Розбирання облицювання стiн з керамiчних
глазурованих плиток</t>
  </si>
  <si>
    <t xml:space="preserve"> Прокладання трубопроводiв з труб
полiетиленових дiаметром 17 мм</t>
  </si>
  <si>
    <t xml:space="preserve"> Розбирання асфальтобетонних покриттiв
механiзованим способом</t>
  </si>
  <si>
    <t xml:space="preserve"> Установлення бетонних поребрикiв на
бетонну основу</t>
  </si>
  <si>
    <t xml:space="preserve"> (Демонтаж)Улаштування покриттiв з
дрiбнорозмiрних фiгурних елементiв
мощення [ФЭМ]</t>
  </si>
  <si>
    <t xml:space="preserve"> Розбирання iзоляцiї з мiнеральної вати</t>
  </si>
  <si>
    <t xml:space="preserve"> Пробивання отворiв глибиною 100 мм,
перерiзом 200х200 мм в залiзобетонних та
бетонних стiнах та пiдлогах</t>
  </si>
  <si>
    <t xml:space="preserve"> Пробивання отворiв глибиною 100 мм,
перерiзом 200х200 мм в залiзобетонних та
бетонних стелях</t>
  </si>
  <si>
    <t xml:space="preserve"> Пробивання отворiв глибиною 100 мм,
перерiзом 250х250 мм в залiзобетонних та
бетонних стiнах та пiдлогах</t>
  </si>
  <si>
    <t xml:space="preserve"> На кожнi 10 мм змiни глибини отворiв
перерiзом 200х200 мм в залiзобетонних та
бетонних стелях додавати або виключати ( до
товщини 300 мм)</t>
  </si>
  <si>
    <t xml:space="preserve"> На кожнi 10 мм змiни глибини отворiв
перерiзом 200х200 мм в залiзобетонних та
бетонних стелях додавати або виключати ( до
товщини 500 мм)</t>
  </si>
  <si>
    <t xml:space="preserve"> На кожнi 10 мм змiни глибини отворiв
перерiзом 250х250 мм в залiзобетонних та
бетонних стiнах та пiдлогах додавати або
виключати ( до 450 мм)</t>
  </si>
  <si>
    <t xml:space="preserve"> Герметизіція швів</t>
  </si>
  <si>
    <t xml:space="preserve"> Навантаження смiття вручну</t>
  </si>
  <si>
    <t xml:space="preserve"> Навантаження сміття екскаваторами на
автомобілі-самоскиди, місткість ковша
екскаватора 0,25 м3.</t>
  </si>
  <si>
    <t xml:space="preserve"> Установлення та розбирання зовнiшнiх
металевих трубчастих iнвентарних
риштувань, висота риштувань до 16 м</t>
  </si>
  <si>
    <t xml:space="preserve"> Пробивання отворiв дiаметром до 25 мм в
цегляних стiнах при товщинi стiни в 1 цеглину
вручну</t>
  </si>
  <si>
    <t xml:space="preserve"> Пробивання отворiв у бетонних та
залiзобетонних стiнах глибиною бiльше 300
мм, розмiр сторони 200 мм</t>
  </si>
  <si>
    <t xml:space="preserve"> Забивання отворiв та гнiзд у бетонних
стiнах, площа забиття 0,2 м2</t>
  </si>
  <si>
    <t xml:space="preserve"> Установлення анкерiв</t>
  </si>
  <si>
    <t xml:space="preserve"> (Демонтаж)(Демонтаж)Розбирання
оцинкованого каркасу з утеплювачем мінвата</t>
  </si>
  <si>
    <t xml:space="preserve"> Розбирання лаг з дощок i брускiв</t>
  </si>
  <si>
    <t xml:space="preserve"> Розбирання дощатих покриттiв пiдлог</t>
  </si>
  <si>
    <t xml:space="preserve"> Розбирання покриттiв пiдлог з лiнолеуму та
релiну</t>
  </si>
  <si>
    <t xml:space="preserve"> Розбирання спортивних покриттiв пiдлог</t>
  </si>
  <si>
    <t xml:space="preserve"> Розбирання покриттiв пiдлог з керамiчних
плиток</t>
  </si>
  <si>
    <t xml:space="preserve"> (Демонтаж)(Демонтаж)Улаштування
мозаїчних покриттiв площею понад 10 м2</t>
  </si>
  <si>
    <t xml:space="preserve"> Розбирання цементних покриттiв пiдлог</t>
  </si>
  <si>
    <t xml:space="preserve"> Розбирання цементних плiнтусiв</t>
  </si>
  <si>
    <t xml:space="preserve"> Розбирання покриттiв покрiвлi з листової сталi</t>
  </si>
  <si>
    <t xml:space="preserve"> Улаштування покриття з рулонних
матерiалiв насухо без промазування кромок</t>
  </si>
  <si>
    <t xml:space="preserve"> Улаштування з листової сталi пояскiв,
сандрикiв, пiдвiконних вiдливiв</t>
  </si>
  <si>
    <t xml:space="preserve"> Улаштування з листової сталi примикань до
стiн</t>
  </si>
  <si>
    <t xml:space="preserve"> Стрічка ущільнувальна звукоізоляційна
шириною 30 мм</t>
  </si>
  <si>
    <t xml:space="preserve"> Круг абразивний</t>
  </si>
  <si>
    <t xml:space="preserve"> Цемент</t>
  </si>
  <si>
    <t xml:space="preserve"> Пісок</t>
  </si>
  <si>
    <t xml:space="preserve"> Стрічка клеюча для склеювання плівки
DECKER POWERBAND </t>
  </si>
  <si>
    <t xml:space="preserve"> Плiвка полiетиленова</t>
  </si>
  <si>
    <t xml:space="preserve"> Стрічка сигнальная "Кабель 0,4кВ" 300 мм</t>
  </si>
  <si>
    <t xml:space="preserve"> Стрiчка сигнальна</t>
  </si>
  <si>
    <t xml:space="preserve"> Круг відрізний алмазний, діаметр 230 мм</t>
  </si>
  <si>
    <t xml:space="preserve"> Сітка з арматури Ф12 А400С, чарунками
150х150 мм/фасадна</t>
  </si>
  <si>
    <t xml:space="preserve"> Кріплення для труб PPR д.40мм</t>
  </si>
  <si>
    <t xml:space="preserve"> Кріплення для труб Ф 110 мм</t>
  </si>
  <si>
    <t xml:space="preserve"> Кріплення для труб Ф 50 мм</t>
  </si>
  <si>
    <t xml:space="preserve"> Кріплення для труб PPR  д.20мм</t>
  </si>
  <si>
    <t xml:space="preserve"> Кріплення для труб д.40мм</t>
  </si>
  <si>
    <t xml:space="preserve"> Кріплення для труб д.50мм</t>
  </si>
  <si>
    <t xml:space="preserve"> Кріплення для труб д. 32 мм</t>
  </si>
  <si>
    <t xml:space="preserve"> Кріплення для труб д.25 мм</t>
  </si>
  <si>
    <t xml:space="preserve"> Кріплення для труб д.20 мм</t>
  </si>
  <si>
    <t xml:space="preserve"> Кріплення для труб М8 1/2"(20-23)</t>
  </si>
  <si>
    <t xml:space="preserve"> Кріплення для труб PPR д.25мм</t>
  </si>
  <si>
    <t xml:space="preserve"> Кріплення для труб М8 3/4"(25-30)</t>
  </si>
  <si>
    <t xml:space="preserve"> Кріплення для труб М8 1"(32-37)</t>
  </si>
  <si>
    <t xml:space="preserve"> Кріплення для труб М8 1 1/4"(42-47)</t>
  </si>
  <si>
    <t xml:space="preserve"> Кріплення для труб М8 2"(59-65)</t>
  </si>
  <si>
    <t xml:space="preserve"> Кріплення для труб PPR  д.32мм</t>
  </si>
  <si>
    <t xml:space="preserve"> Крiплення для труби PPR Ф20</t>
  </si>
  <si>
    <t xml:space="preserve"> Крiплення для труби PPR Ф25</t>
  </si>
  <si>
    <t xml:space="preserve"> Грунтовка Eco prim grip</t>
  </si>
  <si>
    <t xml:space="preserve"> Кріпильні анкери (цанги) М8</t>
  </si>
  <si>
    <t xml:space="preserve"> Клеюча сумiш "flex" для плитки з природного
та штучного каменю Ceresit СМ 17/СМ117</t>
  </si>
  <si>
    <t xml:space="preserve"> Еластична клеюча сумiш Ceresit СМ 11</t>
  </si>
  <si>
    <t xml:space="preserve"> Еластична клеюча сумiш Ceresit СМ 17/СМ117</t>
  </si>
  <si>
    <t xml:space="preserve"> Кольоровий шов 2-5мм Baumit PremiumFuge</t>
  </si>
  <si>
    <t xml:space="preserve"> Кольоровий шов 2-5мм Ceresit СЕ 33 СУПЕР</t>
  </si>
  <si>
    <t xml:space="preserve"> Еластичний водостiйкий кольоровий шов до 5
мм Ceresit СЕ 40 aguastatic</t>
  </si>
  <si>
    <t xml:space="preserve"> Самовирiвнювальна сумiш 3-15 мм Ceresit СN
69</t>
  </si>
  <si>
    <t xml:space="preserve"> Унiверсальний засiб для вирiвнювання та
ремонту Thomsit RS 88</t>
  </si>
  <si>
    <t xml:space="preserve"> Рідкий ПВХ CF</t>
  </si>
  <si>
    <t xml:space="preserve"> Грунтовка глибокопроникна Ceresit CT 17</t>
  </si>
  <si>
    <t xml:space="preserve"> Плитки керамiчнi глазурованi для
внутрiшнього облицювання стiн гладкi
кольоровi [однобарвнi] без завалу</t>
  </si>
  <si>
    <t xml:space="preserve"> Плитки керамiчнi для внутрiшнього
облицювання стiн</t>
  </si>
  <si>
    <t xml:space="preserve"> Плитки керамiчнi для внутрiшнього
облицювання стiн/ Плитка керамограніт
CENTRO WHITE 30x60 ZNXCE 1BR</t>
  </si>
  <si>
    <t xml:space="preserve"> Емаль антикорозiйна "ЗЕБРА"  (3 в 1)/ емаль</t>
  </si>
  <si>
    <t xml:space="preserve"> Фінішна шпаклiвка CERESIT СТ-225</t>
  </si>
  <si>
    <t xml:space="preserve"> Стартова шпаклiвка CERESIT СТ-29</t>
  </si>
  <si>
    <t xml:space="preserve"> Порошок ДСА-1/ БС-13</t>
  </si>
  <si>
    <t xml:space="preserve"> Лiнолеум спортивний</t>
  </si>
  <si>
    <t xml:space="preserve"> Мастика покрiвельна гаряча ТехноНИКОЛЬ
№41/ гідроізоляційна</t>
  </si>
  <si>
    <t xml:space="preserve"> Плита Titan ф.Кнауф</t>
  </si>
  <si>
    <t xml:space="preserve"> Руберойд пiдкладний Біполь ЕПП 3,0</t>
  </si>
  <si>
    <t xml:space="preserve"> Компенсуюча петля поліпропіленова D 32
Wavin</t>
  </si>
  <si>
    <t xml:space="preserve"> Брус</t>
  </si>
  <si>
    <t xml:space="preserve"> Муфта перехідна РРR 25*20/редукція</t>
  </si>
  <si>
    <t xml:space="preserve"> Трійник РРR 25х20х25</t>
  </si>
  <si>
    <t xml:space="preserve"> Трійник РРR 25х25х25</t>
  </si>
  <si>
    <t xml:space="preserve"> Трійник РРR 32х25х32</t>
  </si>
  <si>
    <t xml:space="preserve"> Муфта перехідна РРR 40_32</t>
  </si>
  <si>
    <t xml:space="preserve"> Муфта перехідна РРR 50_40</t>
  </si>
  <si>
    <t xml:space="preserve"> Муфта РРR 50</t>
  </si>
  <si>
    <t xml:space="preserve"> Муфта РРR 32</t>
  </si>
  <si>
    <t xml:space="preserve"> Муфта РРR 25</t>
  </si>
  <si>
    <t xml:space="preserve"> Муфта РРR 20</t>
  </si>
  <si>
    <t xml:space="preserve"> Трійник РРR 40_25_40</t>
  </si>
  <si>
    <t xml:space="preserve"> Трійник РРR 50_25_50</t>
  </si>
  <si>
    <t xml:space="preserve"> Трійник РРR 63_25_63</t>
  </si>
  <si>
    <t xml:space="preserve"> Трійник РРR 63_40_63</t>
  </si>
  <si>
    <t xml:space="preserve"> Муфта перехідна РРR 63_40</t>
  </si>
  <si>
    <t xml:space="preserve"> Трійник РРR 50_20_50</t>
  </si>
  <si>
    <t xml:space="preserve"> Трійник РРR 63_63_63</t>
  </si>
  <si>
    <t xml:space="preserve"> Муфта перехідна РРR 63_50</t>
  </si>
  <si>
    <t xml:space="preserve"> Трійник РРR 32*25*32</t>
  </si>
  <si>
    <t xml:space="preserve"> Трійник РРR 25</t>
  </si>
  <si>
    <t xml:space="preserve"> Трійник РРR 25*20*25</t>
  </si>
  <si>
    <t xml:space="preserve"> Кутик РРR 90* Д-20</t>
  </si>
  <si>
    <t xml:space="preserve"> Кутик РРR 90* Д-25</t>
  </si>
  <si>
    <t xml:space="preserve"> Кутик РРR 90* Д-32</t>
  </si>
  <si>
    <t xml:space="preserve"> Кутик РРR 90* Д-40</t>
  </si>
  <si>
    <t xml:space="preserve"> Муфта перехідна РРR 32*20</t>
  </si>
  <si>
    <t xml:space="preserve"> Трійник РРR 20*20*20</t>
  </si>
  <si>
    <t xml:space="preserve"> Муфта перехідна РРR 40*20</t>
  </si>
  <si>
    <t xml:space="preserve"> Трійник РРR 40</t>
  </si>
  <si>
    <t xml:space="preserve"> Трійник РРR 20</t>
  </si>
  <si>
    <t xml:space="preserve"> Муфта перехідна РРR 32*25</t>
  </si>
  <si>
    <t xml:space="preserve"> Муфта перехідна РРR 40*32</t>
  </si>
  <si>
    <t xml:space="preserve"> Муфта перехідна РРR 25_20</t>
  </si>
  <si>
    <t xml:space="preserve"> Муфта перехідна РРR 32_25</t>
  </si>
  <si>
    <t xml:space="preserve"> Трійник РРR 20_20_20</t>
  </si>
  <si>
    <t xml:space="preserve"> Муфта РРR 40</t>
  </si>
  <si>
    <t xml:space="preserve"> Муфта РРR 63</t>
  </si>
  <si>
    <t xml:space="preserve"> Трійник РРR 40_20_40</t>
  </si>
  <si>
    <t xml:space="preserve"> Труба для зовнішньої каналізації з розтрубом
ПВХ з ущільнюючим кільцем, клас S (SN8,
SDR34)  дiаметр 110х 3,2мм</t>
  </si>
  <si>
    <t xml:space="preserve"> Труби полiетиленовi для подачi холодної
води РЕ 100 SDR-17(1,0 МПа), зовнiшнiй
дiаметр 225х13,4 мм</t>
  </si>
  <si>
    <t xml:space="preserve"> Труби сталевi електрозварнi прямошовнi iз
сталi марки 20, зовнiшнiй дiаметр 57 мм,
товщина стiнки 3 мм (для гільз)</t>
  </si>
  <si>
    <t xml:space="preserve"> Труба стальна 89х4,5 (ДУ 80)</t>
  </si>
  <si>
    <t xml:space="preserve"> Труба стальна 108х4,0 (ДУ 125)</t>
  </si>
  <si>
    <t xml:space="preserve"> Труби зовнішньої каналізації ПВХ діаметром
50х2,2 мм</t>
  </si>
  <si>
    <t xml:space="preserve"> Труби зовнішньої каналізації ПВХ діаметром
110х3 мм</t>
  </si>
  <si>
    <t xml:space="preserve"> Труба поліетиленова Ду 110 мм</t>
  </si>
  <si>
    <t xml:space="preserve"> Труба каналізаційна із ПВХ з ущільнюючим
кільцем SN8, SDR34 для зовнішньої
каналізації DN 110х3,2 Wavin</t>
  </si>
  <si>
    <t xml:space="preserve"> Труба для зовнішньої каналізації із раструбом
ПВХ з ущільнюючим кільцем, клас S (SN8,
SDR34), Dу 250х7,3  Wavin/225мм</t>
  </si>
  <si>
    <t xml:space="preserve"> Трійник пластмасовий РР-НТ прямий 90*
Ф110х110</t>
  </si>
  <si>
    <t xml:space="preserve"> Трійник пластмасовий РР-НТ косой 90*
Ф110х50</t>
  </si>
  <si>
    <t xml:space="preserve"> Відвід 45_ з ущільнюючим кільцем клас S
(SN8) для зовнішньоі каналізаціі Dy110x45
Wavin</t>
  </si>
  <si>
    <t xml:space="preserve"> Муфта ст. Ф20 мм</t>
  </si>
  <si>
    <t xml:space="preserve"> Різьба приварна ст. Ф20 мм</t>
  </si>
  <si>
    <t xml:space="preserve"> Муфта ст. Ф40 мм</t>
  </si>
  <si>
    <t xml:space="preserve"> Муфта ст. Ф32 мм</t>
  </si>
  <si>
    <t xml:space="preserve"> Різьба приварна ст. Ф32 мм</t>
  </si>
  <si>
    <t xml:space="preserve"> Різьба приварна ст. Ф40 мм</t>
  </si>
  <si>
    <t xml:space="preserve"> Муфта протипожежна РТМК для труби D32</t>
  </si>
  <si>
    <t xml:space="preserve"> Муфта протипожежна РТМК для труби D25</t>
  </si>
  <si>
    <t xml:space="preserve"> Муфта протипожежна РТМК для труби Dу110</t>
  </si>
  <si>
    <t xml:space="preserve"> Труби сталевi електрозварнi прямошовнi iз
сталi марки 20, зовнiшнiй дiаметр 89 мм,
товщина стiнки 4 мм (для гільз)</t>
  </si>
  <si>
    <t xml:space="preserve"> Перехiд 89х3,5-57х3,5</t>
  </si>
  <si>
    <t xml:space="preserve"> Перехiд 89х3,5-76х3,5</t>
  </si>
  <si>
    <t xml:space="preserve"> Перехiд 76х3,5-45х2,5</t>
  </si>
  <si>
    <t xml:space="preserve"> Перехiд 57х3,5-38х3,0 мм</t>
  </si>
  <si>
    <t xml:space="preserve"> Труби полiпропiленовi PN 16 для теплої i
холодної води дiам. 20х2,8 мм</t>
  </si>
  <si>
    <t xml:space="preserve"> Труба PN16 SDR 7.4 20х2,8 Ek WAVIN
Ekoplastik</t>
  </si>
  <si>
    <t xml:space="preserve"> Труби композитная PPR "Stabi" Ф20х2,8</t>
  </si>
  <si>
    <t xml:space="preserve"> Труба PN16 SDR 7.4 25х3,5 Ek WAVIN
Ekoplastik</t>
  </si>
  <si>
    <t xml:space="preserve"> Труба композитная PPR "Stabі" Ф25х3,5</t>
  </si>
  <si>
    <t xml:space="preserve"> Труба поліпропіленова стабілізована диам.
25х3,5 мм Ekoplastik Stabi</t>
  </si>
  <si>
    <t xml:space="preserve"> Труба поліпропіленова стабілізована диам.
20х2,8 мм Ekoplastik Stabi</t>
  </si>
  <si>
    <t xml:space="preserve"> Труби полiпропiленовi PN 16 для теплої i
холодної води дiам. 32х4,4 мм</t>
  </si>
  <si>
    <t xml:space="preserve"> Труба композитная PPR "Stabі" Ф32х4,4 Ek
WAVIN Ekoplastik</t>
  </si>
  <si>
    <t xml:space="preserve"> Труба поліпропіленова стабілізована
Ekoplastik Stabi дiам. 32х4,4 мм</t>
  </si>
  <si>
    <t xml:space="preserve"> Труби полiпропiленовi PN 16 для теплої i
холодної води дiам. 40х5,5 мм</t>
  </si>
  <si>
    <t xml:space="preserve"> Труба композитная PPR "Stabі" Ф40х5,5 Ek
WAVIN Ekoplastik</t>
  </si>
  <si>
    <t xml:space="preserve"> Труба поліпропіленова стабілізована диам.
40х5,5 мм Ekoplastik Stabi</t>
  </si>
  <si>
    <t xml:space="preserve"> Труба поліпропіленова стабілізована диам.
50х6,9 мм Ekoplastik Stabi</t>
  </si>
  <si>
    <t xml:space="preserve"> Труба поліпропіленова стабілізована диам.
63х8,7 мм Ekoplastik Stabi</t>
  </si>
  <si>
    <t xml:space="preserve"> Труби поліетиленові 17х2 мм RAUTHERM S</t>
  </si>
  <si>
    <t xml:space="preserve"> Труба полiпропiленова водопровідна PN 28
"STABI PLUS" S 3,2/SDR 7,4 D 20х2,8 мм Wavin</t>
  </si>
  <si>
    <t xml:space="preserve"> Труба полiпропiленова водопровідна PN 28
"STABI PLUS" S 3,2/SDR 7,4 D 32х4,4 мм Wavin</t>
  </si>
  <si>
    <t xml:space="preserve"> Труба полiпропiленова водопровідна PN 28
"STABI PLUS" S 3,2/SDR 7,4 D 40х5,5 мм Wavin</t>
  </si>
  <si>
    <t xml:space="preserve"> Труба полiпропiленова водопровідна PN 28
"STABI PLUS" S 3,2/SDR 7,4 D 63х8,6 мм Wavin</t>
  </si>
  <si>
    <t xml:space="preserve"> Хрестики для укладання плитки</t>
  </si>
  <si>
    <t xml:space="preserve"> Трійник 90/90 PVC-U</t>
  </si>
  <si>
    <t xml:space="preserve"> Перехід МРН 40х1 1/4"</t>
  </si>
  <si>
    <t xml:space="preserve"> Перехід МРН 50х1 1/2"</t>
  </si>
  <si>
    <t xml:space="preserve"> Перехід МРН 63х2"</t>
  </si>
  <si>
    <t xml:space="preserve"> Перехід МРН 20х1/2"</t>
  </si>
  <si>
    <t xml:space="preserve"> Перехід МРН 25х3/4"</t>
  </si>
  <si>
    <t xml:space="preserve"> Перехід МВР 25х1/2"</t>
  </si>
  <si>
    <t xml:space="preserve"> Перехід МВР 20х1/2"</t>
  </si>
  <si>
    <t xml:space="preserve"> Перехід МВР 32х1"</t>
  </si>
  <si>
    <t xml:space="preserve"> Перехід МВР 40х1 1/4"</t>
  </si>
  <si>
    <t xml:space="preserve"> Редукція 110/63 PVC-U</t>
  </si>
  <si>
    <t xml:space="preserve"> Муфта R 2''</t>
  </si>
  <si>
    <t xml:space="preserve"> Перехід Ф 25х20 мм</t>
  </si>
  <si>
    <t xml:space="preserve"> Муфта 25–20 х 1/2" ЗР, PVC-U</t>
  </si>
  <si>
    <t xml:space="preserve"> Муфта 40 – 32 х 1" ЗР, PVC-U</t>
  </si>
  <si>
    <t xml:space="preserve"> Різьбозажимне з'єднання 3/4" 17х2</t>
  </si>
  <si>
    <t xml:space="preserve"> Різьба G 2"</t>
  </si>
  <si>
    <t xml:space="preserve"> Згін-американка 3/4"</t>
  </si>
  <si>
    <t xml:space="preserve"> Згін-американка 1/2"</t>
  </si>
  <si>
    <t xml:space="preserve"> Згін-американка 1 1/4"</t>
  </si>
  <si>
    <t xml:space="preserve"> Згін-американка 1 1/2"</t>
  </si>
  <si>
    <t xml:space="preserve"> Різьба G 1/2" мм</t>
  </si>
  <si>
    <t xml:space="preserve"> Хрестовина дiам. 25 мм</t>
  </si>
  <si>
    <t xml:space="preserve"> Обвiд дiам. 25х3,5 мм</t>
  </si>
  <si>
    <t xml:space="preserve"> Кран кульовий різбовий  з НГ дiам. 32 мм</t>
  </si>
  <si>
    <t xml:space="preserve"> Кран кульовий різбовий  з НГ дiам. 25 мм</t>
  </si>
  <si>
    <t xml:space="preserve"> Кран кульовий різбовий  з НГ дiам. 20 мм</t>
  </si>
  <si>
    <t xml:space="preserve"> Кран кульовий різбовий  з НГ дiам. 15 мм</t>
  </si>
  <si>
    <t xml:space="preserve"> Хомут 3" (83-93 мм) під шпильку М10 для
труби Ф89х4,5</t>
  </si>
  <si>
    <t xml:space="preserve"> Хомут 2" (57-63 мм) під шпильку М8 для труби
Ф57х3,5</t>
  </si>
  <si>
    <t xml:space="preserve"> Хомут</t>
  </si>
  <si>
    <t xml:space="preserve"> Опора дiам. 20 мм Wavin/ кріплення</t>
  </si>
  <si>
    <t xml:space="preserve"> Хомут iз шурупом дiам. 16-40 мм</t>
  </si>
  <si>
    <t xml:space="preserve"> Опора дiам. 32 мм Wavin/ кріплення</t>
  </si>
  <si>
    <t xml:space="preserve"> Опора дiам. 40 мм Wavin/ кріплення</t>
  </si>
  <si>
    <t xml:space="preserve"> Хомут металевий з шурупом D50-63 Wavin</t>
  </si>
  <si>
    <t xml:space="preserve"> Хомут металевий (болт/гайка) D87-92 Wavin</t>
  </si>
  <si>
    <t xml:space="preserve"> Труби металопластиковi, PE-Xа RAUTITAN
flex із зшитого поліетилену з киснезахисним
шаром, Ду 16х2,2 мм</t>
  </si>
  <si>
    <t xml:space="preserve"> Труби металопластиковi, PE-Xа RAUTITAN
stabil із зшитого поліетилену з киснезахисним
шаром, Ду 16,2х2,6 мм</t>
  </si>
  <si>
    <t xml:space="preserve"> Труби металопластиковi, PE-Xа RAUTITAN
stabil із зшитого поліетилену з киснезахисним
шаром, Ду 20х2,9 мм</t>
  </si>
  <si>
    <t xml:space="preserve"> Труби металопластиковi, PE-Xа RAUTITAN
stabil із зшитого поліетилену з киснезахисним
шаром, Ду 25х3,7 мм</t>
  </si>
  <si>
    <t xml:space="preserve"> Труби металопластиковi, PE-Xа RAUTITAN
stabil із зшитого поліетилену з киснезахисним
шаром, Ду 32х4,7 мм</t>
  </si>
  <si>
    <t xml:space="preserve"> Труби металопластиковi, PE-Xа RAUTITAN
flex із зшитого поліетилену з киснезахисним
шаром, Ду 20х2,8 мм</t>
  </si>
  <si>
    <t xml:space="preserve"> Труби металопластиковi, PE-Xа RAUTITAN
flex із зшитого поліетилену з киснезахисним
шаром, Ду 25х3,5 мм "REHAU"</t>
  </si>
  <si>
    <t xml:space="preserve"> Труби металопластиковi, PE-Xа RAUTITAN
flex із зшитого поліетилену з киснезахисним
шаром, Ду 32х4,4 мм "REHAU"</t>
  </si>
  <si>
    <t xml:space="preserve"> Труби металопластиковi, PE-Xа RAUTITAN
flex із зшитого поліетилену з киснезахисним
шаром, Ду 40х5,5 мм</t>
  </si>
  <si>
    <t xml:space="preserve"> Труби металопластиковi, PE-Xа RAUTITAN
flex із зшитого поліетилену з киснезахисним
шаром, Ду 50х6,9 мм</t>
  </si>
  <si>
    <t xml:space="preserve"> Трiйник PPR 20х20х20 мм</t>
  </si>
  <si>
    <t xml:space="preserve"> Трiйник PPR  25х25х25</t>
  </si>
  <si>
    <t xml:space="preserve"> Трiйник перехідний 32х25 мм</t>
  </si>
  <si>
    <t xml:space="preserve"> Трiйник перехідний 32х20 мм</t>
  </si>
  <si>
    <t xml:space="preserve"> Трiйник перехідний 40х20 мм</t>
  </si>
  <si>
    <t xml:space="preserve"> Трiйник  PPR 25х20х25</t>
  </si>
  <si>
    <t xml:space="preserve"> Трiйник Ф40х40х40 мм</t>
  </si>
  <si>
    <t xml:space="preserve"> Опора для кріплення труби 16,2х2,6, що
проходять по підлозі з подальшим їх
зашиванням</t>
  </si>
  <si>
    <t xml:space="preserve"> Опора для кріплення труби 32х4,4, що
проходять по перекриттю</t>
  </si>
  <si>
    <t xml:space="preserve"> Опора для кріплення труби 20х2,9, що
проходять по перекриттю</t>
  </si>
  <si>
    <t xml:space="preserve"> Опора для кріплення труби 50х6,9, що
проходять по перекриттю</t>
  </si>
  <si>
    <t xml:space="preserve"> Захисна трубка /гофрована/ Ф20х25 мм</t>
  </si>
  <si>
    <t xml:space="preserve"> Труба полівінілхлоридна, гладка Ф20</t>
  </si>
  <si>
    <t xml:space="preserve"> Захисна трубка /гофрована/ Ф 50 мм</t>
  </si>
  <si>
    <t xml:space="preserve"> Ізоляция труб диам. 32х4,4 мм товщ. 13 мм
Termoizol/35х6</t>
  </si>
  <si>
    <t xml:space="preserve"> Ізоляция труб диам. 32х4,4 мм товщ. 13 мм
Termoizol</t>
  </si>
  <si>
    <t xml:space="preserve"> Ізоляция труб диам. 50х6,9 мм товщ. 13 мм
Termoizol</t>
  </si>
  <si>
    <t xml:space="preserve"> Ізоляция труб диам. 63х8,6 мм товщ. 13 мм
Termoizol</t>
  </si>
  <si>
    <t xml:space="preserve"> Ізоляция труб диам. 40х5,5 мм товщ. 13 мм
Termoizol</t>
  </si>
  <si>
    <t xml:space="preserve"> Ізоляция труб диам. 25х3,5 мм товщ. 13 мм
Termoizol</t>
  </si>
  <si>
    <t xml:space="preserve"> Ізоляция труб диам. 20х2,8 мм товщ. 13 мм
Termoizol</t>
  </si>
  <si>
    <t xml:space="preserve"> Ізоляция труб диам. 57х3,5 мм товщ. 19 мм
Termoizol</t>
  </si>
  <si>
    <t xml:space="preserve"> Ізоляция труб диам. 76х3,5 мм товщ. 19 мм
Termoizol</t>
  </si>
  <si>
    <t xml:space="preserve"> Ізоляция труб диам. 22 мм товщ. 20 мм </t>
  </si>
  <si>
    <t xml:space="preserve"> Ізоляция труб диам. 35 мм товщ. 20 мм </t>
  </si>
  <si>
    <t xml:space="preserve"> Ізоляция труб диам. 42 мм товщ. 20 мм </t>
  </si>
  <si>
    <t xml:space="preserve"> Ізоляция труб диам. 60 мм товщ. 20 мм </t>
  </si>
  <si>
    <t xml:space="preserve"> Ізоляция труб диам. 80 мм товщ. 20 мм </t>
  </si>
  <si>
    <t xml:space="preserve"> Ізоляция труб диам. 25х3,5 мм товщ. 13 мм
Termoizol/28х6</t>
  </si>
  <si>
    <t xml:space="preserve"> Ізоляция труб диам. 20х2,8 мм товщ. 13 мм
Termoizol/22х6</t>
  </si>
  <si>
    <t xml:space="preserve"> Кран триходовий Ду15,1/2"</t>
  </si>
  <si>
    <t xml:space="preserve"> Кран шаровий (клеєве з’єднання) 90 PVC</t>
  </si>
  <si>
    <t xml:space="preserve"> Колектор теплої підлоги на 7 контурів з
насосом</t>
  </si>
  <si>
    <t xml:space="preserve"> Трiйник 88 град.S (SN8) Dy110/Dy110х88 Wavin</t>
  </si>
  <si>
    <t xml:space="preserve"> Трап до каналiзацiйних труб iз полiпропiлену
дiам. 50 мм/нерж</t>
  </si>
  <si>
    <t xml:space="preserve"> Трап до каналiзацiйних труб iз полiпропiлену
дiам. 110 мм</t>
  </si>
  <si>
    <t xml:space="preserve"> Фільтр сітчатий муфтовий Ду20 мм</t>
  </si>
  <si>
    <t xml:space="preserve"> Фільтр сітчатий  Ду65 мм</t>
  </si>
  <si>
    <t xml:space="preserve"> Автоматичний балансувальний клапан Ф32 мм</t>
  </si>
  <si>
    <t xml:space="preserve"> Труби сталевi зварнi водогазопровiднi з
рiзьбою, оцинкованi легкi, дiаметр умовного
проходу 26 мм, товщина стiнки 2,5 мм</t>
  </si>
  <si>
    <t xml:space="preserve"> Труби сталевi зварнi водогазопровiднi з
рiзьбою, оцинкованi легкi, дiаметр умовного
проходу 32 мм, товщина стiнки 2,8 мм</t>
  </si>
  <si>
    <t xml:space="preserve"> Труби сталевi зварнi водогазопровiднi з
рiзьбою, оцинкованi легкi, дiаметр умовного
проходу 40 мм, товщина стiнки 3 мм</t>
  </si>
  <si>
    <t xml:space="preserve"> Труби сталевi зварнi водогазопровiднi з
рiзьбою, оцинкованi легкi, дiаметр умовного
проходу 57 мм, товщина стiнки 3,5 мм</t>
  </si>
  <si>
    <t xml:space="preserve"> Труби сталевi зварнi водогазопровiднi з
рiзьбою, оцинкованi легкi, дiаметр умовного
проходу 65 мм, товщина стiнки 3,2 мм</t>
  </si>
  <si>
    <t xml:space="preserve"> Труби сталевi зварнi водогазопровiднi з
рiзьбою, оцинкованi легкi, дiаметр умовного
проходу 76 мм, товщина стiнки 3,5 мм</t>
  </si>
  <si>
    <t xml:space="preserve"> Труби сталевi зварнi водогазопровiднi з
рiзьбою, оцинкованi легкi, дiаметр умовного
проходу 76 мм, товщина стiнки 4 мм</t>
  </si>
  <si>
    <t xml:space="preserve"> Труби сталевi зварнi водогазопровiднi з
рiзьбою, оцинкованi легкi, дiаметр умовного
проходу 25 мм, товщина стiнки 2,8 мм</t>
  </si>
  <si>
    <t xml:space="preserve"> Труби сталевi зварнi водогазопровiднi з
рiзьбою, оцинкованi легкi, дiаметр умовного
проходу 15 мм, товщина стiнки 2,8 мм</t>
  </si>
  <si>
    <t xml:space="preserve"> Труби сталевi зварнi водогазопровiднi з
рiзьбою, оцинкованi легкi, дiаметр умовного
проходу 32 мм, товщина стiнки 3,2 мм</t>
  </si>
  <si>
    <t xml:space="preserve"> Труби сталевi зварнi водогазопровiднi з
рiзьбою, оцинкованi легкi, дiаметр умовного
проходу 40 мм, товщина стiнки 3,5 мм</t>
  </si>
  <si>
    <t xml:space="preserve"> Кутик PPR 90* Ф20</t>
  </si>
  <si>
    <t xml:space="preserve"> Люк чавунний для колодязiв важкий</t>
  </si>
  <si>
    <t xml:space="preserve"> Кутик PPR 90* Ф25</t>
  </si>
  <si>
    <t xml:space="preserve"> Кутик PPR 90* Ф32 мм</t>
  </si>
  <si>
    <t xml:space="preserve"> Кутик PPR 90* Ф40 мм</t>
  </si>
  <si>
    <t xml:space="preserve"> Трiйники PPR Ф32 мм </t>
  </si>
  <si>
    <t xml:space="preserve"> Трiйник рівнопрохідний ст. Ф57х4 мм</t>
  </si>
  <si>
    <t xml:space="preserve"> Трiйник рівнопрохідний ст. Ф76х4 мм</t>
  </si>
  <si>
    <t xml:space="preserve"> Косоури, балки, кронштейни</t>
  </si>
  <si>
    <t xml:space="preserve"> Щити з дошок, товщина 40 мм</t>
  </si>
  <si>
    <t xml:space="preserve"> Гарячекатана арматурна сталь гладка, клас А-
1, дiаметр 8 мм</t>
  </si>
  <si>
    <t xml:space="preserve"> Гарячекатана арматурна сталь перiодичного
профiлю, клас А-III, дiаметр 12 мм</t>
  </si>
  <si>
    <t xml:space="preserve"> Профіль монтажний т30</t>
  </si>
  <si>
    <t xml:space="preserve"> Воронка </t>
  </si>
  <si>
    <t xml:space="preserve"> Приточно-витяжная МС 5</t>
  </si>
  <si>
    <t xml:space="preserve"> Штуцер 80 мм з різбленням</t>
  </si>
  <si>
    <t xml:space="preserve"> Бобишка монтажна різьба М27х2</t>
  </si>
  <si>
    <t xml:space="preserve"> Оправа захисна пряма</t>
  </si>
  <si>
    <t xml:space="preserve"> Фільтр-відстійник ВР-ВР 1"</t>
  </si>
  <si>
    <t xml:space="preserve"> Зонти вентиляцiйних систем круглi iз
оцинкованої сталi, дiаметр  200 мм</t>
  </si>
  <si>
    <t xml:space="preserve"> Зонти вентиляцiйних систем круглi iз
оцинкованої сталi, дiаметр  250 мм</t>
  </si>
  <si>
    <t xml:space="preserve"> Зонти вентиляцiйних систем круглi iз
оцинкованої сталi, дiаметр  710 мм</t>
  </si>
  <si>
    <t xml:space="preserve"> Приточно-витяжна МС 12</t>
  </si>
  <si>
    <t xml:space="preserve"> Приточно-витяжна МС 16</t>
  </si>
  <si>
    <t xml:space="preserve"> Дифузор круглий фіксовані кільця 001//8-L2
типорозмір 1</t>
  </si>
  <si>
    <t xml:space="preserve"> Дифузор круглий фіксовані кільця 001//8-L2
типорозмір 3</t>
  </si>
  <si>
    <t xml:space="preserve"> Дифузор круглий фіксовані кільця 001//8-L2
типорозмір 2</t>
  </si>
  <si>
    <t xml:space="preserve"> Дифузор круглий фіксовані кільця 001//8-L2
типорозмір 8</t>
  </si>
  <si>
    <t xml:space="preserve"> Крани водорозбiрнi, дiаметр 15 мм</t>
  </si>
  <si>
    <t xml:space="preserve"> Кран кульовий муфтовий ДУ50 ВВ</t>
  </si>
  <si>
    <t xml:space="preserve"> Кран кульовий муфтовий ДУ40 ВВ</t>
  </si>
  <si>
    <t xml:space="preserve"> Кран кульовий муфтовий ДУ20 ВВ</t>
  </si>
  <si>
    <t xml:space="preserve"> Кран кульовий муфтовий ДУ15 ВВ</t>
  </si>
  <si>
    <t xml:space="preserve"> Кран Маевського на водяний
рушниковисушувач</t>
  </si>
  <si>
    <t xml:space="preserve"> Грати РН, розмiр 1000х1000 мм</t>
  </si>
  <si>
    <t xml:space="preserve"> Грати алюм. AR 13/2-F, розмiр 825х325 мм</t>
  </si>
  <si>
    <t xml:space="preserve"> Грати алюм. AR 13/2-F, розмiр 625х125 мм</t>
  </si>
  <si>
    <t xml:space="preserve"> Захитна гратка, ф 160 мм</t>
  </si>
  <si>
    <t xml:space="preserve"> інерційна гратка, розмір 400х400 мм</t>
  </si>
  <si>
    <t xml:space="preserve"> Вентилятор СК 200 с</t>
  </si>
  <si>
    <t xml:space="preserve"> Вентилятор СК 125 с</t>
  </si>
  <si>
    <t xml:space="preserve"> Вентилятор СК 315 с</t>
  </si>
  <si>
    <t xml:space="preserve"> Вентилятор KVFU  160  C</t>
  </si>
  <si>
    <t xml:space="preserve"> Трап прямий Ф110</t>
  </si>
  <si>
    <t xml:space="preserve"> Пiсок природний, рядовий</t>
  </si>
  <si>
    <t xml:space="preserve"> Щебiнь iз природного каменю для
будiвельних робiт, фракцiя 5[3]-10 мм, марка
М600</t>
  </si>
  <si>
    <t xml:space="preserve"> Пісок кварцевий</t>
  </si>
  <si>
    <t xml:space="preserve"> Сумiш пiщано-гравiйна природна/ гарцовка</t>
  </si>
  <si>
    <t xml:space="preserve"> Цегла силiкатна одинарна повнотiла, розмiри
250х120х65 мм, марка М125</t>
  </si>
  <si>
    <t xml:space="preserve"> Сумiшi бетоннi готовi важкi, клас бетону В25
[М350], крупнiсть заповнювача бiльше 40 мм</t>
  </si>
  <si>
    <t xml:space="preserve"> Сумiшi бетоннi готовi важкi, клас бетону В25
[М350], крупнiсть заповнювача бiльше 20 до
40 мм</t>
  </si>
  <si>
    <t xml:space="preserve"> Розчин готовий кладковий важкий цементний,
марка М100</t>
  </si>
  <si>
    <t xml:space="preserve"> Блоки газобетонні</t>
  </si>
  <si>
    <t xml:space="preserve"> Листи гiпсокартоннi, товщина 12 мм</t>
  </si>
  <si>
    <t xml:space="preserve"> Листи гiпсокартоннi 9 мм</t>
  </si>
  <si>
    <t xml:space="preserve"> Листи гiпсокартоннi 12,5 мм/ вологостійкі</t>
  </si>
  <si>
    <t xml:space="preserve"> Шафа управління</t>
  </si>
  <si>
    <t xml:space="preserve"> Муфта перехідна внутрішня/зовнішня D25x20
Wavin/ редукция</t>
  </si>
  <si>
    <t xml:space="preserve"> Муфта перехідна D32x20 Wavin</t>
  </si>
  <si>
    <t xml:space="preserve"> Муфта перехідна D40x20 Wavin/редукція</t>
  </si>
  <si>
    <t xml:space="preserve"> Муфта перехідна D40x32 Wavin</t>
  </si>
  <si>
    <t xml:space="preserve"> Муфта перехідна D63x32 Wavin</t>
  </si>
  <si>
    <t xml:space="preserve"> Перехiд з металевою зовнішньою різьбою
Ф20х1/2"</t>
  </si>
  <si>
    <t xml:space="preserve"> Перехiд з металевою зовнішньою різьбою
Ф25х1/2"</t>
  </si>
  <si>
    <t xml:space="preserve"> Перехiд з металевою внутрішньою різьбою
Ф32х1"</t>
  </si>
  <si>
    <t xml:space="preserve"> Перехiд з металевою внутрішньою різьбою
Ф40х1 1/4"</t>
  </si>
  <si>
    <t xml:space="preserve"> Перехiд поліпропіленовий з металевою
внутрішньою різьбою D32x1" Wavin</t>
  </si>
  <si>
    <t xml:space="preserve"> Перехiд поліпропіленовий з металевою
внутрішньою різьбою D40x5/4" Wavin/40х1 1/4</t>
  </si>
  <si>
    <t xml:space="preserve"> Угольник 90_ внутрішній/зовнішній D 20/ коліно</t>
  </si>
  <si>
    <t xml:space="preserve"> Вiдводи гнутi пiд кутом 90 град. iз сталi марки
20, радiус кривизни 1,5 Ду, Ру 10 МПа [100
кгс/см2], дiаметр умовного проходу 76   мм,
товщина стiнки 3,5 мм</t>
  </si>
  <si>
    <t xml:space="preserve"> Вiдводи гнутi пiд кутом 90 град. iз сталi марки
20, радіус кривизни 1,5 Ду, Ру 10 МПа [100
кгс/см2], дiаметр умовного проходу 32  мм,
товщина стiнки 3,5 мм</t>
  </si>
  <si>
    <t xml:space="preserve"> Вiдводи гнутi пiд кутом 90 град. iз сталi марки
20, радiус кривизни 1,5 Ду, Ру 10 МПа [100
кгс/см2], дiаметр умовного проходу 50  мм,
зовнiшнiй дiаметр 57 мм, товщина стiнки 3,5
мм</t>
  </si>
  <si>
    <t xml:space="preserve"> Брухт металевий
(зворотнi матерiали)</t>
  </si>
  <si>
    <t xml:space="preserve"> Наконечники кабельні алюмiнiєвi для
опресування 50-10-12-А-УХЛЗ</t>
  </si>
  <si>
    <t xml:space="preserve"> Сальник</t>
  </si>
  <si>
    <t xml:space="preserve"> Зажим-кліпса</t>
  </si>
  <si>
    <t xml:space="preserve"> Скоба L=40мм</t>
  </si>
  <si>
    <t xml:space="preserve"> Кабель ВВГнгд 3х16</t>
  </si>
  <si>
    <t xml:space="preserve"> Універсальний клей Thomsit UK 400 для ПВХ,
текстильних покрить на основі з ПВХ, латексу</t>
  </si>
  <si>
    <t xml:space="preserve"> Дисперсійна грунтовка Thomsit R 777</t>
  </si>
  <si>
    <t xml:space="preserve"> Фібра поліпропіленова армувальна</t>
  </si>
  <si>
    <t xml:space="preserve"> Геотекстиль "МИЗОЛ" Tipptex® BS20 200г/м2</t>
  </si>
  <si>
    <t xml:space="preserve"> Проводи силовi з полiвiнiлхлоридною
iзоляцiєю з мiдною жилою пiдвищеної
гнучкостi, марка ПВЗ, перерiз 1 мм2</t>
  </si>
  <si>
    <t xml:space="preserve"> Технічний манометр</t>
  </si>
  <si>
    <t xml:space="preserve"> Кріплення підлогове для радiаторiв сталевих</t>
  </si>
  <si>
    <t xml:space="preserve"> Кріплення стінове для радiаторiв сталевих</t>
  </si>
  <si>
    <t xml:space="preserve"> Циркуляційний насос Wilo-Stratos 32/1-12 </t>
  </si>
  <si>
    <t xml:space="preserve"> Циркуляційний насос Wilo Stratos 40/1-12</t>
  </si>
  <si>
    <t xml:space="preserve"> Різблення 1 1/2"</t>
  </si>
  <si>
    <t xml:space="preserve"> Американка 1 1/2"</t>
  </si>
  <si>
    <t xml:space="preserve"> Кран кульовий муфтовий для води Ру до 1,6
МПа та Т до 150_С, DN 15 мм</t>
  </si>
  <si>
    <t xml:space="preserve"> Кран "американка" 3/4</t>
  </si>
  <si>
    <t xml:space="preserve"> Кран кульовий, з важільною ручкою,
середовище -вода t=90-65 С Ру до 1,0 МПа,
дiаметр 20 мм  ВР-ВР "ГЕРЦ"</t>
  </si>
  <si>
    <t xml:space="preserve"> Кран кульовий, з важільною ручкою,
середовище -вода t=90-65 С Ру до 1,0 МПа,
дiаметр 40 мм  ВР-ВР "ГЕРЦ"</t>
  </si>
  <si>
    <t xml:space="preserve"> Кран кульовий, середовище -вода t=90-65 С
Ру до 1,0 МПа, дiаметр 15 мм "ГЕРЦ"</t>
  </si>
  <si>
    <t xml:space="preserve"> Кран кульовий, середовище -вода t=90-65 С
Ру до 1,0 МПа, дiаметр 20 мм "ГЕРЦ"</t>
  </si>
  <si>
    <t xml:space="preserve"> Батарея вентилів ф75</t>
  </si>
  <si>
    <t xml:space="preserve"> Автоматичний повiтряний клапан 1/2" з
зворотнім клапаном 3/8"</t>
  </si>
  <si>
    <t xml:space="preserve"> Автоматичний повiтровідвідник 1/2"</t>
  </si>
  <si>
    <t xml:space="preserve"> Автоматичний розповітрювач для води t=90-
65 С, Ру 1,0 МПа, ду 15 "Герц"</t>
  </si>
  <si>
    <t xml:space="preserve"> Накривка</t>
  </si>
  <si>
    <t xml:space="preserve"> Дросель-клапан прямокутного перерiзу,ДКП
200х150 мм</t>
  </si>
  <si>
    <t xml:space="preserve"> Дросель-клапан прямокутного перерiзу,ДКП
300х200 мм</t>
  </si>
  <si>
    <t xml:space="preserve"> Дросель-клапан прямокутного перерiзу,ДКП
500х250 мм</t>
  </si>
  <si>
    <t xml:space="preserve"> Регулятор швидкості VRS 0,5 U</t>
  </si>
  <si>
    <t xml:space="preserve"> Регулятор швидкості VRS 2,0 U</t>
  </si>
  <si>
    <t xml:space="preserve"> Регулятор швидкості VRS 1.0 U</t>
  </si>
  <si>
    <t xml:space="preserve"> Вентиль запірний кутовий, для відключення
радіатора, середовище -вода, t=90-65C, Ру до
1,0 МПа, Ду 15 "ГЕРЦ-RL-1"</t>
  </si>
  <si>
    <t xml:space="preserve"> Засувка фланцева 140 PVC-U</t>
  </si>
  <si>
    <t xml:space="preserve"> Клапан зворотний на Ру 1,0 МПа та Т до 90_С
D 15 мм</t>
  </si>
  <si>
    <t xml:space="preserve"> Кран радіаторний запірний Ду 15 мм прямий</t>
  </si>
  <si>
    <t xml:space="preserve"> Кран радіаторний Ду 15 мм з термоголівкою</t>
  </si>
  <si>
    <t xml:space="preserve"> Клапан повітряний автоматичний Ду 15 мм</t>
  </si>
  <si>
    <t xml:space="preserve"> Кран кульовий Ду 15 мм з ВВ</t>
  </si>
  <si>
    <t xml:space="preserve"> Затвір дисковий Батерфляй Ду 65 мм</t>
  </si>
  <si>
    <t xml:space="preserve"> Кран кульовий муфтовий Ду 50 мм</t>
  </si>
  <si>
    <t xml:space="preserve"> Термостатичний клапан прохідний, з плавним
прихованим попереднім налаштуванням,
середовище -вода  t = 90-65C, Ру 1,0 МПа,    
Ду 15 мм ГЕРЦ  TS-90-V "ГЕРЦ"</t>
  </si>
  <si>
    <t xml:space="preserve"> Термостатична головка HERZ-MINI "ГЕРЦ"</t>
  </si>
  <si>
    <t xml:space="preserve"> Запірний клапан, з похилим шпинделем, з
двома отварами та різьбовою заглушкою,
середовище -вода, t = 90-65C, тиск 1,6 МПа,  
дiаметр 15 мм, 4115 А STROEMAX -A  "ГЕРЦ"</t>
  </si>
  <si>
    <t xml:space="preserve"> Запірний клапан, з похилим шпинделем, з
двома отварами та різьбовою заглушкою,
середовище -вода, t = 90-65C, тиск 1,6 МПа,   
дiаметр 20 мм, 4115 А STROEMAX -A  "ГЕРЦ"</t>
  </si>
  <si>
    <t xml:space="preserve"> Запірний клапан, з похилим шпинделем, з
двома отварами та різьбовою заглушкою,
середовище -вода, t = 90-65C, тиск 1,6 МПа,   
дiаметр 40 мм, 4115 А STROEMAX -A  "ГЕРЦ"</t>
  </si>
  <si>
    <t xml:space="preserve"> Зворотній клапан 32 PVC-U</t>
  </si>
  <si>
    <t xml:space="preserve"> Зворотній клапан 140 PVC-U</t>
  </si>
  <si>
    <t xml:space="preserve"> Клапани зворотнi RSK 125 L=140</t>
  </si>
  <si>
    <t xml:space="preserve"> Клапани зворотнi RSK 250 L=140</t>
  </si>
  <si>
    <t xml:space="preserve"> Клапани зворотнi RSK 200 L=140</t>
  </si>
  <si>
    <t xml:space="preserve"> Клапани зворотнi RSK 160 L=140</t>
  </si>
  <si>
    <t xml:space="preserve"> Клапани зворотнi RSK 100 L=140</t>
  </si>
  <si>
    <t xml:space="preserve"> Люк герметичний</t>
  </si>
  <si>
    <t xml:space="preserve"> Кран для наповнення та зливу ТHERMOFLEX,
для води t= 90-65 С, Ру 1,0 МПа, ду 15 "ГЕРЦ"</t>
  </si>
  <si>
    <t xml:space="preserve"> Повітровипускний кран типа "Маєвського" ду
10</t>
  </si>
  <si>
    <t xml:space="preserve"> Кран кульовий муфтовий для води Ру до 1,6
МПа та Т до 150_С, DN 25 мм</t>
  </si>
  <si>
    <t xml:space="preserve"> Кран кульовий муфтовий для води Ру до 1,6
МПа та Т до 150_С, DN 32 мм</t>
  </si>
  <si>
    <t xml:space="preserve"> Кран кульовий муфтовий для води Ру до 1,6
МПа та Т до 150_С, DN 50 мм</t>
  </si>
  <si>
    <t xml:space="preserve"> Закладна деталь для форсунок 2", PVC-U</t>
  </si>
  <si>
    <t xml:space="preserve"> Термометр технічний рідинний 0-100_</t>
  </si>
  <si>
    <t xml:space="preserve"> Вузли проходу, дiаметр патрубка 200 мм</t>
  </si>
  <si>
    <t xml:space="preserve"> Вузли проходу, дiаметр патрубка 250 мм</t>
  </si>
  <si>
    <t xml:space="preserve"> Вузли проходу  дiаметр патрубка 315 мм</t>
  </si>
  <si>
    <t xml:space="preserve"> Вузли проходу, дiаметр патрубка 500 мм</t>
  </si>
  <si>
    <t xml:space="preserve"> Вузли проходу, дiаметр патрубка 630 мм</t>
  </si>
  <si>
    <t xml:space="preserve"> Супердиффузійна мембрана Strotex Basic 115
г/м2</t>
  </si>
  <si>
    <t xml:space="preserve"> Перевезення грунту до 30 км</t>
  </si>
  <si>
    <t xml:space="preserve"> Перевезення сміття до 30 км</t>
  </si>
  <si>
    <t xml:space="preserve"> Машина мозаїчно-шліфувальна СО-199</t>
  </si>
  <si>
    <t>маш.год</t>
  </si>
  <si>
    <t xml:space="preserve"> Улаштування полімерцементної
гідроізоляціїдля захисту конструкцій від
періодичного/постійного зволоження
(адгезійний шар)</t>
  </si>
  <si>
    <t>1504-1001-2-5Г</t>
  </si>
  <si>
    <t>1504-1001-2-5Гваріант1</t>
  </si>
  <si>
    <t>1504-1001-2-5Гваріант2</t>
  </si>
  <si>
    <t>1504-1001-2-5Гваріант6</t>
  </si>
  <si>
    <t>1504-1001-9-10варіант1</t>
  </si>
  <si>
    <t>1504-12001-4варіант1</t>
  </si>
  <si>
    <t>1504-12001-4варіант3</t>
  </si>
  <si>
    <t>1504-12001-4варіант4</t>
  </si>
  <si>
    <t>1504-12087-1варіант1</t>
  </si>
  <si>
    <t>1504-12087-2</t>
  </si>
  <si>
    <t>1504-12087-2варіант1</t>
  </si>
  <si>
    <t>1504-12087-2варіант2</t>
  </si>
  <si>
    <t>1504-12087-2варіант3</t>
  </si>
  <si>
    <t>1504-15316-1варіант1</t>
  </si>
  <si>
    <t>1504-18001-1варіант1</t>
  </si>
  <si>
    <t>1504-19165-1</t>
  </si>
  <si>
    <t>1504-19165-1варіант1</t>
  </si>
  <si>
    <t>1504-19165-1варіант2</t>
  </si>
  <si>
    <t>1504-19165-1варіант3</t>
  </si>
  <si>
    <t>1504-19165-1варіант4</t>
  </si>
  <si>
    <t>1504-19165-Н1варіант1</t>
  </si>
  <si>
    <t>1504-5001-2варіант1</t>
  </si>
  <si>
    <t>1504-6200-1варіант1</t>
  </si>
  <si>
    <t>1504-7016-Нваріант1</t>
  </si>
  <si>
    <t>15091-1022-4варіант10</t>
  </si>
  <si>
    <t>15091-1022-4варіант11</t>
  </si>
  <si>
    <t>15091-1022-4варіант13</t>
  </si>
  <si>
    <t>15091-1022-4варіант14</t>
  </si>
  <si>
    <t>15091-1022-4варіант15</t>
  </si>
  <si>
    <t>15091-1022-4варіант16</t>
  </si>
  <si>
    <t>15091-1022-4варіант17</t>
  </si>
  <si>
    <t>15091-1022-4варіант18</t>
  </si>
  <si>
    <t>15091-1022-4варіант2</t>
  </si>
  <si>
    <t>15091-1022-4варіант21</t>
  </si>
  <si>
    <t>15091-1022-4варіант22</t>
  </si>
  <si>
    <t>15091-1022-4варіант3</t>
  </si>
  <si>
    <t>15091-1022-4варіант4</t>
  </si>
  <si>
    <t>15091-1022-4варіант7</t>
  </si>
  <si>
    <t>15091-1022-4варіант8</t>
  </si>
  <si>
    <t>15091-1022-4варіант9</t>
  </si>
  <si>
    <t>15093-37013-2варіант10</t>
  </si>
  <si>
    <t>15093-37013-2варіант2</t>
  </si>
  <si>
    <t>15093-37013-2варіант5</t>
  </si>
  <si>
    <t>15093-37013-2варіант7</t>
  </si>
  <si>
    <t>15093-37013-2варіант8</t>
  </si>
  <si>
    <t>15093-37013-2варіант9</t>
  </si>
  <si>
    <t>1517-1100Нваріант1</t>
  </si>
  <si>
    <t>1517-1102Нваріант1</t>
  </si>
  <si>
    <t>1701-1043-4варіант1</t>
  </si>
  <si>
    <t>1701-5005-Н1варіант1</t>
  </si>
  <si>
    <t>1701-5005-Нваріант1</t>
  </si>
  <si>
    <t>1704-10320-Нваріант1</t>
  </si>
  <si>
    <t>2405-1010-1варіант1</t>
  </si>
  <si>
    <t>2405-1010-2варіант1</t>
  </si>
  <si>
    <t>К589921-А0011варіант1</t>
  </si>
  <si>
    <t>К589921-А0011варіант2</t>
  </si>
  <si>
    <t>С101-143-5224-1варіант1</t>
  </si>
  <si>
    <t>С101-2503-104</t>
  </si>
  <si>
    <t>С101-2503-107</t>
  </si>
  <si>
    <t>С101-2503-109</t>
  </si>
  <si>
    <t>С101-2503-110</t>
  </si>
  <si>
    <t>С101-2503-111</t>
  </si>
  <si>
    <t>С101-2503-12</t>
  </si>
  <si>
    <t>С101-2503-120</t>
  </si>
  <si>
    <t>С101-2503-121</t>
  </si>
  <si>
    <t>С101-2503-122</t>
  </si>
  <si>
    <t>С101-2503-123</t>
  </si>
  <si>
    <t>С101-2503-124</t>
  </si>
  <si>
    <t>С101-2503-125</t>
  </si>
  <si>
    <t>С101-2503-128</t>
  </si>
  <si>
    <t>С101-2503-129</t>
  </si>
  <si>
    <t>С101-2503-131</t>
  </si>
  <si>
    <t>С101-2503-132</t>
  </si>
  <si>
    <t>С101-2503-133</t>
  </si>
  <si>
    <t>С101-2503-134</t>
  </si>
  <si>
    <t>С101-2503-138</t>
  </si>
  <si>
    <t>С101-2503-139</t>
  </si>
  <si>
    <t>С101-2503-140</t>
  </si>
  <si>
    <t>С101-2503-141</t>
  </si>
  <si>
    <t>С101-2503-142</t>
  </si>
  <si>
    <t>С101-2503-143</t>
  </si>
  <si>
    <t>С101-2503-144</t>
  </si>
  <si>
    <t>С101-2503-19</t>
  </si>
  <si>
    <t>С101-2503-21</t>
  </si>
  <si>
    <t>С101-2503-22</t>
  </si>
  <si>
    <t>С101-2503-27</t>
  </si>
  <si>
    <t>С101-2503-29</t>
  </si>
  <si>
    <t>С101-2503-30</t>
  </si>
  <si>
    <t>С101-2503-31</t>
  </si>
  <si>
    <t>С101-2503-32</t>
  </si>
  <si>
    <t>С101-2503-33</t>
  </si>
  <si>
    <t>С101-2503-36</t>
  </si>
  <si>
    <t>С101-2503-37</t>
  </si>
  <si>
    <t>С101-2503-38</t>
  </si>
  <si>
    <t>С101-2503-39</t>
  </si>
  <si>
    <t>С101-2503-40</t>
  </si>
  <si>
    <t>С101-2503-41</t>
  </si>
  <si>
    <t>С101-2503-43</t>
  </si>
  <si>
    <t>С101-2503-45</t>
  </si>
  <si>
    <t>С101-2503-46</t>
  </si>
  <si>
    <t>С101-2503-48</t>
  </si>
  <si>
    <t>С101-2503-49</t>
  </si>
  <si>
    <t>С101-2503-50</t>
  </si>
  <si>
    <t>С101-2503-51</t>
  </si>
  <si>
    <t>С101-2503-52</t>
  </si>
  <si>
    <t>С101-2503-54</t>
  </si>
  <si>
    <t>С101-2503-61</t>
  </si>
  <si>
    <t>С101-2503-63</t>
  </si>
  <si>
    <t>С101-2503-64</t>
  </si>
  <si>
    <t>С101-2503-73</t>
  </si>
  <si>
    <t>С101-2503-74</t>
  </si>
  <si>
    <t>С101-2503-75</t>
  </si>
  <si>
    <t>С101-2503-76</t>
  </si>
  <si>
    <t>С101-2503-77</t>
  </si>
  <si>
    <t>С101-2503-78</t>
  </si>
  <si>
    <t>С101-2503-80</t>
  </si>
  <si>
    <t>С101-2503-81</t>
  </si>
  <si>
    <t>С101-2503-82</t>
  </si>
  <si>
    <t>С101-2503-83</t>
  </si>
  <si>
    <t>С101-2503-84</t>
  </si>
  <si>
    <t>С101-2503-85</t>
  </si>
  <si>
    <t>С101-2503-94</t>
  </si>
  <si>
    <t>С101-2503-96</t>
  </si>
  <si>
    <t>С1110-15-1-5В</t>
  </si>
  <si>
    <t>С1110-15-2</t>
  </si>
  <si>
    <t>С1110-15-2варіант1</t>
  </si>
  <si>
    <t>С1110-15-2варіант2</t>
  </si>
  <si>
    <t>С1110-15-3</t>
  </si>
  <si>
    <t>С1111-1006</t>
  </si>
  <si>
    <t>С111-134-1-1варіант1</t>
  </si>
  <si>
    <t>С111-134-1-1варіант2</t>
  </si>
  <si>
    <t>С111-134-1-1варіант3</t>
  </si>
  <si>
    <t>С111-136-1-Юваріант1</t>
  </si>
  <si>
    <t>С111-136-1-Юваріант2</t>
  </si>
  <si>
    <t>С111-136-1-Юваріант5</t>
  </si>
  <si>
    <t>С111-136-1-Юваріант6</t>
  </si>
  <si>
    <t>С111-136-3-5Цваріант2</t>
  </si>
  <si>
    <t>С111-136-5варіант3</t>
  </si>
  <si>
    <t>С111-1381-1</t>
  </si>
  <si>
    <t>С111-1381-6варіант1</t>
  </si>
  <si>
    <t>С111-1479-1-24варіант2</t>
  </si>
  <si>
    <t>С111-1481-С1варіант4</t>
  </si>
  <si>
    <t>С111-1481-С1варіант6</t>
  </si>
  <si>
    <t>С111-155-1И15варіант1</t>
  </si>
  <si>
    <t>С111-155-1-Фваріант2</t>
  </si>
  <si>
    <t>С111-155-1-Фваріант3</t>
  </si>
  <si>
    <t>С111-155-4-Т</t>
  </si>
  <si>
    <t>С111-1641-1-Эваріант1</t>
  </si>
  <si>
    <t>С111-1641-1-Эваріант4</t>
  </si>
  <si>
    <t>С1111-65-1варіант10</t>
  </si>
  <si>
    <t>С1111-65-1варіант11</t>
  </si>
  <si>
    <t>С1111-65-1варіант12</t>
  </si>
  <si>
    <t>С1111-65-1варіант13</t>
  </si>
  <si>
    <t>С1111-65-1варіант14</t>
  </si>
  <si>
    <t>С1111-65-1варіант15</t>
  </si>
  <si>
    <t>С1111-65-1варіант16</t>
  </si>
  <si>
    <t>С1111-65-1варіант9</t>
  </si>
  <si>
    <t>С111-1678-1-Яваріант2</t>
  </si>
  <si>
    <t>С111-1678-1-Яваріант4</t>
  </si>
  <si>
    <t>С111-1680-1варіант1</t>
  </si>
  <si>
    <t>С111-1680-1варіант2</t>
  </si>
  <si>
    <t>С111-1797-10Нваріант3</t>
  </si>
  <si>
    <t>С111-1797-10Нваріант4</t>
  </si>
  <si>
    <t>С111-1797-12Нваріант1</t>
  </si>
  <si>
    <t>С111-1807-5варіант1</t>
  </si>
  <si>
    <t>С111-1846-9Нваріант2</t>
  </si>
  <si>
    <t>С111-1846П</t>
  </si>
  <si>
    <t>С111-1849-1-Н1варіант1</t>
  </si>
  <si>
    <t>С111-1849-2варіант2</t>
  </si>
  <si>
    <t>С111-1895-3</t>
  </si>
  <si>
    <t>С111-1896-11варіант2</t>
  </si>
  <si>
    <t>С111-1896-1варіант1</t>
  </si>
  <si>
    <t>С111-1904-11варіант1</t>
  </si>
  <si>
    <t>С111-2000-5Кваріант1</t>
  </si>
  <si>
    <t>С111-2000-9варіант2</t>
  </si>
  <si>
    <t>С111-2010</t>
  </si>
  <si>
    <t>С111-233-4варіант1</t>
  </si>
  <si>
    <t>С111-256-1-9О</t>
  </si>
  <si>
    <t>С111-287-1-1варіант2</t>
  </si>
  <si>
    <t>С111-287-1-1варіант3</t>
  </si>
  <si>
    <t>С111-287-1-Рваріант1</t>
  </si>
  <si>
    <t>С111-287-5</t>
  </si>
  <si>
    <t>С111-327-2варіант1</t>
  </si>
  <si>
    <t>С111-327-2варіант3</t>
  </si>
  <si>
    <t>С111-327К</t>
  </si>
  <si>
    <t>С111-327-Нваріант1</t>
  </si>
  <si>
    <t>С111-327-Нваріант2</t>
  </si>
  <si>
    <t>С111-337-3варіант1</t>
  </si>
  <si>
    <t>С111-35-2ПОваріант3</t>
  </si>
  <si>
    <t>С111-562-17варіант2</t>
  </si>
  <si>
    <t>С111-562-17варіант3</t>
  </si>
  <si>
    <t>С111-566-3-4ПОваріант3</t>
  </si>
  <si>
    <t>С111-643-11</t>
  </si>
  <si>
    <t>С111-643-11варіант1</t>
  </si>
  <si>
    <t>С111-643-11варіант2</t>
  </si>
  <si>
    <t>С111-643-8варіант1</t>
  </si>
  <si>
    <t>С111-643-8варіант2</t>
  </si>
  <si>
    <t>С111-643-9</t>
  </si>
  <si>
    <t>С111-643-9варіант1</t>
  </si>
  <si>
    <t>С111-66-10</t>
  </si>
  <si>
    <t>С111-66-1варіант1</t>
  </si>
  <si>
    <t>С111-66-2варіант1</t>
  </si>
  <si>
    <t>С111-66-3варіант1</t>
  </si>
  <si>
    <t>С111-66-4</t>
  </si>
  <si>
    <t>С111-66-6</t>
  </si>
  <si>
    <t>С111-72-2варіант3</t>
  </si>
  <si>
    <t>С111-775-5ПОваріант3</t>
  </si>
  <si>
    <t>С111-829-2-2Дваріант1</t>
  </si>
  <si>
    <t>С111-829-4варіант1</t>
  </si>
  <si>
    <t>С111-829-4варіант2</t>
  </si>
  <si>
    <t>С111-870-1варіант2</t>
  </si>
  <si>
    <t>С111-870-1варіант3</t>
  </si>
  <si>
    <t>С111-872-1-3варіант1</t>
  </si>
  <si>
    <t>С111-882-2-Аваріант1</t>
  </si>
  <si>
    <t>С111-882-2-Аваріант2</t>
  </si>
  <si>
    <t>С111-92-1-1Вваріант2</t>
  </si>
  <si>
    <t>С113-111-5-4Фваріант1</t>
  </si>
  <si>
    <t>С113-111-5-4Фваріант2</t>
  </si>
  <si>
    <t>С113-111-5-4Фваріант3</t>
  </si>
  <si>
    <t>С113-111-5-4Фваріант4</t>
  </si>
  <si>
    <t>С113-111-5-4Фваріант5</t>
  </si>
  <si>
    <t>С113-1360-20варіант1</t>
  </si>
  <si>
    <t>С113-1465-8варіант21</t>
  </si>
  <si>
    <t>С113-1465-8варіант22</t>
  </si>
  <si>
    <t>С113-1465-8варіант23</t>
  </si>
  <si>
    <t>С113-1465-8варіант24</t>
  </si>
  <si>
    <t>С113-1465-8варіант25</t>
  </si>
  <si>
    <t>С113-1465-8варіант26</t>
  </si>
  <si>
    <t>С113-1465-8варіант28</t>
  </si>
  <si>
    <t>С113-1465-8варіант29</t>
  </si>
  <si>
    <t>С113-1465-8варіант30</t>
  </si>
  <si>
    <t>С113-1465-8варіант31</t>
  </si>
  <si>
    <t>С113-1465-8варіант32</t>
  </si>
  <si>
    <t>С113-1778Аваріант1</t>
  </si>
  <si>
    <t>С113-1778Аваріант2</t>
  </si>
  <si>
    <t>С113-1783Аваріант1</t>
  </si>
  <si>
    <t>С113-1783Аваріант2</t>
  </si>
  <si>
    <t>С113-1878-2-Мваріант1</t>
  </si>
  <si>
    <t>С113-1878-2-Мваріант2</t>
  </si>
  <si>
    <t>С113-1878-2-Мваріант3</t>
  </si>
  <si>
    <t>С113-1878-5варіант1</t>
  </si>
  <si>
    <t>С113-1896-1</t>
  </si>
  <si>
    <t>С113-1896-1варіант1</t>
  </si>
  <si>
    <t>С113-2088-1варіант2</t>
  </si>
  <si>
    <t>С113-2088-1варіант3</t>
  </si>
  <si>
    <t>С113-82-54-14-1варіант1</t>
  </si>
  <si>
    <t>С114-21-У-1варіант2</t>
  </si>
  <si>
    <t>С114-252-У-1</t>
  </si>
  <si>
    <t>С114-48-1варіант14</t>
  </si>
  <si>
    <t>С114-48-1варіант15</t>
  </si>
  <si>
    <t>С114-48-1варіант16</t>
  </si>
  <si>
    <t>С114-48-1варіант17</t>
  </si>
  <si>
    <t>С114-48-1варіант18</t>
  </si>
  <si>
    <t>С114-48-1варіант19</t>
  </si>
  <si>
    <t>С114-48-1варіант20</t>
  </si>
  <si>
    <t>С114-48-1варіант21</t>
  </si>
  <si>
    <t>С114-48-1варіант22</t>
  </si>
  <si>
    <t>С114-4-У-4варіант3</t>
  </si>
  <si>
    <t>С114-4-У-4варіант4</t>
  </si>
  <si>
    <t>С114-66-1</t>
  </si>
  <si>
    <t>С114-90-3варіант1</t>
  </si>
  <si>
    <t>С114-90-3варіант2</t>
  </si>
  <si>
    <t>С114-90-3варіант3</t>
  </si>
  <si>
    <t>С114-90-3варіант4</t>
  </si>
  <si>
    <t>С114-96-2</t>
  </si>
  <si>
    <t>С114-98-Лваріант10</t>
  </si>
  <si>
    <t>С114-98-Лваріант11</t>
  </si>
  <si>
    <t>С114-98-Лваріант12</t>
  </si>
  <si>
    <t>С114-98-Лваріант13</t>
  </si>
  <si>
    <t>С114-98-Лваріант5</t>
  </si>
  <si>
    <t>С114-98-Лваріант6</t>
  </si>
  <si>
    <t>С114-98-Лваріант7</t>
  </si>
  <si>
    <t>С115-134-1</t>
  </si>
  <si>
    <t>С1-180-60-1</t>
  </si>
  <si>
    <t>С1-180-60-1варіант1</t>
  </si>
  <si>
    <t>С118-47-14варіант7</t>
  </si>
  <si>
    <t>С118-47-14варіант8</t>
  </si>
  <si>
    <t>С1-1848-2варіант1</t>
  </si>
  <si>
    <t>С119-400-1</t>
  </si>
  <si>
    <t>С119-400-1варіант1</t>
  </si>
  <si>
    <t>С121-251-1-3Вваріант3</t>
  </si>
  <si>
    <t>С121-781-1-2Д</t>
  </si>
  <si>
    <t>С121-783-10Нваріант1</t>
  </si>
  <si>
    <t>С121-783-11Нваріант1</t>
  </si>
  <si>
    <t>С121-783-12Нваріант1</t>
  </si>
  <si>
    <t>С121-783-2Н1варіант1</t>
  </si>
  <si>
    <t>С121-783-7Нваріант1</t>
  </si>
  <si>
    <t>С121-783-8Нваріант1</t>
  </si>
  <si>
    <t>С121-783-9Нваріант1</t>
  </si>
  <si>
    <t>С121-792-1варіант3</t>
  </si>
  <si>
    <t>С123-120-2варіант3</t>
  </si>
  <si>
    <t>С123-1-2варіант1</t>
  </si>
  <si>
    <t>С1240-86-10варіант3</t>
  </si>
  <si>
    <t>С124-65-3</t>
  </si>
  <si>
    <t>С126-1300-1варіант4</t>
  </si>
  <si>
    <t>С126-440-3варіант6</t>
  </si>
  <si>
    <t>С126-907-1Нваріант1</t>
  </si>
  <si>
    <t>С130-1124-1</t>
  </si>
  <si>
    <t>С130-1124-1варіант1</t>
  </si>
  <si>
    <t>С130-1124-1варіант10</t>
  </si>
  <si>
    <t>С130-1124-1варіант11</t>
  </si>
  <si>
    <t>С130-1124-1варіант12</t>
  </si>
  <si>
    <t>С130-1124-1варіант13</t>
  </si>
  <si>
    <t>С130-1124-1варіант14</t>
  </si>
  <si>
    <t>С130-1124-1варіант15</t>
  </si>
  <si>
    <t>С130-1124-1варіант16</t>
  </si>
  <si>
    <t>С130-1124-1варіант17</t>
  </si>
  <si>
    <t>С130-1124-1варіант18</t>
  </si>
  <si>
    <t>С130-1124-1варіант19</t>
  </si>
  <si>
    <t>С130-1124-1варіант2</t>
  </si>
  <si>
    <t>С130-1124-1варіант20</t>
  </si>
  <si>
    <t>С130-1124-1варіант3</t>
  </si>
  <si>
    <t>С130-1124-1варіант4</t>
  </si>
  <si>
    <t>С130-1124-1варіант6</t>
  </si>
  <si>
    <t>С130-1124-1варіант7</t>
  </si>
  <si>
    <t>С130-1124-1варіант8</t>
  </si>
  <si>
    <t>С130-1124-1варіант9</t>
  </si>
  <si>
    <t>С130-1129-1</t>
  </si>
  <si>
    <t>С130-1129-1варіант1</t>
  </si>
  <si>
    <t>С130-1129-1варіант10</t>
  </si>
  <si>
    <t>С130-1129-1варіант11</t>
  </si>
  <si>
    <t>С130-1129-1варіант12</t>
  </si>
  <si>
    <t>С130-1129-1варіант13</t>
  </si>
  <si>
    <t>С130-1129-1варіант14</t>
  </si>
  <si>
    <t>С130-1129-1варіант15</t>
  </si>
  <si>
    <t>С130-1129-1варіант16</t>
  </si>
  <si>
    <t>С130-1129-1варіант2</t>
  </si>
  <si>
    <t>С130-1129-1варіант3</t>
  </si>
  <si>
    <t>С130-1129-1варіант4</t>
  </si>
  <si>
    <t>С130-1129-1варіант5</t>
  </si>
  <si>
    <t>С130-1129-1варіант6</t>
  </si>
  <si>
    <t>С130-1129-1варіант7</t>
  </si>
  <si>
    <t>С130-1129-1варіант8</t>
  </si>
  <si>
    <t>С130-1129-1варіант9</t>
  </si>
  <si>
    <t>С130-1130-1варіант1</t>
  </si>
  <si>
    <t>С130-471-6варіант2</t>
  </si>
  <si>
    <t>С130-474-1-Уваріант1</t>
  </si>
  <si>
    <t>С130-558-3-Уваріант10</t>
  </si>
  <si>
    <t>С130-558-3-Уваріант11</t>
  </si>
  <si>
    <t>С130-558-3-Уваріант12</t>
  </si>
  <si>
    <t>С130-558-3-Уваріант13</t>
  </si>
  <si>
    <t>С130-558-3-Уваріант14</t>
  </si>
  <si>
    <t>С130-558-3-Уваріант15</t>
  </si>
  <si>
    <t>С130-558-3-Уваріант9</t>
  </si>
  <si>
    <t>С130-559-188варіант14</t>
  </si>
  <si>
    <t>С130-559-188варіант15</t>
  </si>
  <si>
    <t>С130-559-188варіант16</t>
  </si>
  <si>
    <t>С130-559-188варіант17</t>
  </si>
  <si>
    <t>С130-559-188варіант18</t>
  </si>
  <si>
    <t>С130-559-188варіант19</t>
  </si>
  <si>
    <t>С130-559-188варіант20</t>
  </si>
  <si>
    <t>С130-559-188варіант21</t>
  </si>
  <si>
    <t>С130-559-188варіант22</t>
  </si>
  <si>
    <t>С130-559-188варіант23</t>
  </si>
  <si>
    <t>С130-559-188варіант24</t>
  </si>
  <si>
    <t>С130-904-Аваріант1</t>
  </si>
  <si>
    <t>С130-904-Аваріант2</t>
  </si>
  <si>
    <t>С1421-10634-3</t>
  </si>
  <si>
    <t>С1421-9699-2Нваріант2</t>
  </si>
  <si>
    <t>С1426-11789-1варіант1</t>
  </si>
  <si>
    <t>С152-150-1варіант1</t>
  </si>
  <si>
    <t>С1530-1-2варіант3</t>
  </si>
  <si>
    <t>С1530-180-1Д1варіант19</t>
  </si>
  <si>
    <t>С1530-180-1Д1варіант20</t>
  </si>
  <si>
    <t>С1530-180-1Д1варіант21</t>
  </si>
  <si>
    <t>С1530-180-1Д1варіант22</t>
  </si>
  <si>
    <t>С1530-180-1Д1варіант23</t>
  </si>
  <si>
    <t>С1530-180-1Д1варіант24</t>
  </si>
  <si>
    <t>С1530-180-1Д1варіант25</t>
  </si>
  <si>
    <t>С1530-180-1Д1варіант26</t>
  </si>
  <si>
    <t>С1530-180-1Д1варіант27</t>
  </si>
  <si>
    <t>С1530-180-1Д1варіант28</t>
  </si>
  <si>
    <t>С1530-180-1Д1варіант29</t>
  </si>
  <si>
    <t>С1530-180-1Д1варіант30</t>
  </si>
  <si>
    <t>С1545-13-7-1Жваріант2</t>
  </si>
  <si>
    <t>С1545-13-7-1Жваріант3</t>
  </si>
  <si>
    <t>С1545-13-Ш</t>
  </si>
  <si>
    <t>С1545-203-3ПОваріант8</t>
  </si>
  <si>
    <t>С1545-203-3ПОваріант9</t>
  </si>
  <si>
    <t>С1545-294-2</t>
  </si>
  <si>
    <t>С1545-295-2варіант3</t>
  </si>
  <si>
    <t>С1545-313-203</t>
  </si>
  <si>
    <t>С1545-313-213</t>
  </si>
  <si>
    <t>С1545-32-1-Шваріант45</t>
  </si>
  <si>
    <t>С1545-32-1-Шваріант46</t>
  </si>
  <si>
    <t>С1545-32-1-Шваріант47</t>
  </si>
  <si>
    <t>С1545-32-1-Шваріант48</t>
  </si>
  <si>
    <t>С1545-32-1-Шваріант49</t>
  </si>
  <si>
    <t>С1545-32-1-Шваріант50</t>
  </si>
  <si>
    <t>С1545-32-1-Шваріант51</t>
  </si>
  <si>
    <t>С1545-32-1-Шваріант52</t>
  </si>
  <si>
    <t>С1545-32-1-Шваріант53</t>
  </si>
  <si>
    <t>С1545-32-1-Шваріант54</t>
  </si>
  <si>
    <t>С1545-32-1-Шваріант55</t>
  </si>
  <si>
    <t>С1545-32-1-Шваріант56</t>
  </si>
  <si>
    <t>С1545-32-1-Шваріант57</t>
  </si>
  <si>
    <t>С1545-32-1-Шваріант58</t>
  </si>
  <si>
    <t>С1545-32-1-Шваріант59</t>
  </si>
  <si>
    <t>С1545-32-1-Шваріант60</t>
  </si>
  <si>
    <t>С1545-32-1-Шваріант61</t>
  </si>
  <si>
    <t>С1545-32-1-Шваріант62</t>
  </si>
  <si>
    <t>С1545-32-1-Шваріант63</t>
  </si>
  <si>
    <t>С1545-32-1-Шваріант64</t>
  </si>
  <si>
    <t>С1545-32-1-Шваріант65</t>
  </si>
  <si>
    <t>С1545-32-1-Шваріант66</t>
  </si>
  <si>
    <t>С1545-32-1-Шваріант67</t>
  </si>
  <si>
    <t>С1545-32-1-Шваріант68</t>
  </si>
  <si>
    <t>С1545-32-1-Шваріант69</t>
  </si>
  <si>
    <t>С1545-32-1-Шваріант70</t>
  </si>
  <si>
    <t>С1545-32-1-Шваріант71</t>
  </si>
  <si>
    <t>С1545-32-1-Шваріант72</t>
  </si>
  <si>
    <t>С1545-32-1-Шваріант73</t>
  </si>
  <si>
    <t>С1545-32-1-Шваріант74</t>
  </si>
  <si>
    <t>С1545-32-1-Шваріант75</t>
  </si>
  <si>
    <t>С1545-32-1-Шваріант76</t>
  </si>
  <si>
    <t>С1545-32-1-Шваріант77</t>
  </si>
  <si>
    <t>С1545-32-1-Шваріант78</t>
  </si>
  <si>
    <t>С1545-32-1-Шваріант79</t>
  </si>
  <si>
    <t>С1545-32-1-Шваріант80</t>
  </si>
  <si>
    <t>С1545-32-1-Шваріант81</t>
  </si>
  <si>
    <t>С1545-32-1-Шваріант82</t>
  </si>
  <si>
    <t>С1545-32-1-Шваріант83</t>
  </si>
  <si>
    <t>С1545-32-1-Шваріант84</t>
  </si>
  <si>
    <t>С1545-32-1-Шваріант85</t>
  </si>
  <si>
    <t>С1545-32-1-Шваріант86</t>
  </si>
  <si>
    <t>С1545-32-1-Шваріант87</t>
  </si>
  <si>
    <t>С1545-32-1-Шваріант88</t>
  </si>
  <si>
    <t>С1545-32-Аваріант15</t>
  </si>
  <si>
    <t>С1545-32-Аваріант16</t>
  </si>
  <si>
    <t>С1545-32-Аваріант17</t>
  </si>
  <si>
    <t>С1545-32-Аваріант18</t>
  </si>
  <si>
    <t>С1545-32-Аваріант19</t>
  </si>
  <si>
    <t>С1545-32-Аваріант4</t>
  </si>
  <si>
    <t>С1545-32-Аваріант5</t>
  </si>
  <si>
    <t>С1545-4-1</t>
  </si>
  <si>
    <t>С1545-42-1-Мваріант2</t>
  </si>
  <si>
    <t>С1545-44-4-1Щваріант3</t>
  </si>
  <si>
    <t>С1545-66-А-17</t>
  </si>
  <si>
    <t>С1545-66-А-17варіант1</t>
  </si>
  <si>
    <t>С1545-66-А-17варіант2</t>
  </si>
  <si>
    <t>С1545-66-А-17варіант3</t>
  </si>
  <si>
    <t>С1545-66-А-17варіант5</t>
  </si>
  <si>
    <t>С1545-66-А-17варіант6</t>
  </si>
  <si>
    <t>С1545-89-1Нваріант3</t>
  </si>
  <si>
    <t>С1545-89-26варіант1</t>
  </si>
  <si>
    <t>С1545-89-26варіант2</t>
  </si>
  <si>
    <t>С1545-89-27варіант1</t>
  </si>
  <si>
    <t>С1545-89-28варіант1</t>
  </si>
  <si>
    <t>С1545-89-29варіант1</t>
  </si>
  <si>
    <t>С1545-89-2-Щваріант10</t>
  </si>
  <si>
    <t>С1545-89-2-Щваріант11</t>
  </si>
  <si>
    <t>С1545-89-2-Щваріант12</t>
  </si>
  <si>
    <t>С1545-89-2-Щваріант13</t>
  </si>
  <si>
    <t>С1545-89-2-Щваріант8</t>
  </si>
  <si>
    <t>С1545-89-2-Щваріант9</t>
  </si>
  <si>
    <t>С157-343-1-2-1</t>
  </si>
  <si>
    <t>С1630-1792-1</t>
  </si>
  <si>
    <t>С1630-1792-1варіант1</t>
  </si>
  <si>
    <t>С1630-1792-1варіант2</t>
  </si>
  <si>
    <t>С1630-1792-1варіант3</t>
  </si>
  <si>
    <t>С1630-1792-1варіант4</t>
  </si>
  <si>
    <t>С1630-1792-1варіант5</t>
  </si>
  <si>
    <t>С1630-1792-1варіант6</t>
  </si>
  <si>
    <t>С1630-541-126варіант10</t>
  </si>
  <si>
    <t>С1630-541-126варіант11</t>
  </si>
  <si>
    <t>С1630-541-126варіант12</t>
  </si>
  <si>
    <t>С1630-541-126варіант13</t>
  </si>
  <si>
    <t>С1630-541-126варіант14</t>
  </si>
  <si>
    <t>С1630-541-126варіант8</t>
  </si>
  <si>
    <t>С1630-541-126варіант9</t>
  </si>
  <si>
    <t>С1630-85-Уваріант2</t>
  </si>
  <si>
    <t>С1630-85-Уваріант3</t>
  </si>
  <si>
    <t>С1630-85-Уваріант4</t>
  </si>
  <si>
    <t>С1630-85-Уваріант5</t>
  </si>
  <si>
    <t>С1632-102-11варіант2</t>
  </si>
  <si>
    <t>С1633-127ВД-1варіант2</t>
  </si>
  <si>
    <t>С1633-127ВД-1варіант3</t>
  </si>
  <si>
    <t>С1-ПРСС-79</t>
  </si>
  <si>
    <t>1503-8486варіант1</t>
  </si>
  <si>
    <t>1504-19078варіант1</t>
  </si>
  <si>
    <t>15093-28451варіант7</t>
  </si>
  <si>
    <t>15093-35013варіант2</t>
  </si>
  <si>
    <t>15095-46011варіант3</t>
  </si>
  <si>
    <t>15095-46041варіант3</t>
  </si>
  <si>
    <t>15095-46071варіант3</t>
  </si>
  <si>
    <t>15095-46091варіант3</t>
  </si>
  <si>
    <t>15095-46131варіант3</t>
  </si>
  <si>
    <t>15095-46141варіант3</t>
  </si>
  <si>
    <t>15096-11111варіант3</t>
  </si>
  <si>
    <t>1517-2045варіант1</t>
  </si>
  <si>
    <t>1701-1057варіант1</t>
  </si>
  <si>
    <t>1701-1058варіант1</t>
  </si>
  <si>
    <t>1701-1059варіант1</t>
  </si>
  <si>
    <t>2302-8016варіант1</t>
  </si>
  <si>
    <t>Е16-13-1кдем.=0,4</t>
  </si>
  <si>
    <t>Е16-13-2кдем.=0,4</t>
  </si>
  <si>
    <t>Е16-14-1кдем.=0,4</t>
  </si>
  <si>
    <t>Е16-14-2кдем.=0,4</t>
  </si>
  <si>
    <t>Е16-14-4кдем.=0,4</t>
  </si>
  <si>
    <t>Е17-1-11кдем.=0,4</t>
  </si>
  <si>
    <t>Е17-1-7кдем.=0,4</t>
  </si>
  <si>
    <t>Е17-3-1кдем.=0,4</t>
  </si>
  <si>
    <t>Е17-7-3кдем.=0,7</t>
  </si>
  <si>
    <t>Е17-7-4кдем.=0,7</t>
  </si>
  <si>
    <t>Е9-36-1кдем.=0,8</t>
  </si>
  <si>
    <t>Е9-47-1кдем.=0,8</t>
  </si>
  <si>
    <t>ЕН10-20-4кдем.=0,8</t>
  </si>
  <si>
    <t>ЕН10-96-2кдем.=0,8</t>
  </si>
  <si>
    <t>ЕН11-11-1кдем.=0,8</t>
  </si>
  <si>
    <t>ЕН11-11-2кдем.=0,8к=10</t>
  </si>
  <si>
    <t>ЕН11-11-2кдем.=0,8к=6</t>
  </si>
  <si>
    <t>ЕН11-9-1кдем.=0,8</t>
  </si>
  <si>
    <t>ЕН15-77-2кдем.=0,8</t>
  </si>
  <si>
    <t>ЕН15-77-3кдем.=0,8</t>
  </si>
  <si>
    <t>ЕН6-1-15кдем.=0,8</t>
  </si>
  <si>
    <t>ЕН6-16-5кдем.=0,8</t>
  </si>
  <si>
    <t>К585521-Л007варіант2</t>
  </si>
  <si>
    <t>К585521-Л008варіант2</t>
  </si>
  <si>
    <t>К585521-Л036варіант2</t>
  </si>
  <si>
    <t>К585521-Л049варіант2</t>
  </si>
  <si>
    <t>К585521-Л052варіант2</t>
  </si>
  <si>
    <t>К585521-Л052варіант3</t>
  </si>
  <si>
    <t>К585521-П106варіант2_С1415-8215</t>
  </si>
  <si>
    <t>К585821-Г151варіант3_С1415-8298</t>
  </si>
  <si>
    <t>М7-245-4ВказiвкищодозастосуванняРЕКНМУтаб.1,к=0,75</t>
  </si>
  <si>
    <t>РН18-49-1кдем.=0,8</t>
  </si>
  <si>
    <t>РН5-11-2кдем.=0,7</t>
  </si>
  <si>
    <t>РН7-27-6кдем.=0,8</t>
  </si>
  <si>
    <t>С111-1630варіант1</t>
  </si>
  <si>
    <t>С111-1630варіант2</t>
  </si>
  <si>
    <t>С111-1638варіант2</t>
  </si>
  <si>
    <t>С111-1650-1варіант2</t>
  </si>
  <si>
    <t>С111-1650-1варіант3</t>
  </si>
  <si>
    <t>С111-1683-1варіант1</t>
  </si>
  <si>
    <t>С111-1720варіант1</t>
  </si>
  <si>
    <t>С111-1721-11Бваріант1</t>
  </si>
  <si>
    <t>С111-1721-11Вваріант2</t>
  </si>
  <si>
    <t>С111-1784варіант1</t>
  </si>
  <si>
    <t>С111-1867варіант1</t>
  </si>
  <si>
    <t>С111-1867варіант12</t>
  </si>
  <si>
    <t>С111-1867варіант13</t>
  </si>
  <si>
    <t>С111-1867варіант2</t>
  </si>
  <si>
    <t>С111-1867варіант24</t>
  </si>
  <si>
    <t>С111-1867варіант25</t>
  </si>
  <si>
    <t>С111-1867варіант26</t>
  </si>
  <si>
    <t>С111-1867варіант27</t>
  </si>
  <si>
    <t>С111-1867варіант28</t>
  </si>
  <si>
    <t>С111-1867варіант29</t>
  </si>
  <si>
    <t>С111-1867варіант3</t>
  </si>
  <si>
    <t>С111-1867варіант30</t>
  </si>
  <si>
    <t>С111-1867варіант31</t>
  </si>
  <si>
    <t>С111-1867варіант32</t>
  </si>
  <si>
    <t>С111-1867варіант33</t>
  </si>
  <si>
    <t>С111-1867варіант4</t>
  </si>
  <si>
    <t>С111-1867варіант7</t>
  </si>
  <si>
    <t>С111-1867варіант8</t>
  </si>
  <si>
    <t>С111-1896варіант1</t>
  </si>
  <si>
    <t>С111-1904варіант3</t>
  </si>
  <si>
    <t>С111-2000-2варіант1</t>
  </si>
  <si>
    <t>С111-2000-7варіант4</t>
  </si>
  <si>
    <t>С111-2000-7варіант5</t>
  </si>
  <si>
    <t>С111-2001-1варіант2</t>
  </si>
  <si>
    <t>С111-2001-1варіант3</t>
  </si>
  <si>
    <t>С111-2001-2варіант2</t>
  </si>
  <si>
    <t>С111-2005-8варіант1</t>
  </si>
  <si>
    <t>С111-2014-2варіант1</t>
  </si>
  <si>
    <t>С111-2014-6варіант4</t>
  </si>
  <si>
    <t>С111-258варіант2</t>
  </si>
  <si>
    <t>С111-258варіант3</t>
  </si>
  <si>
    <t>С1113-246варіант2</t>
  </si>
  <si>
    <t>С1113-296варіант1</t>
  </si>
  <si>
    <t>С1113-296варіант3</t>
  </si>
  <si>
    <t>С1113-299варіант2</t>
  </si>
  <si>
    <t>С111-562варіант3</t>
  </si>
  <si>
    <t>С111-594варіант2</t>
  </si>
  <si>
    <t>С111-741варіант2</t>
  </si>
  <si>
    <t>С111-857варіант2</t>
  </si>
  <si>
    <t>С111-956варіант2</t>
  </si>
  <si>
    <t>С112-285варіант1</t>
  </si>
  <si>
    <t>С113-1278варіант1</t>
  </si>
  <si>
    <t>С113-1278варіант100</t>
  </si>
  <si>
    <t>С113-1278варіант101</t>
  </si>
  <si>
    <t>С113-1278варіант102</t>
  </si>
  <si>
    <t>С113-1278варіант103</t>
  </si>
  <si>
    <t>С113-1278варіант104</t>
  </si>
  <si>
    <t>С113-1278варіант105</t>
  </si>
  <si>
    <t>С113-1278варіант106</t>
  </si>
  <si>
    <t>С113-1278варіант107</t>
  </si>
  <si>
    <t>С113-1278варіант108</t>
  </si>
  <si>
    <t>С113-1278варіант109</t>
  </si>
  <si>
    <t>С113-1278варіант110</t>
  </si>
  <si>
    <t>С113-1278варіант111</t>
  </si>
  <si>
    <t>С113-1278варіант112</t>
  </si>
  <si>
    <t>С113-1278варіант113</t>
  </si>
  <si>
    <t>С113-1278варіант114</t>
  </si>
  <si>
    <t>С113-1278варіант115</t>
  </si>
  <si>
    <t>С113-1278варіант116</t>
  </si>
  <si>
    <t>С113-1278варіант22</t>
  </si>
  <si>
    <t>С113-1278варіант23</t>
  </si>
  <si>
    <t>С113-1278варіант24</t>
  </si>
  <si>
    <t>С113-1278варіант26</t>
  </si>
  <si>
    <t>С113-1278варіант27</t>
  </si>
  <si>
    <t>С113-1278варіант28</t>
  </si>
  <si>
    <t>С113-1278варіант29</t>
  </si>
  <si>
    <t>С113-1278варіант48</t>
  </si>
  <si>
    <t>С113-1278варіант53</t>
  </si>
  <si>
    <t>С113-1278варіант54</t>
  </si>
  <si>
    <t>С113-1278варіант55</t>
  </si>
  <si>
    <t>С113-1278варіант56</t>
  </si>
  <si>
    <t>С113-1278варіант6</t>
  </si>
  <si>
    <t>С113-1278варіант7</t>
  </si>
  <si>
    <t>С113-1278варіант94</t>
  </si>
  <si>
    <t>С113-1278варіант95</t>
  </si>
  <si>
    <t>С113-1278варіант96</t>
  </si>
  <si>
    <t>С113-1278варіант97</t>
  </si>
  <si>
    <t>С113-1278варіант98</t>
  </si>
  <si>
    <t>С113-1278варіант99</t>
  </si>
  <si>
    <t>С113-1360варіант3</t>
  </si>
  <si>
    <t>С113-138варіант2</t>
  </si>
  <si>
    <t>С113-139варіант8</t>
  </si>
  <si>
    <t>С113-139варіант9</t>
  </si>
  <si>
    <t>С113-1451-1варіант1</t>
  </si>
  <si>
    <t>С113-1451варіант3</t>
  </si>
  <si>
    <t>С113-1451варіант4</t>
  </si>
  <si>
    <t>С113-1455варіант2</t>
  </si>
  <si>
    <t>С113-1457-1варіант4</t>
  </si>
  <si>
    <t>С113-1457-1варіант5</t>
  </si>
  <si>
    <t>С113-1466варіант2</t>
  </si>
  <si>
    <t>С113-1472варіант3</t>
  </si>
  <si>
    <t>С113-1472варіант4</t>
  </si>
  <si>
    <t>С113-1472варіант5</t>
  </si>
  <si>
    <t>С113-1472варіант6</t>
  </si>
  <si>
    <t>С113-1472варіант7</t>
  </si>
  <si>
    <t>С113-1472варіант8</t>
  </si>
  <si>
    <t>С113-1559варіант2</t>
  </si>
  <si>
    <t>С113-1559варіант3</t>
  </si>
  <si>
    <t>С113-1559варіант4</t>
  </si>
  <si>
    <t>С113-155варіант2</t>
  </si>
  <si>
    <t>С113-1607варіант4</t>
  </si>
  <si>
    <t>С113-1607варіант5</t>
  </si>
  <si>
    <t>С113-1607варіант6</t>
  </si>
  <si>
    <t>С113-1608варіант4</t>
  </si>
  <si>
    <t>С113-1681варіант1</t>
  </si>
  <si>
    <t>С113-1681варіант4</t>
  </si>
  <si>
    <t>С113-1682варіант1</t>
  </si>
  <si>
    <t>С113-1682варіант4</t>
  </si>
  <si>
    <t>С113-1682варіант7</t>
  </si>
  <si>
    <t>С113-1682варіант8</t>
  </si>
  <si>
    <t>С113-1683варіант1</t>
  </si>
  <si>
    <t>С113-1683варіант3</t>
  </si>
  <si>
    <t>С113-1684варіант1</t>
  </si>
  <si>
    <t>С113-1684варіант3</t>
  </si>
  <si>
    <t>С113-1685варіант2</t>
  </si>
  <si>
    <t>С113-1686варіант2</t>
  </si>
  <si>
    <t>С113-1688варіант1</t>
  </si>
  <si>
    <t>С113-1697варіант2</t>
  </si>
  <si>
    <t>С113-1699варіант2</t>
  </si>
  <si>
    <t>С113-1700варіант2</t>
  </si>
  <si>
    <t>С113-1702варіант2</t>
  </si>
  <si>
    <t>С113-1727варіант1</t>
  </si>
  <si>
    <t>С113-1783варіант16</t>
  </si>
  <si>
    <t>С113-1783варіант17</t>
  </si>
  <si>
    <t>С113-1783варіант18</t>
  </si>
  <si>
    <t>С113-1783варіант19</t>
  </si>
  <si>
    <t>С113-1783варіант20</t>
  </si>
  <si>
    <t>С113-1787варіант11</t>
  </si>
  <si>
    <t>С113-1787варіант12</t>
  </si>
  <si>
    <t>С113-1787варіант7</t>
  </si>
  <si>
    <t>С113-1787варіант8</t>
  </si>
  <si>
    <t>С113-1792варіант2</t>
  </si>
  <si>
    <t>С113-1793варіант4</t>
  </si>
  <si>
    <t>С113-1834варіант2</t>
  </si>
  <si>
    <t>С113-1841варіант10</t>
  </si>
  <si>
    <t>С113-1841варіант11</t>
  </si>
  <si>
    <t>С113-1841варіант12</t>
  </si>
  <si>
    <t>С113-1841варіант13</t>
  </si>
  <si>
    <t>С113-1841варіант14</t>
  </si>
  <si>
    <t>С113-1841варіант15</t>
  </si>
  <si>
    <t>С113-1841варіант9</t>
  </si>
  <si>
    <t>С113-1860варіант2</t>
  </si>
  <si>
    <t>С113-1870варіант1</t>
  </si>
  <si>
    <t>С113-1873-1Гваріант3</t>
  </si>
  <si>
    <t>С113-1873-1Гваріант4</t>
  </si>
  <si>
    <t>С113-1873-1Гваріант5</t>
  </si>
  <si>
    <t>С113-1873-1Гваріант6</t>
  </si>
  <si>
    <t>С113-1878варіант11</t>
  </si>
  <si>
    <t>С113-1878варіант12</t>
  </si>
  <si>
    <t>С113-1878варіант2</t>
  </si>
  <si>
    <t>С113-1879варіант2</t>
  </si>
  <si>
    <t>С113-1879варіант3</t>
  </si>
  <si>
    <t>С113-1881варіант2</t>
  </si>
  <si>
    <t>С113-1882варіант2</t>
  </si>
  <si>
    <t>С113-1882варіант3</t>
  </si>
  <si>
    <t>С113-1882варіант4</t>
  </si>
  <si>
    <t>С113-1897варіант3</t>
  </si>
  <si>
    <t>С113-1897варіант4</t>
  </si>
  <si>
    <t>С113-1897варіант5</t>
  </si>
  <si>
    <t>С113-1897варіант6</t>
  </si>
  <si>
    <t>С113-1897варіант7</t>
  </si>
  <si>
    <t>С113-1898варіант3</t>
  </si>
  <si>
    <t>С113-1899варіант3</t>
  </si>
  <si>
    <t>С113-1900варіант3</t>
  </si>
  <si>
    <t>С113-1901варіант4</t>
  </si>
  <si>
    <t>С113-1901варіант5</t>
  </si>
  <si>
    <t>С113-1963варіант1</t>
  </si>
  <si>
    <t>С113-1964варіант1</t>
  </si>
  <si>
    <t>С113-1965варіант1</t>
  </si>
  <si>
    <t>С113-1965варіант2</t>
  </si>
  <si>
    <t>С113-1965варіант3</t>
  </si>
  <si>
    <t>С113-1980варіант1</t>
  </si>
  <si>
    <t>С113-1987варіант1</t>
  </si>
  <si>
    <t>С113-2096варіант6</t>
  </si>
  <si>
    <t>С113-2096варіант7</t>
  </si>
  <si>
    <t>С113-2096варіант8</t>
  </si>
  <si>
    <t>С113-2096варіант9</t>
  </si>
  <si>
    <t>С113-2126варіант1</t>
  </si>
  <si>
    <t>С113-2127варіант2</t>
  </si>
  <si>
    <t>С113-2127варіант6</t>
  </si>
  <si>
    <t>С113-2150варіант1</t>
  </si>
  <si>
    <t>С113-2150варіант25</t>
  </si>
  <si>
    <t>С113-2150варіант26</t>
  </si>
  <si>
    <t>С113-2150варіант27</t>
  </si>
  <si>
    <t>С113-2150варіант28</t>
  </si>
  <si>
    <t>С113-2150варіант29</t>
  </si>
  <si>
    <t>С113-2150варіант30</t>
  </si>
  <si>
    <t>С113-2150варіант31</t>
  </si>
  <si>
    <t>С113-2150варіант32</t>
  </si>
  <si>
    <t>С113-2150варіант33</t>
  </si>
  <si>
    <t>С113-2150варіант34</t>
  </si>
  <si>
    <t>С113-2150варіант35</t>
  </si>
  <si>
    <t>С113-2150варіант36</t>
  </si>
  <si>
    <t>С113-2150варіант37</t>
  </si>
  <si>
    <t>С113-2150варіант4</t>
  </si>
  <si>
    <t>С113-2150варіант5</t>
  </si>
  <si>
    <t>С113-2150варіант6</t>
  </si>
  <si>
    <t>С113-2154варіант2</t>
  </si>
  <si>
    <t>С113-2213варіант1</t>
  </si>
  <si>
    <t>С113-2266варіант3</t>
  </si>
  <si>
    <t>С113-2294варіант1</t>
  </si>
  <si>
    <t>С113-2299варіант6</t>
  </si>
  <si>
    <t>С113-2299варіант7</t>
  </si>
  <si>
    <t>С113-2299варіант8</t>
  </si>
  <si>
    <t>С113-2301варіант5</t>
  </si>
  <si>
    <t>С113-38варіант2</t>
  </si>
  <si>
    <t>С113-42варіант2</t>
  </si>
  <si>
    <t>С113-43варіант2</t>
  </si>
  <si>
    <t>С113-44варіант2</t>
  </si>
  <si>
    <t>С113-44варіант3</t>
  </si>
  <si>
    <t>С113-45варіант4</t>
  </si>
  <si>
    <t>С113-45варіант5</t>
  </si>
  <si>
    <t>С113-45варіант6</t>
  </si>
  <si>
    <t>С113-45варіант7</t>
  </si>
  <si>
    <t>С113-74варіант1</t>
  </si>
  <si>
    <t>С113-75варіант2</t>
  </si>
  <si>
    <t>С113-76варіант1</t>
  </si>
  <si>
    <t>С113-77варіант1</t>
  </si>
  <si>
    <t>С113-85варіант1</t>
  </si>
  <si>
    <t>С113-87варіант2</t>
  </si>
  <si>
    <t>С113-89варіант1</t>
  </si>
  <si>
    <t>С121-649варіант3</t>
  </si>
  <si>
    <t>С130-1156варіант1</t>
  </si>
  <si>
    <t>С130-1варіант1</t>
  </si>
  <si>
    <t>С130-226варіант4</t>
  </si>
  <si>
    <t>С130-226варіант5</t>
  </si>
  <si>
    <t>С130-226варіант6</t>
  </si>
  <si>
    <t>С130-277варіант1</t>
  </si>
  <si>
    <t>С130-277варіант2</t>
  </si>
  <si>
    <t>С130-277варіант3</t>
  </si>
  <si>
    <t>С130-2варіант1</t>
  </si>
  <si>
    <t>С130-2варіант2</t>
  </si>
  <si>
    <t>С130-376варіант1</t>
  </si>
  <si>
    <t>С130-376варіант2</t>
  </si>
  <si>
    <t>С130-376варіант3</t>
  </si>
  <si>
    <t>С130-376варіант4</t>
  </si>
  <si>
    <t>С130-465варіант3</t>
  </si>
  <si>
    <t>С130-468варіант13</t>
  </si>
  <si>
    <t>С130-468варіант14</t>
  </si>
  <si>
    <t>С130-468варіант15</t>
  </si>
  <si>
    <t>С130-468варіант16</t>
  </si>
  <si>
    <t>С130-468варіант17</t>
  </si>
  <si>
    <t>С130-468варіант18</t>
  </si>
  <si>
    <t>С130-600-1варіант1</t>
  </si>
  <si>
    <t>С130-600-1варіант2</t>
  </si>
  <si>
    <t>С130-600-1варіант3</t>
  </si>
  <si>
    <t>С130-600-1варіант4</t>
  </si>
  <si>
    <t>С130-600-1варіант5</t>
  </si>
  <si>
    <t>С130-62варіант1</t>
  </si>
  <si>
    <t>С130-62варіант2</t>
  </si>
  <si>
    <t>С130-62варіант3</t>
  </si>
  <si>
    <t>С130-62варіант4</t>
  </si>
  <si>
    <t>С130-635варіант3</t>
  </si>
  <si>
    <t>С1421-9551-1варіант1</t>
  </si>
  <si>
    <t>С1421-9656-3варіант1</t>
  </si>
  <si>
    <t>С1427-11804варіант1</t>
  </si>
  <si>
    <t>С1428-11867варіант1</t>
  </si>
  <si>
    <t>С1428-11867варіант2</t>
  </si>
  <si>
    <t>С1428-11867варіант3</t>
  </si>
  <si>
    <t>С1530-150варіант2</t>
  </si>
  <si>
    <t>С1530-151варіант2</t>
  </si>
  <si>
    <t>С1530-152варіант2</t>
  </si>
  <si>
    <t>С1530-152варіант3</t>
  </si>
  <si>
    <t>С1530-154варіант2</t>
  </si>
  <si>
    <t>С1530-155варіант1</t>
  </si>
  <si>
    <t>С1530-155варіант5</t>
  </si>
  <si>
    <t>С1530-155варіант6</t>
  </si>
  <si>
    <t>С1530-155варіант7</t>
  </si>
  <si>
    <t>С1530-157варіант2</t>
  </si>
  <si>
    <t>С1530-158варіант2</t>
  </si>
  <si>
    <t>С1530-175варіант2</t>
  </si>
  <si>
    <t>С1534-19варіант3</t>
  </si>
  <si>
    <t>С1534-7варіант2</t>
  </si>
  <si>
    <t>С1534-9варіант2</t>
  </si>
  <si>
    <t>С1545-135варіант2</t>
  </si>
  <si>
    <t>С1545-226варіант2</t>
  </si>
  <si>
    <t>С1545-249варіант2</t>
  </si>
  <si>
    <t>С1545-249варіант3</t>
  </si>
  <si>
    <t>С1545-65варіант4</t>
  </si>
  <si>
    <t>С1550-40варіант1</t>
  </si>
  <si>
    <t>С1550-46варіант1</t>
  </si>
  <si>
    <t>С1555-106варіант3</t>
  </si>
  <si>
    <t>С157-262варіант1</t>
  </si>
  <si>
    <t>С1630-113варіант3</t>
  </si>
  <si>
    <t>С1630-115варіант3</t>
  </si>
  <si>
    <t>С1630-115варіант4</t>
  </si>
  <si>
    <t>С1630-1163варіант3</t>
  </si>
  <si>
    <t>С1630-1163варіант4</t>
  </si>
  <si>
    <t>С1630-122варіант3</t>
  </si>
  <si>
    <t>С1630-130варіант3</t>
  </si>
  <si>
    <t>С1630-1432варіант2</t>
  </si>
  <si>
    <t>С1630-1433варіант10</t>
  </si>
  <si>
    <t>С1630-1433варіант11</t>
  </si>
  <si>
    <t>С1630-1433варіант12</t>
  </si>
  <si>
    <t>С1630-1433варіант8</t>
  </si>
  <si>
    <t>С1630-1433варіант9</t>
  </si>
  <si>
    <t>С1630-1531варіант16</t>
  </si>
  <si>
    <t>С1630-1531варіант17</t>
  </si>
  <si>
    <t>С1630-1531варіант5</t>
  </si>
  <si>
    <t>С1630-1531варіант7</t>
  </si>
  <si>
    <t>С1630-163варіант1</t>
  </si>
  <si>
    <t>С1630-1796варіант1</t>
  </si>
  <si>
    <t>С1630-1796варіант2</t>
  </si>
  <si>
    <t>С1630-1796варіант3</t>
  </si>
  <si>
    <t>С1630-2001варіант1</t>
  </si>
  <si>
    <t>С1630-2001варіант2</t>
  </si>
  <si>
    <t>С1630-2001варіант3</t>
  </si>
  <si>
    <t>С1630-218варіант3</t>
  </si>
  <si>
    <t>С1630-536варіант2</t>
  </si>
  <si>
    <t>С1630-541варіант25</t>
  </si>
  <si>
    <t>С1630-541варіант26</t>
  </si>
  <si>
    <t>С1630-541варіант27</t>
  </si>
  <si>
    <t>С1630-541варіант28</t>
  </si>
  <si>
    <t>С1630-541варіант30</t>
  </si>
  <si>
    <t>С1630-541варіант33</t>
  </si>
  <si>
    <t>С1630-541варіант4</t>
  </si>
  <si>
    <t>С1630-541варіант5</t>
  </si>
  <si>
    <t>С1630-543варіант5</t>
  </si>
  <si>
    <t>С1630-543варіант6</t>
  </si>
  <si>
    <t>С1630-543варіант7</t>
  </si>
  <si>
    <t>С1630-558варіант1</t>
  </si>
  <si>
    <t>С1630-558варіант2</t>
  </si>
  <si>
    <t>С1630-558варіант3</t>
  </si>
  <si>
    <t>С1630-558варіант4</t>
  </si>
  <si>
    <t>С1630-558варіант5</t>
  </si>
  <si>
    <t>С1630-59варіант1</t>
  </si>
  <si>
    <t>С1630-633варіант3</t>
  </si>
  <si>
    <t>С1630-669варіант3</t>
  </si>
  <si>
    <t>С1630-670варіант2</t>
  </si>
  <si>
    <t>С1630-671варіант2</t>
  </si>
  <si>
    <t>С1630-673варіант2</t>
  </si>
  <si>
    <t>С1630-986варіант2</t>
  </si>
  <si>
    <t>С1630-991варіант1</t>
  </si>
  <si>
    <t>С1630-991варіант2</t>
  </si>
  <si>
    <t>С1630-993варіант1</t>
  </si>
  <si>
    <t>С1630-996варіант1</t>
  </si>
  <si>
    <t>С1630-997варіант1</t>
  </si>
  <si>
    <t>С1632-80варіант1</t>
  </si>
  <si>
    <t>СН270-121-П1варіант1</t>
  </si>
  <si>
    <t>Подвес</t>
  </si>
  <si>
    <t>Вартість од. по формам</t>
  </si>
  <si>
    <t>Загальна вартість по формам</t>
  </si>
  <si>
    <t>Різниця кіл-ть</t>
  </si>
  <si>
    <t>Різниця од.вартості</t>
  </si>
  <si>
    <t>Різниця загальної вартості</t>
  </si>
  <si>
    <t>Кошторис</t>
  </si>
  <si>
    <t>Форми</t>
  </si>
  <si>
    <t>Позиції з форм, котрих не було у кошторисі</t>
  </si>
  <si>
    <t>Загальна вартість не кошторисниї об'ємів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</si>
</sst>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2" fillId="4" borderId="0" xfId="0" applyFont="1" applyFill="1" applyAlignment="1"/>
    <xf numFmtId="164" fontId="0" fillId="4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164" fontId="0" fillId="4" borderId="0" xfId="0" applyNumberFormat="1" applyFont="1" applyFill="1" applyAlignment="1"/>
    <xf numFmtId="4" fontId="1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аша сачук" refreshedDate="44717.786496875" createdVersion="5" refreshedVersion="5" minRefreshableVersion="3" recordCount="2920">
  <cacheSource type="worksheet">
    <worksheetSource ref="B1:G2921" sheet="Sheet"/>
  </cacheSource>
  <cacheFields count="6">
    <cacheField name="Шифр" numFmtId="0">
      <sharedItems containsBlank="1" count="1152">
        <m/>
        <s v="Е1-13-5"/>
        <s v="Е1-164-2"/>
        <s v="Е1-27-2"/>
        <s v="Е1-134-1"/>
        <s v="ЕН22-8-5к=0,6"/>
        <s v="С1545-104(зворотнiматерiали)"/>
        <s v="РН20-12-1"/>
        <s v="С111-1804"/>
        <s v="РН20-41-1"/>
        <s v="С311-30-М"/>
        <s v="С1416-8525(зворотнiматерiали)"/>
        <s v="МС1-1-1к=0,6"/>
        <s v="С157-406(зворотнiматерiали)"/>
        <s v="Е33-115-1к=0,6"/>
        <s v="1507-4137-41(зворотнiматерiали)"/>
        <s v="ЕН10-20-4К=0,8"/>
        <s v="Е46-44-3"/>
        <s v="Е46-27-3"/>
        <s v="Е46-34-4"/>
        <s v="ЕН15-80-4"/>
        <s v="ЕН15-80-2"/>
        <s v="ЕН15-80-6"/>
        <s v="С111-1807-1-5Ю"/>
        <s v="С111-1807-2-Н"/>
        <s v="С111-1807-3-Ф"/>
        <s v="С111-1807-4-2В"/>
        <s v="С111-1807-5-2Д"/>
        <s v="С111-1807-6-О"/>
        <s v="С111-1802-3Н"/>
        <s v="С111-1801-1"/>
        <s v="С111-1801-2"/>
        <s v="С111-1801-3"/>
        <s v="С111-1801-4"/>
        <s v="С111-1797-1Н"/>
        <s v="С111-1803-1Н"/>
        <s v="С111-1802-4Н"/>
        <s v="С111-1802-1"/>
        <s v="С111-1803-1"/>
        <s v="С111-92-1"/>
        <s v="С1545-42-1Н"/>
        <s v="С1545-42-4Н"/>
        <s v="С111-1747-1"/>
        <s v="С111-1747-2Н"/>
        <s v="ЕН15-53-1"/>
        <s v="С111-1721-1Н"/>
        <s v="С111-150-1"/>
        <s v="С114-4-У-4"/>
        <s v="С114-4-У-5"/>
        <s v="С114-4-У-6"/>
        <s v="С111-1797-12Н"/>
        <s v="С111-1797-13Н"/>
        <s v="С111-1797-14Н"/>
        <s v="С111-1797-15Н"/>
        <s v="С111-1797-19Н"/>
        <s v="С1545-42-3Н"/>
        <s v="С1545-42-2Н"/>
        <s v="С111-136-3Н"/>
        <s v="Е9-52-1"/>
        <s v="ЕН8-11-1"/>
        <s v="С1110-175"/>
        <s v="С113-134"/>
        <s v="Е20-11-1"/>
        <s v="С130-598-Н35"/>
        <s v="С130-598-Н36"/>
        <s v="ЕН8-36-1"/>
        <s v="Е12-20-3"/>
        <s v="С111-857"/>
        <s v="Е12-18-5"/>
        <s v="С114-4-У-1"/>
        <s v="Е12-18-3"/>
        <s v="С111-594"/>
        <s v="Е12-18-4"/>
        <s v="С114-4-У-2"/>
        <s v="ЕН11-11-17"/>
        <s v="С111-701-2"/>
        <s v="Е12-1-6"/>
        <s v="С111-859"/>
        <s v="С130-1156-1-2Р"/>
        <s v="С111-1846-8Н"/>
        <s v="ЕН15-78-1"/>
        <s v="С111-72-2"/>
        <s v="С111-2011-7Н"/>
        <s v="С111-1784-1Н"/>
        <s v="С111-1624-2"/>
        <s v="С1633-61-Н"/>
        <s v="ЕН26-33-1"/>
        <s v="Е12-15-1"/>
        <s v="С111-1810"/>
        <s v="С1545-42-1-М"/>
        <s v="С111-136-3-5Ц"/>
        <s v="Е12-1-7"/>
        <s v="ЕН8-27-2"/>
        <s v="К589121-К423"/>
        <s v="ЕН8-20-1"/>
        <s v="С1427-11804"/>
        <s v="С111-327-Н"/>
        <s v="С114-4-У"/>
        <s v="С111-2012-3Н"/>
        <s v="ЕН15-158-3"/>
        <s v="Е9-25-1"/>
        <s v="С121-782"/>
        <s v="Е34-57-1"/>
        <s v="Е34-57-2"/>
        <s v="РН8-45-1"/>
        <s v="РН8-45-5к=1,5"/>
        <s v="С111-213-2"/>
        <s v="С111-1853-6"/>
        <s v="С113-2122"/>
        <s v="ЕН15-171-3"/>
        <s v="С111-1673-1"/>
        <s v="ЕН10-55-1"/>
        <s v="С1113-299"/>
        <s v="ЕН10-7-3"/>
        <s v="С111-701-3"/>
        <s v="С111-1801-1Н"/>
        <s v="С112-285"/>
        <s v="С1111-65-Н"/>
        <s v="ЕН10-28-4"/>
        <s v="ЕН10-26-3"/>
        <s v="ЕН10-28-5"/>
        <s v="С123-198-Н1"/>
        <s v="С123-198-Н2"/>
        <s v="С123-198-Н3"/>
        <s v="С123-198-Н4"/>
        <s v="С123-198-Н5"/>
        <s v="С123-199-Н"/>
        <s v="С123-199-Н1"/>
        <s v="С123-199-Н3"/>
        <s v="С123-199-Н2"/>
        <s v="С123-199-1Н"/>
        <s v="С123-199-1Н1"/>
        <s v="С123-200-Н"/>
        <s v="ЕН10-28-7"/>
        <s v="С123-208-2Н"/>
        <s v="С123-222-1Н"/>
        <s v="С123-205-Н"/>
        <s v="С123-360"/>
        <s v="ЕН10-96-2"/>
        <s v="С121-783-7Н"/>
        <s v="С121-783-2Н1"/>
        <s v="РН6-27-4"/>
        <s v="С111-887"/>
        <s v="С121-783-8Н"/>
        <s v="С121-783-9Н"/>
        <s v="С121-783-10Н"/>
        <s v="С121-783-11Н"/>
        <s v="С121-783-12Н"/>
        <s v="ЕН10-20-2"/>
        <s v="С121-158-1"/>
        <s v="ЕН10-20-3"/>
        <s v="С121-158-2"/>
        <s v="С121-158-3"/>
        <s v="С121-158-4"/>
        <s v="С121-158-5"/>
        <s v="С111-1904-1-Т"/>
        <s v="С111-215-1-К"/>
        <s v="С121-266-29-5"/>
        <s v="ЕН10-25-3"/>
        <s v="С123-393-1"/>
        <s v="ЕН10-18-1"/>
        <s v="С123-9-1"/>
        <s v="С123-9-2"/>
        <s v="С123-9-3"/>
        <s v="С123-9-4"/>
        <s v="С123-9-5"/>
        <s v="С123-9-6"/>
        <s v="ЕН10-20-1"/>
        <s v="С121-160-16Н"/>
        <s v="Е9-36-1"/>
        <s v="С126-907-1Н"/>
        <s v="Е7-60-4"/>
        <s v="С1523-2-Н"/>
        <s v="ЕН8-2-2"/>
        <s v="ЕН8-2-1"/>
        <s v="РН2-13-1"/>
        <s v="ЕН8-5-9"/>
        <s v="ЕН6-11-10"/>
        <s v="С113-170"/>
        <s v="С111-1780"/>
        <s v="Е9-34-5"/>
        <s v="ЕН11-9-1"/>
        <s v="С114-97-Н"/>
        <s v="С111-1720"/>
        <s v="ЕН11-11-5"/>
        <s v="ЕН11-11-6к=7"/>
        <s v="ЕН11-29-2"/>
        <s v="С111-2014-6"/>
        <s v="С111-2000-1"/>
        <s v="С111-287"/>
        <s v="С113-2088-1-2М"/>
        <s v="С111-2001-2"/>
        <s v="ЕН11-11-13"/>
        <s v="ЕН11-11-14к=1,5"/>
        <s v="ЕН11-39-3"/>
        <s v="С111-2000-9"/>
        <s v="С111-562"/>
        <s v="ЕН11-11-6к=12"/>
        <s v="ЕН11-15-1"/>
        <s v="ЕН11-15-2к=2"/>
        <s v="ЕН11-4-5"/>
        <s v="ЕН11-4-6"/>
        <s v="С111-2002-1"/>
        <s v="ЕН11-11-6к=15,2"/>
        <s v="ЕН11-9-2"/>
        <s v="С111-649"/>
        <s v="ЕН11-11-6к=3"/>
        <s v="ЕН11-11-6к=5,4"/>
        <s v="ЕН11-11-1"/>
        <s v="ЕН11-11-2к=6"/>
        <s v="ЕН11-17-3"/>
        <s v="ЕН11-4-1"/>
        <s v="ЕН11-4-2"/>
        <s v="ЕН11-42-2"/>
        <s v="ЕН11-42-3"/>
        <s v="ЕН11-39-5"/>
        <s v="С111-548-Н"/>
        <s v="РН7-2-5"/>
        <s v="С111-563"/>
        <s v="ЕН15-26-1"/>
        <s v="Е9-40-1"/>
        <s v="С126-944-1"/>
        <s v="ЕН11-11-6к=4"/>
        <s v="Е7-47-1"/>
        <s v="С1415-8208-1"/>
        <s v="С1415-8208-2"/>
        <s v="ЕН6-11-7"/>
        <s v="С124-64"/>
        <s v="Е7-59-2"/>
        <s v="К589111-17"/>
        <s v="К589111-35"/>
        <s v="К589111-53"/>
        <s v="К589111-44"/>
        <s v="Е9-48-1"/>
        <s v="С111-1838"/>
        <s v="С111-1837"/>
        <s v="С111-1835"/>
        <s v="С121-649"/>
        <s v="Е7-60-3"/>
        <s v="С121-650"/>
        <s v="С111-825"/>
        <s v="ЕН6-1-1"/>
        <s v="Е13-16-6"/>
        <s v="ЕН15-57-1"/>
        <s v="С1110-173"/>
        <s v="С111-1904-17Н"/>
        <s v="ЕН15-171-4"/>
        <s v="ЕН10-7-1"/>
        <s v="С112-52"/>
        <s v="ЕН10-5-1"/>
        <s v="С112-24"/>
        <s v="ЕН11-35-2"/>
        <s v="С123-346"/>
        <s v="С123-346-1"/>
        <s v="С111-1850-1-Н"/>
        <s v="ЕН15-170-2"/>
        <s v="С111-1802-12Н"/>
        <s v="С111-1747-3"/>
        <s v="Е9-47-1"/>
        <s v="С111-1807-1Н"/>
        <s v="ЕН10-94-4"/>
        <s v="С126-1300-1"/>
        <s v="С126-917-1"/>
        <s v="С126-1300-2"/>
        <s v="С114-4-У-3"/>
        <s v="С111-741"/>
        <s v="С111-1683-2-Н"/>
        <s v="С111-1849-1-О"/>
        <s v="С111-1480-1"/>
        <s v="С111-1480-2"/>
        <s v="С111-1896-11"/>
        <s v="ЕН10-94-3"/>
        <s v="ЕН15-63-1"/>
        <s v="С111-2001-7Н"/>
        <s v="С126-1300-7-2О"/>
        <s v="С126-1300-8"/>
        <s v="ЕН10-94-5"/>
        <s v="С111-1678-2-Х"/>
        <s v="С111-2015-Н"/>
        <s v="С111-696-1-2Б"/>
        <s v="ЕН10-95-1"/>
        <s v="С111-1849-1-Н1"/>
        <s v="С1545-249"/>
        <s v="ЕН15-63-5"/>
        <s v="ЕН10-12-1"/>
        <s v="С123-467"/>
        <s v="ЕН15-63-5застосовно"/>
        <s v="С126-1211-2-Т"/>
        <s v="С111-1849-2"/>
        <s v="ПР15-4056"/>
        <s v="С123-237-1"/>
        <s v="ЕН15-253-1"/>
        <s v="С111-1717-1"/>
        <s v="С111-1816"/>
        <s v="С113-2122-Н"/>
        <s v="С111-1797-10Н"/>
        <s v="ЕН15-46-6_тех.ч._п.3.3.10_к=0,9"/>
        <s v="ЕН15-182-4"/>
        <s v="С111-233-3"/>
        <s v="С111-1896-1"/>
        <s v="ЕН15-179-5"/>
        <s v="С111-233-5"/>
        <s v="С111-334"/>
        <s v="ЕН15-46-2"/>
        <s v="ЕН15-25-3"/>
        <s v="С111-233-4"/>
        <s v="С111-2000-5К"/>
        <s v="С111-258"/>
        <s v="С111-2001-1"/>
        <s v="ЕН15-76-1"/>
        <s v="С111-1-1-2Ю"/>
        <s v="С111-1-2-1Н"/>
        <s v="С111-1-3"/>
        <s v="С111-1-4"/>
        <s v="С111-1-6"/>
        <s v="С111-1-7"/>
        <s v="ЕН15-76-2"/>
        <s v="С126-1207-2"/>
        <s v="ЕН15-46-6"/>
        <s v="С111-1626-1"/>
        <s v="ЕН15-182-5"/>
        <s v="ЕН15-179-6"/>
        <s v="ЕН15-63-3"/>
        <s v="С114-21-У-1"/>
        <s v="С126-1300-1-В2"/>
        <s v="С111-1479-1-24"/>
        <s v="С1428-11867"/>
        <s v="ЕН15-63-2"/>
        <s v="С111-329-12"/>
        <s v="ЕН15-51-1"/>
        <s v="ЕН15-179-3"/>
        <s v="ЕН11-37-3"/>
        <s v="ЕН15-165-3"/>
        <s v="С1113-246"/>
        <s v="ЕН8-3-5"/>
        <s v="С111-861-1-15"/>
        <s v="ПР15-4064"/>
        <s v="РН12-46-4"/>
        <s v="С1632-80-Н"/>
        <s v="С111-1904-1Н"/>
        <s v="ХБ2-1"/>
        <s v="Е13-39-4"/>
        <s v="С111-2012-2Н"/>
        <s v="С111-203-2-Ц"/>
        <s v="Е9-29-1"/>
        <s v="С111-1904-9Н"/>
        <s v="С113-2122-1Н"/>
        <s v="С113-2122-2Н"/>
        <s v="ЕН6-1-20"/>
        <s v="С111-1904-18"/>
        <s v="Е13-26-6к=2"/>
        <s v="ЕН6-1-13"/>
        <s v="ЕН27-66-4"/>
        <s v="К589921-А003_С1426-11709"/>
        <s v="ЕН6-22-7"/>
        <s v="С124-20"/>
        <s v="Е7-59-1"/>
        <s v="С1418-8851-1"/>
        <s v="ЕН11-11-6к=8"/>
        <s v="С111-2000-7"/>
        <s v="С111-284"/>
        <s v="Е1-18-4"/>
        <s v="С311-30"/>
        <s v="Е9-43-1тех.ч._п.1.3.2_к=1,1т.ч.т.5 к=1,03"/>
        <s v="Е9-22-1т.ч.т.5 к=1,03"/>
        <s v="Е9-23-1т.ч.т.5 к=1,03"/>
        <s v="Е9-25-1т.ч.т.5 к=1,03"/>
        <s v="Е9-24-1т.ч.т.5 к=1,03"/>
        <s v="Е13-57-2"/>
        <s v="Е13-57-1"/>
        <s v="ЕН6-9-1"/>
        <s v="ЕН6-9-2к=3"/>
        <s v="С1424-11634"/>
        <s v="Е9-43-1т.ч.т.5 к=1,03"/>
        <s v="С121-647"/>
        <s v="Е9-49-1"/>
        <s v="С111-1848"/>
        <s v="С1425-11685"/>
        <s v="ЕН11-11-2к=2"/>
        <s v="Е9-42-1"/>
        <s v="С111-1807-11-С"/>
        <s v="С111-1807-10-Р"/>
        <s v="С111-1850-1"/>
        <s v="С111-1850-2"/>
        <s v="С111-1807-9-П"/>
        <s v="ЖР4-131-1"/>
        <s v="Е9-34-4т.ч.т.5 к=1,03"/>
        <s v="С121-784-1-Ц"/>
        <s v="С121-784-2-У"/>
        <s v="С121-784-2Н"/>
        <s v="С121-784-6"/>
        <s v="С111-124-2"/>
        <s v="С111-1904-11"/>
        <s v="С111-1861-1"/>
        <s v="С111-1861-2"/>
        <s v="С121-545"/>
        <s v="Е9-62-4т.ч.т.5 к=1,03"/>
        <s v="Е9-34-1"/>
        <s v="Е9-61-5т.ч.т.5 к=1,03"/>
        <s v="С121-589"/>
        <s v="Е9-48-2"/>
        <s v="ЕН10-39-1"/>
        <s v="С130-1200-11"/>
        <s v="2402-3018"/>
        <s v="Е16-20-1"/>
        <s v="Е16-15-2"/>
        <s v="С1630-65"/>
        <s v="С130-966"/>
        <s v="С1630-1432"/>
        <s v="С1630-1433"/>
        <s v="С1630-670"/>
        <s v="С1630-671"/>
        <s v="С1630-536"/>
        <s v="Е16-20-2"/>
        <s v="С130-465"/>
        <s v="С130-608"/>
        <s v="Е16-7-2"/>
        <s v="Е16-7-3"/>
        <s v="Е16-7-4"/>
        <s v="Е16-10-2"/>
        <s v="Е16-29-1"/>
        <s v="Е16-14-12"/>
        <s v="С113-1681"/>
        <s v="С1530-175"/>
        <s v="С1530-150"/>
        <s v="С113-1559"/>
        <s v="С113-1879"/>
        <s v="С1545-13-7-1Ж"/>
        <s v="Е16-14-14"/>
        <s v="С113-1683"/>
        <s v="С1530-151"/>
        <s v="С1530-157"/>
        <s v="С113-1881"/>
        <s v="Е16-14-15"/>
        <s v="С113-1684"/>
        <s v="С1530-152"/>
        <s v="С1530-158"/>
        <s v="С113-1882"/>
        <s v="С113-138"/>
        <s v="ЕН26-11-1"/>
        <s v="С114-98-Л"/>
        <s v="С1630-85-У"/>
        <s v="С111-1678-1-Я"/>
        <s v="С111-1641-1-Э"/>
        <s v="С111-838-1-Ю"/>
        <s v="С1630-114"/>
        <s v="С130-627"/>
        <s v="С130-624"/>
        <s v="С1630-673"/>
        <s v="С113-1697"/>
        <s v="С113-1699"/>
        <s v="С111-956"/>
        <s v="С113-1700"/>
        <s v="Е16-14-17"/>
        <s v="С113-1702"/>
        <s v="С1530-154"/>
        <s v="С113-155"/>
        <s v="Е17-1-6"/>
        <s v="С130-648"/>
        <s v="Е17-3-1"/>
        <s v="С130-908"/>
        <s v="Е16-13-1"/>
        <s v="С113-2226"/>
        <s v="С113-2301"/>
        <s v="С113-2235"/>
        <s v="С113-2243"/>
        <s v="С130-1097-2"/>
        <s v="Е16-13-2"/>
        <s v="С113-2227"/>
        <s v="С113-2236"/>
        <s v="С113-2244"/>
        <s v="С113-2256"/>
        <s v="С113-2257"/>
        <s v="С113-2263"/>
        <s v="С113-2266"/>
        <s v="С113-2268"/>
        <s v="С113-2280"/>
        <s v="С113-2293"/>
        <s v="С113-2302"/>
        <s v="С113-2291"/>
        <s v="Е17-1-11"/>
        <s v="С113-2294"/>
        <s v="Е17-1-12"/>
        <s v="С113-2295"/>
        <s v="С113-1451"/>
        <s v="ЕН6-1-1прист"/>
        <s v="С1424-11620"/>
        <s v="Е16-21-1"/>
        <s v="С130-1156"/>
        <s v="С1630-163"/>
        <s v="Е16-10-5"/>
        <s v="Е16-10-7"/>
        <s v="Е16-10-8"/>
        <s v="С1534-241"/>
        <s v="С1534-243"/>
        <s v="С1534-154"/>
        <s v="С1534-373"/>
        <s v="Е16-12-6"/>
        <s v="Е16-12-7"/>
        <s v="Е16-14-22прист"/>
        <s v="С113-1455"/>
        <s v="С113-1463"/>
        <s v="С113-1464"/>
        <s v="С113-1464-1"/>
        <s v="С113-1470"/>
        <s v="С113-1493"/>
        <s v="Е16-15-5"/>
        <s v="С1630-69"/>
        <s v="С1630-1413"/>
        <s v="С113-1457"/>
        <s v="С113-1466"/>
        <s v="С113-1466-1"/>
        <s v="С113-1489"/>
        <s v="С1630-1412"/>
        <s v="Е16-14-22"/>
        <s v="С113-1453-2"/>
        <s v="С113-1460-1"/>
        <s v="С113-1462-1"/>
        <s v="С113-1462"/>
        <s v="С113-1468"/>
        <s v="С113-1468-1"/>
        <s v="С113-1491"/>
        <s v="С113-1474"/>
        <s v="Е16-5-2к=0,4"/>
        <s v="Е16-13-2к=0,4"/>
        <s v="Е16-14-22к=0,4"/>
        <s v="Е18-4-1"/>
        <s v="С130-559-1-Х"/>
        <s v="С113-2202"/>
        <s v="С113-101-1"/>
        <s v="С113-1897"/>
        <s v="С113-1898"/>
        <s v="Е16-14-13"/>
        <s v="С113-1899"/>
        <s v="Е18-17-10"/>
        <s v="С1630-1531"/>
        <s v="С1630-633"/>
        <s v="С1545-295-2"/>
        <s v="С114-48-1"/>
        <s v="С1545-89-2-Щ"/>
        <s v="С1111-65-1-2У"/>
        <s v="С1545-32-1-Ш"/>
        <s v="С113-1900"/>
        <s v="С113-1901"/>
        <s v="М11-350-1"/>
        <s v="1701-1075"/>
        <s v="С1630-543"/>
        <s v="Е18-22-1"/>
        <s v="С1630-541"/>
        <s v="С1630-218"/>
        <s v="Е18-6-2"/>
        <s v="С130-558-3-У"/>
        <s v="С121-792-1"/>
        <s v="Е18-22-5"/>
        <s v="С1630-669"/>
        <s v="С113-2096"/>
        <s v="Е16-14-16"/>
        <s v="С1630-130"/>
        <s v="С1630-122"/>
        <s v="М11-350-3"/>
        <s v="Е20-42-2"/>
        <s v="2308-4028-1-Ю"/>
        <s v="М8-102-1"/>
        <s v="2308-4027-2А"/>
        <s v="Е20-34-3"/>
        <s v="2308-4001-1-12"/>
        <s v="С1630-725-1"/>
        <s v="Е20-11-2"/>
        <s v="С126-1294-1"/>
        <s v="Е20-3-7"/>
        <s v="С130-1127"/>
        <s v="Е20-18-8"/>
        <s v="С130-303"/>
        <s v="Е20-3-16"/>
        <s v="С130-1129"/>
        <s v="Е20-3-11"/>
        <s v="Е20-3-14"/>
        <s v="С130-1128"/>
        <s v="Е20-3-6"/>
        <s v="С130-1126"/>
        <s v="Е20-3-8"/>
        <s v="Е20-3-10"/>
        <s v="Е20-3-12"/>
        <s v="ЕН26-24-2"/>
        <s v="С114-35-1-О"/>
        <s v="С111-1650-К"/>
        <s v="С114-48-2"/>
        <s v="С1630-522"/>
        <s v="С1630-454"/>
        <s v="С1630-456"/>
        <s v="М12-70-2"/>
        <s v="С130-1190-2"/>
        <s v="М12-70-4"/>
        <s v="Е20-42-1"/>
        <s v="Е20-3-15"/>
        <s v="Е20-3-1"/>
        <s v="С130-1124"/>
        <s v="Е20-3-4"/>
        <s v="Е20-3-5"/>
        <s v="С1630-452"/>
        <s v="С1630-453"/>
        <s v="Е20-3-3"/>
        <s v="С130-1125"/>
        <s v="С1630-451"/>
        <s v="С1630-461"/>
        <s v="С1630-465"/>
        <s v="Е20-32-1"/>
        <s v="С130-62-2"/>
        <s v="С113-1885"/>
        <s v="Е20-13-1"/>
        <s v="С1630-1776"/>
        <s v="Е20-18-1"/>
        <s v="С130-296"/>
        <s v="Е20-18-2"/>
        <s v="С130-297"/>
        <s v="Е18-13-1"/>
        <s v="2301-1196-1"/>
        <s v="2301-1196-2"/>
        <s v="Е18-10-1"/>
        <s v="С130-10"/>
        <s v="Е16-15-3"/>
        <s v="С1630-2019"/>
        <s v="С1630-644"/>
        <s v="С1630-1404"/>
        <s v="С1630-539"/>
        <s v="Е18-21-5"/>
        <s v="С1630-107-1"/>
        <s v="Е18-21-3"/>
        <s v="Е18-21-2"/>
        <s v="Е18-21-1"/>
        <s v="М12-790-1_в.в._п.13.1.2_к=1,25"/>
        <s v="1704-50064-1"/>
        <s v="С1630-538"/>
        <s v="С1630-2009"/>
        <s v="Е18-15-1"/>
        <s v="С1534-367"/>
        <s v="Е16-10-1"/>
        <s v="С113-129"/>
        <s v="С113-130"/>
        <s v="С113-131"/>
        <s v="С113-132-1"/>
        <s v="Е16-10-3"/>
        <s v="С113-144"/>
        <s v="С1534-12"/>
        <s v="С1534-260"/>
        <s v="С1534-256"/>
        <s v="Е9-62-4"/>
        <s v="С1536-28"/>
        <s v="С113-160"/>
        <s v="Е16-29-2"/>
        <s v="ЕН26-2-1"/>
        <s v="С114-35-14"/>
        <s v="ЕН26-2-3"/>
        <s v="ЕН26-2-5"/>
        <s v="С114-35-13"/>
        <s v="ЕН26-2-7"/>
        <s v="ЕН26-2-11"/>
        <s v="С114-35-9"/>
        <s v="ЕН26-2-15"/>
        <s v="С111-540-1"/>
        <s v="ЕН26-24-4"/>
        <s v="С114-49-У"/>
        <s v="ЕН26-26-2"/>
        <s v="С111-1797"/>
        <s v="М12-698-1"/>
        <s v="С1545-8"/>
        <s v="М12-699-1"/>
        <s v="С113-948-2"/>
        <s v="РН15-56-3"/>
        <s v="РН15-64-1"/>
        <s v="С1630-1256-1"/>
        <s v="С1541-63-2"/>
        <s v="С111-1430-1"/>
        <s v="Е18-3-2"/>
        <s v="2301-1196-3"/>
        <s v="Е18-21-6"/>
        <s v="Е16-10-4"/>
        <s v="С113-154"/>
        <s v="С1534-15"/>
        <s v="С1534-264"/>
        <s v="С1534-267"/>
        <s v="С113-167"/>
        <s v="ЕН26-2-13"/>
        <s v="Е16-27-7"/>
        <s v="РН15-58-1"/>
        <s v="РН15-2-4"/>
        <s v="Е18-21-5к=0,4"/>
        <s v="Е16-10-3к=0,4"/>
        <s v="Е16-10-2к=0,4"/>
        <s v="М11-31-1"/>
        <s v="1701-1043-1"/>
        <s v="1701-5005-Н"/>
        <s v="1701-5005-Н1"/>
        <s v="1704-20023"/>
        <s v="М8-80-1"/>
        <s v="М11-30-1"/>
        <s v="1701-1043-4"/>
        <s v="1704-10320-Н"/>
        <s v="1504-7016-Н"/>
        <s v="М11-1-1"/>
        <s v="1504-19165-Н1"/>
        <s v="М8-599-9"/>
        <s v="1517-1102Н"/>
        <s v="1517-1100Н"/>
        <s v="М8-575-1"/>
        <s v="1504-1001-6-Ю"/>
        <s v="1504-1001-3-Щ"/>
        <s v="1504-1001-1-Ш"/>
        <s v="1504-1001-4-Э"/>
        <s v="1504-1001-7-Я"/>
        <s v="1504-5001-2"/>
        <s v="1504-5001-5"/>
        <s v="1504-5001-3"/>
        <s v="1504-6200-1"/>
        <s v="1504-6200-2"/>
        <s v="М8-81-1"/>
        <s v="1504-15316-1"/>
        <s v="1504-18001-1"/>
        <s v="1504-18001-2"/>
        <s v="1504-1001-9-10"/>
        <s v="1504-12087-1"/>
        <s v="1504-12001-4"/>
        <s v="15102-8023"/>
        <s v="2405-1748"/>
        <s v="2405-3060"/>
        <s v="1504-1001-10-11"/>
        <s v="М10-668-3"/>
        <s v="1704-50731-Н"/>
        <s v="М8-412-1"/>
        <s v="М8-412-2"/>
        <s v="М8-412-4"/>
        <s v="М8-398-1"/>
        <s v="М8-401-1"/>
        <s v="15096-11111"/>
        <s v="15095-46011"/>
        <s v="15095-46071"/>
        <s v="15095-46041"/>
        <s v="15095-46091"/>
        <s v="15095-46131"/>
        <s v="15095-46141"/>
        <s v="М8-405-1"/>
        <s v="С157-262"/>
        <s v="М8-409-1"/>
        <s v="2405-1010-1"/>
        <s v="2405-1010-2"/>
        <s v="М8-407-1"/>
        <s v="С113-14"/>
        <s v="2405-1010-5"/>
        <s v="2405-1010-6"/>
        <s v="2405-1010-7"/>
        <s v="2405-1010-8"/>
        <s v="2405-1010-9"/>
        <s v="М8-395-1"/>
        <s v="С1545-89-1Н"/>
        <s v="С1545-89-27"/>
        <s v="С1545-89-26"/>
        <s v="С1545-89-28"/>
        <s v="С1545-89-29"/>
        <s v="Е21-24-2"/>
        <s v="1503-8001-1"/>
        <s v="Е21-22-12"/>
        <s v="1504-1060"/>
        <s v="1517-2245"/>
        <s v="Е21-18-17"/>
        <s v="1507-3001-1-Э"/>
        <s v="1507-3002-1"/>
        <s v="Е21-17-12"/>
        <s v="1507-3008-1"/>
        <s v="С1547-31"/>
        <s v="М10-99-6"/>
        <s v="1704-50740"/>
        <s v="Е21-17-5"/>
        <s v="С1547-4"/>
        <s v="Е21-22-2"/>
        <s v="290902-55"/>
        <s v="Е21-22-3"/>
        <s v="Е21-22-1"/>
        <s v="290902-54"/>
        <s v="С1512-1"/>
        <s v="1504-17152"/>
        <s v="Е21-10-1"/>
        <s v="С1545-260-11"/>
        <s v="Е21-2-1"/>
        <s v="С113-1373"/>
        <s v="Е21-2-3"/>
        <s v="С1530-1-2"/>
        <s v="Е21-4-2"/>
        <s v="Е21-4-7"/>
        <s v="15091-1022-4"/>
        <s v="С113-1878"/>
        <s v="1504-1002-5-1"/>
        <s v="1504-1009-3"/>
        <s v="1504-4009-1"/>
        <s v="М8-600-2"/>
        <s v="1701-8015"/>
        <s v="М8-591-9"/>
        <s v="290902-224"/>
        <s v="М8-591-2"/>
        <s v="М8-591-5"/>
        <s v="1504-6157"/>
        <s v="1504-17151"/>
        <s v="С1545-90"/>
        <s v="М8-412-9"/>
        <s v="М8-412-3"/>
        <s v="М8-412-5"/>
        <s v="М8-148-2"/>
        <s v="М11-169-1"/>
        <s v="15095-46081"/>
        <s v="15095-46111"/>
        <s v="15095-46021"/>
        <s v="15093-35013"/>
        <s v="М8-409-6"/>
        <s v="М8-409-8"/>
        <s v="М8-409-7"/>
        <s v="М8-409-4"/>
        <s v="М8-409-2"/>
        <s v="М8-409-3"/>
        <s v="С113-2126-1Н"/>
        <s v="С113-2127-1Н"/>
        <s v="С113-2128-1Н"/>
        <s v="С113-2128-2Н"/>
        <s v="С113-2128-3Н"/>
        <s v="М8-472-5"/>
        <s v="С111-1809-1-2И"/>
        <s v="М8-472-3"/>
        <s v="С111-1812-1"/>
        <s v="1503-12053"/>
        <s v="1503-12088"/>
        <s v="1503-12069-2"/>
        <s v="1503-12086"/>
        <s v="1503-12069-3"/>
        <s v="1503-12089"/>
        <s v="М10-898-12пристос."/>
        <s v="2405-12264-1-3Е"/>
        <s v="1503-12086-2"/>
        <s v="Е1-166-1"/>
        <s v="М8-472-2"/>
        <s v="1503-12048-2"/>
        <s v="1503-12056-3"/>
        <s v="1503-12056-2"/>
        <s v="М8-471-4"/>
        <s v="1503-12061"/>
        <s v="1503-12056-4"/>
        <s v="1503-12062"/>
        <s v="М10-901-8пристос."/>
        <s v="1503-12090"/>
        <s v="ЕН26-29-1"/>
        <s v="1503-12063"/>
        <s v="С1545-42-1-И"/>
        <s v="П1-61-3"/>
        <s v="П1-61-7"/>
        <s v="П1-61-6"/>
        <s v="Е13-74-7Н1=2_тех.ч._п.1.3.15_к=1,1"/>
        <s v="С1113-287-4"/>
        <s v="Е13-45-5_тех.ч._п.1.3.15_к=1,1"/>
        <s v="Е13-38-1"/>
        <s v="С114-269-1"/>
        <s v="1504-18119"/>
        <s v="М8-532-4"/>
        <s v="1602-50115"/>
        <s v="М8-545-1"/>
        <s v="2405-1356"/>
        <s v="М8-545-2"/>
        <s v="2405-1361"/>
        <s v="С1530-43"/>
        <s v="С1530-1-3"/>
        <s v="С1530-1-5"/>
        <s v="М8-412-10"/>
        <s v="15093-34023"/>
        <s v="15093-34013"/>
        <s v="15096-11211"/>
        <s v="15096-11231"/>
        <s v="С111-1807-7"/>
        <s v="РН20-27-1"/>
        <s v="ЕН8-5-8"/>
        <s v="С1422-10936"/>
        <s v="С1425-11682"/>
        <s v="С124-1"/>
        <s v="С1555-106"/>
        <s v="С111-857-1"/>
        <s v="РН4-18-1"/>
        <s v="Е12-21-1"/>
        <s v="РН8-44-1"/>
        <s v="РН8-18-3к=1,5"/>
        <s v="С1545-42-5Н"/>
        <s v="Е12-7-1"/>
        <s v="Е12-22-5"/>
        <s v="С111-39"/>
        <s v="С111-1801-Н"/>
        <s v="Е46-40-1"/>
        <s v="РН19-1-2"/>
        <s v="РН7-2-8"/>
        <s v="С111-1807-2Н"/>
        <s v="С111-1477-1Н"/>
        <s v="Е9-25-1тех.ч._п.1.3.2_к=1,1"/>
        <s v="Е9-24-1"/>
        <s v="С121-762"/>
        <s v="С121-760"/>
        <s v="С121-761"/>
        <s v="С111-1831-1-2К"/>
        <s v="С111-826"/>
        <s v="С111-1399-2"/>
        <s v="С111-1904-10Н"/>
        <s v="РН8-45-3"/>
        <s v="Е12-19-2"/>
        <s v="С1421-9699-2Н"/>
        <s v="ЕН11-11-7"/>
        <s v="ЕН11-11-8к=6"/>
        <s v="С111-1846-9Н"/>
        <s v="ЕН8-5-1"/>
        <s v="С1422-11094"/>
        <s v="С124-22"/>
        <s v="Е12-9-1"/>
        <s v="РН8-45-5к=2"/>
        <s v="Е12-22-1"/>
        <s v="С111-1816-2"/>
        <s v="РН8-41-2"/>
        <s v="С130-1156-1Н"/>
        <s v="С130-1156-2Н"/>
        <s v="С130-1156-3Н"/>
        <s v="С130-1156-4Н"/>
        <s v="С130-1156-5Н"/>
        <s v="С130-1156-6Н"/>
        <s v="С130-1156-7Н"/>
        <s v="С130-1156-8Н"/>
        <s v="С130-1156-9Н"/>
        <s v="С130-1156-10Н"/>
        <s v="ЕН10-20-4"/>
        <s v="С126-1144-1Н"/>
        <s v="ЕН11-20-3"/>
        <s v="ЕН11-20-4к=7"/>
        <s v="С111-2005-2"/>
        <s v="С111-2008-1"/>
        <s v="С111-2007-2"/>
        <s v="ЕН11-20-4к=5"/>
        <s v="Е9-47-1к=0,7"/>
        <s v="ЕН8-3-1"/>
        <s v="С1425-11685-3"/>
        <s v="С111-2017-5"/>
        <s v="ЕН6-18-1"/>
        <s v="Е1-162-7"/>
        <s v="Е1-171-2"/>
        <s v="Е1-162-1_тех.ч._п.1.3.185_к=0,8"/>
        <s v="Е1-164-1"/>
        <s v="ЕН6-33-4"/>
        <s v="С124-19"/>
        <s v="ЕН8-3-7"/>
        <s v="ЕН6-22-13"/>
        <s v="С124-21"/>
        <s v="С111-1814"/>
        <s v="Е34-53-1заст."/>
        <s v="С111-1172"/>
        <s v="Е34-53-1"/>
        <s v="С111-1109"/>
        <s v="С121-781-1"/>
        <s v="ЕН6-33-3"/>
        <s v="ЕН6-11-8"/>
        <s v="Е7-64-1"/>
        <s v="Е7-64-2"/>
        <s v="Е7-64-3"/>
        <s v="К585521-П003"/>
        <s v="К585521-П009"/>
        <s v="К585521-П014"/>
        <s v="К585521-П019"/>
        <s v="К585521-П022"/>
        <s v="К585521-П034"/>
        <s v="К585521-П042"/>
        <s v="К585521-П111"/>
        <s v="К585521-П131"/>
        <s v="ЕН8-3-3"/>
        <s v="С111-1624"/>
        <s v="С111-1564"/>
        <s v="Е9-53-1"/>
        <s v="С121-784"/>
        <s v="РН16-79-1"/>
        <s v="Е7-64-3к=0,8"/>
        <s v="Е7-61-1к=0,8"/>
        <s v="Е46-27-2"/>
        <s v="Е9-17-4тех.ч._п.1.3.2_к=1,1т.ч.т.5 к=1,03"/>
        <s v="Е9-22-4т.ч.т.5 к=1,03"/>
        <s v="Е9-17-1т.ч.т.5 к=1,03"/>
        <s v="С1547-1-1"/>
        <s v="Е21-22-7"/>
        <s v="Е21-2-4"/>
        <s v="С1110-88"/>
        <s v="С1530-45"/>
        <s v="С1530-41"/>
        <s v="Е16-14-20"/>
        <s v="С113-1380"/>
        <s v="С111-960"/>
        <s v="С130-969"/>
        <s v="С113-1307"/>
        <s v="С113-1320"/>
        <s v="С113-1293"/>
        <s v="С1532-31"/>
        <s v="С1545-44"/>
        <s v="С130-1098-1-2П"/>
        <s v="С1424-11619"/>
        <s v="С130-38"/>
        <s v="РН15-16-8"/>
        <s v="Е16-14-9к=0,4"/>
        <s v="Е16-15-3к=0,4"/>
        <s v="Е16-14-25"/>
        <s v="С113-1354"/>
        <s v="Е16-14-27"/>
        <s v="С113-1356"/>
        <s v="Е16-14-31"/>
        <s v="С113-1360"/>
        <s v="С115-129"/>
        <s v="С113-1088-11В"/>
        <s v="С113-993-11Д"/>
        <s v="С113-996"/>
        <s v="С113-997"/>
        <s v="С113-1282"/>
        <s v="С113-1280"/>
        <s v="С1545-47"/>
        <s v="С1545-96-1"/>
        <s v="РН15-16-4"/>
        <s v="Е16-14-25к=0,4"/>
        <s v="С113-1386"/>
        <s v="С113-1345"/>
        <s v="С113-999-11В"/>
        <s v="С113-999-11Г"/>
        <s v="С113-1103-11Д"/>
        <s v="С113-1313"/>
        <s v="С1533-12"/>
        <s v="С130-971"/>
        <s v="С1545-48"/>
        <s v="РН15-16-11"/>
        <s v="Е16-10-8к=0,4"/>
        <s v="С113-2302-1"/>
        <s v="С1630-973"/>
        <s v="РН15-16-10"/>
        <s v="С1546-56"/>
        <s v="С111-215"/>
        <s v="С111-89-1"/>
        <s v="С1630-1614"/>
        <s v="С113-2159"/>
        <s v="Е16-14-28"/>
        <s v="С113-1794"/>
        <s v="С113-1283"/>
        <s v="С1545-265-1-2Ф"/>
        <s v="С1545-265-2"/>
        <s v="М12-70-1"/>
        <s v="С1545-265-3"/>
        <s v="С1545-265-4"/>
        <s v="С113-1680"/>
        <s v="С130-929-1"/>
        <s v="С130-929-2"/>
        <s v="Е16-5-2"/>
        <s v="С113-634"/>
        <s v="С113-108"/>
        <s v="Е20-36-1к=0,4"/>
        <s v="Е20-36-1"/>
        <s v="Е20-31-1к=0,4"/>
        <s v="Е20-31-2к=0,4"/>
        <s v="Е20-31-1"/>
        <s v="Е20-31-2"/>
        <s v="Е34-103-1"/>
        <s v="М8-142-1"/>
        <s v="С1421-10634"/>
        <s v="М8-141-2"/>
        <s v="М8-146-1"/>
        <s v="С152-150-1"/>
        <s v="М8-143-5"/>
        <s v="С111-1721-11В"/>
        <s v="М8-161-2"/>
        <s v="С1545-50"/>
        <s v="С1545-135"/>
        <s v="ЕН22-11-3"/>
        <s v="Е23-23-2"/>
        <s v="ЕН22-8-8к=0,9"/>
        <s v="С113-203"/>
        <s v="ЕН22-15-8"/>
        <s v="ЕН22-47-1"/>
        <s v="ЕН22-48-1к=0,4"/>
        <s v="С113-469"/>
        <s v="ЕН8-4-1"/>
        <s v="ЕН6-33-1"/>
        <s v="Е7-31-1"/>
        <s v="К585521-Л032"/>
        <s v="К585521-Л052"/>
        <s v="Е23-24-1"/>
        <s v="С113-753"/>
        <s v="С111-1789"/>
        <s v="Е1-164-1_тех.ч._п.1.3.180_к=1,2"/>
        <s v="ЕН22-11-7"/>
        <s v="Е23-13-6"/>
        <s v="К585521-Л007"/>
        <s v="К585521-Л008"/>
        <s v="К585521-Л036"/>
        <s v="К585521-Л049"/>
        <s v="С113-754"/>
        <s v="С113-209"/>
        <s v="С124-2"/>
        <s v="К585521-П119"/>
        <s v="Е7-31-2"/>
        <s v="К585521-Л001"/>
        <s v="ЕН15-172-4"/>
        <s v="С113-196"/>
        <s v="Е1-18-1"/>
        <s v="С1530-69"/>
        <s v="М8-148-1"/>
        <s v="М8-158-5"/>
        <s v="Е1-13-4"/>
        <s v="ЕН6-11-9"/>
        <s v="Е1-163-8"/>
        <s v="Е1-172-4"/>
        <s v="Е1-27-1"/>
        <s v="С1424-11598"/>
        <s v="С113-201"/>
        <s v="Е7-61-1"/>
        <s v="К585821-Г151_С1415-8298"/>
        <s v="К585521-П106_С1415-8215"/>
        <s v="С113-187"/>
        <s v="ЕН27-17-3"/>
        <s v="ЕН27-17-4к=3"/>
        <s v="С111-858"/>
        <s v="ЕН27-65-6"/>
        <s v="С1421-9656-4"/>
        <s v="С1426-11789"/>
        <s v="С111-1776-П1"/>
        <s v="С1424-11600"/>
        <s v="К589921-А003"/>
        <s v="ЕН27-13-1"/>
        <s v="ЕН27-22-4"/>
        <s v="С1421-9848"/>
        <s v="ЕН27-22-5к=7"/>
        <s v="ЕН27-22-3"/>
        <s v="С1421-9837"/>
        <s v="ЕН27-22-5к=2"/>
        <s v="ЕН27-66-5"/>
        <s v="К589921-А001"/>
        <s v="ЕН27-65-6к=0,8"/>
        <s v="ЕН27-67-2"/>
        <s v="РН18-2-1"/>
        <s v="К589921-А001(зворотнiматерiали)"/>
        <s v="Е1-30-2"/>
        <s v="РН20-12-2к=0,7"/>
        <s v="РН20-12-2"/>
        <s v="Е7-24-2к=0,8"/>
        <s v="РН20-12-1к=0,7"/>
        <s v="Е7-24-12"/>
        <s v="С121-784-Н1"/>
        <s v="С121-241"/>
        <s v="Е7-25-8"/>
        <s v="С121-755-3"/>
        <s v="Е46-34-3"/>
        <s v="ЕН6-13-3"/>
        <s v="С124-23"/>
        <s v="С124-38"/>
        <s v="С121-784-Н2"/>
      </sharedItems>
    </cacheField>
    <cacheField name="Найменування" numFmtId="0">
      <sharedItems containsBlank="1" count="1586" longText="1">
        <m/>
        <s v="Розроблення ґрунту у вiдвал екскаваторами_x000a_&quot;драглайн&quot; або &quot;зворотна лопата&quot; з ковшом_x000a_мiсткiстю 0,25 м3, група ґрунтiв 2"/>
        <s v="Розробка ґрунту вручну в траншеях_x000a_глибиною до 2 м без крiплень з укосами,_x000a_група ґрунтiв 2"/>
        <s v="Засипка траншей i котлованiв_x000a_бульдозерами потужнiстю 59 кВт [80 к.с.]_x000a_з перемiщенням ґрунту до 5 м, група_x000a_ґрунтiв 2"/>
        <s v="Ущiльнення ґрунту пневматичними_x000a_трамбiвками, група ґрунтiв 1, 2"/>
        <s v="Демонтаж сталевих водопровiдних труб,_x000a_дiаметр труб 150 мм"/>
        <s v="Брухт металевий_x000a_(зворотнi матерiали)"/>
        <s v="Монтаж дрiбних металоконструкцiй вагою_x000a_до 0,1 т (заглушки зі сталевого листа_x000a_6х200х200 2шт)"/>
        <s v="Сталь листова"/>
        <s v="Навантаження сміття екскаваторами на_x000a_автомобілі-самоскиди, місткість ковша_x000a_екскаватора 0,25 м3."/>
        <s v="Перевезення сміття до 30 км"/>
        <s v="Опори освітлення_x000a_(зворотнi матерiали)"/>
        <s v="Демонтаж самоутримних ізольованих_x000a_проводів напругою від 0,4 кВ до 1 кВ з_x000a_використанням автогідропідіймача"/>
        <s v="Самонесучий ізольований провід_x000a_(зворотнi матерiали)"/>
        <s v="Демонтаж свiтильникiв"/>
        <s v="Кронштейн зі світильником та лампою"/>
        <s v="Демонтаж віконного блоку площею бiльше_x000a_3 м2 з металлопластику"/>
        <s v="Розбирання дерев'яних заповнень дверних i_x000a_воротних прорiзiв"/>
        <s v="Пробивання прорiзiв в конструкцiях з цегли"/>
        <s v="Розбирання цегляних стiн (перегородки)"/>
        <s v="Монтаж стінових касет без утеплення з_x000a_риштувань"/>
        <s v="Монтаж PS- панелей з утепленням з_x000a_риштувань"/>
        <s v="Обрамовування прорізів у зовнішніх стінах_x000a_оцинкованою сталлю з риштувань"/>
        <s v="Стінова касета звичайна 600х150х0,75_x000a_ф.Blachy Pruszynski"/>
        <s v="Стінова касета звичайна 600х100х0,75_x000a_ф.Blachy Pruszynski"/>
        <s v="Стінова касета стартова 600х150х0,75_x000a_ф.Blachy Pruszynski"/>
        <s v="Стінова касета стартова 600х100х0,75_x000a_ф.Blachy Pruszynski"/>
        <s v="PS-панелі PS-315 (V) товщ. 0,5мм РЕ 25мк_x000a_ф.Blachy Pruszynski"/>
        <s v="PS-панелі PS-215 (V) товщ. 0,5мм РЕ 25мк_x000a_ф.Blachy Pruszynski"/>
        <s v="Кутик посил. перф. (оп. столик) 100х80х1,25_x000a_ф.Blachy Pruszynski"/>
        <s v="L-прогон 50х50х1,0"/>
        <s v="L-прогон 75х50х1,0"/>
        <s v="L-прогон 100х50х1,0"/>
        <s v="L-прогон 100х50х1,25"/>
        <s v="Лист 1,0х120 ОЦ ф.Blachy Pruszynski"/>
        <s v="Прогон Омега - 20 ф.Blachy Pruszynski"/>
        <s v="U-прогон 154х48/48х1,25 ф.Blachy Pruszynski"/>
        <s v="С-прогон 150х60х1,5 ф.Blachy Pruszynski"/>
        <s v="С-прогон 200х60х2 ф.Blachy Pruszynski"/>
        <s v="Болт - комплект М16х40 ф.Blachy Pruszynski"/>
        <s v="Саморіз по металу 5,5х32мм"/>
        <s v="Саморіз по металу 5,5х25мм"/>
        <s v="Ущiльнювач до касет 20х5 мм ф.Blachy_x000a_Pruszynski"/>
        <s v="Термопрокладка 5х50 мм ф.Blachy_x000a_Pruszynski"/>
        <s v="Оббивання поверхонь стін iзоляцiйним_x000a_матерiалом"/>
        <s v="Повітробор'єрна плівка"/>
        <s v="Дюбель 8х100 мм"/>
        <s v="Утеплювач &quot;ТЛ ВЕНТ Фасад&quot; товщ. 100мм_x000a_&quot;TERMOLIFE&quot;"/>
        <s v="Утеплювач &quot;ТЛ ВЕНТ Фасад&quot; товщ. 120мм_x000a_&quot;TERMOLIFE&quot;"/>
        <s v="Утеплювач &quot;ТЛ ВЕНТ Фасад&quot; товщ. 150мм_x000a_&quot;TERMOLIFE&quot;"/>
        <s v="Лист ОЦ РЕ 25мк, товщ.0,5мм ф.Blachy_x000a_Pruszynski"/>
        <s v="Планка стартова (стандартні обробки ) ф._x000a_Blachy Pruszynski"/>
        <s v="Планка звісу (стандартні обробки ) ф._x000a_Blachy Pruszynski"/>
        <s v="Кутик зовнішній (прості обробки ) ф. Blachy_x000a_Pruszynski"/>
        <s v="Кутик внутрішній (прості обробки ) ф. Blachy_x000a_Pruszynski"/>
        <s v="Роздівювальна планка (прості обробки ) ф._x000a_Blachy Pruszynski"/>
        <s v="Саморіз по металу 4,8х25мм"/>
        <s v="Саморіз 4,8х19"/>
        <s v="Дюбелі фасадні LMX-10180 ф.Baumit"/>
        <s v="Рiзання стального профiльованого_x000a_настилу"/>
        <s v="Армування мурування стiн та iнших_x000a_конструкцiй"/>
        <s v="Сталь кутова 75х75 мм"/>
        <s v="Труби сталевi електрозварнi дiаметр 42х3"/>
        <s v="Установлення грат жалюзiйних площею у_x000a_просвiтi до 0,25 м2"/>
        <s v="Решітка ОРГ 400х350h, ф.&quot;ВЕНТС&quot;"/>
        <s v="Решітка ОРГ 350х350h, ф.&quot;ВЕНТС&quot;"/>
        <s v="Установлення i розбирання зовнiшнiх_x000a_iнвентарних риштувань трубчастих висотою_x000a_до 16 м для мурування облицювання"/>
        <s v="Улаштування пароiзоляцiї прокладної в_x000a_один шар"/>
        <s v="Руберойд пiдкладний Біполь ЕПП 3,0"/>
        <s v="Утеплення покриттiв плитами з легких_x000a_[нiздрюватих] бетонiв або фiбролiту_x000a_насухо"/>
        <s v="Плити &quot;TERMOLIFE&quot; тип &quot;ТЛ КРОВЛЯ Н&quot;_x000a_товщ. 100мм"/>
        <s v="Утеплення покриттiв плитами з_x000a_мiнеральної вати або перлiту на бiтумнiй_x000a_мастицi в один шар"/>
        <s v="Мастика покрiвельна гаряча ТехноНИКОЛЬ_x000a_№41"/>
        <s v="Утеплення покриттiв плитами з_x000a_мiнеральної вати або перлiту на бiтумнiй_x000a_мастицi на кожний наступний шар"/>
        <s v="Плити &quot;TERMOLIFE&quot; тип &quot;ТЛ КРОВЛЯ В&quot;_x000a_товщ. 50мм"/>
        <s v="Улаштування стяжок з плит_x000a_деревноволокнистих"/>
        <s v="Плити OSB-3 ф.&quot;КРОНО-Украина&quot;, товщина_x000a_22 мм"/>
        <s v="Улаштування покрiвель скатних iз_x000a_наплавлюваних матерiалiв у два шари"/>
        <s v="Рубероид наплавляемый &quot; Біполь&quot; ЕКП 4,0"/>
        <s v="Флюгарка 110х600 (h)мм"/>
        <s v="Анкер телескопічний L=260 мм"/>
        <s v="Утеплення фасадів мінеральними_x000a_плитами товщиною 100 мм з_x000a_опорядженням декоротивним розчином за_x000a_технологією &quot;CEREZIT&quot;. Стіни гладкі"/>
        <s v="Праймер бітумний готовий до застосування_x000a_&quot;Технониколь-1&quot;"/>
        <s v="Клейова сумiш Baumit NivoFix"/>
        <s v="Клейова шпаклювальна сумiш Baumit_x000a_ProContact-1-1.5мм"/>
        <s v="Склосітка Baumit StarTex"/>
        <s v="Клейова шпаклювальна сумiш Baumit_x000a_ProContact-2.5-3мм"/>
        <s v="Грунтувальна суміш Baumit UniPrimer"/>
        <s v="Фарба Baumit SilikonColor"/>
        <s v="Теплоiзоляцiя покриттiв i перекриттiв_x000a_виробами з волокнистих i зернистих_x000a_матерiалiв &quot;насухо&quot;"/>
        <s v="Улаштування дрiбних покриттiв_x000a_[брандмауери, парапети, звiси i т.п.] iз_x000a_листової оцинкованої сталi"/>
        <s v="Лист ОЦ РЕ 25мк, 0,5х930 ф.Blachy_x000a_Pruszynski"/>
        <s v="Сталь штабова 820х40х4"/>
        <s v="Дюбель 6х60"/>
        <s v="Лист ОЦ  0,5х300 ф.Blachy Pruszynski"/>
        <s v="Дюбель 6х40"/>
        <s v="Улаштування додаткового шару_x000a_покрiвельних рулонних наплавлюваних_x000a_матерiалiв"/>
        <s v="Сталь штабова 720х40х4"/>
        <s v="Укладання пiдвiконних залiзобетонних_x000a_плит гладких"/>
        <s v="Плити пiдвiконнi мирки ПО10.25.45-Т серiя_x000a_1.136.1-13"/>
        <s v="Мурування стiн iз легкобетонних каменiв_x000a_без облицювання при висотi поверху до 4 м"/>
        <s v="Блоки газобетонні"/>
        <s v="Клейова суміш DK TBM"/>
        <s v="Глибокопроникна грунтувальна суміш_x000a_Baumin Grund"/>
        <s v="Мiнераловатни плити TERMOLIFE TЛ ЕКО_x000a_Фасад 50мм"/>
        <s v="Дюбелі фасадні LMX-10120 ф.Baumit"/>
        <s v="Штукатурка Baumit Nanopor Top (фактура_x000a_&quot;баранец&quot; 1,5мм)"/>
        <s v="Фарбування фасадiв виключати"/>
        <s v="Монтаж прогонiв iз кроком ферм до 12 м_x000a_при висотi будiвлi до 25 м"/>
        <s v="Металевi конструкцiї (швелер гнутий з_x000a_листовоі сталі товщ.4мм -3000х670х4 12шт.)"/>
        <s v="Заповнення каркасiв стiн_x000a_мiнераловатними плитами при товщинi_x000a_заповнення 50 мм"/>
        <s v="Заповнення каркасiв стiн_x000a_мiнераловатними плитами при товщинi_x000a_заповнення 100 мм"/>
        <s v="Улаштування примикань висотою 400 мм_x000a_з рулонних покрiвельних матерiалiв до_x000a_цегляних стiн i парапетiв iз_x000a_застосуванням газопламеневих пальникiв,_x000a_з улаштуванням фартуха з оцинкованої_x000a_сталi"/>
        <s v="Додавати або виключати на кожнi 100 мм_x000a_змiни висоти примикання з рулонних_x000a_покрiвельних матерiалiв до цегляних стiн i_x000a_парапетiв [при улаштуванні примикань]_x000a_(виключати до Н=250)"/>
        <s v="Морозостійкий герметик бітумний_x000a_покрівельний ROOF TM &quot;DAP&quot; (бал.300мл)"/>
        <s v="Лист ОЦ РЕ 25мк, 0,5х1030 ф.Blachy_x000a_Pruszynski"/>
        <s v="Сталь штабова 650х40х4"/>
        <s v="Цвяхи покрівельні 3,5х40 мм"/>
        <s v="Лист ОЦ  0,5х430 ф.Blachy Pruszynski"/>
        <s v="Болт М8х75 (з гайкою і шайбою)"/>
        <s v="Олiйне фарбування бiлилами з додаванням_x000a_кольору сталевих балок, труб дiаметром_x000a_понад 50 мм тощо за два рази"/>
        <s v="Эмаль &quot;ЗЕБРА&quot; (3 в 1) антикорозійна"/>
        <s v="Вогнезахист дерев'яних конструкцiй ферм,_x000a_арок, балок, крокв, мауерлатiв"/>
        <s v="Порошок ДСА-1"/>
        <s v="Обшивання каркасних стiн плитами OSB-3_x000a_товщ.12мм"/>
        <s v="Плити OSB-3 ф.&quot;КРОНО-Украина&quot;, товщина_x000a_12 мм"/>
        <s v="Металевi конструкцiї (швелер гнутий з_x000a_листовоі сталі товщ.4мм -3000х545х4 12шт. -_x000a_300х545х4 1шт.)"/>
        <s v="L прогон 50х50х1,25 ф. Blachy Pruszynski"/>
        <s v="Бруски обрiзнi хвойних порiд, довжина 2-6,5_x000a_м, товщина 40-60 мм, II сорт"/>
        <s v="Обжимний хомут з оцинкованоі сталі (КС1,_x000a_КС2, КС3, КС4) (комплект)"/>
        <s v="Заповнення дверних прорізів ламінованими_x000a_дверними блоками із застосуванням_x000a_анкерів і монтажної піни, серія блоку ДГ-21-_x000a_7"/>
        <s v="Установлення дверних блокiв у_x000a_перегородках i дерев'яних нерублених_x000a_стiнах, площа прорiзу до 3 м2"/>
        <s v="Заповнення дверних прорізів ламінованими_x000a_дверними блоками із застосуванням_x000a_анкерів і монтажної піни, серія блоку ДГ-21-_x000a_9"/>
        <s v="Блоки двернi ДВЛ_ОдГ ВЛ 21-7 По К Бп П"/>
        <s v="Блоки двернi ДВЛ_ОдГ ВЛ 21-7 По К Бп Л"/>
        <s v="Блоки двернi ДВЛ_ОдГ 21-7 По К Бп П"/>
        <s v="Блоки двернi ДВЛ_ОдГ 21-7 По К Бп Л"/>
        <s v="Блоки двернi ДВД ОдГ 21-7 По К Бп Л"/>
        <s v="Блоки двернi ДВЛ_ОдГ ВЛ 21-9 По К Бп П"/>
        <s v="Блоки двернi ДВЛ_ОдГ ВЛ 21-9 По К Бп Л"/>
        <s v="Блоки двернi ДВЛ_ОдГ 21-9 По К Бп П"/>
        <s v="Блоки двернi ДВЛ_ОдГ 21-9 По К Бп Л"/>
        <s v="Блоки двернi ДВЛ_ ОдГ ВЛ 21-10 По К Бп Л"/>
        <s v="Блоки двернi ДВЛ_ ОдГ 21-10 По К Бп Л"/>
        <s v="Блоки двернi ДВЛ_ ОдГ 21-11 По К Бп П"/>
        <s v="Заповнення дверних прорізів ламінованими_x000a_дверними блоками із застосуванням_x000a_анкерів і монтажної піни, серія блоку ДО-21-_x000a_13"/>
        <s v="Блок дверний ДВЛ_ ДвС 21-15 По К Бп"/>
        <s v="Блоки двернi ДВЛ_ ДвС 24-17 По К Бп"/>
        <s v="Блоки двернi ДВЛ_ ДвС 21-13,5 По К Бп"/>
        <s v="Наличники"/>
        <s v="Установлення металевих дверних коробок_x000a_iз навiшуванням дверних полотен"/>
        <s v="Двері однопільні металеві протипожежні_x000a_ДМП Е130 1 21-10 В4 П"/>
        <s v="Двері однопільні металеві протипожежні_x000a_ДМП Е130 1 21-9 В4 П"/>
        <s v="Установлення замків дверних накладних_x000a_(дверний доводчик)"/>
        <s v="Дверний доводчик"/>
        <s v="Двері металеві Д 1 21-11 П"/>
        <s v="Двері металеві Д 1 21-9 П"/>
        <s v="Двері металеві зовнішні ДЗСт ОдГ 21-10 По_x000a_К Бп П"/>
        <s v="Двері металеві зовнішні ДЗСт ОдГ 21-9 По К_x000a_Бп Л"/>
        <s v="Двері металеві зовнішні ДЗСт ОдГ 21-16 По_x000a_К Бп"/>
        <s v="Заповнення вiконних прорiзiв готовими_x000a_блоками площею до 2 м2 з_x000a_металопластику в кам'яних стiнах_x000a_житлових і громадських будівель"/>
        <s v="Блок віконний металопластиковий (ВК-1)_x000a_ВГрП ОСП 18-9 1 КВ-ПВ Д"/>
        <s v="Заповнення вiконних прорiзiв готовими_x000a_блоками площею до 3 м2 з_x000a_металопластику в кам'яних стiнах_x000a_житлових і громадських будівель"/>
        <s v="Блок віконний металопластиковий (ВК-2)_x000a_ВГрП ОСП 18-15 2 КВ-ПВ Д"/>
        <s v="Блок віконний металопластиковий (ВК-3)_x000a_ВГрП ОСП 9-25 2 КВ-ПВ Д"/>
        <s v="Блок віконний металопластиковий (ВК-4)_x000a_ВГрП ОСП 9-25 2 К Г Д"/>
        <s v="Блок віконний металопластиковий (ВК-5)_x000a_ВГрП ОСП 9-26 2 КВ-ПВ Д"/>
        <s v="Дюбель-шурупи 100х10мм"/>
        <s v="Піна монтажна (750 мл)"/>
        <s v="Герметик силіконовий (280 мл)"/>
        <s v="Установлення пластикових пiдвiконних_x000a_дошок"/>
        <s v="Пiдвiконна дошка 2700х350мм"/>
        <s v="Установлення вiконних блокiв зi спареними_x000a_рамами у кам'яних стiнах житлових i_x000a_громадських будiвель при площi прорiзу до_x000a_2 м2"/>
        <s v="Фрамуга ФР-1 ВГрЛ_ О 6-25 3 Г"/>
        <s v="Фрамуга ФР-2 ВГрЛ_ О 6-20 2 Г"/>
        <s v="Фрамуга ФР-3 ВГрЛ_ О 6-10 1 Г"/>
        <s v="Фрамуга ФР-4 ВГрЛ_ О 6-9 1 Г"/>
        <s v="Фрамуга ФР-5 ВГрЛ_ О 7,5-17 2 Г"/>
        <s v="Фрамуга ФР-6 ВГрЛ_ О 5,5-13,5 1 Г"/>
        <s v="Заповнення вiконних прорiзiв готовими_x000a_блоками площею до 1 м2 з_x000a_металопластику в кам'яних стiнах_x000a_житлових і громадських будівель"/>
        <s v="Фрамуга металопластикова ВГрП ОСП 5-11_x000a_1Г"/>
        <s v="Монтаж вітражей алюмiнiєвих зi склiнням"/>
        <s v="Вiтражi алюмiнiєві з термопрокладками із_x000a_заповненням двокамернім склопакетом з_x000a_фрамугами та пристроями для_x000a_провітрювання"/>
        <s v="Установлення металевої огорожi без_x000a_поручня"/>
        <s v="Огорожа з анодованрго алюмінію системи_x000a_&quot;Круг&quot; ф. &quot;LIZARD&quot; (Н=0,93м)"/>
        <s v="Огорожа з анодованрго алюмінію системи_x000a_&quot;Круг&quot; ф. &quot;LIZARD&quot; (Н=0,63м)"/>
        <s v="Улаштування основи пiд фундаменти_x000a_щебеневої"/>
        <s v="Улаштування основи пiд фундаменти_x000a_пiщаної"/>
        <s v="Улаштування осадового шва з просмолених_x000a_дощок"/>
        <s v="Мурування стiн приямкiв i каналiв з цегли_x000a_керамiчної"/>
        <s v="Установлення закладних деталей вагою_x000a_понад 20 кг"/>
        <s v="Труби сталевi електрозварнi прямошовнi iз_x000a_сталi марки 20, зовнiшнiй дiаметр 152 мм,_x000a_товщина стiнки 4 мм"/>
        <s v="Сiтка №10 ГОСТ 5336-80"/>
        <s v="Монтаж опорних конструкцiй_x000a_етажеркового типу"/>
        <s v="Металевi конструкцiї"/>
        <s v="Улаштування тепло- i звукоiзоляцiї_x000a_суцiльної з плит або мат мiнераловатних_x000a_або скловолокнистих"/>
        <s v="Плити теплоiзоляцiйнi з екструзійного_x000a_пінополістиролу &quot;XPS CARBON PROF 300_x000a_RF&quot; &quot;ТехноНІКОЛЬ&quot; б=80мм"/>
        <s v="Плiвка полiетиленова"/>
        <s v="Улаштування стяжок бетонних_x000a_товщиною 20 мм"/>
        <s v="Додавати або виключати на кожнi 5 мм_x000a_змiни товщини бетонних стяжок"/>
        <s v="Улаштування покриттів з керамічних_x000a_плиток на розчині із сухої клеючої суміші,_x000a_кількість плиток в 1 м2 понад 7 до 12 шт"/>
        <s v="Грунтовка глибокопроникна Ceresit CT 17"/>
        <s v="Клеюча сумiш для керамiчної плитки Ceresit_x000a_СМ 11"/>
        <s v="Плитки керамогранітні 1-го сорту рядові для_x000a_пiдлог НГЛ-8,5 мм, розмiр 300х300_x000a_(298х298х8,5)"/>
        <s v="Хрестики для плитки"/>
        <s v="Еластичний водостiйкий кольоровий шов до_x000a_5 мм Ceresit СЕ 40 aguastatic"/>
        <s v="Додавати або виключати на кожнi 5 мм_x000a_змiни товщини бетонних стяжок до товщ._x000a_55 мм"/>
        <s v="Улаштування стяжок самовирівнювальних_x000a_з суміші Cerezit CN-72 товщиною 5 мм"/>
        <s v="Додавати або виключати на кожний 1 мм_x000a_товщини стяжок самовирівнювальних з_x000a_суміші Cerezit CN-72"/>
        <s v="Улаштування покриттів з лiнолеуму ПВХ-_x000a_TARKETT на клеї зі зварюванням_x000a_полотнища у стиках"/>
        <s v="Клей універсальний Thomsit L240D"/>
        <s v="Лiнолеум полiвiнiлхлоридний класу_x000a_&quot;Комерційний&quot;"/>
        <s v="Плити теплоiзоляцiйнi з екструзійного_x000a_пінополістиролу &quot;XPS CARBON PROF 300_x000a_RF&quot; &quot;ТехноНІКОЛЬ&quot; б=50мм"/>
        <s v="Додавати або виключати на кожнi 5 мм_x000a_змiни товщини бетонних стяжок до товщ._x000a_80 мм"/>
        <s v="Улаштування покриттів бетонних_x000a_товщиною 30 мм"/>
        <s v="Додавати або виключати на кожнi 5 мм_x000a_змiни товщини бетонних покриттів_x000a_виключати до товщ. 20 мм"/>
        <s v="Улаштування гiдроiзоляцiї обмазувальної в_x000a_один шар товщиною 2 мм"/>
        <s v="Додавати на кожний наступний шар_x000a_гiдроiзоляцiї обмазувальної товщиною 1_x000a_мм (до 3мм)"/>
        <s v="Гiдроiзоляцiйна сумiш (жорстка) Ceresit CR_x000a_65"/>
        <s v="Додавати або виключати на кожнi 5 мм_x000a_змiни товщини бетонних стяжок до товщ._x000a_96 мм"/>
        <s v="Улаштування тепло- i звукоiзоляцiї_x000a_суцiльної з плит деревноволокнистих"/>
        <s v="Плити деревноволокнистi, товщина 12 мм"/>
        <s v="Додавати або виключати на кожнi 5 мм_x000a_змiни товщини бетонних стяжок до товщ._x000a_35 мм"/>
        <s v="Додавати або виключати на кожнi 5 мм_x000a_змiни товщини бетонних стяжок до товщ._x000a_47 мм"/>
        <s v="Улаштування стяжок цементних_x000a_товщиною 20 мм"/>
        <s v="Додавати на кожнi 5 мм змiни товщини_x000a_стяжок цементних до товщ.50 мм"/>
        <s v="Улаштування покриттів мозаїчних_x000a_[терраццо] товщиною 20 мм без малюнка"/>
        <s v="Улаштування гiдроiзоляцiї обклеювальної_x000a_iзолом на мастицi бiтумiноль, перший шар"/>
        <s v="Улаштування гiдроiзоляцiї обклеювальної_x000a_iзолом на мастицi бiтумiноль, наступний_x000a_шар"/>
        <s v="Улаштування плiнтусiв дерев'яних з_x000a_кріпленням шурупами"/>
        <s v="Улаштування плiнтусiв бетонних"/>
        <s v="Улаштування покриттів з лiнолеуму_x000a_полiвiнiлхлоридного насухо з готових_x000a_килимів розміром на приміщення_x000a_(Улаштування покриттів з модульного_x000a_антиковзаючего пластикового покриття_x000a_&quot;Aquafloor&quot;)"/>
        <s v="Модульне антиковзаюче пластикове_x000a_покриття &quot;Aquafloor&quot; (не сприятливе до_x000a_хлоровмістних речовин) 160х160 мм"/>
        <s v="Розбирання покриттiв пiдлог з лiнолеуму_x000a_та релiну"/>
        <s v="Лiнолеум полiвiнiлхлоридний на_x000a_теплозвукоiзолювальнiй пiдосновi, товщина_x000a_3,6 мм"/>
        <s v="Улаштування покриттів східців і підсхідців_x000a_з керамiчних плиток розміром 30х30 см на_x000a_розчині із сухої клеючої суміші"/>
        <s v="Монтаж стальних плiнтусiв iз гнутого_x000a_профiлю (Улаштування на сходах_x000a_противоковзких накладок)"/>
        <s v="Протиковзкі накладки гумово-алюмінієві_x000a_1330х53 ООО &quot;Евротрейдінг Україна&quot;"/>
        <s v="Додавати або виключати на кожнi 5 мм_x000a_змiни товщини бетонних стяжок до товщ._x000a_40 мм"/>
        <s v="Установлення сходових площадок_x000a_залізобетонніх П1, П2 масою до 1 т"/>
        <s v="Плита П1 1410х1910"/>
        <s v="Плита П2 1410х1470"/>
        <s v="Установлення закладних деталей вагою_x000a_до 5 кг"/>
        <s v="Деталi закладнi МН-1"/>
        <s v="Укладання сходiв по готовiй основi з_x000a_окремих схiдцiв iз мозаїчним покриттям"/>
        <s v="Схiдцi з/б марки СС14-1Ш, СС14-Ш"/>
        <s v="Схiдцi з/б марки ССВ14-Ш"/>
        <s v="Схiдцi з/б марки ССН14-Ш"/>
        <s v="Схiдцi з/б марки ССП14 (площадковий_x000a_вкладиш)"/>
        <s v="Монтаж балок БП1, БЛ1, БЛ2, Б3, Б4, БП2_x000a_при висотi будiвлi до 25 м"/>
        <s v="Електродугове зварювання при монтажi_x000a_каркасiв одноповерхових виробничих_x000a_будiвель"/>
        <s v="Балки БП1, БЛ1, БЛ2, БП2"/>
        <s v="Балка Б3"/>
        <s v="Балка Б4"/>
        <s v="Монтаж косоуров Кс1, Кс2 при висотi_x000a_будiвлi до 25 м"/>
        <s v="Косоури Кс1, Кс2"/>
        <s v="Установлення металевої огорожi з_x000a_поручнями iз полiвiнiлхлориду"/>
        <s v="Огорожа сходів маршевих МВ 39.21-39.9 Р2,_x000a_площадок ПВ-16.9Р-2, погрунтовані та_x000a_пофарбовані"/>
        <s v="Поручень полiвiнiлхлоридний"/>
        <s v="Улаштування бетонної подушкі бетон_x000a_важкий В 7,5 (М 100), крупнiсть_x000a_заповнювача 20-40мм"/>
        <s v="Олiйне фарбування бiлилами з додаванням_x000a_кольору сталевих балок, труб дiаметром_x000a_понад 50 мм тощо за два рази ( Б3, Б4 )"/>
        <s v="Грунтування металевих поверхонь за_x000a_один раз грунтовкою ГФ-021 (БП1, БЛ1,_x000a_БЛ2, БП2, Кс1, Кс2 )"/>
        <s v="Полiпшене штукатурення по сiтцi стiн_x000a_без улаштування каркаса"/>
        <s v="Монтаж опорних конструкцiй_x000a_етажеркового типу ( Рм1)"/>
        <s v="Сталь кутова 50х50 мм"/>
        <s v="Анкерне Redibolt 10х80 М8 METALVIS_x000a_92F10000092F110800"/>
        <s v="Олiйне фарбування бiлилами з додаванням_x000a_кольору грат, рам, труб дiаметром менше_x000a_50 мм тощо за два рази"/>
        <s v="Обшивання каркасних стiн дошками_x000a_обшивки"/>
        <s v="Дошка -2-хв-20х120. Дошка -2-хв-20х110."/>
        <s v="Установлення елементiв каркаса з брусiв"/>
        <s v="Брусок -2-хв-45х60. Брусок -2-хв-45х95"/>
        <s v="Улаштування покриттів дощатих_x000a_товщиною 36 мм"/>
        <s v="Дошки для покриття пiдлог антисептованi,_x000a_тип ДП-35, товщина 35 мм, ширина без_x000a_гребеня 118 мм"/>
        <s v="Дошки для покриття пiдлог антисептованi,_x000a_тип ДП-35, товщина 35 мм, ширина без_x000a_гребеня 138 мм"/>
        <s v="Гвинт 5,5х75 код 9Т662С00009Т 655752L,_x000a_TEX-HL METALVIS"/>
        <s v="Покриття пiдлоги лаком за 2 рази"/>
        <s v="Опорядження стін фасадів_x000a_металосайдингом з утепленням з_x000a_риштувань"/>
        <s v="Стінова касета звичайна 600х125х0,75_x000a_ф.Blachy Pruszynski"/>
        <s v="Стінова касета стартова 600х125х0,75_x000a_ф.Blachy Pruszynski"/>
        <s v="U-прогон 129х60/60х1,25 ф.Blachy Pruszynski"/>
        <s v="Ущiльнювач до касети вертикальний_x000a_ф.Blachy Pruszynski"/>
        <s v="Заповнення каркасiв стiн_x000a_мiнераловатними плитами"/>
        <s v="Обшивка стальним профiльованим листом"/>
        <s v="Профлист Т 10-1145-0,45-В РЕ 25 мк ф._x000a_Blachy Pruszynski"/>
        <s v="Лист 0,5х300 ОЦ РЕ 25мк ф.Blachy_x000a_Pruszynski"/>
        <s v="Улаштування перегородок на металевому_x000a_однорядному каркасі з обшивкою_x000a_гіпсокартонними листами або_x000a_гіпсоволокнистими плитами у два шари з_x000a_ізоляцією у житлових і громадських_x000a_будівлях"/>
        <s v="Профілі для гіпсокартону стійкові CW75"/>
        <s v="Профілі UA 75"/>
        <s v="Дверний кутик Кнауф 75"/>
        <s v="Стиковий кутик Кнауф 75"/>
        <s v="Профілі для гіпсокартону направляючі UW75"/>
        <s v="Плити тип &quot;ТЛ Еко Лайт&quot; товщ. 50мм_x000a_&quot;TERMOLIFE&quot;"/>
        <s v="Плита Titan ф.Кнауф"/>
        <s v="Стрічка армуюча Kurt ф.Кнауф"/>
        <s v="Стрічка ущільнювальна"/>
        <s v="Звукоізоляційна смуга з пінополіуретану"/>
        <s v="Дюбель 6/42"/>
        <s v="Шуруп ХТN 3,9х35мм"/>
        <s v="Шуруп ХТN 3,9х23мм"/>
        <s v="Шпатлівка Фугенфюллер"/>
        <s v="Улаштування перегородок на металевому_x000a_однорядному каркасі з обшивкою_x000a_гіпсокартонними листами або_x000a_гіпсоволокнистими плитами в один шар з_x000a_ізоляцією у житлових і громадських_x000a_будівлях"/>
        <s v="Улаштування обшивки стін_x000a_гіпсокартонними і гіпсоволокнистими_x000a_листами на клеї"/>
        <s v="Плита AQUAPANEL ф.Кнауф"/>
        <s v="Шуруп AQUAPANEL Maxi SN 25мм"/>
        <s v="Клей для швiв AQUAPANEL Fugenkleber_x000a_(PU) 310мл"/>
        <s v="Плита ГКПВ ф.Кнауф"/>
        <s v="Профили для гипсокартона стоечные CW_x000a_100"/>
        <s v="Профілі для гіпсокартону направляючі UW_x000a_100"/>
        <s v="Плити тип &quot;ТЛ Еко Лайт&quot; товщ. 100мм_x000a_&quot;TERMOLIFE&quot;"/>
        <s v="Шуруп ТN 3,9х35мм"/>
        <s v="Шуруп ТN 3,9х23мм"/>
        <s v="Улаштування перегородок на металевому_x000a_дворядному каркасі з обшивкою_x000a_гіпсокартонними листами або_x000a_гіпсоволокнистими плитами у два шари з_x000a_ізоляцією у житлових і громадських_x000a_будівлях"/>
        <s v="Стрiчка гідроізоляційна Флехендихтбанд_x000a_ф.Кнауф"/>
        <s v="Гідроізоляція Флехендихт ф.Кнауф"/>
        <s v="Траверса універсальна W 234-А10_x000a_арт.№00003556"/>
        <s v="Оформлення [оброблення] дверних прорізів_x000a_у перегородках з каркасом із сталевих_x000a_профілів"/>
        <s v="Гвинти самонарiзнi"/>
        <s v="Скоба L=40мм"/>
        <s v="Улаштування обшивки колон периметром_x000a_до 1600 мм гіпсокартонними і_x000a_гіпсоволокнистими листами з_x000a_улаштуванням металевого каркасу"/>
        <s v="Профілі CD60/27"/>
        <s v="Зажим-кліпса"/>
        <s v="Улаштування перегородок у душових"/>
        <s v="Перегородка у душових з матового скла з_x000a_алюмінієвим каркасом висотою 2,1 м_x000a_(комплектне постачання)"/>
        <s v="Улаштування коробу гіпсокартонними і_x000a_гіпсоволокнистими листами з_x000a_улаштуванням металевого каркасу (з двох_x000a_сторін)"/>
        <s v="Профиль пристенный 28/27"/>
        <s v="Саморізи 3,5х25"/>
        <s v="Саморізи 3,5х9,5"/>
        <s v="Улаштування вентиляційних ґрат у_x000a_гіпсокартонній стіні (лючків пластикових)"/>
        <s v="Лючок з пластиковими дверцятами 400х400_x000a_мм"/>
        <s v="Обклеювання стiн полiвiнiлхлоридною_x000a_декоративно-оздоблювальною_x000a_самоклеючою плівкою (Фольгова_x000a_теплоізоляція з матеріалу Пінофол)"/>
        <s v="Фольгова ізоляція Пінофол тип С товщиною_x000a_4 мм"/>
        <s v="Прокат штабовий ширина 60 мм, товщина 5_x000a_мм"/>
        <s v="Болт М10"/>
        <s v="Облицювання рам стальних_x000a_профiльованим листом"/>
        <s v="Кутик зовнішній ф. Blachy Pruszynski"/>
        <s v="Обшивка балкона стальним_x000a_профiльованим листом"/>
        <s v="Монтаж стальних плiнтусiв iз гнутого_x000a_профiлю"/>
        <s v="Кутик внутрішній ф. Blachy Pruszynski"/>
        <s v="Поліпшенене штукатурення цементно-_x000a_вапняним розчином по каменю i бетону_x000a_стін вручну у примiщеннях висотою_x000a_бiльше 4 м iз готових риштувань"/>
        <s v="Шпаклювання стiн шпаклiвкою &quot;Кнауф&quot;"/>
        <s v="Грунтовка &quot;Кнауф-Тифенгрунд&quot;"/>
        <s v="Шпаклiвка Кнауф САТЕНГИПС"/>
        <s v="Полiпшене фарбування стiн_x000a_полiвiнiлацетатними водоемульсiйними_x000a_сумiшами по збiрних конструкцiях,_x000a_пiдготовлених пiд фарбування"/>
        <s v="Грунтовка Super Base концентрована_x000a_&quot;Farbex&quot;"/>
        <s v="Фарба водно-дисперсiйна акрiлатна  для_x000a_вологих приміщень &quot; Wet rooms &quot; TM Farbex"/>
        <s v="Просте штукатурення цементно-_x000a_вапняним розчином по каменю i бетону_x000a_стін вручну"/>
        <s v="Облицювання поверхонь стін керамiчними_x000a_плитками на розчині із сухої клеючої суміші,_x000a_число плиток в 1 м2 понад 12 до 20 шт"/>
        <s v="Грунтовка &quot;Кнауф-Хафтемульсія&quot;"/>
        <s v="Клеюча сумiш для плитки Кнауф_x000a_Флізенклебер"/>
        <s v="Плитки керамiчнi для внутрiшнього_x000a_облицювання стiн"/>
        <s v="Кольоровий шов 2-5мм Baumit PremiumFuge"/>
        <s v="Улаштування каркасу підвісних стель_x000a_&quot;Армстронг&quot;"/>
        <s v="Профіль головний для підвісної стелі"/>
        <s v="Профіль пристінний для підвісної стелі"/>
        <s v="Профіль поперечний 1200мм для підвісної_x000a_стелі"/>
        <s v="Профіль поперечний 600мм для підвісної_x000a_стелі"/>
        <s v="Підвіс"/>
        <s v="Тяга підвісу"/>
        <s v="Укладання плит стельових в каркас стелі_x000a_&quot;Армстронг&quot;"/>
        <s v="Плита &quot;Оазис&quot; 600х600х12мм"/>
        <s v="Поліпшенене штукатурення цементно-_x000a_вапняним розчином по каменю i бетону_x000a_стін вручну"/>
        <s v="Фарба водоемульсійна"/>
        <s v="Укладання плит стельових в каркас стелі_x000a_&quot;Армстронг&quot; тип &quot;Оазіс&quot;"/>
        <s v="Плита &quot;Плейн&quot; вологостійка  600х600х15мм"/>
        <s v="Шпаклювання стель шпаклiвкою &quot;Кнауф&quot;"/>
        <s v="Полiпшене фарбування стель_x000a_полiвiнiлацетатними водоемульсiйними_x000a_сумiшами по збiрних конструкцiях,_x000a_пiдготовлених пiд фарбування"/>
        <s v="Улаштування обшивки укосів_x000a_гіпсокартонними і гіпсоволокнистими_x000a_листами з кріпленням шурупами з_x000a_улаштуванням металевого каркасу з_x000a_утепленням мінераловатними плитами"/>
        <s v="Утеплювач  &quot;Termolife&quot;  тип &quot;ТЛ_x000a_Eколайт&quot;товщина 50мм"/>
        <s v="Профілі UD28/27"/>
        <s v="Саморез 3,5х25 мм"/>
        <s v="Листи гiпсокартоннi, товщина 12 мм"/>
        <s v="Улаштування обшивки укосів_x000a_гіпсокартонними і гіпсоволокнистими_x000a_листами з кріпленням на клеї"/>
        <s v="Клей &quot;Перфликс&quot; KNAUF"/>
        <s v="Шпаклювання укосів шпаклiвкою &quot;Кнауф&quot;"/>
        <s v="Штукатурення вiконних i дверних плоских_x000a_косякiв по каменю i бетону"/>
        <s v="Полiпшене фарбування стiн_x000a_полiвiнiлацетатними водоемульсiйними_x000a_сумiшами по штукатурцi"/>
        <s v="Профілі CW 50 ф. Кнауф"/>
        <s v="Улаштування покриттів з плит_x000a_деревноволокнистих"/>
        <s v="Полiпшене фарбування плит перекриття"/>
        <s v="Емаль антикорозiйна ПФ-115 сiра"/>
        <s v="Гiдроiзоляцiя стiн, фундаментiв бокова_x000a_обклеювальна по вирiвнянiй поверхнi_x000a_бутового мурування, цеглi й бетону в 2_x000a_шари"/>
        <s v="Техноеласт ЕПП"/>
        <s v="Облицювання фасадів плитами з_x000a_пенополістиролу на розчинній суміші_x000a_&quot;Ceresit-85&quot; із пристроєм декоративних_x000a_елементів, облицювання з землі, лісів,_x000a_риштованнь (Теплоiзоляцiя виробами з_x000a_пiнопласту )"/>
        <s v="Плити теплоiзоляцiйнi з екструзійного_x000a_пінополістиролу &quot;XPS CARBON PROF 300_x000a_RF&quot; &quot;ТехноНІКОЛЬ&quot; б=100мм"/>
        <s v="Оклеювання стiн тканинами (Гiдроiзоляцiя_x000a_з Профільованоі мембрани Planter standart_x000a_ТехноНІКОЛЬ)"/>
        <s v="Профільована мембрана Planter standart_x000a_ф.ТехноНІКОЛЬ"/>
        <s v="Кріпеж Технониколь №1"/>
        <s v="Улаштування теплоізоляції вертикальних_x000a_будівельних конструкцій з дрібноштучних_x000a_стінових матеріалів із застосуванням_x000a_системи утеплення CERESIT ППС при_x000a_товщині плити від 50 мм до 120 мм,_x000a_фінішний шар - штукатурка декоратина"/>
        <s v="Обклеювання склосіткою, доп. шар"/>
        <s v="Склосітка Baumit StrongTex"/>
        <s v="Штукатурка Baumit MosaikTop"/>
        <s v="Цокольний профіль"/>
        <s v="Деталi закладнi МН-3, МН-4"/>
        <s v="Монтаж сходiв пожежних з огорожею"/>
        <s v="Пожежна драбина ДП1"/>
        <s v="Пожежна драбина ДП2"/>
        <s v="Анкер ETKD M16x160 METALVIS 920E316A6"/>
        <s v="Болт М12х50 METALVIS 5М6Х250-2"/>
        <s v="Болт М16х50 METALVIS 5М6Х650-2"/>
        <s v="Улаштування стрiчкових фундаментiв_x000a_бетонних бетон важкий В 15 (М 200),_x000a_крупнiсть заповнювача 20-40мм"/>
        <s v="Монтаж металоконструкцій ганків"/>
        <s v="Косоури, балки, кронштейни"/>
        <s v="Анкерний болт ЕТКД 12х160 Metalvis_x000a_920Е312А6"/>
        <s v="Огорожа сходових прорiзiв, сходовi маршi,_x000a_пожежнi сходи"/>
        <s v="Фарбування металевих поґрунтованих_x000a_поверхонь емаллю ПФ-115"/>
        <s v="Емаль антикорозiйна &quot;ЗЕБРА&quot;  (3 в 1)"/>
        <s v="Улаштування фундаментiв стовпiв_x000a_бетонних з бетону С8/10"/>
        <s v="Установлення бетонних бортових каменів_x000a_на бетонну основу до 100 мм"/>
        <s v="Бортовий камінь БР 100.20.6"/>
        <s v="Улаштування перекриттiв по стальних_x000a_балках i монолiтних дiлянок при збiрному_x000a_залiзобетонному перекриттi площею до 5_x000a_м2, приведеною товщиною до 100 мм з_x000a_бетону С12/15"/>
        <s v="Гарячекатана арматурна сталь_x000a_перiодичного профiлю, клас А-III, дiаметр 8_x000a_мм"/>
        <s v="Укладання сходiв по готовiй основi з_x000a_окремих схiдцiв гладких"/>
        <s v="Сходовi схiдцi з лицьовими бетонними_x000a_поверхнями, що не потребують додаткового_x000a_опорядження СС11"/>
        <s v="Клеюча сумiш Ceresit СМ 17"/>
        <s v="Плитка керамiчна для ганків квадратна,_x000a_розмiр 300х300х13 мм"/>
        <s v="Фарбування металевих погрунтованих_x000a_поверхонь емаллю"/>
        <s v="Розроблення грунту з навантаженням на_x000a_автомобiлi-самоскиди екскаваторами_x000a_одноковшовими дизельними на_x000a_пневмоколісному ходу з ковшом мiсткiстю_x000a_0,25 м3, група грунтiв 1 (навантаження_x000a_грунту)"/>
        <s v="Перевезення грунту до 30 км"/>
        <s v="Монтаж фахверка /по залiзобетонних i_x000a_кам'яних опорах/"/>
        <s v="Монтаж кроквяних i пiдкроквяних ферм на_x000a_висотi до 25 м прогоном до 24 м, масою до_x000a_3 т"/>
        <s v="Монтаж кроквяних ферм (прогони) на_x000a_висотi до 25 м прогоном до 24 м, масою до_x000a_3 т"/>
        <s v="Монтаж кронштейнів покриття складного_x000a_перерізу при висотi будiвлi до 25 м"/>
        <s v="Монтаж балок покриття при висотi_x000a_будiвлi до 25 м"/>
        <s v="Монтаж розпiрок прогоном до 24 м при_x000a_висотi будiвлi до 25 м"/>
        <s v="Монтаж ригелів повздовжніх рам (Б2,Б3)_x000a_для прогонiв до 24 м при висотi будiвлi до_x000a_25 м"/>
        <s v="Монтаж балок перекриття кроком до 12 м_x000a_при висотi будiвлi до 25 м"/>
        <s v="Монтаж кронштейнiв перекриття з_x000a_кроком до 12 м при висотi будiвлi до 25 м"/>
        <s v="Улаштування i розбирання засобiв_x000a_пiдмощування для фарбування_x000a_металоконструкцiй колон, з'єднань, балок,_x000a_фахверкiв та iнших елементiв будiвель i_x000a_споруд"/>
        <s v="Улаштування i розбирання засобiв_x000a_пiдмощування для фарбування_x000a_металоконструкцiй покриттiв будiвель i_x000a_споруд"/>
        <s v="Стесування пілястри цегляних стiн"/>
        <s v="Улаштування пiдливки пiд колони з бетону_x000a_товщиною 20 мм"/>
        <s v="На кожнi 10 мм змiни товщини пiдливки_x000a_додавати до норми 6-9-1 до товщини 50мм"/>
        <s v="Сумiшi бетоннi готовi важкi, клас бетону В20_x000a_[М250], крупнiсть заповнювача 10 мм i_x000a_менше"/>
        <s v="Монтаж фахверка"/>
        <s v="Монтаж зв'язок по колонах ряда &quot;И&quot; з_x000a_гарячекатаних кутиків при висотi будiвлi_x000a_до 25 м"/>
        <s v="Основнi несучi конструкцiї для будiвель_x000a_багатоповерхових, виробничого та_x000a_невиробничого призначення, висотою до_x000a_100 м: колони, опорнi плити, балки_x000a_перекриттiв пiд встановлення устаткування_x000a_та покриттiв, ферми покриттiв та_x000a_мiжповерхових перекриттiв, зв'язки,_x000a_фахверки стiн, при реконструкцiї будiвель"/>
        <s v="Електродугове зварювання при монтажi_x000a_каркасiв"/>
        <s v="Ставлення болтiв будiвельних з гайками й_x000a_шайбами"/>
        <s v="Болти будiвельнi з гайками та шайбами"/>
        <s v="Додавати на кожнi 5 мм змiни товщини_x000a_стяжок цементних до товщини 50мм_x000a_(вузол 21)"/>
        <s v="Розчин готовий кладковий важкий_x000a_цементний, марка М200"/>
        <s v="Додавати на кожнi 5 мм змiни товщини_x000a_стяжок цементних до товщини 30мм"/>
        <s v="Монтаж настилу з профiльованого листа_x000a_при висотi будiвлi до 25 м"/>
        <s v="Профнастил ТП 150-870-1,0А (позитив)"/>
        <s v="Профнастил ТП 150-580-1,0А (позитив)"/>
        <s v="Гвинти самонарiзнi для крiплення_x000a_профiльованого настилу 5,5х32"/>
        <s v="Гвинти самонарiзнi для крiплення_x000a_профiльованого настилу 4,2х19"/>
        <s v="Монтаж покрiвельного покриття з_x000a_профiльованого листа при висотi будiвлi_x000a_до 25 м"/>
        <s v="Профнастил ТП 92-915-1,0 (позитив)"/>
        <s v="Свердлення отворів в елементах_x000a_устаткування і конструкціях з вуглецевої_x000a_стали, діаметр до 15 мм. глибина_x000a_свердління до 10 мм"/>
        <s v="Монтаж пiдвiсок i хомутiв для крiплення_x000a_обладнання всерединi будiвель i споруд"/>
        <s v="BIS підвіска-трапеція Vds &quot;Walraven&quot; арт.№_x000a_6785010"/>
        <s v="Шпилька 10х190 &quot;Walraven&quot; DIN 976-1 M10"/>
        <s v="Шпилька 10х2000 &quot;Walraven&quot; DIN 976-1 M10"/>
        <s v="Гвинт з кільцем 10х200 (гвинт-гак О з_x000a_метричною різьбою)"/>
        <s v="Гайка M10"/>
        <s v="Шайба М10"/>
        <s v="Ланцюг долголанк. 4.0мм цб. &quot;METALVIS&quot;_x000a_DIN 763"/>
        <s v="Карабін 4.0х40 пожежний цб.&quot;METALVIS&quot;_x000a_DIN 5299С"/>
        <s v="Монтаж балок під обладнання кроком до_x000a_12 м при висотi будiвлi до 25 м"/>
        <s v="Балки під обладнання"/>
        <s v="Опори пiд трубопроводи, опорнi частини,_x000a_сiдла, кронштейни, хомути"/>
        <s v="Кронштейни"/>
        <s v="Монтаж опорних конструкцiй для_x000a_крiплення трубопроводiв всерединi_x000a_будiвель i споруд масою до 0,1 т"/>
        <s v="Стійки під трубопроводи"/>
        <s v="Монтаж вентиляційних стаканів з_x000a_листової сталi"/>
        <s v="Вентиляційні стакани з листової сталі"/>
        <s v="Електродугове зварювання при монтажi_x000a_опорних частин каркасiв [стійки, балки]_x000a_одноповерхових виробничих будiвель"/>
        <s v="Грунтування металевих поверхонь за_x000a_один раз грунтовкою ГФ-021 (монтажних_x000a_швів)"/>
        <s v="Фарбування металевих погрунтованих_x000a_поверхонь емаллю ПФ-115 за 2 рази"/>
        <s v="Установлення шаф"/>
        <s v="Кран-комплект пожежний HW-52NKV для_x000a_одного пожежного крана Ду-50 у складі:_x000a_Шафа навісна HW-52NKV (600х1500х220_x000a_мм)-1шт..     Котушка для плоскоскладаного_x000a_рукава-1шт. Муфта з'єднувальна Ду-50-1шт._x000a_Вентиль пожежний кутовий бронзовий Ду-50_x000a_з датчиком  положення     пожежного крану_x000a_(ДППК)-1шт. Головка з'єднувальна муфтова_x000a_ГМ-50 (ГМН-50)-1шт. Рукав пожежний_x000a_латексний Д-51мм L-20м-1шт.  Головка  _x000a_з'єднувальна    рукава ГМ-50 (ГРН-50)-2шт._x000a_Ствол пожежний перекривний PWH-52 Ду-_x000a_50 зі сприском 16мм-1шт. Головка_x000a_з'єднувальна  цапкова  ГЦ-50-1шт. _x000a_Вогнегасник порошковий (ВП-6)-2шт."/>
        <s v="Кран-комплект пожежний HW-52NKS для_x000a_одного пожежного крана Ду-50 у складі:_x000a_Шафа навісна HW-52NKS (900х700х200_x000a_мм)-1шт.        Котушка для_x000a_плоскоскладаного рукава-1шт. Муфта_x000a_з'єднувальна Ду-50-1шт. Вентиль пожежний_x000a_кутовий бронзовий Ду-50 з датчиком   _x000a_положення     пожежного    крану (ДППК)-_x000a_1шт. Головка з'єднувальна муфтова ГМ-50_x000a_(ГМН-50)-1шт. Рукав пожежний латексний Д-_x000a_51мм L-20м-1шт.    Головка   з'єднувальна    _x000a_рукава ГМ-50 (ГРН-50)-2шт. Ствол_x000a_пожежний перекривний PWH-52 Ду-50 зі_x000a_сприском 16мм-1шт. Головка    з'єднувальна_x000a_цапкова ГЦ-50-1шт.     Вогнегасник_x000a_порошковий (ВП-6)-2шт."/>
        <s v="Вогнегасник порошковий ВП-6"/>
        <s v="Установлення кранiв пожежних дiаметром_x000a_50 мм"/>
        <s v="Установлення вентилiв, засувок, затворiв,_x000a_клапанiв зворотних, кранiв прохiдних на_x000a_трубопроводах iз стальних труб_x000a_дiаметром до 50 мм"/>
        <s v="Засувки паралельнi фланцевi з висувним_x000a_шпiнделем 30ч6бр для води та пари, тиск 1_x000a_МПа [10 кгс/см2], дiаметр 50 мм"/>
        <s v="Фланцi плоскi приварнi iз сталi ВСт3сп2,_x000a_ВСт3сп3, тиск 1,0 МПа [10 кгс/см2], дiаметр_x000a_50 мм"/>
        <s v="Кран кульовий муфтовий для води Ру до 1,6_x000a_МПа та Т до 150_С, DN 15 мм"/>
        <s v="Кран кульовий муфтовий для води Ру до 1,6_x000a_МПа та Т до 150_С, DN 20 мм"/>
        <s v="Кран кульовий муфтовий для води Ру до 1,6_x000a_МПа та Т до 150_С, DN 25 мм"/>
        <s v="Кран кульовий муфтовий для води Ру до 1,6_x000a_МПа та Т до 150_С, DN 32 мм"/>
        <s v="Клапан зворотний на Ру 1,0 МПа та Т до_x000a_90_С D 15 мм"/>
        <s v="Установлення кранiв поливальних_x000a_дiаметром 25 мм"/>
        <s v="Кран різьбовий водорозбiрний на Ру до_x000a_1.0МПа та Т до 100_С DN 3/4&quot;x1&quot;  UKSPAR"/>
        <s v="Рукав гумовий напірний з текстильним_x000a_каркасом, з комбінованою тканиною для_x000a_внутрішнього поливального крану, Ру до 1,0_x000a_МПа,   L=5м, дiаметр 25 мм"/>
        <s v="Рукав гумовий напірний з текстильним_x000a_каркасом, з комбінованою тканиною для_x000a_внутрішнього поливального крану, Ру до 1,0_x000a_МПа,    L=20м, дiаметр 25 мм"/>
        <s v="Прокладання трубопроводiв_x000a_водопостачання зi стальних_x000a_водогазопровiдних оцинкованих труб_x000a_дiаметром 20 мм"/>
        <s v="Прокладання трубопроводiв_x000a_водопостачання зi стальних_x000a_водогазопровiдних оцинкованих труб_x000a_дiаметром 20 мм (з отворами для_x000a_перфорації)"/>
        <s v="Прокладання трубопроводiв_x000a_водопостачання зi стальних_x000a_водогазопровiдних оцинкованих труб_x000a_дiаметром 25 мм"/>
        <s v="Прокладання трубопроводiв_x000a_водопостачання зi стальних_x000a_водогазопровiдних оцинкованих труб_x000a_дiаметром 32 мм"/>
        <s v="Прокладання трубопроводiв опалення i_x000a_водопостачання зi стальних_x000a_електрозварних труб дiаметром 50 мм"/>
        <s v="Гiдравлiчне випробування трубопроводiв_x000a_систем опалення, водопроводу i гарячого_x000a_водопостачання дiаметром до 50 мм"/>
        <s v="Прокладання трубопроводiв_x000a_водопостачання з напiрних_x000a_полiетиленових труб високого тиску_x000a_зовнiшнiм дiаметром 20 мм зі з'єднанням_x000a_терморезисторним зварюванням"/>
        <s v="Труби полiпропiленовi PN 16 для теплої i_x000a_холодної води дiам. 20х2,8 мм"/>
        <s v="Угольник 90_ внутрішній/зовнішній D 20"/>
        <s v="Муфта перехідна внутрішня/зовнішня_x000a_D25x20 Wavin"/>
        <s v="Муфта протипожежна РТМК для труби D25"/>
        <s v="Опора дiам. 20 мм Wavin"/>
        <s v="Шланг гнучкий в оплітці з алюмінієвого_x000a_сплаву l=40см, діам.15мм"/>
        <s v="Шланг гнучкий в оплітці з алюмінієвого_x000a_сплаву l=70см, діам.15мм"/>
        <s v="Прокладання трубопроводiв_x000a_водопостачання з напiрних_x000a_полiетиленових труб високого тиску_x000a_зовнiшнiм дiаметром 32 мм зі з'єднанням_x000a_терморезисторним зварюванням"/>
        <s v="Труби полiпропiленовi PN 16 для теплої i_x000a_холодної води дiам. 32х4,4 мм"/>
        <s v="Муфта перехідна D32x20 Wavin"/>
        <s v="Перехiд поліпропіленовий з металевою_x000a_внутрішньою різьбою D32x1&quot; Wavin"/>
        <s v="Муфта протипожежна РТМК для труби D32"/>
        <s v="Опора дiам. 32 мм Wavin"/>
        <s v="Прокладання трубопроводiв_x000a_водопостачання з напiрних_x000a_полiетиленових труб високого тиску_x000a_зовнiшнiм дiаметром 40 мм зі з'єднанням_x000a_терморезисторним зварюванням"/>
        <s v="Труби полiпропiленовi PN 16 для теплої i_x000a_холодної води дiам. 40х5,5 мм"/>
        <s v="Муфта перехідна D40x20 Wavin"/>
        <s v="Муфта перехідна D40x32 Wavin"/>
        <s v="Перехiд поліпропіленовий з металевою_x000a_внутрішньою різьбою D40x5/4&quot; Wavin"/>
        <s v="Опора дiам. 40 мм Wavin"/>
        <s v="Труби сталевi електрозварнi прямошовнi iз_x000a_сталi марки 20, зовнiшнiй дiаметр 57 мм,_x000a_товщина стiнки 3 мм (для гільз)"/>
        <s v="Ізоляція трубопроводів трубками із_x000a_спіненого каучуку, поліетилену"/>
        <s v="Ізоляція із вспіненого поліетилену K-FLEX_x000a_PE 9х22"/>
        <s v="Ізоляція із вспіненого поліетилену K-FLEX_x000a_PE 9х35"/>
        <s v="Ізоляція із вспіненого поліетилену K-FLEX_x000a_PE 9х42"/>
        <s v="Кліпса монтажна, діам.20мм"/>
        <s v="Кліпса монтажна, діам.32мм"/>
        <s v="Кліпса монтажна, діам.40мм"/>
        <s v="Стрiчка самоклеюча для спінених_x000a_теплоізоляційних матеріалів 3х50мм"/>
        <s v="Клей монтажний для теплоізоляційних_x000a_матеріалів"/>
        <s v="Очищувач клею"/>
        <s v="Метал для крiплення труб"/>
        <s v="Змiшувач для умивальника,_x000a_однорукояточний центральний набортний,_x000a_злив з аератором Зм-УмОЦБА"/>
        <s v="Змiшувач для душу двухрукояточний з_x000a_підводками в роздільних отворах настінний,_x000a_з душовою сiткою на гнучкому шлангу  Зм-_x000a_ДшДРНШл"/>
        <s v="Кран кульовий муфтовий для води Ру до 1,6_x000a_МПа та Т до 150_С, DN 50 мм"/>
        <s v="Труба полiпропiленова водопровідна PN 28_x000a_&quot;STABI PLUS&quot; S 3,2/SDR 7,4 D 20х2,8 мм_x000a_Wavin"/>
        <s v="Труба полiпропiленова водопровідна PN 28_x000a_&quot;STABI PLUS&quot; S 3,2/SDR 7,4 D 32х4,4 мм_x000a_Wavin"/>
        <s v="Компенсуюча петля поліпропіленова D 32_x000a_Wavin"/>
        <s v="Труба полiпропiленова водопровідна PN 28_x000a_&quot;STABI PLUS&quot; S 3,2/SDR 7,4 D 40х5,5 мм_x000a_Wavin"/>
        <s v="Прокладання трубопроводiв_x000a_водопостачання з напiрних_x000a_полiетиленових труб високого тиску_x000a_зовнiшнiм дiаметром 63 мм зі з'єднанням_x000a_терморезисторним зварюванням"/>
        <s v="Труба полiпропiленова водопровідна PN 28_x000a_&quot;STABI PLUS&quot; S 3,2/SDR 7,4 D 63х8,6 мм_x000a_Wavin"/>
        <s v="Муфта перехідна D63x32 Wavin"/>
        <s v="Ізоляція із вспіненого поліетилену K-FLEX_x000a_PE 13х22"/>
        <s v="Ізоляція із вспіненого поліетилену K-FLEX_x000a_PE 13х35"/>
        <s v="Ізоляція із вспіненого поліетилену K-FLEX_x000a_PE 13х42"/>
        <s v="Ізоляція із вспіненого поліетилену K-FLEX_x000a_PE 13х64"/>
        <s v="Кліпса монтажна, діам.65мм"/>
        <s v="Хомут металевий з шурупом D50-63 Wavin"/>
        <s v="Хомут металевий (болт/гайка) D87-92 Wavin"/>
        <s v="Труби сталевi електрозварнi прямошовнi iз_x000a_сталi марки 20, зовнiшнiй дiаметр 89 мм,_x000a_товщина стiнки 4 мм (для гільз)"/>
        <s v="Установлення умивальникiв одиночних з_x000a_пiдведеннямю холодної i гарячої води"/>
        <s v="Умивальник керамічний овальний другої_x000a_величини в комплекті з сифоном пляшковим_x000a_пластмасовим Ум Ов 2 вп бС"/>
        <s v="Установлення унiтазiв iз бачком_x000a_безпосередньо приєднаним"/>
        <s v="Унiтаз тарілчастий із суцiльновiдлитою_x000a_поличкою з косим випуском з 4-мя отворами_x000a_для кріплення до підлоги (у комплекті із  _x000a_змивним   керамічним бачком, гумовою_x000a_манжетою, арматурою кріплення) Ун ТС 2"/>
        <s v="Прокладання трубопроводiв каналiзацiї з_x000a_полiетиленових труб низького тиску_x000a_дiаметром 50 мм"/>
        <s v="Труба каналізаційна полівінілхлоридна для_x000a_внутрішньоі каналізаціі Dy50 &quot;Wavin&quot;"/>
        <s v="Каналізаційний затвор (зворотний клапан)_x000a_дiам. 50 мм"/>
        <s v="Відвід 45град. Dy 50 мм Wavin"/>
        <s v="Відвід 87'30 град. Dy 50 мм Wavin"/>
        <s v="Хомут сталевий, дiаметр 50 мм"/>
        <s v="Прокладання трубопроводiв каналiзацiї з_x000a_полiетиленових труб низького тиску_x000a_дiаметром 100 мм"/>
        <s v="Труба каналізаційна полівінілхлоридна для_x000a_внутрішньоі каналізаціі Dy110 &quot;Wavin&quot;"/>
        <s v="Хомут сталевий, дiаметр 110 мм"/>
        <s v="Відвід 45град. Dy 110 мм Wavin"/>
        <s v="Відвід 22'30 град.Dy110 мм Wavin"/>
        <s v="Відвід 87'30 град. Dy110 мм Wavin"/>
        <s v="Трiйник 45град. Dy110/Dy50 Wavin"/>
        <s v="Трiйник 45град. Dy110/Dy110 Wavin"/>
        <s v="Трiйник 87'30 град. Dy110/Dy50 Wavin"/>
        <s v="Трiйник 87'30 град. Dy110/Dy110 Wavin"/>
        <s v="Хрестовина одноплоскісна 67_30_x000a_110/110/110 Wavin"/>
        <s v="Перехiд Dy110/Dy50 Wavin"/>
        <s v="Заглушка iз ПВХ дiам. 110 мм Wavin"/>
        <s v="Клапан повітряний «Maxi Vent» 110 Wavin"/>
        <s v="Ревiзiя Dy 110 Wavin"/>
        <s v="Установлення трапiв дiаметром 50 мм"/>
        <s v="Трап до каналiзацiйних труб iз_x000a_полiпропiлену дiам. 50 мм"/>
        <s v="Установлення трапiв дiаметром 100 мм"/>
        <s v="Трап до каналiзацiйних труб iз_x000a_полiпропiлену дiам. 110 мм"/>
        <s v="Муфта протипожежна РТМК для труби Dу110"/>
        <s v="Труба каналізаційна із ПВХ з ущільнюючим_x000a_кільцем SN8, SDR34 для зовнішньої_x000a_каналізації DN 110х3,2 Wavin"/>
        <s v="Ревiзiя з ущільнюючим кільцем SN4 для_x000a_зовнішньої каналізації Dу 110 Wavin"/>
        <s v="Улаштування бетоних опор розміром_x000a_200х300х90(h) з кроком 1,5м під_x000a_трубопровід діам.110мм у каналі"/>
        <s v="Сумiшi бетоннi готовi важкi, клас бетону В10_x000a_[М150], крупнiсть заповнювача бiльше 10 до_x000a_20 мм"/>
        <s v="Установлення воронок водостiчних"/>
        <s v="Воронка  водостiчна чавунна (з крiпильними_x000a_деталями) Q=20л/с Dy100 ВР 100"/>
        <s v="Компенсаційний патрубок сталевий, дiаметр_x000a_100 мм"/>
        <s v="Прокладання трубопроводiв опалення i_x000a_водопостачання зi стальних_x000a_електрозварних труб дiаметром 100 мм"/>
        <s v="Прокладання трубопроводiв опалення i_x000a_водопостачання зi стальних_x000a_електрозварних труб дiаметром 150 мм"/>
        <s v="Прокладання трубопроводiв опалення i_x000a_водопостачання зi стальних_x000a_електрозварних труб дiаметром 200 мм"/>
        <s v="Трiйник сталевий безшовний приварний_x000a_перехідний,  D219х108"/>
        <s v="Трiйник сталевий безшовний приварний_x000a_перехідний,  D219х6,0-159х6,0"/>
        <s v="Трiйник сталевий безшовний приварний_x000a_равнопрохідний,  D219х6,0"/>
        <s v="Заглушка сталева безшовна приварна_x000a_елiптична, виконання 2, D 219х8,0"/>
        <s v="Установлення фланцевих з'єднань на_x000a_стальних трубопроводах дiаметром 150_x000a_мм"/>
        <s v="Установлення фланцевих з'єднань на_x000a_стальних трубопроводах дiаметром 200_x000a_мм"/>
        <s v="Прокладання трубопроводiв_x000a_водопостачання з напiрних_x000a_полiетиленових труб високого тиску_x000a_зовнiшнiм дiаметром 160 мм зі з'єднанням_x000a_терморезисторним зварюванням"/>
        <s v="Труба для зовнішньої каналізації із_x000a_раструбом ПВХ з ущільнюючим кільцем,_x000a_клас S (SN8, SDR34), Dу 250х7,3  Wavin"/>
        <s v="Улаштування бетоних опор розмір_x000a_400х830х90(h) з кроком 2,0м під_x000a_трубопроводи систем К2 діам.250мм, і К14_x000a_діам.160мм у каналі на випуску"/>
        <s v="Ревiзiя з ущільнюючим кільцем SN4 для_x000a_зовнішньої каналізації Dу 250 Wavin"/>
        <s v="Трійник 87_ клас S (SN8) для зовнішньоі_x000a_каналізаціі Dy250/Dy200х87 Wavin"/>
        <s v="Трійник 87_ клас S (SN8) для зовнішньоі_x000a_каналізаціі Dy250/Dy250х87 Wavin"/>
        <s v="Трійник 45_ клас S (SN8) для зовнішньоі_x000a_каналізаціі Dy250/Dy200х45 Wavin"/>
        <s v="Відвід 45_ з ущільнюючим кільцем клас S_x000a_(SN8) для зовнішньоі каналізаціі Dy250х45_x000a_Wavin"/>
        <s v="Заглушка внутрішня SN4 для зовнішньоі_x000a_каналізаціі Dy250 Wavin"/>
        <s v="Установлення вентилiв, засувок, затворiв,_x000a_клапанiв зворотних, кранiв прохiдних на_x000a_трубопроводах iз стальних труб_x000a_дiаметром до 150 мм"/>
        <s v="Засувки паралельнi фланцевi з висувним_x000a_шпiнделем 30ч6бр для води та пари, тиск 1_x000a_МПа [10 кгс/см2], дiаметр 150 мм"/>
        <s v="Каналізаційний затвор (зворотний клапан)_x000a_Dy 150"/>
        <s v="Трійник 88_ клас S (SN8) для зовнішньоі_x000a_каналізаціі Dy100/Dy100x88 Wavin"/>
        <s v="Відвід 45_ з ущільнюючим кільцем клас S_x000a_(SN8) для зовнішньоі каналізаціі Dy110x45_x000a_Wavin"/>
        <s v="Відвід 88_ з ущільнюючим кільцем клас S_x000a_(SN8) для зовнішньоі каналізаціі Dy110x88_x000a_Wavin"/>
        <s v="Заглушка внутрішня SN4 для зовнішньоі_x000a_каналізаціі Dy110 Wavin"/>
        <s v="Каналізаційний затвор (зворотний клапан)_x000a_Dy 100"/>
        <s v="Труба для зовнішньої каналізації із_x000a_раструбом ПВХ з ущільнюючим кільцем,_x000a_клас S (SN8, SDR34), Dу 160х4,7  Wavin"/>
        <s v="Трійник 45_ клас S (SN8) для зовнішньоі_x000a_каналізаціі Dy160/Dy110x45 Wavin"/>
        <s v="Трійник 45_ клас S (SN8) для зовнішньоі_x000a_каналізаціі Dy160/Dy160x45 Wavin"/>
        <s v="Трійник 88_ клас S (SN8) для зовнішньоі_x000a_каналізаціі Dy160/Dy160x88 Wavin"/>
        <s v="Відвід 45_ з ущільнюючим кільцем клас S_x000a_(SN8) для зовнішньоі каналізаціі Dy160x45_x000a_Wavin"/>
        <s v="Відвід 88_ з ущільнюючим кільцем клас S_x000a_(SN8) для зовнішньоі каналізаціі Dy160x88_x000a_Wavin"/>
        <s v="Заглушка внутрішня SN4 для зовнішньоі_x000a_каналізаціі Dy160 Wavin"/>
        <s v="Муфта -фланец для ПВХ труб DN150"/>
        <s v="Ревiзiя з ущільнюючим кільцем SN4 для_x000a_зовнішньої каналізації Dу 160 Wavin"/>
        <s v="Улаштування бетоних опор розмір_x000a_200х300х90(h) з кроком 1,5м під_x000a_трубопроводи у каналах"/>
        <s v="Трап пластмасовий з косим відводом дiам._x000a_110 мм ТК100П ГОСТ 1811-97"/>
        <s v="Демонтаж трубопроводiв iз чавунних_x000a_каналiзацiйних труб дiаметром до 100 мм"/>
        <s v="Демонтаж трубопроводiв каналiзацiї з_x000a_полiетиленових труб низького тиску_x000a_дiаметром 100 мм"/>
        <s v="Демонтаж трубопроводiв з труб ПВХ_x000a_дiаметром 160 мм"/>
        <s v="Установлення секцiй водопiдiгрiвникiв_x000a_швидкiсних поверхнею нагрiву однiєї секцiї_x000a_до 4 м2"/>
        <s v="Клімат - панель довжиною 6 м EFFI (з_x000a_кришкою для з'єднання з теплоізоляцією)"/>
        <s v="Прохідний колектор"/>
        <s v="Прес - фітінг"/>
        <s v="Труби металопластиковi, PE-Xа RAUTITAN_x000a_flex із зшитого поліетилену з киснезахисним_x000a_шаром, Ду 16х2,2 мм"/>
        <s v="Труби металопластиковi, PE-Xа RAUTITAN_x000a_flex із зшитого поліетилену з киснезахисним_x000a_шаром, Ду 20х2,8 мм"/>
        <s v="Прокладання трубопроводiв_x000a_водопостачання з напiрних_x000a_полiетиленових труб високого тиску_x000a_зовнiшнiм дiаметром 25 мм зі з'єднанням_x000a_терморезисторним зварюванням"/>
        <s v="Труби металопластиковi, PE-Xа RAUTITAN_x000a_flex із зшитого поліетилену з киснезахисним_x000a_шаром, Ду 25х3,5 мм &quot;REHAU&quot;"/>
        <s v="Установлення повітровідвідників"/>
        <s v="Автоматичний розповітрювач для води t=90-_x000a_65 С, Ру 1,0 МПа, ду 15 &quot;Герц&quot;"/>
        <s v="Кран для наповнення та зливу_x000a_ТHERMOFLEX, для води t= 90-65 С, Ру 1,0_x000a_МПа, ду 15 &quot;ГЕРЦ&quot;"/>
        <s v="Штуцер для шланга к зливному крану_x000a_&quot;ГЕРЦ&quot; ду 15"/>
        <s v="Синтетичний каучук марки K-FLEX ST,_x000a_товщ. 19 мм, діам. 16х2,2"/>
        <s v="Синтетичний каучук марки K-FLEX ST,_x000a_товщ. 19 мм, діам. 20х2,8"/>
        <s v="Синтетичний каучук марки K-FLEX ST,_x000a_товщ. 19 мм, діам. 25х3,5"/>
        <s v="Жолоб фіксуючий, для РЕ - труб, діам.16/17_x000a_&quot;REHAU&quot;"/>
        <s v="Жолоб фіксуючий, для РЕ - труб, діам.20_x000a_&quot;REHAU&quot;"/>
        <s v="Жолоб фіксуючий, для РЕ - труб, діам.25х3,_x000a_5  &quot;REHAU&quot;"/>
        <s v="Хомут оцинкований з гумовою ізоляцією,_x000a_для кріплення трубопроводів, діам. 16х2,2"/>
        <s v="Хомут оцинкований з гумовою ізоляцією,_x000a_для кріплення трубопроводів, діам. 20х2,9"/>
        <s v="Хомут оцинкований з гумовою ізоляцією,_x000a_для кріплення трубопроводів, діам. 25х3,5"/>
        <s v="Гiльза RAUTITAN PX для запресовки, діам._x000a_16"/>
        <s v="Гiльза RAUTITAN PX для запресовки, діам._x000a_20"/>
        <s v="Гiльза RAUTITAN PX для запресовки, діам._x000a_25"/>
        <s v="Кутник RAUTITAN PX 90, діам. 16"/>
        <s v="Кутник RAUTITAN PX 90, діам. 20"/>
        <s v="Кутник RAUTITAN PX 90, діам. 25"/>
        <s v="Перехідник RAUTITAN з зовнішньою_x000a_різьбою 16-R 1/2"/>
        <s v="Перехідник RAUTITAN з зовнішньою_x000a_різьбою 20-R 1/2"/>
        <s v="Перехідник RAUTITAN з зовнішньою_x000a_різьбою 25-R 3/4"/>
        <s v="Трійник RAUTITAN RX 25-16-20"/>
        <s v="Клімат - панель довжиною 30 м EFFI (з_x000a_кришкою для з'єднання з теплоізоляцією)"/>
        <s v="Труби металопластиковi, PE-Xа RAUTITAN_x000a_flex із зшитого поліетилену з киснезахисним_x000a_шаром, Ду 32х4,4 мм"/>
        <s v="Труби металопластиковi, PE-Xа RAUTITAN_x000a_flex із зшитого поліетилену з киснезахисним_x000a_шаром, Ду 40х5,5 мм"/>
        <s v="Синтетичний каучук марки K-FLEX ST,_x000a_товщ. 19 мм, діам. 32х4,4"/>
        <s v="Теплоізоляція для міді"/>
        <s v="Жолоб фіксуючий, для РЕ - труб, діам.32х4,_x000a_4 &quot;REHAU&quot;"/>
        <s v="Жолоб фіксуючий, для РЕ - труб, діам.40_x000a_&quot;REHAU&quot;"/>
        <s v="Хомут оцинкований з гумовою ізоляцією,_x000a_для кріплення трубопроводів, діам. 32х4,4"/>
        <s v="Хомут оцинкований з гумовою ізоляцією,_x000a_для кріплення трубопроводів, діам. 40х5,5"/>
        <s v="Гiльза RAUTITAN PX для запресовки, діам._x000a_32"/>
        <s v="Гiльза RAUTITAN PX для запресовки, діам._x000a_40"/>
        <s v="Кутник RAUTITAN PX 90, діам. 40"/>
        <s v="Муфта RAUTITAN PX зєднувальна_x000a_рівнопрохідна, діам. 40"/>
        <s v="Перехідник RAUTITAN з зовнішньою_x000a_різьбою 40-R 1 1/4"/>
        <s v="Трійник RAUTITAN RX 25-20-20"/>
        <s v="Трійник RAUTITAN RX 32-20-25"/>
        <s v="Трійник RAUTITAN RX 40-20-32"/>
        <s v="Трійник RAUTITAN RX 40-20-40"/>
        <s v="Прилади, що монтуються на_x000a_технологiчному трубопроводi [расходомiр_x000a_об'ємний, швидкiсний, iндукцiйний;_x000a_ротаметр, клапан регулюючий; регулятор_x000a_тиску та температури прямої дiї;_x000a_покажчик потоку рiдини; проточнi датчики_x000a_концентратомiрiв i щiльномiрiв, РН-_x000a_метрiв], дiаметр трубопроводу до 20 мм"/>
        <s v="Автоматичний регулятор перепаду тиску Р =_x000a_5...30 кПа, середовище - вода t =65 С, з_x000a_нипельною трубкою, ду=15, 1 4002 4Х_x000a_&quot;ГЕРЦ&quot;"/>
        <s v="Запірний клапан, з похилим шпинделем, з_x000a_двома отварами та різьбовою заглушкою,_x000a_середовище - вода, t = 90-65C, тиск 1,6 МПа,_x000a_дiаметр 15 мм, 4115 А STROEMAX - A _x000a_&quot;ГЕРЦ&quot;"/>
        <s v="Запірний клапан, з похилим шпинделем, з_x000a_двома отварами та різьбовою заглушкою,_x000a_середовище - вода, t = 90-65C, тиск 1,6 МПа,_x000a_дiаметр 20 мм, 4115 А STROEMAX - A _x000a_&quot;ГЕРЦ&quot;"/>
        <s v="Кран кульовий, середовище - вода t=90-65_x000a_С Ру до 1,0 МПа, дiаметр 15 мм &quot;ГЕРЦ&quot;"/>
        <s v="Кран кульовий, середовище - вода t=90-65_x000a_С Ру до 1,0 МПа, дiаметр 20 мм &quot;ГЕРЦ&quot;"/>
        <s v="Установлення покажчикiв рiвня кранового_x000a_типу"/>
        <s v="Термостатичний клапан прохідний, з_x000a_плавним прихованим попереднім_x000a_налаштуванням, середовище - вода  t = 90-_x000a_65C, Ру 1,0 МПа,     Ду 15 мм ГЕРЦ  TS-90-V_x000a_&quot;ГЕРЦ&quot;"/>
        <s v="Термостатична головка HERZ-MINI &quot;ГЕРЦ&quot;"/>
        <s v="Вентиль запірний кутовий, для відключення_x000a_радіатора, середовище - вода, t=90-65C, Ру_x000a_до 1,0 МПа, Ду 15 &quot;ГЕРЦ-RL-1&quot;"/>
        <s v="Установлення радiаторiв стальних"/>
        <s v="Радiатор біметалевий плоский 3-секційний_x000a_РПД-1Д-500-3 ТОВ &quot;ПРЕС&quot; з пробками"/>
        <s v="Радiатор біметалевий плоский 4-секційний_x000a_РПД-1Д-500-4 ТОВ &quot;ПРЕС&quot; з пробками"/>
        <s v="Радiатор біметалевий плоский 5-секційний_x000a_РПД-1Д-500-5 ТОВ &quot;ПРЕС&quot; з пробками"/>
        <s v="Радiатор біметалевий плоский 6-секційний_x000a_РПД-1Д-500-6 ТОВ &quot;ПРЕС&quot; з пробками"/>
        <s v="Радiатор біметалевий плоский 9-секційний_x000a_РПД-1Д-500-9 ТОВ &quot;ПРЕС&quot; з пробками"/>
        <s v="Радiатор біметалевий плоский 10-секційний_x000a_РПД-1Д-500-10 ТОВ &quot;ПРЕС&quot; з пробками"/>
        <s v="Радiатор біметалевий плоский 14-секційний_x000a_РПД-1Д-500-14 ТОВ &quot;ПРЕС&quot; з пробками"/>
        <s v="Кронштейн для кріплення опалювального_x000a_приладу L=165 мм"/>
        <s v="Кран &quot;американка&quot; 3/4"/>
        <s v="Установлення кранiв повiтряних"/>
        <s v="Повітровипускний кран типа &quot;Маєвського&quot; ду_x000a_10"/>
        <s v="Опора для кріплення труби 16,2х2,6, що_x000a_проходять по підлозі з подальшим їх_x000a_зашиванням"/>
        <s v="Опора для кріплення труби 20х2,8, що_x000a_проходять по перекриттю"/>
        <s v="Опора для кріплення труби 32х4,4, що_x000a_проходять по перекриттю"/>
        <s v="Хомут оцинкований з гумовою ізоляцією,_x000a_для кріплення трубопроводів, діам. 16,2х2,6"/>
        <s v="З'єднання різьбові 16,2х2,6 G3/4&quot;"/>
        <s v="Кутник RAUTITAN PX 90, діам. 32"/>
        <s v="Муфта RAUTITAN PX з'єднувальна_x000a_рівнопрохідна, діам. 16"/>
        <s v="Перехідник RAUTITAN RX з зовнішньою_x000a_різьбою 25-R 1/2"/>
        <s v="Перехідник RAUTITAN RX з зовнішньою_x000a_різьбою 25-R 3/4"/>
        <s v="Перехідник RAUTITAN з зовнішньою_x000a_різьбою 32-R 1&quot;"/>
        <s v="Трійник RAUTITAN RX 16-16-16"/>
        <s v="Трійник RAUTITAN RX 16-25-16"/>
        <s v="Трійник RAUTITAN RX 20-16-16"/>
        <s v="Трійник RAUTITAN RX 32-25-20"/>
        <s v="Прокладання трубопроводiв_x000a_водопостачання з напiрних_x000a_полiетиленових труб високого тиску_x000a_зовнiшнiм дiаметром 50 мм зі з'єднанням_x000a_терморезисторним зварюванням"/>
        <s v="Труби металопластиковi, PE-Xа RAUTITAN_x000a_flex із зшитого поліетилену з киснезахисним_x000a_шаром, Ду 50х6,9 мм"/>
        <s v="Синтетичний каучук марки K-FLEX ST,_x000a_товщ. 19мм, діам. 50х9"/>
        <s v="Жолоб фіксуючий, для РЕ - труб, діам.50х6,_x000a_9  &quot;REHAU&quot;"/>
        <s v="Хомут оцинкований з гумовою ізоляцією,_x000a_для кріплення трубопроводів, діам. 50х9"/>
        <s v="Гiльза RAUTITAN PX для запресовки, діам._x000a_50"/>
        <s v="Кутник RAUTITAN PX 90, діам. 50"/>
        <s v="Перехідник RAUTITAN з зовнішньою_x000a_різьбою 50-R 1 1/2&quot;"/>
        <s v="Американка 1 1/2&quot;"/>
        <s v="Різблення 1 1/2&quot;"/>
        <s v="Муфта із внутрішнім різбленням 50-1 1/2&quot;"/>
        <s v="Прилади, що монтуються на_x000a_технологiчному трубопроводi [расходомiр_x000a_об'ємний, швидкiсний, iндукцiйний;_x000a_ротаметр, клапан регулюючий; регулятор_x000a_тиску та температури прямої дiї;_x000a_покажчик потоку рiдини; проточнi датчики_x000a_концентратомiрiв i щiльномiрiв, РН-_x000a_метрiв], дiаметр трубопроводу до 50 мм"/>
        <s v="Автоматичний регулятор перепаду тиску Р =_x000a_5...30 кПа, середовище - вода t =65 С, з_x000a_нипельною трубкою, ду=40, 1 4002 4Х_x000a_&quot;ГЕРЦ&quot;"/>
        <s v="Запірний клапан, з похилим шпинделем, з_x000a_двома отварами та різьбовою заглушкою,_x000a_середовище - вода, t = 90-65C, тиск 1,6 МПа,_x000a_дiаметр 40 мм, 4115 А STROEMAX - A _x000a_&quot;ГЕРЦ&quot;"/>
        <s v="Кран кульовий, з важільною ручкою,_x000a_середовище - вода t=90-65 С Ру до 1,0 МПа,_x000a_дiаметр 20 мм  ВР-ВР &quot;ГЕРЦ&quot;"/>
        <s v="Кран кульовий, з важільною ручкою,_x000a_середовище - вода t=90-65 С Ру до 1,0 МПа,_x000a_дiаметр 40 мм  ВР-ВР &quot;ГЕРЦ&quot;"/>
        <s v="Синтетичний каучук марки K-FLEX ST,_x000a_товщ. 19мм, діам. 50х6,9"/>
        <s v="Синтетичний каучук марки K-FLEX ST,_x000a_товщ. 32 мм, діам. 25х3,5"/>
        <s v="Синтетичний каучук марки K-FLEX ST,_x000a_товщ. 32 мм, діам. 50х6,9"/>
        <s v="Хомут оцинкований з гумовою ізоляцією,_x000a_для кріплення трубопроводів, діам. 50х6,9"/>
        <s v="Опора для кріплення труби 50х6,9, що_x000a_проходять по перекриттю"/>
        <s v="Муфта RAUTITAN PX з'єднувальна_x000a_рівнопрохідна, діам. 50"/>
        <s v="Перехідник RAUTITAN з зовнішньою_x000a_різьбою 25-R 1/2&quot;"/>
        <s v="Перехідник RAUTITAN з зовнішньою_x000a_різьбою 50-R 1 1/4&quot;"/>
        <s v="Трійник RAUTITAN RX 50-25-50"/>
        <s v="Установлення камер припливних типових_x000a_без секцiї зрошення продуктивнiстю до 20_x000a_тис.м3/год"/>
        <s v="Припливно-витяжна установка лівого_x000a_виконання, Lпр=14750 м3/год, Рвілн.=948_x000a_Па, Lв=16900 м3/год, комплект &quot;АСМ&quot;_x000a_Україна складається               з: 1)Клапан_x000a_повітряний, розм. 1345х1300h; 2)Секція_x000a_фільтру, класу G4; 3)Витяжний вентилятор_x000a_Lв=16900 м3/год, Рвілн.=500 Па з ел.  _x000a_двигуном          N=7,5 кВт, n=1646 об/мин; 4)_x000a_Припливний вентилятор Lпр=14750 м3/год,_x000a_Рвілн.=500 Па з ел. двигуном N=7,5 кВт,_x000a_n=1547   об/мин      .; 5)Теплообмінник_x000a_охолодження Qт=86600 Вm; 6)Водяний_x000a_нагрівач, Qт=54100 Вm;_x000a_7)РекуператорLпр=14750 м3/год,Lв=16900 _x000a_м3/год. Вузол Водозмішувача в складі:_x000a_Клапан+привід R3032-16-B3+NR24A, SR_x000a_Belimo, насос Wilo Star-RS 30/6 з гайками_x000a_TG-K3/PT1000"/>
        <s v="Монтаж шафи керування або регулювання"/>
        <s v="Комплект автоматики складається з:Силова_x000a_частина витяг Програмування С 281-3;_x000a_Контроллер Е 3-DSP; Виносний дисплей_x000a_можливість исп.                     кабель до 100_x000a_м  DTV500X+ANS-1; Датчик перепаду тиску_x000a_(фільтр) DTV300X+ANS-1; Датчик перепаду_x000a_тиску (вентилятор) ВСУ до МС-16     на     1  _x000a_1/4&quot;; Термодатчик, припливний канал TG-_x000a_K3/PT1000; Термодатчик, канал після_x000a_рекуператор TG-UH/PT1000; Термодатчик,  _x000a_зовнішній     повітря       TG-А/PT1000;_x000a_Термодатчик, теплоносій HTRT10A_x000a_перетворювач вологість і темп в_x000a_приміщення NM24A-SR-TP; привід   _x000a_повітряний     заслінка   рекуператор NF24A-_x000a_SR; привід повітряний заслінка припливний_x000a_повітря NF24A-SR; привід повітряний_x000a_заслінка витяжний    повітря NM24A-SR-TP;_x000a_привід повітряний заслінка камера змішення_x000a_RANCO термостат 6 м 5be27-_x000a_5uv0перетворювач частота 7,5 кВт"/>
        <s v="Установлення агрегатiв повiтряно-_x000a_опалювальних масою до 0,8 т"/>
        <s v="Компресорно-конденсаторний блок_x000a_PERSEUS 2.1.75 АСМ Україна"/>
        <s v="Круглий дифузор, фіксовані кільця,_x000a_кріплення до регулятора, регулятор витрат_x000a_повітря, типорозмір 8 OD1/8-L2 розм. 8 IMP_x000a_Klima   Lindab"/>
        <s v="Установлення грат жалюзiйних площею у_x000a_просвiтi до 1 м2"/>
        <s v="Гратка алюмiнiєва регульована,_x000a_горизонтальні пластини з прихованим_x000a_гвинтовим кріпленням, регулятор F розм._x000a_825х325 AR-13/2 - F  825х325"/>
        <s v="Гратка зовнішня, розм. РН 1000х1000h"/>
        <s v="Прокладання вузла проходу, дiаметром_x000a_500 мм"/>
        <s v="Вузол проходу, дiаметр 500 мм УП1-07,_x000a_с.5.904-45"/>
        <s v="Установлення над шахтами зонтiв iз_x000a_листової сталi круглого перерiзу_x000a_дiаметром 710 мм"/>
        <s v="Зонт круглий, дiаметр 710 мм ЗК 00.000-07,_x000a_с.5.904-51"/>
        <s v="Прокладання повiтроводiв з оцинкованої_x000a_сталi класу Н [нормальнi] товщиною 0,9_x000a_мм, периметром до 5200 мм"/>
        <s v="Перехід з оцинкованої сталi товщиною 1 мм,_x000a_розмiр 1345х1300h/діам.710, L=500 мм"/>
        <s v="Перехід з оцинкованої сталi товщиною 1 мм,_x000a_розмiр 1345х1300h/800х600h, L=500 мм"/>
        <s v="Прокладання повiтроводiв з оцинкованої_x000a_сталi класу Н [нормальнi] товщиною 0,7_x000a_мм, периметром до 2400 мм"/>
        <s v="Прокладання повiтроводiв з оцинкованої_x000a_сталi класу Н [нормальнi] товщиною 0,7_x000a_мм, периметром 4000 мм"/>
        <s v="Короб з оцинкованої сталi товщиною 1 мм,_x000a_розмiр 1000х1000h, L=600 мм"/>
        <s v="Прокладання повiтроводiв з оцинкованої_x000a_сталi класу Н [нормальнi] товщиною 0,7_x000a_мм, дiаметром вiд 500 до 560 мм"/>
        <s v="Повiтровод з оцинкованої з сталi товщиною_x000a_0,7 мм, круглого перерiзу, дiаметр 500 мм"/>
        <s v="Повiтровод з оцинкованої з сталi товщиною_x000a_0,8 мм, круглого перерiзу, дiаметр 500 мм"/>
        <s v="Прокладання повiтроводiв з оцинкованої_x000a_сталi класу Н [нормальнi] товщиною 0,6_x000a_мм, дiаметром до 450 мм"/>
        <s v="Повiтровод з оцинкованої сталi товщиною 0,_x000a_8 мм, круглого перерiзу, спирально-_x000a_навивний, дiаметр 400 мм"/>
        <s v="Повiтровод з оцинкованої з сталi товщиною_x000a_0,8 мм, круглого перерiзу, дiаметр 450 мм"/>
        <s v="Прокладання повiтроводiв з оцинкованої_x000a_сталi класу Н [нормальнi] товщиною 0,7_x000a_мм, дiаметром до 800 мм"/>
        <s v="Повiтровод з оцинкованої з сталi товщиною_x000a_0,8 мм, круглого перерiзу, дiаметр 630 мм"/>
        <s v="Повiтровод з оцинкованої з сталi товщиною_x000a_0,8 мм, круглого перерiзу, дiаметр 710 мм"/>
        <s v="Прокладання повiтроводiв з оцинкованої_x000a_сталi класу Н [нормальнi] товщиною 0,7_x000a_мм, периметром вiд 1100 до 1600 мм"/>
        <s v="Повiтровід з оцинкованої сталi товщиною 0,_x000a_8 мм, прямокутного перерiзу, розмiр_x000a_200х400 мм"/>
        <s v="Повiтровід з оцинкованої сталi товщиною 0,_x000a_8 мм, прямокутного перерiзу, розмiр_x000a_400х400 мм"/>
        <s v="Повiтровід з оцинкованої сталi товщиною 0,_x000a_8 мм, прямокутного перерiзу, розмiр_x000a_500х400 мм"/>
        <s v="Повiтровід з оцинкованої сталi товщиною 0,_x000a_8 мм, прямокутного перерiзу, розмiр_x000a_700х400 мм"/>
        <s v="Повiтровід з оцинкованої сталi товщиною 0,_x000a_8 мм, прямокутного перерiзу, розмiр_x000a_825х325 мм"/>
        <s v="Прокладання повiтроводiв з оцинкованої_x000a_сталi класу Н [нормальнi] товщиною 0,7_x000a_мм, периметром до 3200 мм"/>
        <s v="Повiтровід з оцинкованої сталi товщиною 0,_x000a_8 мм, прямокутного перерiзу, розмiр_x000a_800х500 мм"/>
        <s v="Повiтровід з оцинкованої сталi товщиною 0,_x000a_8 мм, прямокутного перерiзу, розмiр_x000a_800х600 мм"/>
        <s v="Повiтровід з оцинкованої сталi товщиною 0,_x000a_8 мм, прямокутного перерiзу, розмiр_x000a_1000х500 мм"/>
        <s v="Повiтровід з оцинкованої сталi товщиною 0,_x000a_8 мм, прямокутного перерiзу, розмiр_x000a_1000х1000 мм"/>
        <s v="Iзоляцiя плоских поверхонь плитами_x000a_мiнераловатними"/>
        <s v="Мінвата фольгована, товщ. 40мм"/>
        <s v="Гвіздки самоклеючі"/>
        <s v="Ізоляція &quot;Нобасил&quot;, товщ. 20мм"/>
        <s v="Сталь для крiплення повітропроводiв"/>
        <s v="Лючок для виміру параметрів повітря"/>
        <s v="Дросель-клапани круглого перерізу з_x000a_ніпельним з'єднанням дiаметр  450 мм ДКН-_x000a_Ф450"/>
        <s v="Дросель-клапани круглого перерізу з_x000a_ніпельним з'єднанням дiаметр  630 мм ДКН-_x000a_Ф630"/>
        <s v="Трубопроводи з мiдних труб на умовний_x000a_тиск до 2,5 МПа [25 кгс/см2], дiаметр 28_x000a_мм"/>
        <s v="Трубка мідна, діам. 28 мм"/>
        <s v="Трубопроводи з мiдних труб на умовний_x000a_тиск до 2,5 МПа [25 кгс/см2], дiаметр 42_x000a_мм"/>
        <s v="Трубка мідна, діам. 42 мм"/>
        <s v="Теплоізоляція &quot;Термофлекс&quot; діам.28 мм"/>
        <s v="Теплоізоляція &quot;Термофлекс&quot; діам.42 мм"/>
        <s v="Установлення камер припливних типових_x000a_без секцiї зрошення продуктивнiстю до 10_x000a_тис.м3/год"/>
        <s v="Припливно-витяжна установка лівого_x000a_виконання, з дахом, Lпр=7240 м3/год,_x000a_Рвілн.=500 Па, Lв=10140 м3/год,_x000a_зовнішнього виконання   комплект GS-13_x000a_&quot;AEROSTAR&quot;"/>
        <s v="Комплект автоматики"/>
        <s v="Круглий дифузор, фіксовані кільця,_x000a_кріплення до регулятора, регулятор витрат_x000a_повітря, типорозмір 7 OD1/8-L2 розм. 7 IMP_x000a_Klima    Lindab"/>
        <s v="Гратка алюмiнiєва регульована,_x000a_горизонтальні пластини з прихованим_x000a_гвинтовим кріпленням, регулятор F розм._x000a_625х125 AR-13/2 - F   625х125"/>
        <s v="Вузол проходу, дiаметр 315 мм УП1-02,_x000a_с.5.904-45"/>
        <s v="Прокладання вузла проходу, дiаметром_x000a_630 мм"/>
        <s v="Вузол проходу, дiаметр 630 мм УП1-06,_x000a_с.5.904-45"/>
        <s v="Прокладання повiтроводiв з оцинкованої_x000a_сталi класу Н [нормальнi] товщиною 0,9_x000a_мм, периметром 3700 мм, вiд 4100 до 4500_x000a_мм"/>
        <s v="Перехід з оцинкованої сталi товщиною 1 мм,_x000a_розмiр 1340х845h/діам.710, L=500 мм"/>
        <s v="Прокладання повiтроводiв з оцинкованої_x000a_сталi класу Н [нормальнi] товщиною 0,5_x000a_мм, дiаметром до 200 мм"/>
        <s v="Повiтровод з оцинкованої сталi товщиною 0,_x000a_8 мм, круглого перерiзу, спирально-_x000a_навивний, дiаметр 180 мм"/>
        <s v="Прокладання повiтроводiв з оцинкованої_x000a_сталi класу Н [нормальнi] товщиною 0,6_x000a_мм, дiаметром до 250 мм"/>
        <s v="Повiтровод з оцинкованої сталi товщиною 0,_x000a_8 мм, круглого перерiзу, спирально-_x000a_навивний, дiаметр 250 мм"/>
        <s v="Прокладання повiтроводiв з оцинкованої_x000a_сталi класу Н [нормальнi] товщиною 0,6_x000a_мм, дiаметром до 355 мм"/>
        <s v="Повiтровод з оцинкованої сталi товщиною 0,_x000a_8 мм, круглого перерiзу, спирально-_x000a_навивний, дiаметр 315 мм"/>
        <s v="Повiтровод з оцинкованої сталi товщиною 0,_x000a_8 мм, круглого перерiзу, спирально-_x000a_навивний, дiаметр 450 мм"/>
        <s v="Повiтровод з оцинкованої сталi товщиною 0,_x000a_8 мм, круглого перерiзу, спирально-_x000a_навивний, дiаметр 500 мм"/>
        <s v="Повiтровод з оцинкованої сталi товщиною 0,_x000a_8 мм, круглого перерiзу, спирально-_x000a_навивний, дiаметр 560 мм"/>
        <s v="Повiтровод з оцинкованої сталi товщиною 0,_x000a_8 мм, круглого перерiзу, спирально-_x000a_навивний, дiаметр 630 мм"/>
        <s v="Повiтровод з оцинкованої сталi товщиною 0,_x000a_8 мм, круглого перерiзу, спирально-_x000a_навивний, дiаметр 710 мм"/>
        <s v="Мінвата фольгована, товщ. 60мм"/>
        <s v="Дросель-клапани круглого перерізу з_x000a_ніпельним з'єднанням дiаметр  250 мм ДКН-_x000a_Ф250"/>
        <s v="Дросель-клапани круглого перерізу з_x000a_ніпельним з'єднанням дiаметр  315 мм ДКН-_x000a_Ф315"/>
        <s v="Припливно-витяжна установка правого_x000a_виконання, з дахом, з ніжками h=85 мм,_x000a_L=4025 м3/год, Рвілн.=500 Па, зовнішнього_x000a_виконання    комплект GS-4 &quot;AEROSTAR&quot;"/>
        <s v="Круглий дифузор, фіксовані кільця,_x000a_кріплення до регулятора, регулятор витрат_x000a_повітря, типорозмір 1 OD1/8-L2 розм. 1 IMP_x000a_Klima  Lindab"/>
        <s v="Круглий дифузор, фіксовані кільця,_x000a_кріплення до регулятора, регулятор витрат_x000a_повітря, типорозмір 2 OD1/8-L2 розм. 2 IMP_x000a_Klima  Lindab"/>
        <s v="Круглий дифузор, фіксовані кільця,_x000a_кріплення до регулятора, регулятор витрат_x000a_повітря, типорозмір 3 OD1/8-L2 розм. 3 IMP_x000a_Klima  Lindab"/>
        <s v="Вузол проходу, дiаметр 500 мм УП1-05,_x000a_с.5.904-45"/>
        <s v="Перехід з оцинкованої сталi товщиною 1 мм,_x000a_розмiр 1720х450h/діам.500, L=300 мм"/>
        <s v="Повiтровод з оцинкованої сталi товщиною 0,_x000a_5 мм, круглого перерiзу, спирально-_x000a_навивний, дiаметр 100 мм"/>
        <s v="Повiтровод з оцинкованої сталi товщиною 0,_x000a_5 мм, круглого перерiзу, спирально-_x000a_навивний, дiаметр 150 мм"/>
        <s v="Повiтровод з оцинкованої сталi товщиною 0,_x000a_5 мм, круглого перерiзу, спирально-_x000a_навивний, дiаметр 160 мм"/>
        <s v="Повiтровод з оцинкованої сталi товщиною 0,_x000a_5 мм, круглого перерiзу, спирально-_x000a_навивний, дiаметр 200 мм"/>
        <s v="Прокладання повiтроводiв з оцинкованої_x000a_сталi класу Н [нормальнi] товщиною 0,5_x000a_мм, периметром 800, 1000 мм"/>
        <s v="Повiтроводї з оцинкованої сталi товщиною 0,_x000a_5 мм, прямокутного перерiзу, розмiр_x000a_200х150 мм"/>
        <s v="Повiтроводї з оцинкованої сталi товщиною 0,_x000a_5 мм, прямокутного перерiзу, розмiр_x000a_250х200 мм"/>
        <s v="Повiтроводї з оцинкованої сталi товщиною 0,_x000a_7 мм, прямокутного перерiзу, розмiр_x000a_300х200 мм"/>
        <s v="Повiтровід з оцинкованої сталi товщиною 0,_x000a_7 мм, прямокутного перерiзу, розмiр_x000a_300х250 мм"/>
        <s v="Повiтровід з оцинкованої сталi товщиною 0,_x000a_7 мм, прямокутного перерiзу, розмiр_x000a_400х250 мм"/>
        <s v="Повiтровід з оцинкованої сталi товщиною 0,_x000a_7 мм, прямокутного перерiзу, розмiр_x000a_500х250 мм"/>
        <s v="Повiтровід з оцинкованої сталi товщиною 0,_x000a_7 мм, прямокутного перерiзу, розмiр_x000a_600х250 мм"/>
        <s v="Повiтровід з оцинкованої сталi товщиною 0,_x000a_8 мм, прямокутного перерiзу, розмiр_x000a_600х250 мм"/>
        <s v="Дросель-клапани круглого перерізу з_x000a_ніпельним з'єднанням дiаметр  100 мм ДКН-_x000a_ф100"/>
        <s v="Дросель-клапани круглого перерізу з_x000a_ніпельним з'єднанням дiаметр  160 мм ДКН-_x000a_ф160"/>
        <s v="Дросель-клапани круглого перерізу з_x000a_ніпельним з'єднанням дiаметр  200 мм ДКН-_x000a_ф200"/>
        <s v="Дросель-клапан прямокутного перерізу з_x000a_фланцевим зєднанням розм. 200х150h ДКП-_x000a_200Х150"/>
        <s v="Дросель-клапан прямокутного перерізу з_x000a_фланцевим зєднанням розм. 300х200h ДКП-_x000a_300Х200"/>
        <s v="Дросель-клапан прямокутного перерізу з_x000a_фланцевим зєднанням розм. 500х250h ДКП-_x000a_500Х250"/>
        <s v="Установлення вентиляторiв осьових_x000a_масою до 0,025 т"/>
        <s v="Вентилятор канальний L=270 м3/год, Р=160_x000a_Па, з електродвигуном N=0,072 кВт, n=2360_x000a_об/хв СК 125 С &quot;OSTBERG&quot; у комплекті з   _x000a_регулятором   швидкості VRS 0,5 U"/>
        <s v="Швидкорознімний хомут, дiам. 125 мм, МК_x000a_125 &quot;OSTBERG&quot;"/>
        <s v="Установлення клапанiв зворотних_x000a_дiаметром до 355 мм"/>
        <s v="Зворотнiй клапан, дiаметр 125 мм, L=100 _x000a_RSK 125 &quot;OSTBERG&quot;"/>
        <s v="Прокладання вузлу прохода, дiаметром до_x000a_200 мм"/>
        <s v="Вузол проходу, дiаметр 200 мм УП1, с.5.904-_x000a_45"/>
        <s v="Установлення над шахтами зонтiв iз_x000a_листової сталi круглого перерiзу_x000a_дiаметром 200 мм"/>
        <s v="Зонт круглий, дiаметр 200 мм ЗК.00.000,_x000a_с.5.904-51"/>
        <s v="Повiтровод з оцинкованої сталi товщиною 0,_x000a_5 мм, круглого перерiзу, спирально-_x000a_навивний, дiаметр 125 мм"/>
        <s v="Повiтровод з оцинкованої сталi товщиною 0,_x000a_8 мм, круглого перерiзу, спирально-_x000a_навивний, дiаметр 125 мм"/>
        <s v="Вентилятор канальний L=980 м3/год, Р=340_x000a_Па, з електродвигуном N=0,284 кВт, n=2370_x000a_об/хв СК 315 С &quot;OSTBERG&quot; у комплекті з    _x000a_регулятором   швидкості VRS 2,0 U"/>
        <s v="Швидкорознімний хомут, дiам. 315 мм, МК_x000a_315 &quot;OSTBERG&quot;"/>
        <s v="Зворотнiй клапан, дiаметр 250 мм, L=140 _x000a_RSK 250 &quot;OSTBERG&quot;"/>
        <s v="Прокладання вузлу прохода, дiаметром до_x000a_250 мм"/>
        <s v="Вузол проходу, дiаметр 250 мм УП1-01,_x000a_с.5.904-45"/>
        <s v="Установлення над шахтами зонтiв iз_x000a_листової сталi круглого перерiзу_x000a_дiаметром 250 мм"/>
        <s v="Зонт круглий, дiаметр 250 мм ЗК.00.000-01,_x000a_с.5.904-51"/>
        <s v="Повiтровод з оцинкованої сталi товщиною 0,_x000a_5 мм, круглого перерiзу, спирально-_x000a_навивний, дiаметр 180 мм"/>
        <s v="Повiтровод з оцинкованої сталi товщиною 0,_x000a_6 мм, круглого перерiзу, спирально-_x000a_навивний, дiаметр 250 мм"/>
        <s v="Вентилятор канальний L=210 м3/год, Р=180_x000a_Па, з електродвигуном N=0,072 кВт, n=2360_x000a_об/хв СК 125 С &quot;OSTBERG&quot; у комплекті з     _x000a_регулятором   швидкості VRS 0,5 U"/>
        <s v="Вентилятор канальний L=650 м3/год, Р=300_x000a_Па, з електродвигуном N=0,158 кВт, n=2500_x000a_об/хв СК 200 С &quot;OSTBERG&quot; у комплекті з _x000a_регулятором швидкості VRS 1,0 U"/>
        <s v="Швидкорознімний хомут, дiам. 200 мм, МК_x000a_200 &quot;OSTBERG&quot;"/>
        <s v="Зворотнiй клапан, дiаметр 200 мм, L=140 _x000a_RSK 200 &quot;OSTBERG&quot;"/>
        <s v="Повiтровод з оцинкованої сталi товщиною 0,_x000a_8 мм, круглого перерiзу, спирально-_x000a_навивний, дiаметр 200 мм"/>
        <s v="Вентилятор канальний L=530 м3/год, Р=300_x000a_Па, з електродвигуном N=0,158 кВт, n=2500_x000a_об/хв СК 200 С &quot;OSTBERG&quot; у комплекті з  _x000a_регулятором швидкості VRS 1,0 U"/>
        <s v="Вентилятор канальний L=590 м3/год, Р=300_x000a_Па, з електродвигуном N=0,158 кВт, n=2500_x000a_об/хв СК 200 С &quot;OSTBERG&quot; у комплекті з   _x000a_регулятором швидкості VRS 1,0 U"/>
        <s v="Вентилятор канальний L=275 м3/год, Р=300_x000a_Па, з електродвигуном N=0,1 кВт, n=2480_x000a_об/хв KVFU 160 С &quot;OSTBERG&quot; у комплекті з _x000a_регулятором швидкості VRS 1,0 U"/>
        <s v="Зворотнiй клапан, дiаметр 160 мм, L=120 _x000a_RSK 160 &quot;OSTBERG&quot;"/>
        <s v="Інерційна гратка, розм. 440х400h VK 40_x000a_&quot;OSTBERG&quot;"/>
        <s v="Захисна гратка, діам. 160 RSK 160_x000a_&quot;OSTBERG&quot;"/>
        <s v="Установлення насосiв вiдцентрових з_x000a_електродвигуном, маса агрегату до 0,1 т"/>
        <s v="Насос циркуляційний UPS 40-60/2F"/>
        <s v="Насос системи опалення, G=0,26м3/год.,_x000a_H=4м, N=163Вт, U=230В MAGNA3 25-100"/>
        <s v="Насос системи опалення MAGNA3 32-120F"/>
        <s v="Насос системи вентиляції, G=1,86м3/год.,_x000a_H=3м, N=124Вт, U=230В MAGNA3 25-80"/>
        <s v="Насос системи вентиляції ПВ2, П1, G=2,_x000a_48м3/год., H=8м, N=193Вт, U=230В_x000a_MAGNA3 32-120"/>
        <s v="Насос системи опалення, G=0,48/год., H=5м,_x000a_N=193Вт, U=230В MAGNA3 25-120"/>
        <s v="Установлення бакiв розширювальних_x000a_круглих i прямокутних мiсткiстю 0,1 м3"/>
        <s v="Мембранний розширювальний бак V=80л _x000a_Reflex N80/6"/>
        <s v="Установлення вентилiв, засувок, затворiв,_x000a_клапанiв зворотних, кранiв прохiдних на_x000a_трубопроводах iз стальних труб_x000a_дiаметром до 100 мм"/>
        <s v="Заслінка дискова поворотна Ду65 мм, Ру1,_x000a_6МПа із фланцями та кріпильними_x000a_виробами, VFY-WH &quot;Danfoss&quot;"/>
        <s v="Крани шарові муфтовi, дiаметр 40 мм_x000a_&quot;TIEMME&quot;, 2230G0708"/>
        <s v="Крани шарові муфтовi, дiаметр 40 мм_x000a_&quot;TIEMME&quot;, 2231G0708"/>
        <s v="Крани шарові муфтовi, дiаметр 32 мм_x000a_&quot;TIEMME&quot;, 2230G0707"/>
        <s v="Крани шарові муфтовi, дiаметр 32 мм_x000a_&quot;TIEMME&quot;, 2231G0707"/>
        <s v="Крани шарові муфтовi, дiаметр 25 мм_x000a_&quot;TIEMME&quot;, 2230G0706"/>
        <s v="Крани шарові муфтовi, дiаметр 25 мм_x000a_&quot;TIEMME&quot;, 2231G0706"/>
        <s v="Крани шарові муфтовi, дiаметр 20 мм_x000a_&quot;TIEMME&quot;, 2230G0705"/>
        <s v="Крани шарові муфтовi, дiаметр 20 мм_x000a_&quot;TIEMME&quot;, 2231G0705"/>
        <s v="Клапан зворотнiй міжфланцевий із_x000a_фланцями та кріпильними виробами,_x000a_дiаметр 65 мм Gestra RK 41"/>
        <s v="Клапани зворотнi пiдйомнi муфтовi, дiаметр_x000a_40 мм &quot;TIEMME&quot;, 3500G2808"/>
        <s v="Клапани зворотнi пiдйомнi муфтовi, дiаметр_x000a_32 мм &quot;TIEMME&quot;, 3500G2807"/>
        <s v="Клапани зворотнi пiдйомнi муфтовi, дiаметр_x000a_25 мм &quot;TIEMME&quot;, 3500G2806"/>
        <s v="Клапани зворотнi пiдйомнi муфтовi, дiаметр_x000a_20 мм &quot;TIEMME&quot;, 3500G2805"/>
        <s v="Установлення фiльтрiв для очищення_x000a_води у трубопроводах систем опалення_x000a_дiаметром 65 мм"/>
        <s v="Фiльтр осадний Ду65 фланцевий із_x000a_фланцями у відповідь та кріпильними_x000a_виробами, Zetkama тип 821"/>
        <s v="Установлення фiльтрiв для очищення_x000a_води у трубопроводах систем опалення_x000a_дiаметром 40 мм"/>
        <s v="Фiльтр сітчастий муфтовий Ду40, &quot;TIEMME&quot;_x000a_3670G2808"/>
        <s v="Установлення фiльтрiв для очищення_x000a_води у трубопроводах систем опалення_x000a_дiаметром 32 мм"/>
        <s v="Фiльтр сітчастий муфтовий Ду32, &quot;TIEMME&quot;_x000a_3670G2807"/>
        <s v="Установлення фiльтрiв для очищення_x000a_води у трубопроводах систем опалення_x000a_дiаметром 25 мм"/>
        <s v="Фiльтр сітчастий муфтовий Ду25, &quot;TIEMME&quot;_x000a_3670G2806"/>
        <s v="Фiльтр сітчастий муфтовий Ду20, &quot;TIEMME&quot;_x000a_3670G2805"/>
        <s v="Вентилi, засувки, клапани сталевi_x000a_фланцевi запобiжнi, пружиннi одноважiльнi_x000a_та двоважiльнi зворотнi пiдiймальнi на_x000a_умовний тиск до 2,5 МПа [25 кгс/см2],_x000a_дiаметр умовного проходу 15-25_x000a_мм_[електричний або електромагнiтний_x000a_привiд]"/>
        <s v="Клапан змішувальний триходовий_x000a_регулювальний VRG3 діам.20 мм, Кvs=6,3_x000a_м3/ч ф. &quot;Danfoss&quot; з електроприводом_x000a_AMV435"/>
        <s v="Клапан змішувальний триходовий_x000a_регулювальний VRG3 діам.15 мм, Кvs=2,5_x000a_м3/ч ф. &quot;Danfoss&quot; з електроприводом_x000a_AMV435"/>
        <s v="Клапан змішувальний триходовий_x000a_регулювальний VRG3 діам.15 мм, Кvs=1,0_x000a_м3/ч ф. &quot;Danfoss&quot; з електроприводом_x000a_AMV435"/>
        <s v="Клапан, захищений від ненавмисного_x000a_закриття Ду25 мм, &quot;TIEMME&quot; 2240R0706"/>
        <s v="Автоматичний повітряник Ду15 мм, 80D_x000a_1/2&quot;G &quot;Ferrero&quot;"/>
        <s v="Установлення гребiнок_x000a_пароводорозподiльних зi стальних труб,_x000a_зовнiшнiй дiаметр корпуса 108 мм"/>
        <s v="Заглушки елiптичнi з вуглецевої сталi марки_x000a_20, дiаметр умовного проходу 100 мм,_x000a_зовнiшнiй дiаметр 108 мм, товщина стiнки 4,_x000a_0 мм"/>
        <s v="Прокладання трубопроводiв опалення i_x000a_водопостачання зi стальних_x000a_електрозварних труб дiаметром до 40 мм"/>
        <s v="Труби сталевi електрозварнi прямошовнi iз_x000a_сталi марки 20, зовнiшнiй дiаметр 20 мм,_x000a_товщина стiнки 2 мм"/>
        <s v="Труби сталевi електрозварнi прямошовнi iз_x000a_сталi марки 20, зовнiшнiй дiаметр 25 мм,_x000a_товщина стiнки 2,5 мм"/>
        <s v="Труби сталевi електрозварнi прямошовнi iз_x000a_сталi марки 20, зовнiшнiй дiаметр 32 мм,_x000a_товщина стiнки 2,5 мм"/>
        <s v="Труби сталевi електрозварнi прямошовнi iз_x000a_сталi марки 20, зовнiшнiй дiаметр 38 мм,_x000a_товщина стiнки 2,5 мм"/>
        <s v="Труби сталевi електрозварнi прямошовнi iз_x000a_сталi марки 20, зовнiшнiй дiаметр 45 мм,_x000a_товщина стiнки 2,5 мм"/>
        <s v="Прокладання трубопроводiв опалення i_x000a_водопостачання зi стальних_x000a_електрозварних труб дiаметром 65 мм"/>
        <s v="Труби сталевi електрозварнi прямошовнi iз_x000a_сталi марки 20, зовнiшнiй дiаметр 76 мм,_x000a_товщина стiнки 3,5 мм"/>
        <s v="Вiдводи гнутi пiд кутом 90 град. iз сталi_x000a_марки 20, радiус кривизни 1,5 Ду, Ру 10 МПа_x000a_[100 кгс/см2], дiаметр умовного проходу 65_x000a_мм, зовнiшнiй дiаметр 76 мм, товщина_x000a_стiнки 3,5 мм"/>
        <s v="Переходи штампованi концентричнi,_x000a_дiаметр умовного проходу 65х40 мм,_x000a_зовнiшнiй дiаметр та товщина стiнки 76х3,5-_x000a_45х2,5 мм"/>
        <s v="Переходи штампованi концентричнi,_x000a_зовнiшнiй дiаметр та товщина стiнки 45х2,5-_x000a_38х2,0 мм"/>
        <s v="Переходи штампованi концентричнi,_x000a_зовнiшнiй дiаметр та товщина стiнки 45х2,5-_x000a_32х2,0 мм"/>
        <s v="Переходи штампованi концентричнi,_x000a_зовнiшнiй дiаметр та товщина стiнки 38х2,0-_x000a_25х1,6 мм"/>
        <s v="Переходи штампованi концентричнi,_x000a_зовнiшнiй дiаметр та товщина стiнки 33,7х2,_x000a_3-26,9х2,0 мм"/>
        <s v="Переходи штампованi концентричнi,_x000a_зовнiшнiй дiаметр та товщина стiнки 33,7х2,_x000a_3-21,3х2,0 мм"/>
        <s v="Переходи штампованi концентричнi,_x000a_зовнiшнiй дiаметр та товщина стiнки 26,9х2,_x000a_0-21,3х2,0 мм"/>
        <s v="Опори рухомi приварнi для сталевих_x000a_трубопроводiв, з iзоляцiєю, тип ОПП-2,_x000a_висота опори 150 мм, дiаметр умовного_x000a_проходу 70 мм"/>
        <s v="Труби сталевi електрозварнi прямошовнi iз_x000a_сталi марки 20, зовнiшнiй дiаметр 108 мм,_x000a_товщина стiнки 3,5 мм"/>
        <s v="Крiплення для трубопроводiв [кронштейни,_x000a_планки, хомути]"/>
        <s v="Гiдравлiчне випробування трубопроводiв_x000a_систем опалення, водопроводу i гарячого_x000a_водопостачання дiаметром до 100 мм"/>
        <s v="Фарбування ізоліруємих поверхонь фарбою_x000a_БТ-177 за два рази по грунтовці ГФ-021"/>
        <s v="Iзоляцiя трубопроводiв дiаметром 25 мм_x000a_напiвцилiндрами з мiнеральної вати на_x000a_синтетичному зв'язуючому, товщина_x000a_iзоляцiйного шару 40 мм"/>
        <s v="Напівциліндри теплоізоляційні з_x000a_базальтового волокна товщиною 30мм Д=20_x000a_мм"/>
        <s v="Напівциліндри теплоізоляційні з_x000a_базальтового волокна товщиною 30мм Д=25_x000a_мм"/>
        <s v="Iзоляцiя трубопроводiв дiаметром 32 мм_x000a_напiвцилiндрами з мiнеральної вати на_x000a_синтетичному зв'язуючому, товщина_x000a_iзоляцiйного шару 30 мм"/>
        <s v="Напівциліндри теплоізоляційні з_x000a_базальтового волокна товщиною 30мм_x000a_Д=32мм"/>
        <s v="Iзоляцiя трубопроводiв дiаметром 38 мм_x000a_напiвцилiндрами з мiнеральної вати на_x000a_синтетичному зв'язуючому, товщина_x000a_iзоляцiйного шару 30 мм"/>
        <s v="Напівциліндри теплоізоляційні з_x000a_базальтового волокна товщиною 30мм_x000a_Д=38мм"/>
        <s v="Iзоляцiя трубопроводiв дiаметром 45 мм_x000a_напiвцилiндрами з мiнеральної вати на_x000a_синтетичному зв'язуючому, товщина_x000a_iзоляцiйного шару 30 мм"/>
        <s v="Напівциліндри теплоізоляційні з_x000a_базальтового волокна товщиною 30мм Д=45_x000a_мм"/>
        <s v="Iзоляцiя трубопроводiв дiаметром 76 мм_x000a_напiвцилiндрами з мiнеральної вати на_x000a_синтетичному зв'язуючому, товщина_x000a_iзоляцiйного шару до 40 мм"/>
        <s v="Напівциліндри теплоізоляційні з_x000a_базальтового волокна товщиною 30мм_x000a_Д=76мм"/>
        <s v="Напівциліндри теплоізоляційні з_x000a_базальтового волокна товщиною 40мм Д=76_x000a_мм"/>
        <s v="Iзоляцiя трубопроводiв дiаметром 108 мм_x000a_напiвцилiндрами з мiнеральної вати на_x000a_синтетичному зв'язуючому, товщина_x000a_iзоляцiйного шару 40 мм"/>
        <s v="Напівциліндри теплоізоляційні з_x000a_базальтового волокна товщиною 40мм_x000a_Д=108 мм"/>
        <s v="Стрiчка алюмінієва самоклеюча АА-130"/>
        <s v="Iзоляцiя фасонних поверхонь матами_x000a_мiнераловатними прошивними на_x000a_склотканинi або металевiй сiтцi"/>
        <s v="Мати мiнераловатнi прошивнi в обкладках з_x000a_металевої сітки"/>
        <s v="Покриття iзоляцiї фасонних поверхонь_x000a_оцинкованою сталлю"/>
        <s v="Сталь листова оцинкована, товщина листа_x000a_0,5 мм"/>
        <s v="Монтаж бобишок, штуцерiв на умовний_x000a_тиск до 10 МПа [100 кгс/см2]"/>
        <s v="Бобишки БК 1/2&quot;"/>
        <s v="Монтаж закладного пристрою вiдбирання_x000a_тиску [розрiдження]"/>
        <s v="Відбірний пристрій тиску 1,6-225У"/>
        <s v="Демонтаж водопiдiгрiвачiв"/>
        <s v="Нарощування пластин існуючого підігрівача"/>
        <s v="Пластина для підігрівача ТПР -7-PN16/2-44-_x000a_TKTL76 з ущільненнями"/>
        <s v="Ущільнення"/>
        <s v="Комплект для монтажу (2 направляючих та_x000a_шпильки для підігрівача ТПР-7-PN16/2-44-_x000a_TKTL76"/>
        <s v="Установлення нарощенного_x000a_водопiдiгрiвника"/>
        <s v="Насос циркуляційний G=23м/год, H=7,2-8,7-_x000a_11,3м в. ст., N=1550Вт, U=400В, UPS 65-_x000a_180F &quot;Grundfos&quot;"/>
        <s v="Заслінка дискова поворотна Ду80 мм, Ру1,_x000a_6МПа із фланцями та кріпильними_x000a_виробами, VFY-WH &quot;Danfoss&quot;"/>
        <s v="Клапан зворотнiй міжфланцевий із_x000a_фланцями та кріпильними виробами,_x000a_дiаметр 80 мм Gestra RK 41"/>
        <s v="Установлення фiльтрiв для очищення_x000a_води у трубопроводах систем опалення_x000a_дiаметром 80 мм"/>
        <s v="Фiльтр осадний Ду80 фланцевий із_x000a_фланцями у відповідь та кріпильними_x000a_виробами, Zetkama тип 821"/>
        <s v="Прокладання трубопроводiв опалення i_x000a_водопостачання зi стальних_x000a_електрозварних труб дiаметром 80 мм"/>
        <s v="Труби сталевi електрозварнi прямошовнi iз_x000a_сталi марки 20, зовнiшнiй дiаметр 89 мм,_x000a_товщина стiнки 3,5 мм"/>
        <s v="Вiдводи гнутi пiд кутом 90 град. iз сталi_x000a_марки 20, радiус кривизни 1,5 Ду, Ру 10 МПа_x000a_[100 кгс/см2], дiаметр умовного проходу 80_x000a_мм, зовнiшнiй дiаметр 89 мм, товщина_x000a_стiнки 3,5 мм"/>
        <s v="Переходи штампованi концентричнi,_x000a_дiаметр умовного проходу 80х65 мм,_x000a_зовнiшнiй дiаметр та товщина стiнки 89х4,0-_x000a_76х3,5 мм"/>
        <s v="Переходи штампованi концентричнi,_x000a_дiаметр умовного проходу 80х50 мм,_x000a_зовнiшнiй дiаметр та товщина стiнки 89х3,5-_x000a_57х3 мм"/>
        <s v="Труби сталевi електрозварнi прямошовнi iз_x000a_сталi марки 20, зовнiшнiй дiаметр 133 мм,_x000a_товщина стiнки 4 мм"/>
        <s v="Iзоляцiя трубопроводiв дiаметром 89 мм_x000a_напiвцилiндрами з мiнеральної вати на_x000a_синтетичному зв'язуючому, товщина_x000a_iзоляцiйного шару 40 мм"/>
        <s v="Напівциліндри теплоізоляційні з_x000a_базальтового волокна товщиною 40мм Д=89_x000a_мм"/>
        <s v="Врiзування в дiючi внутрiшнi мережi_x000a_трубопроводу дiаметром 89х3,5 мм"/>
        <s v="Бобишки БК 3/4&quot;"/>
        <s v="Відбірний пристрій тиску 1,6-70У"/>
        <s v="Демонтаж вiдцентрових насосiв з_x000a_електродвигуном масою до 0,1 т"/>
        <s v="Демонтування заслінок Ду65 мм"/>
        <s v="Демонтування фiльтрiв дiаметром 65 мм"/>
        <s v="Демонтування клапанів Ду65 мм"/>
        <s v="Демонтування трубопроводiв опалення i_x000a_водопостачання зi стальних_x000a_електрозварних труб дiаметром 65 мм"/>
        <s v="Демонтування трубопроводiв опалення i_x000a_водопостачання зi стальних_x000a_електрозварних труб дiаметром 50 мм"/>
        <s v="Прилади, що установлюються на_x000a_конструкцiях, маса до 5 кг"/>
        <s v="Термоманометр, що показує межі виміру_x000a_0...120град С і 0...0,4МПа, діаметр корпусу_x000a_80мм, з автоматичним блокуючим клапаном,_x000a_штуцер    вісьовий, кл. т. 2,5 ДМТ-_x000a_В/0...120град С; 0...0,4МПа /2,5"/>
        <s v="Електронний кімнатний термостат,_x000a_+5...+30_С С48"/>
        <s v="Термостат занурювальний, +10...+90_С_x000a_С03А2"/>
        <s v="Манометр, що показує, верхня межа виміру_x000a_0,4МПа, штуцер радіальний МП3-У-4"/>
        <s v="Прилад вимiрювання i захисту, кiлькiсть_x000a_кiнцiв, що пiдключаються, до 2"/>
        <s v="Прилади, що установлюються на_x000a_технологiчних трубопроводах i устаткуваннi_x000a_на закладних пристроях, з'єднання рiзальнi"/>
        <s v="Реле тиску, -0,2/8 Бар, В12CN"/>
        <s v="Датчик температури зовнішнього повітря_x000a_AF20"/>
        <s v="Датчик температури подавальноі лініі VF20A"/>
        <s v="Контролер цифровой Smail SDC12-31N"/>
        <s v="Расширення Smail SDC3-40N"/>
        <s v="Конструкцiї для установлення приладiв,_x000a_маса до 1 кг"/>
        <s v="Клемна панель для монтажа у шафі SCS-12"/>
        <s v="Щиток освiтлювальний, що_x000a_установлюється розпiрними дюбелями на_x000a_стiнi, маса щитка до 6 кг"/>
        <s v="Щит автоматизаціі, що складається зі щита_x000a_навісного із монтажною панелею, габарит_x000a_650х500х220, IP54 ЩМП-3-0 74 УХЛЗ &quot;IEK&quot;"/>
        <s v="Щит насоса підігрівача, що складається зі_x000a_ящика електромонтажного навісного із_x000a_монтажною панелею, габарит 300х250х150,_x000a_IP55 (09602)"/>
        <s v="Установлення приладiв або апаратiв,_x000a_знятих перед транспортуванням"/>
        <s v="Вимикач автоматичний , 380В, Iкр=6А, S203-_x000a_С-6"/>
        <s v="Вимикач автоматичний , 230В, Iкр=3А, S201-_x000a_С-3"/>
        <s v="Вимикач автоматичний , 230В, Iкр=2А, S201-_x000a_С-2"/>
        <s v="Вимикач автоматичний , 230В, Iкр=1А, S201-_x000a_С-1"/>
        <s v="Вимикач автоматичний для захисту двигунів,_x000a_380В, Iуст.=0,4...0,63А, МS116-0,63"/>
        <s v="Контактор електромагнiтний Uk 230В, 24А_x000a_4НВ конт. ESB 24-40"/>
        <s v="Контактор електромагнiтний Uk 230В, 24А_x000a_3НВ+1НЗ конт. ESB 24-31"/>
        <s v="Контактор електромагнiтний Uk 230В, 20А_x000a_2НВ конт. ESB 20-20"/>
        <s v="Кулачковий перемикач,10 А (0-1), кут_x000a_поворота 90_ ОМA1РВ"/>
        <s v="Кулачковий перемикач,10 А (1-0-2), кут_x000a_поворота 60_ ОМU1РВ"/>
        <s v="Апарат керування i сигналiзацiї, кiлькiсть_x000a_кiнцiв, що пiдключаються, до 2"/>
        <s v="Свiтлосигнальний індікатор 230В ХВ4ВVM5,_x000a_ХВ4ВVM3, ХВ4ВVM4"/>
        <s v="Кнопка 230В 16А червона 1НЗ конт. CP1-_x000a_30R-01"/>
        <s v="Кнопка 230В 16А чорна 1НВ конт. CP1-30В-_x000a_10"/>
        <s v="Сигнальний контакт для автоматичного_x000a_вимикача МS116 1НВ+1Н3 конт.SK1-11"/>
        <s v="Реле струму двостабільне 230В РТД12"/>
        <s v="Діод Д226"/>
        <s v="Резистор 2,2 Ом 10Вт"/>
        <s v="35мм монтажна DIN-рейка 60см"/>
        <s v="Клемні затискачи ЗНИ-4"/>
        <s v="Клемні затискачи для призднання захисних_x000a_провідників РЕ ЗНИ-PEN"/>
        <s v="Вимикач автоматичний для захисту двигунів,_x000a_380В, Iуст.=1,6...2,5А, МS116-2,5"/>
        <s v="Свiтлосигнальний індікатор 230В ХВ4ВVM3,_x000a_ХВ4ВVM4"/>
        <s v="Сповiщувач світлозвуковий внутрішній 220В_x000a_60Вт IP43"/>
        <s v="Сповiщувач світлозвуковий внутрішній 220В_x000a_60Вт IP43 &quot;Дуэт&quot; С-06С-220"/>
        <s v="Провiд перший одножильний або_x000a_багатожильний у загальному обплетеннi у_x000a_прокладених трубах або металорукавах,_x000a_сумарний перерiз до 2,5 мм2"/>
        <s v="Провiд перший одножильний або_x000a_багатожильний у загальному обплетеннi у_x000a_прокладених трубах або металорукавах,_x000a_сумарний перерiз до 6 мм2"/>
        <s v="Провiд перший одножильний або_x000a_багатожильний у загальному обплетеннi у_x000a_прокладених трубах або металорукавах,_x000a_сумарний перерiз до 35 мм2"/>
        <s v="Провiд, що прокладається у лотках,_x000a_сумарний перерiз до 6 мм2"/>
        <s v="Кабель дво-, чотирижильний перерiзом_x000a_жили до 16 мм2, що прокладається з_x000a_крiпленням накладними скобами"/>
        <s v="Кабель контрольний з мідними жилами, з_x000a_ПХВ ізоляціею і оболонкою, що не_x000a_підтримує горіння, перерiзом 4х1мм2 КВВГнг"/>
        <s v="Провiд перерiзом 2.0,5мм2, ПВСнг"/>
        <s v="Провiд перерiзом 3.0,75мм2, ПВСнг"/>
        <s v="Провiд перерiзом 2.1,5мм2 ПВСнг"/>
        <s v="Провiд перерiзом 3.1,5мм2, ПВСнг"/>
        <s v="Провiд перерiзом 4.1,5мм2, ПВСнг"/>
        <s v="Провiд перерiзом 5.4мм2 ПВСнг"/>
        <s v="Провiд, що прокладається по сталевих_x000a_конструкцiях i панелях, перерiз до 16 мм2"/>
        <s v="Проводи силовi з полiвiнiлхлоридною_x000a_iзоляцiєю з мiдною жилою пiдвищеної_x000a_гнучкостi, марка ПВЗ, перерiз 1 мм2"/>
        <s v="Монтаж труби гофрированої ПВХ,_x000a_дiаметр до 25 мм"/>
        <s v="Труба гофрирована із ПВХ Дн20мм"/>
        <s v="Труба гофрирована із ПВХ Дн25мм"/>
        <s v="Труба сталева по стiнах з крiпленням_x000a_накладними скобами, дiаметр до 25 мм"/>
        <s v="Труби сталевi зварнi водогазопровiднi з_x000a_рiзьбою, чорнi звичайнi неоцинкованi,_x000a_дiаметр умовного проходу 20 мм, товщина_x000a_стiнки 2,8 мм"/>
        <s v="Накінечник трубчастий перетин дрота 1,_x000a_5мм2, довжина опресувальної частини 8мм,_x000a_НТ 1,5-08"/>
        <s v="Накінечник трубчастий перетин дрота 1,_x000a_0мм2, довжина опресувальної частини 8мм,_x000a_НТ 1,0-08"/>
        <s v="Накінечник трубчастий перетин дрота 0,75_x000a_мм2, довжина опресувальної частини 8мм,_x000a_НТ 0,75-08"/>
        <s v="Накінечник трубчастий перетин дрота 0,5_x000a_мм2, довжина опресувальної частини 8мм,_x000a_НТ 0,5-08"/>
        <s v="Накінечник трубчастий перетин дрота 1,0_x000a_мм2, довжина опресувальної частини 8мм,_x000a_ТЕ 1,0-08"/>
        <s v="Лоток по установлених конструкцiях,_x000a_ширина лотка до 200 мм"/>
        <s v="Лоток перфорований 50х50 L=2м (35250)"/>
        <s v="Кришка з заземленням на лоток осн. 50 L_x000a_2000 (35510)"/>
        <s v="Кут СРО 90 горизонтальний 90_ 50х50_x000a_(36000)"/>
        <s v="Соединитель лотков шарнирний GSVH50_x000a_(30013)"/>
        <s v="Скоби однолапкові"/>
        <s v="Установлення групових щиткiв_x000a_освiтлювальних на конструкцiї у готовiй_x000a_нiшi або на стiнi, масою до 6 кг"/>
        <s v="Шафа розподільна металева навісна на 12_x000a_модулів, розм. 310х265х130 мм NRР 12"/>
        <s v="Установлення вимикачiв, перемикачiв_x000a_пакетних 2-х i 3-х полюсних на струм до_x000a_25 А"/>
        <s v="Автоматичний вимикач з незалежним_x000a_розчiплювачем, полюсiв-3, номiнальний_x000a_струм А 20 на введенні, PL6-C20/3 &quot;ЕATON&quot;"/>
        <s v="Автоматичний вимикач з незалежним_x000a_розчiплювачем, полюсiв-1, номiнальний_x000a_струм А 6 на введенні, PL6-C6/1 &quot;ЕATON&quot;"/>
        <s v="Автоматичний вимикач з незалежним_x000a_розчiплювачем, полюсiв-1, номiнальний_x000a_струм А 10 на введенні, PL6-C10/1 &quot;ЕATON&quot;"/>
        <s v="Автоматичний вимикач з незалежним_x000a_розчiплювачем, полюсiв-2, номiнальний_x000a_струм А 4 на введенні, PL6-C4/1N &quot;ЕATON&quot;"/>
        <s v="Корпус модульний пластиковий на 13_x000a_модулів в 1 ряд, ступінь захисту ІР 55_x000a_навесний КМПн 2/13 ІР 55"/>
        <s v="Корпус модульний пластиковий на 12_x000a_модулів в 1 ряд, ступінь захисту ІР 40_x000a_навесний ЩРН-П-12 ІР 40"/>
        <s v="Монтаж свiтильникiв для люмiнесцентних_x000a_ламп iз вбудованою ПРА, що_x000a_установлюються в пiдвiсних стелях на_x000a_пiдвiсах, кiлькiсть ламп до 6"/>
        <s v="Свiтильник світлодіодний вбудований_x000a_600х600 ступінь захисту IP20, потужуністю_x000a_40Вт, білий"/>
        <s v="Свiтильник світлодіодний вбудований_x000a_300х600 ступінь захисту IP20, потужуністю_x000a_15Вт, білий"/>
        <s v="Свiтильник світлодіодний накладний міра_x000a_захисту IP20, потужністю 18Вт, FL5045 18W_x000a_4500K"/>
        <s v="Свiтильник світлодіодний накладний міра_x000a_захисту IP20, потужністю 36 Вт, FL5045S_x000a_36W 4500K"/>
        <s v="Свiтильник світлодіодний накладний cтупінь_x000a_захисту IP54, потужністю 6 Вт, ДБП01В-6"/>
        <s v="Свiтильник світлодіодний накладний ступінь_x000a_захисту IP54, потужністю 4 Вт, ДББ64В-4-11_x000a_Селена 32А - СД-4"/>
        <s v="Свiтильник світлодіодний накладний міра_x000a_захисту IP54, потужністю 8 Вт, ДББ64В-8-_x000a_022 Селена 32А-СД-8"/>
        <s v="Свiтильник світлодіодний накладний міра_x000a_захисту IP54, потужністю 12 Вт, ДББ64В-12-_x000a_033 Селена 32А-СД-12"/>
        <s v="Монтаж сигнальних лiхтарiв з надписом_x000a_&quot;вхiд&quot;, &quot;вихiд&quot;, &quot;в'їзд&quot;, &quot;пiд'їзд&quot; i т.п."/>
        <s v="Свiтловий показчик &quot;Вихід&quot; зі світлодіодами,_x000a_потужністю 6 Вт ДБО01ВСП-6-в-104"/>
        <s v="Прожектор світлодіодний, потужністю 100_x000a_Вт, ступінь захисту ІР 65 ART-LED &quot;MAXUS&quot;"/>
        <s v="Перетворювач або блок живлення, що_x000a_установлюється окремо"/>
        <s v="Блок аварійного живлення БПА для_x000a_світлодіодних світильників"/>
        <s v="Монтаж свiтильникiв для ламп_x000a_розжарювання: бра i плафони з кiлькiстю_x000a_ламп до 2"/>
        <s v="Свiтильник для саун, розсіювач з_x000a_жаростійкого скла"/>
        <s v="Установлення вимикачiв заглибленого_x000a_типу при схованiй проводцi одноклавiшних"/>
        <s v="Вимикач одноклавішний, 6 А, 220 В,_x000a_прихований монтаж, ІР 20"/>
        <s v="Установлення вимикачiв заглибленого_x000a_типу при схованiй проводцi двоклавiшних"/>
        <s v="Установлення вимикачiв незаглибленого_x000a_типу при вiдкритiй проводцi"/>
        <s v="Вимикач незаглиблений для вiдкритої_x000a_проводки"/>
        <s v="Настановна коробка для клавішних_x000a_вимикачів, прихованого монтажу"/>
        <s v="Коробка вiдгалужувальна для трубної_x000a_розводки, ступінь захисту ІР20"/>
        <s v="Прокладання тросу"/>
        <s v="Трос металевий, дiаметр 6 мм"/>
        <s v="Прокладання вiнiпластових труб, що_x000a_поставляються прямими трубами_x000a_довжиною 5-7 м, по стiнах i колонах iз_x000a_крiпленням накладними скобами, дiаметр_x000a_умовного проходу до 25 мм"/>
        <s v="Труба полiвінілхлоридна, гладка Ду-20 мм"/>
        <s v="Прокладання вiнiпластових труб, що_x000a_поставляються прямими трубами_x000a_довжиною 5-7 м, по стiнах i колонах iз_x000a_крiпленням накладними скобами, дiаметр_x000a_умовного проходу до 50 мм"/>
        <s v="Труба гофрована ПВХ діам.20мм"/>
        <s v="Затягування у прокладенi труби або_x000a_металевi рукави проводу першого_x000a_одножильного або багатожильного у_x000a_загальному обплетеннi сумарним_x000a_перерiзом до 6 мм2"/>
        <s v="Затягування у прокладенi труби або_x000a_металевi рукави кожного наступного_x000a_проводу одножильного або_x000a_багатожильного у загальному обплетеннi_x000a_сумарним перерiзом до 6 мм2"/>
        <s v="Провід силовий с мідними жилами з_x000a_подвійною ПВХ ізоляцією, ПВСнг-нд-0,66_x000a_перерізом 3,0х1,5мм2 &quot;Мастер - А&quot;"/>
        <s v="Провід силовий с мідними жилами з_x000a_подвійною ПВХ ізоляцією, ПВСнг-нд-0,66_x000a_перерізом 2,0х1,5мм2 &quot;Мастер - А&quot;"/>
        <s v="Провід силовий с мідними жилами з_x000a_подвійною ПВХ ізоляцією, ПВСнг-нд-0,66_x000a_перерізом 4,0х1,5мм2 &quot;Мастер - А&quot;"/>
        <s v="Хомут"/>
        <s v="Шафа розподільна металева навісна на 24_x000a_модуля, розм. 490х580х220 мм NRL 24"/>
        <s v="Шафа розподільна металева навісна на 24_x000a_модуля, розм. 310х395х130 мм NRP 24"/>
        <s v="Автоматичний вимикач з незалежним_x000a_розчіплювачем, кiлькiсть полюсiв-3 Ін=125 А,_x000a_PLHT-C125/3"/>
        <s v="Автоматичний вимикач з незалежним_x000a_розчіплювачем, кiлькiсть полюсiв-3 Ін=63 А,_x000a_PL6-C63/3"/>
        <s v="Автоматичний вимикач з незалежним_x000a_розчіплювачем, кiлькiсть полюсiв-3 Ін=80 А,_x000a_PLHT-C80/3"/>
        <s v="Автоматичний вимикач з незалежним_x000a_розчіплювачем, кiлькiсть полюсiв-3 Ін=100 А,_x000a_PLHT-C100/3"/>
        <s v="Автоматичний вимикач з незалежним_x000a_розчіплювачем, кiлькiсть полюсiв-3 Ін=40 А,_x000a_PL6-C40/3"/>
        <s v="Автоматичний вимикач з незалежним_x000a_розчіплювачем, кiлькiсть полюсiв-3 Ін=50 А,_x000a_PL6-C50/3"/>
        <s v="Автоматичний вимикач з незалежним_x000a_розчіплювачем, кiлькiсть полюсiв-3 Ін=40 А,_x000a_PL6-C40/3N"/>
        <s v="Автоматичний вимикач з незалежним_x000a_розчіплювачем, кiлькiсть полюсiв-3 Ін=10 А,_x000a_PL6-C10/3"/>
        <s v="Автоматичний вимикач з незалежним_x000a_розчіплювачем, кiлькiсть полюсiв-1 Ін=4 А,_x000a_PL6-C4/1"/>
        <s v="Автоматичний вимикач з незалежним_x000a_розчіплювачем, кiлькiсть полюсiв-1 Ін=16 А,_x000a_PL6-C16/1"/>
        <s v="Диференційний автоматичний вимикач_x000a_двополюсний Ін=20 А, PFL6-20/1N/C/0.03"/>
        <s v="Пускач електромагнiтний нереверсивний_x000a_без теплового реле, з кнопками &quot;Пуск&quot; і_x000a_&quot;Стоп&quot;, сигнальною лампою, ІР54 (ПМЛ-_x000a_413002)"/>
        <s v="Лiчильник трифазний, що_x000a_установлюється на готовiй основi"/>
        <s v="Трифазний електронний лiчильник  активної_x000a_і реактивної електроенергії, прямого_x000a_включення, напругою 220/380 В, струм     _x000a_5(100) А,    клас точності 1, багатотарифний_x000a_НІК 2303 АРП1 11000 МС"/>
        <s v="Розетка штепсельна заглибленого типу_x000a_при схованiй проводцi"/>
        <s v="Розетка штепсельна 2-х полюсна з третім_x000a_заземлювальним контактом, 10 А, 220 В,_x000a_прихований монтаж, ІР 20, подвійна"/>
        <s v="Вимикач одноклавiшний заглибленого_x000a_типу при схованiй проводцi"/>
        <s v="Вимикач двоклавiшний заглибленого типу_x000a_при схованiй проводцi"/>
        <s v="Пакетний вимикач полюсів - 2, 16 А, 220 В,_x000a_ступінь захисту ІР 56 ПВ2-16УХЛ1-56Б"/>
        <s v="Пакетний вимикач полюсів - 3, 16 А, 220 В,_x000a_ступінь захисту ІР 56 ПВ3-16УХЛ1-56Б"/>
        <s v="Пакетний вимикач полюсів - 3, 25 А, 220 В,_x000a_ступінь захисту ІР 56 ПВ3-25УХЛ1-56Б"/>
        <s v="Пакетний вимикач полюсів - 4, 16 А, 220 В,_x000a_ступінь захисту ІР 56 ПВ4-16УХЛ1-56Б"/>
        <s v="Пакетний вимикач полюсів - 4, 25 А, 220 В,_x000a_ступінь захисту ІР 56 ПВ4-25УХЛ1-56Б"/>
        <s v="Пакетний вимикач полюсів - 2, 25 А, 220 В,_x000a_ступінь захисту ІР 56 ПВ2-25УХЛ1-56Б"/>
        <s v="Пакетний вимикач полюсів - 3, 60 А, 220 В,_x000a_ступінь захисту ІР 56 ПВ3-60УХЛ1-56Б"/>
        <s v="Настановна коробка для штепсельних_x000a_розеток та вимикачів, прихованого монтажу,_x000a_на одне місце"/>
        <s v="Коробка відгалужувальна для трубної_x000a_проводки"/>
        <s v="Кожен наступний провiд одножильний або_x000a_багатожильний у загальному обплетеннi у_x000a_прокладених трубах або металорукавах,_x000a_сумарний перерiз до 6 мм2"/>
        <s v="Провiд перший одножильний або_x000a_багатожильний у загальному обплетеннi у_x000a_прокладених трубах або металорукавах,_x000a_сумарний перерiз до 16 мм2"/>
        <s v="Провiд перший одножильний або_x000a_багатожильний у загальному обплетеннi у_x000a_прокладених трубах або металорукавах,_x000a_сумарний перерiз до 70 мм2"/>
        <s v="Кабель до 35 кВ у прокладених трубах,_x000a_блоках i коробах, маса 1 м до 2 кг"/>
        <s v="Електричнi проводки у щитах i пультах_x000a_шафних i панельних"/>
        <s v="Кабель силовий с мідними жилами з_x000a_подвійною ПВХ ізоляцією, ПВСнг-нд-0,66_x000a_перерізом 3,0х2,5мм2 &quot;Мастер - А&quot;"/>
        <s v="Кабель силовий с мідними жилами з_x000a_подвійною ПВХ ізоляцією, ПВСнг-нд-0,66_x000a_перерізом 5х4 мм2 &quot;Мастер - А&quot;"/>
        <s v="Кабель силовий с мідними жилами з_x000a_подвійною ПВХ ізоляцією, ПВСнг-нд-0,66_x000a_перерізом 5х10 мм2 &quot;Мастер - А&quot;"/>
        <s v="Кабель силовий с мідними жилами з_x000a_подвійною ПВХ ізоляцією, ПВСнг-нд-0,66_x000a_перерізом 5х16 мм2 &quot;Мастер - А&quot;"/>
        <s v="Кабель силовий с мідними жилами з_x000a_подвійною ПВХ ізоляцією, ПВСнг-нд-0,66_x000a_перерізом 5х25 мм2 &quot;Мастер - А&quot;"/>
        <s v="Кабель силовий с мідними жилами з_x000a_подвійною ПВХ ізоляцією, ПВСнг-нд-0,66_x000a_перерізом 3х1,0 мм2 &quot;Мастер - А&quot;"/>
        <s v="Кабель силовий с мідними жилами з_x000a_подвійною ПВХ ізоляцією, ПВСнг-нд-0,66_x000a_перерізом 4х0,75 мм2 &quot;Мастер - А&quot;"/>
        <s v="Кабель силовий с мідними жилами з_x000a_подвійною ПВХ ізоляцією, ПВСнг-нд-0,66_x000a_перерізом 2х0,75 мм2 &quot;Мастер - А&quot;"/>
        <s v="Кабель силовий с мідними жилами з ПВХ_x000a_оболонкою і ізоляцією, 5 клас гнучкості, ВВГ_x000a_перерізом 3х1,5 мм2 &quot;Мастер - А&quot;"/>
        <s v="Кабель силовий с мідними жилами з ПВХ_x000a_оболонкою і ізоляцією, 5 клас гнучкості, ВВГ_x000a_перерізом 3х2,5 мм2 &quot;Мастер - А&quot;"/>
        <s v="Кабель силовий с мідними жилами з ПВХ_x000a_оболонкою і ізоляцією, 5 клас гнучкості, ВВГ_x000a_перерізом 5х2,5 мм2 &quot;Мастер - А&quot;"/>
        <s v="Кабель силовий с мідними жилами з ПВХ_x000a_оболонкою і ізоляцією, 5 клас гнучкості, ВВГ_x000a_перерізом 4х6 мм2 &quot;Мастер - А&quot;"/>
        <s v="Кабель силовий с мідними жилами з ПВХ_x000a_оболонкою і ізоляцією, 5 клас гнучкості, ВВГ_x000a_перерізом 4х2,5 мм2 &quot;Мастер - А&quot;"/>
        <s v="Кабель силовий с мідними жилами з ПВХ_x000a_оболонкою і ізоляцією, 5 клас гнучкості, ВВГ_x000a_перерізом 3х1,0 мм2 &quot;Мастер - А&quot;"/>
        <s v="Кабель силовий с мідними жилами з ПВХ_x000a_оболонкою і ізоляцією, ВВГнг-нд-1_x000a_перерізом 5х35 мм2 &quot;Мастер - А&quot;"/>
        <s v="Кабель контрольний с мідними жилами з_x000a_ПВХ оболонкою і ізоляцією, КВВГє_x000a_перерізом 4х1,5 мм2 &quot;Мастер - А&quot;"/>
        <s v="Кабель контрольний с мідними жилами з_x000a_ПВХ оболонкою і ізоляцією, КВВГє_x000a_перерізом 4х6 мм2 &quot;Мастер - А&quot;"/>
        <s v="Кабель с мідними жилами вогнетривкий (90_x000a_хв) безгалогенний перерізом 2G1,5 мм2_x000a_HULT(FLEX) LSOH FB90"/>
        <s v="Кабель с мідними жилами вогнетривкий (90_x000a_хв) безгалогенний перерізом 2x2x0,8 мм2 J-_x000a_Y(St)YLg"/>
        <s v="Кабель с мідними жилами вогнетривкий (90_x000a_хв) безгалогенний перерізом 4x2x0,8 мм2 J-_x000a_Y(St)YLg"/>
        <s v="Кабель с мідними жилами вогнетривкий (90_x000a_хв) безгалогенний перерізом 2P 0,51 мм_x000a_CCA Step 4NET FTP Cot. 5e"/>
        <s v="Кабель с мідними жилами вогнетривкий (90_x000a_хв) безгалогенний перерізом 4P 0,51 мм_x000a_CCA Step 4NET FTP Cot. 5e"/>
        <s v="Труба вiнiпластова по основi пiдлоги,_x000a_дiаметр до 25 мм"/>
        <s v="Труба вiнiпластова по основi пiдлоги,_x000a_дiаметр до 63 мм"/>
        <s v="Труба вiнiпластова по основi покрівлі,_x000a_дiаметр до 25 мм"/>
        <s v="Труба вiнiпластова по основi покрівлі,_x000a_дiаметр до 50 мм"/>
        <s v="Труба вiнiпластова по основi покрівлі,_x000a_дiаметр до 63 мм"/>
        <s v="Труба вiнiпластова по стелях на_x000a_конструкціях, дiаметр до 50 мм"/>
        <s v="Труба вiнiпластова по стiнах i колонах з_x000a_крiпленням накладними скобами, дiаметр_x000a_до 25 мм"/>
        <s v="Труба вiнiпластова по стiнах i колонах з_x000a_крiпленням накладними скобами, дiаметр_x000a_до 50 мм"/>
        <s v="Труба вiнiпластова по стiнах i колонах з_x000a_крiпленням накладними скобами, дiаметр_x000a_до 63 мм"/>
        <s v="Труба полiвінілхлоридна, гладка Ду-25 мм"/>
        <s v="Труба полiвінілхлоридна, гладка Ду-32 мм"/>
        <s v="Труба полiвінілхлоридна, гладка Ду-40 мм"/>
        <s v="Труба полiвінілхлоридна, гладка Ду-50 мм"/>
        <s v="Труба полiвінілхлоридна, гладка Ду-63 мм"/>
        <s v="Труба гнучка гофрована з самозатухающого_x000a_ПВХ Ду=20 мм"/>
        <s v="Труба гнучка гофрована з самозатухающого_x000a_ПВХ Ду=25 мм"/>
        <s v="Труба гнучка гофрована з самозатухающого_x000a_ПВХ Ду=32 мм"/>
        <s v="Труба гнучка гофрована з самозатухающого_x000a_ПВХ Ду=50 мм"/>
        <s v="Труба гнучка гофрована з самозатухающого_x000a_ПВХ Ду=63 мм"/>
        <s v="Провiдник заземлюючий приховано у_x000a_пiдливцi пiдлоги з круглої сталi дiаметром_x000a_16 мм"/>
        <s v="Сталь кругла, діам. 16 мм"/>
        <s v="Провiдник заземлюючий приховано у_x000a_пiдливцi пiдлоги зi штабової сталi_x000a_перерiзом 100 мм2"/>
        <s v="Сталева смуга, розмiри 25х4 мм"/>
        <s v="Провідник круглий алюмінієвий d=8мм з_x000a_ПВХ обшивкою (5021332)"/>
        <s v="Тримач провідника Rd 8-10 оцинк (5229960)"/>
        <s v="З'єднувач круглого/плоского провідника 264_x000a_F (5316510)"/>
        <s v="Шуруп з подвійною різьбою М6х35х4,3_x000a_(3133036)"/>
        <s v="Клема для з'єднання та підключення_x000a_319Rd8 (5325307)"/>
        <s v="Розділова вставка RD8-10 і FL 30-40мм_x000a_(5336457)"/>
        <s v="Коробка ревізійна"/>
        <s v="Коробка IP55 240х190х90"/>
        <s v="Саморіз по металу М 3,5х35"/>
        <s v="Засипка вручну траншей, пазух котлованiв i_x000a_ям, група ґрунтiв 1"/>
        <s v="Заземлювач горизонтальний у траншеї зi_x000a_сталi штабової, перерiз 160 мм2"/>
        <s v="Провідник плоский 30х3,5 мм оцинк._x000a_(5019345)"/>
        <s v="Тримач для плоского провідника 708/40_x000a_(5030242)"/>
        <s v="З'єднувач круглого/плоского провідника зі_x000a_штирем заземлення 2760/20 (5001641)"/>
        <s v="Заземлювач вертикальний з круглої сталi_x000a_дiаметром 16 мм"/>
        <s v="Штир заземлення оцинк. d=20мм L=1,5м_x000a_219/20ST (5000750)"/>
        <s v="Хрестове з'єднання для круглого та_x000a_плоского провідника 252/FL DIN (5312655)"/>
        <s v="Насадка нижня штиря заземлення_x000a_1819/20ВР (3041212)"/>
        <s v="Ревізійний колодязь для заземлення"/>
        <s v="Люк (колодязь) ревізійний системи_x000a_заземлення"/>
        <s v="Гідроізоляція провідника"/>
        <s v="Стрічка гідроізоляційна 50мм L=10м_x000a_(2360055)"/>
        <s v="Саморіз 3,5х35мм"/>
        <s v="Пристрої, що заземлюють. Вимірювання_x000a_опору розтіканню струму контуру з_x000a_діагоналлю до 200 м (горизонтальний_x000a_контур заземлення- провідник плоский 30х3,_x000a_5)"/>
        <s v="Пристрої, що заземлюють. Визначення_x000a_питомого опору грунту"/>
        <s v="Пристрої, що заземлюють. Перевірка_x000a_наявності кола між заземлителями і_x000a_заземленими елементами (вертикальний та_x000a_горизонтальний контур заземлення-_x000a_провідник плоский 30х3,5; штир заземлення_x000a_оцинк. d=20мм L=1,5м 219/20ST)"/>
        <s v="На кожний наступний шар нанесення_x000a_механiзованим способом покриття з_x000a_вогнезахисного матерiалу &quot;АК-121_x000a_Defender M Solvent&quot; додавати до норми 13-_x000a_74-5 /при роботi з риштувань,пiдвiсних_x000a_помостiв, колисок на висотi бiльше 4 м/"/>
        <s v="Вогнезахисний матеріал &quot;АК-121 Defender M_x000a_Solvent&quot;"/>
        <s v="Знежирювання поверхонь апаратiв i_x000a_трубопроводiв дiаметром бiльше 500 мм_x000a_уайт-спиритом /при роботi з риштувань,_x000a_пiдвiсних помостiв, колисок на висотi_x000a_бiльше 4 м/"/>
        <s v="Обклеювання металевої поверхнi листами_x000a_системи Брандізол, в один шар на клеї"/>
        <s v="Система &quot;Брандізол&quot; (картон ТК-4 + клей ТК-_x000a_4)"/>
        <s v="Пост керування ПКУ15-21-131-54У2"/>
        <s v="Пост керування кнопковий загального_x000a_призначення, що установлюється на_x000a_конструкцiї на стiнi або колонi, кiлькiсть_x000a_елементiв поста до 3"/>
        <s v="Дзвiнок гучного бою ЗВЛП-220 В"/>
        <s v="Коробка [ящик] iз затискачами для_x000a_проводiв i кабелiв перерiзом жил до 6 мм2,_x000a_що установлюється на конструкцiї на_x000a_стiнi або колонi, кiлькiсть затискачiв у_x000a_коробцi до 10"/>
        <s v="Коробки клемнi ККС-4"/>
        <s v="Коробка [ящик] iз затискачами для_x000a_проводiв i кабелiв перерiзом жил до 6 мм2,_x000a_що установлюється на конструкцiї на_x000a_стiнi або колонi, кiлькiсть затискачiв у_x000a_коробцi до 20"/>
        <s v="Коробки клемнi ККС-12"/>
        <s v="Коробка вiдгалужувальна"/>
        <s v="Труба полiвінілхлорідна, гладка Ду= 40 мм"/>
        <s v="Труба гнучка гофрована з самозатухающого_x000a_ПВХ Ду=40 мм"/>
        <s v="Кожен наступний провiд одножильний або_x000a_багатожильний у загальному обплетеннi у_x000a_прокладених трубах або металорукавах,_x000a_сумарний перерiз до 35 мм2"/>
        <s v="Кабель силовий з мідними жилами з ПВХ_x000a_оболонкою і ізоляцією перерiзом 2.2,5мм2_x000a_ВВГнг-0,66"/>
        <s v="Кабель силовий з мідними жилами з ПВХ_x000a_оболонкою і ізоляцією перерiзом 2.1,5мм2_x000a_ВВГнг-0,66"/>
        <s v="Кабель силовий з мідними жилами з ПВХ_x000a_оболонкою і ізоляцією перерiзом 3.1,5мм2_x000a_ВВГнг-0,66"/>
        <s v="Кабель перерiзом 5.1,5мм2 КВВГ"/>
        <s v="Кабель перерiзом 7.1,5мм2 КВВГ"/>
        <s v="PS-панелі PS-155 (V) товщ. 0,5мм РЕ 25мк_x000a_ф.Blachy Pruszynski"/>
        <s v="Свердлення отворiв в цегляних стiнах,_x000a_товщина стiн 0,5 цеглини, дiаметр отвору до_x000a_20 мм"/>
        <s v="Мурування внутрiшнiх стiн з цегли_x000a_керамiчної при висотi поверху понад 4 м"/>
        <s v="Цегла керамiчна одинарна повнотiла,_x000a_розмiри 250х120х65 мм, марка М100"/>
        <s v="Розчин готовий кладковий важкий_x000a_цементний, марка М75"/>
        <s v="Гарячекатана арматурна сталь гладка, клас_x000a_А-1, дiаметр 6 мм"/>
        <s v="Просте штукатурення цементно-_x000a_вапняним або цементним розчином по_x000a_каменю i бетону стін вручну"/>
        <s v="Геотекстиль Tipp Tex BS16"/>
        <s v="Улаштування покрівельної ПВХ мембрани_x000a_в один шар"/>
        <s v="Покрівельна ПВХ мембрана Баудер_x000a_ТЕРМОФОЛ U15"/>
        <s v="Установлення анкерiв"/>
        <s v="ґрунтування основ iз бетону або розчину_x000a_пiд водоiзоляцiйний покрiвельний килим"/>
        <s v="Улаштування примикань висотою 400 мм_x000a_до цегляних стiн i парапетiв з рулонних_x000a_покрiвельних матерiалiв"/>
        <s v="На кожні 100 мм зміни висоти примикань_x000a_додавати або виключати при ремонті_x000a_примикань до цегляних стін і парапетів з_x000a_рулонних покрівельних матеріалів_x000a_(виключати до Н=250)"/>
        <s v="Саморіз по металу 5,5х50мм"/>
        <s v="Улаштування примикань рулонних i_x000a_мастичних покрiвель до стiн i парапетiв_x000a_висотою до 600 мм без фартухiв"/>
        <s v="Металевi конструкцiї (швелер гнутий з_x000a_листовоі сталі товщ.4мм -3000х670х4 1шт.)"/>
        <s v="Лист ОЦ РЕ 25мк, 0,5х1100 ф.Blachy_x000a_Pruszynski"/>
        <s v="Лист ОЦ РЕ 25мк, 0,5х460 ф.Blachy_x000a_Pruszynski"/>
        <s v="Улаштування вирiвнюючих стяжок збiрних_x000a_iз плоских азбестоцементних листiв"/>
        <s v="Листи азбестоцементнi плоскi з гладкою_x000a_поверхнею непресованi, товщина 8 мм"/>
        <s v="Лист 1х1000 ОЦ ф. Blachy Pruszynski"/>
        <s v="Розбирання покриття покрiвель з_x000a_рулонних матерiалiв"/>
        <s v="Розбирання iзоляцiї з мiнеральної вати"/>
        <s v="Розбирання цементних покриттiв пiдлог"/>
        <s v="Обшивка профiльованими листами"/>
        <s v="Профільований лист Т 10 ф-ми &quot;Blachy_x000a_Pruszynski&quot;"/>
        <s v="Самонарізні шурупи з ущільновальною_x000a_шайбою ОД-48035Т+RAL 4,8х35"/>
        <s v="Монтаж прогонiв iз кроком ферм до 12 м_x000a_при висотi будiвлi до 25 м /по_x000a_залiзобетонних i кам'яних опорах/ Балка Б1"/>
        <s v="Монтаж прогонiв iз кроком ферм до 12 м_x000a_при висотi будiвлi до 25 м Балка Б2"/>
        <s v="Монтаж зв'язок i розпiрок з одиночних i_x000a_парних кутiв, гнутозварних профiлiв для_x000a_прогонiв до 24 м при висотi будiвлi до 25 м_x000a_Стійки Ст 1-Ст 10"/>
        <s v="Окремi конструктивнi елементи будiвель та_x000a_споруд [балкаи Б1, Б2] з перевагою гнутих_x000a_профiлей,  середня маса складальної_x000a_одиницi понад 0,5 т"/>
        <s v="Окремi конструктивнi елементи будiвель та_x000a_споруд [Стійки Ст 2 - Ст 10] з перевагою_x000a_гнутих профiлей,  середня маса_x000a_складальної одиницi до 0,1 т"/>
        <s v="Окремi конструктивнi елементи будiвель та_x000a_споруд [Стійка Ст 1] з перевагою гнутих_x000a_профiлей,  середня маса складальної_x000a_одиницi понад 0,1 до 0,5 т"/>
        <s v="Монтаж зв'язок i розпiрок з одиночних i_x000a_парних кутiв, гнутозварних профiлiв для_x000a_прогонiв до 24 м при висотi будiвлi до 25 м"/>
        <s v="С100х60х3 профіль ф.Blachy Pruszynski"/>
        <s v="Швелер гнутий сталевий 100х60х4 ГОСТ_x000a_8278-83 L=1300 Б1"/>
        <s v="Швелер гнутий сталевий 100х60х4 ГОСТ_x000a_8278-83 L=9130 Р1"/>
        <s v="Шпилька М 16х150, 2 гайки, 2 шайби та_x000a_контргайка (к-т)"/>
        <s v="Болт М12х60 з гайкою та шайбою"/>
        <s v="Анкер Redibolt M8x60 METALVIS"/>
        <s v="Улаштування примикань висотою 400 мм_x000a_з рулонних покрiвельних матерiалiв до_x000a_цегляних стiн i парапетiв iз_x000a_застосуванням газопламеневих пальникiв,_x000a_з наклеюванням стрiчки типу &quot;Экобит&quot;"/>
        <s v="Улаштування бортику"/>
        <s v="Утеплення покриттiв дрибною крошкою_x000a_газобетону"/>
        <s v="Дрібна крошка газобетону"/>
        <s v="Улаштування стяжок легкобетонних_x000a_товщиною 20 мм"/>
        <s v="Додавати або виключати на кожнi 5 мм_x000a_змiни товщини легкобетонних стяжок_x000a_(Додавати до товщ. 50 мм)"/>
        <s v="Анкер телескопічний L=240 мм"/>
        <s v="Мурування зовнiшнiх простих стiн з цегли_x000a_силiкатної при висотi поверху до 4 м"/>
        <s v="Цегла силiкатна одинарна повнотiла_x000a_лицьова незабарвлена, розмiри 250х120х65_x000a_мм, марка М100"/>
        <s v="Розбирання цегляних стiн"/>
        <s v="Мурування зовнiшнiх простих стiн з цегли_x000a_силiкатної при висотi поверху до 4 м_x000a_(наращування кладки вентиляційних_x000a_каналів)"/>
        <s v="Гарячекатана арматурна сталь_x000a_перiодичного профiлю, клас А-III, дiаметр 12_x000a_мм"/>
        <s v="Улаштування деформацiйних швiв"/>
        <s v="Додавати або виключати на кожнi 100 мм_x000a_змiни висоти примикання з рулонних_x000a_покрiвельних матерiалiв до цегляних стiн i_x000a_парапетiв [при улаштуванні примикань]_x000a_(виключати до висоти 200 мм)"/>
        <s v="Улаштування вирiвнюючих стяжок_x000a_цементно-пiщаних товщиною 15 мм iз_x000a_розчину для мурування важкого_x000a_цементного, марки М 50"/>
        <s v="Металевий костиль"/>
        <s v="Навiшування водостiчних труб, колiн,_x000a_вiдливiв i лiйок з готових елементiв_x000a_(Навiшування жолобiв )"/>
        <s v="Навiшування водостiчних труб, колiн,_x000a_вiдливiв i лiйок з готових елементiв"/>
        <s v="Ринва-150 L=4000 мм"/>
        <s v="Гак комбінований для ринви-150"/>
        <s v="З'єднувач ринви-150"/>
        <s v="Злив 60_-150"/>
        <s v="Коліно 60_-150"/>
        <s v="Лійка 150/100"/>
        <s v="Обійма труби-150"/>
        <s v="Кріплення обійми L=200 мм"/>
        <s v="Труба зливна-100 L=4000 мм"/>
        <s v="З'єднувач труби-100 L=500 мм"/>
        <s v="Улаштування перегородок з_x000a_металопластику з матовим склінням"/>
        <s v="Перегородка з металопластику з матовим_x000a_склінням (комплектне постачання)"/>
        <s v="Грунтування основ iз бетону або розчину"/>
        <s v="Улаштування покриття_x000a_двокомпонентного поліуретанового_x000a_товщиною 3 мм"/>
        <s v="Додавати або виключати на 1 мм змiни_x000a_товщини полiвiнiлацетатних покриттів_x000a_(Додавати до товщ.10 мм)"/>
        <s v="Самовирiвнювальна сумiш 2-10 мм Ceresit_x000a_СN 72"/>
        <s v="Епоксидна грунтовка для бетонних i_x000a_залiзобетонних основ Ceresit СF 71"/>
        <s v="Полiуретанове покриття для пiдлог з_x000a_помiрним навантаженням Ceresit СF 72"/>
        <s v="Додавати або виключати на 1 мм змiни_x000a_товщини полiвiнiлацетатних покриттів_x000a_(Додавати до товщ.8 мм)"/>
        <s v="Улаштування фундаментiв стовпiв_x000a_бетонних бетон важкий В 15 (М 200),_x000a_крупнiсть заповнювача бiльше 40 мм_x000a_(1200х1880х850), (0,6х0,8х0,38)"/>
        <s v="Демонтаж обшивки стін профiльованим_x000a_листом"/>
        <s v="Гiдроiзоляцiя горизонтальна цементна з_x000a_додаванням Mapei Idrosilex polvere (3%)"/>
        <s v="Розчин мурувальний важкий цементний,_x000a_марка М400"/>
        <s v="Гидроизоляционная добавка Mapei Idrosilex_x000a_Polvere"/>
        <s v="Улаштування балок фундаментних_x000a_/бетон важкий В 20 (М250), крупнiсть_x000a_заповнювача 20-40мм/"/>
        <s v="Розроблення ґрунту з навантаженням на_x000a_автомобiлi-самоскиди екскаваторами_x000a_одноковшовими дизельними на_x000a_пневмоколісному ходу з ковшом мiсткiстю_x000a_0,25 м3, група ґрунтiв 1"/>
        <s v="Розробка ґрунту вручну з крiпленням у_x000a_траншеях шириною до 2 м, глибиною до 3 м,_x000a_група ґрунтiв 1"/>
        <s v="Крiплення iнвентарними щитами стiнок_x000a_траншей шириною до 2 м у ґрунтах_x000a_стiйких"/>
        <s v="Розробка грунту вручну з крiпленням у_x000a_траншеях шириною до 2 м, глибиною до 2 м,_x000a_група грунтiв 1 /з вертикальними стiнками_x000a_без крiплень /"/>
        <s v="Розробка ґрунту вручну в траншеях_x000a_глибиною до 2 м без крiплень з укосами,_x000a_група ґрунтiв 1"/>
        <s v="Улаштування стiн i плоских днищ_x000a_прямокутних споруд при товщинi стiн_x000a_понад 150 мм"/>
        <s v="Гарячекатана арматурна сталь_x000a_перiодичного профiлю, клас А-III, дiаметр 6_x000a_мм"/>
        <s v="Улаштування бетонної пiдготовки бетон_x000a_важкий В 10 (М 150), крупнiсть_x000a_заповнювача бiльше 40 мм товщ.0,1м"/>
        <s v="Гiдроiзоляцiя стiн, фундаментiв бокова_x000a_обмазувальна бiтумна в 2 шари по_x000a_вирiвнянiй поверхнi бутового мурування,_x000a_цеглi, бетону"/>
        <s v="Улаштування перекриттiв каналiв бетон_x000a_важкий В 25 (М 350), крупнiсть_x000a_заповнювача 10-20мм"/>
        <s v="Гарячекатана арматурна сталь_x000a_перiодичного профiлю, клас А-III, дiаметр 10_x000a_мм"/>
        <s v="Монтаж прогонiв iз кроком ферм до 12 м_x000a_при висотi будiвлi до 25 м (Бм1-3шт., Бм2-_x000a_1шт., Бм3-1шт, Бм4-2шт)"/>
        <s v="Швелери N10-14 iз сталi марки 18сп"/>
        <s v="Сталь кутова"/>
        <s v="Улаштування настилу з рифленої сталi_x000a_для пiдпiдлогових каналiв"/>
        <s v="Прокат для армування з/б конструкцiй_x000a_круглий та перiодичного профiлю, клас А-III,_x000a_дiаметр 10 мм"/>
        <s v="Улаштування настилу з рифленої сталi_x000a_для пiдпiдлогових каналiв (Лючок)"/>
        <s v="Рифлений прокат 4х370х370 ГОСТ 8568-77"/>
        <s v="Монтаж сходiв прямолiнiйних i_x000a_криволiнiйних, пожежних з огорожею"/>
        <s v="Драбини металеві приставні"/>
        <s v="Улаштування стiн i плоских днищ_x000a_прямокутних споруд при товщинi стiн до_x000a_150 мм"/>
        <s v="Установлення закладних деталей вагою_x000a_понад 5 кг до 10 кг"/>
        <s v="Укладання плит перекриття каналiв_x000a_площею до 0,5 м2"/>
        <s v="Укладання плит перекриття каналiв_x000a_площею до 1 м2"/>
        <s v="Укладання плит перекриття каналiв_x000a_площею до 5 м2"/>
        <s v="Плити перекриття П1-8 серiя 3.006.1-2.87"/>
        <s v="Плити перекриття П3-5 серiя 3.006.1-2.87"/>
        <s v="Плити перекриття П4-15 серiя 3.006.1-2.87"/>
        <s v="Плити перекриття П5-8 серiя 3.006.1-2.87"/>
        <s v="Плити перекриття П6-15 серiя 3.006.1-2.87"/>
        <s v="Плити перекриття П9-15 серiя 3.006.1-2.87"/>
        <s v="Плити перекриття П11-8 серiя 3.006.1-2.87"/>
        <s v="Плити перекриття П6Д-15 серiя 3.006.1-2.87"/>
        <s v="Плити перекриття П11Д-8 серiя 3.006.1-2.87"/>
        <s v="Улаштування стяжок цементних_x000a_товщиною 20 мм (вирвниваючий прошарок)"/>
        <s v="Гiдроiзоляцiя стiн, фундаментiв_x000a_горизонтальна обклеювальна в 2 шари"/>
        <s v="Грунтовка бiтумна"/>
        <s v="Гiдроiзол"/>
        <s v="Додавати або виключати на кожнi 5 мм_x000a_змiни товщини стяжок цементних_x000a_(додавати до 30мм)"/>
        <s v="Деталi закладнi МН-2"/>
        <s v="Монтаж конструкцiй люкiв"/>
        <s v="Металевi вироби"/>
        <s v="Монтаж прогонiв iз кроком ферм до 12 м_x000a_при висотi будiвлi до 25 м (Бм1-1шт)"/>
        <s v="Розбирання вручну цегляної кладки камер,_x000a_каналiв, компенсаторних нiш, кутiв_x000a_повороту без очищення цегли"/>
        <s v="Демонтаж плит перекриття каналiв_x000a_площею до 5 м2"/>
        <s v="Укладання плит перекриття каналiв_x000a_площею до 5 м2 (раніше демонтовані)"/>
        <s v="Демонтаж непрохiдних однолоткових_x000a_каналiв (плити П11д-8 120шт, лотки_x000a_120шт)"/>
        <s v="Пробивання прорiзiв в конструкцiях з_x000a_бетону"/>
        <s v="Монтаж колон одноповерхових i_x000a_багатоповерхових будiвель i кранових_x000a_естакад висотою до 25 м складеного_x000a_перерiзу масою до 3 т /по залiзобетонних i_x000a_кам'яних опорах/"/>
        <s v="Монтаж кроквяних i пiдкроквяних ферм на_x000a_висотi до 25 м прогоном до 36 м, масою до_x000a_5 т"/>
        <s v="Монтаж вертикальних зв'язок у виглядi_x000a_ферм для прогонiв до 24 м при висотi_x000a_будiвлi до 25 м"/>
        <s v="Основнi несучi конструкцiї каркасiв_x000a_одноповерхових промислових будiвель:_x000a_колони, опорнi плити, пiдкрановi балки з_x000a_гальмувальними конструкцiями, деталями_x000a_крiплення рейок та тупиками, колiї_x000a_пiдвiсного транспорту, кроквянi та_x000a_пiдкроквянi ферми або балки, надколоники,_x000a_прогони, зв'язки, фахверковi стояки, стiновi_x000a_ригелi, вiтровi ферми, безкрановi або з_x000a_пiдвiсним транспортом, або з мостовими_x000a_кранами вантажопiдйомнiстю до 50 т,_x000a_прогонами до 36 м, при шазi колон до 12 м,_x000a_цiльнометалевi iз застосуванням_x000a_профiльованого настилу в покриттi, витрата_x000a_сталi на 1 м2 до 70 кг"/>
        <s v="Монтаж колон одноповерхових i_x000a_багатоповерхових будiвель i кранових_x000a_естакад висотою до 25 м суцiльного_x000a_перерiзу масою до 1,0 т"/>
        <s v="Свiтильник світлодіодний накладний міра_x000a_захисту IP20, НББ64-60-023 Селена 3А"/>
        <s v="Лампи світлодіодні А60е 7W E27 4100K 220V"/>
        <s v="Коробка відгалужувальна, для трубної_x000a_розводки, ІР54"/>
        <s v="Установлення штепсельних розеток_x000a_незаглибленого типу при вiдкритiй проводцi"/>
        <s v="Розетка штепсельна двополюсна з третім_x000a_заземлюючим контактом, 16А, 220В, ІР540,_x000a_подвійна накладна"/>
        <s v="Прокладання вiнiпластових труб, що_x000a_поставляються прямими трубами_x000a_довжиною 5-7 м, по основi пiдлоги, дiаметр_x000a_умовного проходу до 25 мм"/>
        <s v="Труба ПВХ, гладка діам.16 мм"/>
        <s v="Автоматичний вимикач з незалежним_x000a_розчіплювачем, кiлькiсть полюсiв-1 Ін=6 А,_x000a_PL6-C6/1"/>
        <s v="Кронштейн металевий під датчики"/>
        <s v="Труби полівінілхлорідна гладка, Ду=63 мм"/>
        <s v="Труби полівінілхлорідна гладка, Ду=25 мм"/>
        <s v="Провiд перший багатожильний у_x000a_загальному обплетеннi у прокладених_x000a_трубах, сумарний перерiз до 6 мм2"/>
        <s v="Кожен наступний провiд багатожильний у_x000a_загальному обплетеннi у прокладених_x000a_трубах, сумарний перерiз до 6 мм2"/>
        <s v="Провiд перший багатожильний у_x000a_загальному обплетеннi у прокладених_x000a_трубах, сумарний перерiз до 16 мм2"/>
        <s v="Прокладання трубопроводiв_x000a_водопостачання з напiрних_x000a_полiетиленових труб високого тиску_x000a_зовнiшнiм дiаметром 110 мм зі з'єднанням_x000a_терморезисторним зварюванням"/>
        <s v="Труби полiетиленовi для подачi холодної_x000a_води РЕ 100 SDR-17(1,0 МПа), зовнiшнiй_x000a_дiаметр 110х6,6 мм"/>
        <s v="Установлення засувки чавунної з гумовим_x000a_клином з невисувним шпинделем фланцева_x000a_для води, тиск 10 HN 10 бар, Т до 70 __x000a_дiаметром до 100 мм"/>
        <s v="Засувка чавунна з гумовим  клином з_x000a_невисувним шпинделем фланцева для води,_x000a_тиск РN10 бар, Т до 70_ Д=100"/>
        <s v="Фланець сталевий вільний тиск до 1,0 МПа_x000a_ГОСТ 12822-80  д= 100 мм"/>
        <s v="Втулка під  фланець з ПНТ для напірних_x000a_труб дiам. 110 мм"/>
        <s v="Бурт поліпропіленовий Д-110  (Wavin)"/>
        <s v="Фланець вільний тиск до 1,0 МПа  Wavin  д-_x000a_100 мм"/>
        <s v="Муфта  полiпропіленова дiам. 110 мм"/>
        <s v="Вiдвод 90 град. зварний ПЕ100 SDR7, Ру до_x000a_1МПа  Dn 110"/>
        <s v="Вiдвод 45 град. зварний ПЕ100 SDR7, Ру до_x000a_1МПа  Dn 110"/>
        <s v="Дюбель 12х100 мм"/>
        <s v="Хомут S-образний Д-110мм с гайкой М8/М10"/>
        <s v="Метал для кріплення"/>
        <s v="Улаштування фундаментiв стовпiв_x000a_бетонних"/>
        <s v="Сумiшi бетоннi готовi важкi, клас бетону В7,_x000a_5 [М100], крупнiсть заповнювача бiльше 10_x000a_до 20 мм"/>
        <s v="Болт сантехнічний10х100 мм"/>
        <s v="Під'єднання нових ділянок трубопроводу до_x000a_існуючих мереж водопостачання чи_x000a_опалення діаметром 100 мм"/>
        <s v="Демонтаж труби поліетиленової_x000a_дiаметром 110 мм"/>
        <s v="Демонтаж засувки чавунної дiаметром 100_x000a_мм"/>
        <s v="Прокладання трубопроводiв_x000a_водопостачання з напiрних вініпластових_x000a_труб зовнiшнiм дiаметром 32 мм зі_x000a_з'єднанням на клеї"/>
        <s v="Труба  напірна з ПХВ (U-HVC) клейова Ру_x000a_до 1,6МПа, зовнiшнiй дiаметр 32х2,4 мм"/>
        <s v="Прокладання трубопроводiв_x000a_водопостачання з напiрних вініпластових_x000a_труб зовнiшнiм дiаметром 50 мм зі_x000a_з'єднанням на клеї"/>
        <s v="Труба напірна  з ПВХ (U-PVC) Ру до 1,6МПа_x000a_клейова, дiаметр 50х4,6 мм"/>
        <s v="Прокладання трубопроводiв_x000a_водопостачання з напiрних вініпластових_x000a_труб зовнiшнiм дiаметром 110 мм зі_x000a_з'єднанням на клеї"/>
        <s v="Труба напірна  з ПХВ (U-PVC) клейова  Ру_x000a_до 1,6МПа,  дiаметр 110х6,6мм"/>
        <s v="Фланець вільний тиск до 1,6 МПа  ODV110 _x000a_Д= 110 мм"/>
        <s v="Бурт з гладкою поверхнею Д-110  (QРV110)"/>
        <s v="Прокладки біконіт під буртів Д-110"/>
        <s v="Трiйник перехідний дiам 110/50 мм_x000a_TRIV110050"/>
        <s v="Відвод 90_ дiам. 50 мм ( GIV110)"/>
        <s v="Відвод 90_ дiам. 110 мм (GIV110)"/>
        <s v="Відвод 45_ дiам. 110 мм / HIV110"/>
        <s v="Подвійний муфтовий адаптер із  внутрішним_x000a_різьбленням Д-50х40х1  1/4&quot;  DIFV050040114"/>
        <s v="З&quot;єднувальна муфта компресійна із_x000a_зовнишньою різьбою на Ру до 1МПа  дiам._x000a_32х1/4&quot;"/>
        <s v="Заглушка Д-110 (CIV110)"/>
        <s v="Муфта з&quot;еднувальна дiам. 110 мм (MIV110)"/>
        <s v="Хомут S-образний Д-50мм с гайкой М8/М10"/>
        <s v="Клей Tangit (Hemket)"/>
        <s v="Очищувач клею Tangit (Henket)"/>
        <s v="Стрiчка ФУМ 15м, 19х0,25мм"/>
        <s v="Ізоляція трубопроводів трубками із_x000a_вспіненого поліетилену"/>
        <s v="Ізоляція із вспіненого поліетилену K-FLEX_x000a_PE 13х54"/>
        <s v="Ізоляція із вспіненого поліетилену K-FLEX_x000a_PE 13х114"/>
        <s v="Кліпса монтажна, діам.54мм"/>
        <s v="Кліпса монтажна, діам.114мм"/>
        <s v="Під'єднання нових ділянок трубопроводу до_x000a_існуючих мереж водопостачання чи_x000a_опалення діаметром 32 мм"/>
        <s v="Демонтаж труби поліетиленової д= 32х2,4_x000a_мм"/>
        <s v="Прокладання трубопроводiв_x000a_водопостачання з напiрних_x000a_полiетиленових труб високого тиску_x000a_зовнiшнiм дiаметром 225х13,4 мм зі_x000a_з'єднанням терморезисторним_x000a_зварюванням"/>
        <s v="Труби полiетиленовi для подачi холодної_x000a_води РЕ 100 SDR-17(1,0 МПа), зовнiшнiй_x000a_дiаметр 225х13,4 мм"/>
        <s v="Нероз&quot;ємне з'єднання  &quot;поліетилен-сталь&quot;_x000a_DN 225/200 мм"/>
        <s v="Відвід 90_ зварний ПЕ100, SDR17, Ру до_x000a_1МПа, Д=225мм"/>
        <s v="Відвід 45_ зварний ПЕ100 SDR17, Ру до_x000a_1МПа, Д=225мм"/>
        <s v="Трiйник переходний 90_ ПЕ100 SDR17 дiам._x000a_225х160 мм для терморезисторного_x000a_зварювання ПЕ труб"/>
        <s v="Втулка під фланець з ПНТ для напорних_x000a_труб типу Т,  Д=160мм"/>
        <s v="Фланець сталевий вільний на Ру до !,0 МПа _x000a_дiаметр 150 мм"/>
        <s v="Фланець сталевий плоский приварний із_x000a_з&quot;єднувальним виступом для води, тиском_x000a_до 1,0 МПа,  дiаметр 150 мм"/>
        <s v="Заглушка сталева безшовна приварна_x000a_еліптична Д-159мм"/>
        <s v="Хомут S-образний Д-225мм с гайкой М8/М10"/>
        <s v="Під'єднання нових ділянок трубопроводу до_x000a_існуючих мереж водопостачання чи_x000a_опалення діаметром 200 мм"/>
        <s v="Демонтаж трубопровода водопостачання_x000a_зi стальних труб дiаметром 219 мм"/>
        <s v="Прокладання трубопроводiв каналiзацiї з_x000a_полiетиленових труб низького тиску_x000a_дiаметром 110 мм"/>
        <s v="Клапан зворотнiй Д=110 мм ПВХ з_x000a_раструбом"/>
        <s v="Сифон  M/F L-110 мм &quot;Kaczmarek&quot;"/>
        <s v="Заглушка Dy110 Wavin"/>
        <s v="Прокладання трубопроводiв каналiзацiї з_x000a_полiвінілхлоридна труб для внутрішньої_x000a_дiаметром 110 мм"/>
        <s v="Під'єднання нових ділянок трубопроводу до_x000a_існуючих мереж водопостачання чи_x000a_опалення діаметром 150 мм"/>
        <s v="Заглушка внутрішня SN4 для зовнішньої_x000a_каналізації iз ПВХ дiам. 110 мм Wavin"/>
        <s v="Змащення для каналізації"/>
        <s v="Герметик санітарний Lacrysil безколірний"/>
        <s v="Гвинт М8 з двостороннім різьбленням і_x000a_розпірним дюбелем"/>
        <s v="Сифон двохобертовий пластмасовий_x000a_уніфікований"/>
        <s v="Установлення дренажного насоса Optima"/>
        <s v="Дренажний насос Optima FSP400C з_x000a_автоматичним  поплавковим вимикачем,_x000a_Q=4м3/ч, Н=5,0м, N=0,4квт"/>
        <s v="Кульовий  кран з муфтовими закінченнями_x000a_Ру до 1МПа  дiам. 63 мм VEEIV063E"/>
        <s v="Кульковий зворотний клапан з муфтовими_x000a_закінченнями Ру до 1МПа Д-63"/>
        <s v="Прокладання трубопроводiв_x000a_водопостачання з напiрних вініпластових_x000a_труб зовнiшнiм дiаметром 63 мм зі_x000a_з'єднанням на клеї"/>
        <s v="Труба напірна  з ПВХ (U-PVC) Ру до 1,6МПа_x000a_клейова, дiаметр 63х4,7 мм"/>
        <s v="Муфта розбірна з внутрішнім різбленням_x000a_дiам. 32х1 мм"/>
        <s v="Перехідне кільце Д-63х32 DIV063032"/>
        <s v="Відвод 90_ дiам. 63 мм ( GIV63)"/>
        <s v="Демонтаж труби каналiзацiйної з_x000a_полiвінілхлориду дiаметром 110 мм"/>
        <s v="Трубка мiдна з термоізолятором d=6,35х0,76"/>
        <s v="Трубка мiдна з термоізолятором d=12,7х0,89"/>
        <s v="Трубопроводи з мiдних труб на умовний_x000a_тиск до 2,5 МПа [25 кгс/см2], дiаметр_x000a_зовнiшнiй 18 мм"/>
        <s v="Трубка мiдна з термоізолятором d=9,52х0,81"/>
        <s v="Трубка мiдна з термоізолятором d=15,87х0,_x000a_89"/>
        <s v="Трубка для конденсату гладка ПВХ d=16"/>
        <s v="Повiтровід з оцинкованої з сталi товщиною_x000a_0,7 мм, круглого перерiзу, дiаметр 250 мм_x000a_ГОСТ 14918-80"/>
        <s v="Фланець d=250 з &lt; 25х25х2,5"/>
        <s v="Повiтровід з оцинкованої з сталi товщиною_x000a_0,7 мм, круглого перерiзу, дiаметр 400 мм_x000a_ГОСТ 14918-80"/>
        <s v="Фланець d=400 з &lt; 25х25х2,5"/>
        <s v="Прокладання по стiнах будiвель i в каналах_x000a_трубопроводiв iз чавунних каналiзацiйних_x000a_труб дiаметром до 100 мм"/>
        <s v="Труба каналізаційна чавунна, дiаметр 100_x000a_мм"/>
        <s v="Муфта рухома чавунна d=100 мм"/>
        <s v="Демонтаж. Кондиціонер настінний сплит-_x000a_система."/>
        <s v="Монтаж. Кондиціонер настінний сплит-_x000a_система."/>
        <s v="Демонтаж вентиляторiв радiальних_x000a_масою до 0,05 т"/>
        <s v="Демонтаж вентиляторiв радiальних_x000a_масою до 0,12 т"/>
        <s v="Установлення вентиляторiв радiальних_x000a_масою до 0,05 т"/>
        <s v="Установлення вентиляторiв радiальних_x000a_масою до 0,12 т"/>
        <s v="Улаштування трубопроводiв iз_x000a_полiетиленових труб, до 2-х каналiв"/>
        <s v="Труба поліетиленова Ду 110 мм"/>
        <s v="Улаштування постелi при одному кабелi у_x000a_траншеї"/>
        <s v="Пiсок природний, рядовий"/>
        <s v="Кабель до 35 кВ, що прокладається у_x000a_готових траншеях без покриттiв, маса 1_x000a_м до 2 кг"/>
        <s v="Кабель до 35 кВ, що прокладається з_x000a_крiпленням накладними скобами, маса 1 м_x000a_до 0,5 кг"/>
        <s v="Кабель силовий з алюмінієвими жилами з_x000a_ПВХ ізоляцією, броньований, зовнішній_x000a_покрив шланг з ПВХ пластику. ТУМИ 344-_x000a_74_ перерiзом 4х50 мм2 АВБбШв-1 кВ"/>
        <s v="Покривання 1-2 кабелів, прокладених у_x000a_траншеї, сигнальною стрічкою"/>
        <s v="Стрiчка сигнальна"/>
        <s v="Закладення кiнцеве сухе iз застосуванням_x000a_бандажуючих муфт для контрольного_x000a_кабеля з гумовою або пластмасовою_x000a_iзоляцiєю"/>
        <s v="Забиття кiнцеве"/>
        <s v="Наконечники кабельні алюмiнiєвi для_x000a_опресування 50-10-12-А-УХЛЗ"/>
        <s v="Укладання трубопроводiв iз_x000a_полiетиленових труб дiаметром 110 мм з_x000a_гідравличним випробуванням"/>
        <s v="Приєднання каналiзацiйних трубопроводiв_x000a_до iснуючої мережi в мокрих ґрунтах"/>
        <s v="Укладання футляра iз стальних труб_x000a_вiдкритим способом дiаметром 300 мм"/>
        <s v="Труби сталевi електрозварнi прямошовнi iз_x000a_сталi марки 20, зовнiшнiй дiаметр 325 мм,_x000a_товщина стiнки 7 мм"/>
        <s v="Нанесення дуже посиленої антикорозiйної_x000a_бiтумно-гумової iзоляцiї на сталевi_x000a_трубопроводи дiаметром 300 мм"/>
        <s v="Протягування в футляр полiетиленових_x000a_труб дiаметром до 100мм"/>
        <s v="Забивання бiтумом та пасмом смоляним_x000a_кiнцiв футляра дiаметром 300 мм"/>
        <s v="Установлення закладних деталей вагою_x000a_понад 5 кг до 20 кг ( гiльза зi стальних_x000a_труб дiаметром 219 мм)"/>
        <s v="Труби сталевi безшовнi гарячедеформованi_x000a_iз сталi марки 15, 20, 25, зовнiшнiй дiаметр_x000a_219 мм, товщина стiнки 6 мм"/>
        <s v="Бокова iзоляцiя стiн, фундаментiв глиною_x000a_(замок з глини)"/>
        <s v="Улаштування бетонної пiдготовки бетон_x000a_важкий В 10 (М 150), крупнiсть_x000a_заповнювача бiльше 40 мм"/>
        <s v="Улаштування стiн i плоских днищ круглих_x000a_споруд при товщинi стiн до 150 мм"/>
        <s v="Установлення опор iз плит i кiлець_x000a_дiаметром до 1000 мм"/>
        <s v="Плити покриття ПП10-2 залiзобетоннi серiя_x000a_3.900.1-14 випуск 1 (об'єм бетону - 0,10_x000a_м3)(Ф53)"/>
        <s v="Кiльця опорнi КО6 залiзобетоннi серiя_x000a_3.900.1-14 випуск 1 (об'єм бетону - 0,02_x000a_м3)(Ф53)"/>
        <s v="Установлення люка"/>
        <s v="Люк полімер-піщаний тип &quot;С&quot; с ЗУ"/>
        <s v="Скоби ходовi"/>
        <s v="Бокова iзоляцiя стiн, фундаментiв глиною"/>
        <s v="Доробка вручну, зачищення дна i стiнок_x000a_вручну з викидом грунту в котлованах i_x000a_траншеях, розроблених механiзованим_x000a_способом"/>
        <s v="Укладання трубопроводiв iз_x000a_полiетиленових труб дiаметром 250 мм з_x000a_гідравличним випробуванням"/>
        <s v="Улаштування круглих збiрних_x000a_залiзобетонних каналiзацiйних колодязiв_x000a_дiаметром 1,5 м у мокрих ґрунтах"/>
        <s v="Кiльця КС15.6 залiзобетоннi серiя 3.900.1-_x000a_14 випуск 1 (об'єм бетону - 0,265 м3)(Ф53)"/>
        <s v="Кiльця КС15.9 залiзобетоннi серiя 3.900.1-_x000a_14 випуск 1 (об'єм бетону - 0,40 м3)(Ф53)"/>
        <s v="Плити покриття 1ПП15-2 залiзобетоннi серiя_x000a_3.900.1-14 випуск 1 (об'єм бетону - 0,27_x000a_м3)(Ф53)"/>
        <s v="Плити днищ ПН15 залiзобетоннi серiя_x000a_3.900.1-14 випуск 1 (об'єм бетону - 0,38_x000a_м3)(Ф53)"/>
        <s v="Люк чавунний для колодязiв важкий"/>
        <s v="Гiдроiзоляцiя стiн, фундаментiв бокова_x000a_обмазувальна бiтумна в 2 шари по_x000a_вирiвнянiй поверхнi бутового мурування,_x000a_цеглi, бетону (внутрішні поверхні)"/>
        <s v="Труби сталевi електрозварнi прямошовнi iз_x000a_сталi марки 20, зовнiшнiй дiаметр 377 мм,_x000a_товщина стiнки 6 мм"/>
        <s v="Гарячекатана арматурна сталь гладка, клас_x000a_А-1, дiаметр 8 мм"/>
        <s v="Плити перекриття П8Д-8а L=740мм серiя_x000a_3.006.1-2.87"/>
        <s v="Гiдроiзоляцiя зовнішніх поверхонь каналу_x000a_бокова обмазувальна бiтумна в 2 шари"/>
        <s v="Улаштування бетоних опор розміром_x000a_400х830х90(h)м під трубопровіди систем_x000a_К2 діам.250мм і К14 діам.160мм в каналі"/>
        <s v="Труби сталевi електрозварнi прямошовнi iз_x000a_сталi марки 20, зовнiшнiй дiаметр 57 мм,_x000a_товщина стiнки 3 мм"/>
        <s v="Установлення опор iз плит i кiлець_x000a_дiаметром бiльше 1000 мм"/>
        <s v="Кiльця КС7.3 залiзобетоннi серiя 3.900.1-14_x000a_випуск 1 (об'єм бетону - 0,05 м3)(Ф53)"/>
        <s v="Фарбування суриком грат, рам, радiаторiв,_x000a_труб дiаметром менше 50 мм тощо за два_x000a_рази (драбин)"/>
        <s v="Труби сталевi електрозварнi прямошовнi iз_x000a_сталi марки 20, зовнiшнiй дiаметр 273 мм,_x000a_товщина стiнки 6 мм"/>
        <s v="Навантаження грунту на автомобiлi-_x000a_самоскиди екскаваторами одноковшовими_x000a_дизельними на гусеничному ходу з ковшом_x000a_мiсткiстю 0,4 м3, група грунтiв 1"/>
        <s v="Засипка вручну траншей, група грунтiв 1"/>
        <s v="Улаштування трубопроводiв iз_x000a_полiетиленових труб Ду=63 мм"/>
        <s v="Труби напiрнi з полiетилену низького тиску,_x000a_тип важкий, зовнiшнiй дiаметр 63 мм"/>
        <s v="Кабель до 35 кВ у прокладених трубах,_x000a_блоках i коробах, маса 1 м до 1 кг"/>
        <s v="Закладення сухе кiнцеве для контрольного_x000a_кабеля перерiзом однiєї жили до 2,5 мм2,_x000a_кiлькiсть жил до 4"/>
        <s v="Розроблення ґрунту у вiдвал екскаваторами_x000a_&quot;драглайн&quot; або &quot;зворотна лопата&quot; з ковшом_x000a_мiсткiстю 0,25 м3, група ґрунтiв 1"/>
        <s v="Установлення закладних деталей вагою_x000a_понад 10 кг до 20 кг"/>
        <s v="Розробка ґрунту вручну в траншеях_x000a_шириною понад 2 м i котлованах площею_x000a_перерiзу до 5 м2 з крiпленнями при глибинi_x000a_траншей i котлованiв до 3 м, група ґрунтiв 2"/>
        <s v="Крiплення дошками стiнок котлованiв i_x000a_траншей шириною понад 2 м, глибиною_x000a_понад 3 м, у ґрунтах нестiйких"/>
        <s v="Засипка траншей i котлованiв_x000a_бульдозерами потужнiстю 59 кВт [80 к.с.]_x000a_з перемiщенням ґрунту до 5 м, група_x000a_ґрунтiв 1"/>
        <s v="Улаштування круглих збiрних_x000a_залiзобетонних каналiзацiйних колодязiв_x000a_дiаметром 1,5 м у просідних грунтах"/>
        <s v="Сумiшi бетоннi готовi важкi, клас бетону В7,_x000a_5 [М100], крупнiсть заповнювача бiльше 40_x000a_мм"/>
        <s v="Труби сталевi електрозварнi прямошовнi iз_x000a_сталi марки 20, зовнiшнiй дiаметр 325 мм,_x000a_товщина стiнки 5 мм (для гільз)"/>
        <s v="Улаштування балок фундаментних_x000a_(підкладка під стики лотків та примикання)"/>
        <s v="Улаштування непрохiдних однолоткових_x000a_каналiв, що перекриваються або_x000a_обпираються на плити"/>
        <s v="Лотки каналiв збiрнi з/б марки Л4Д-8 серiя_x000a_3.006.1-2.87 вып.0-2(Ф96)"/>
        <s v="Плити перекриття П5Д-5 серiя 3.006.1-_x000a_2.87(Ф96)"/>
        <s v="Праймер битумный"/>
        <s v="Приєднання каналiзацiйного трубопроводу_x000a_Д=225х13,4 до iснуючої чавунної труби_x000a_Д=250"/>
        <s v="Труба для зовнішньої каналізації з_x000a_розтрубом ПВХ з ущільнюючим кільцем,_x000a_клас S (SN8,SDR34)  дiаметр 110х 3,2мм"/>
        <s v="Трiйник 88 град.S (SN8) Dy110/Dy110х88_x000a_Wavin"/>
        <s v="Гільза із труби сталевi електрозварнi_x000a_зовнiшнiй дiаметр 219 мм, товщина стiнки 4_x000a_мм для пропускання труби ПВХ Д=110х3,_x000a_2мм"/>
        <s v="Улаштування основи тротуарів із щебеню_x000a_за товщини шару 12 см"/>
        <s v="Улаштування основи тротуарів зі щебеню_x000a_, при зміні товщини на кожний 1 см_x000a_додавати або виключати до норми 27-17-3_x000a_(добавити) до товщини 15 см"/>
        <s v="Улаштування бетонної пiдготовки бетон_x000a_важкий В 10 (М 150), крупнiсть_x000a_заповнювача 20-40мм"/>
        <s v="Руберойд пiдкладний з пиловидною_x000a_засипкою РПП"/>
        <s v="Улаштування покриття з фігурних_x000a_елементів мощення з використанням_x000a_готової піщано-цементної суміші_x000a_тротуарів, шириною до 2 м"/>
        <s v="Сумiш пiскоцементна"/>
        <s v="Дрібнорозмірна тротуарна плитка Н=0,06м"/>
        <s v="Круг відрізний алмазний, діаметр 230 мм"/>
        <s v="Сумiшi бетоннi готовi важкi, клас бетону В15_x000a_[М200], крупнiсть заповнювача бiльше 40 мм"/>
        <s v="Бортовий камінь БР 100.20.8"/>
        <s v="Улаштування одношарової основи зі_x000a_щебеню за товщини 15 см"/>
        <s v="Улаштування асфальтобетонного_x000a_покриття доріжок і тротуарів двошарових,_x000a_нижній шар із крупнозернистої_x000a_асфальтобетонної суміші за товщини 4,5_x000a_см"/>
        <s v="Сумiшi асфальтобетоннi гарячi i теплi_x000a_[асфальтобетон щiльний]_x000a_(дорожнi)(аеродромнi), що застосовуються у_x000a_нижнiх шарах покриттiв, крупнозернистi, тип_x000a_А, марка 1"/>
        <s v="Улаштування асфальтобетонного покриття_x000a_доріжок і тротуарів одношарових, на кожні 0,_x000a_5 см зміни товщини шару додавати або_x000a_вилучати до/з норм 27-22-3 – 27-22-4_x000a_(додавати до товщ. 8 см)"/>
        <s v="Улаштування асфальтобетонного_x000a_покриття доріжок і тротуарів двошарових,_x000a_верхній шар із дрібнозернистої_x000a_асфальтобетонної суміші за товщини 3 см"/>
        <s v="Сумiшi асфальтобетоннi гарячi i теплi_x000a_[асфальтобетон щiльний]_x000a_(дорожнi)(аеродромнi), що застосовуються у_x000a_верхнiх шарах покриттiв, дрiбнозернистi,_x000a_тип Б, марка 1"/>
        <s v="Улаштування асфальтобетонного_x000a_покриття доріжок і тротуарів_x000a_одношарових, на кожні 0,5 см зміни_x000a_товщини шару додавати або вилучати_x000a_до/з норм 27-22-3 – 27-22-4 (добавити) до_x000a_товщини 4 см"/>
        <s v="Установлення бетонних бортових каменів_x000a_на бетонну основу понад 100 мм до 150 мм"/>
        <s v="Каменi бетоннi бортовi БР100.30.15"/>
        <s v="Установлення бетонних бортових каменів_x000a_на бетонну основу понад 100 мм до 150 мм_x000a_(БР100.30.15 повторного застосування)"/>
        <s v="Улаштування покриття з фігурних_x000a_елементів мощення з використанням_x000a_готової піщано-цементної суміші_x000a_тротуарів, шириною до 2 м (72 м2 плитки_x000a_повторного застосування)"/>
        <s v="Розбирання покриття з фігурних_x000a_елементів мощення (15% в сміття)"/>
        <s v="Розбирання дорожніх покриттів та основ_x000a_щебеневих"/>
        <s v="Розбирання бортових каменiв"/>
        <s v="Планування площ бульдозерами_x000a_потужнiстю 79 кВт [108 к.с.] за 1 прохiд"/>
        <s v="Монтаж дрiбних металоконструкцiй вагою_x000a_до 0,5 т (2 стійки для баскетболу)"/>
        <s v="Демонтаж залiзобетонної огорожi з_x000a_панелей"/>
        <s v="Демонтаж каркасу огорожі_x000a_спортмайданчику."/>
        <s v="Установлення металевої огорожi з_x000a_сiтчастих панелей по залiзобетонних_x000a_стовпах без цоколя, висотою 2 м (тип_x000a_огорожi -&quot;3D&quot;)"/>
        <s v="Панель тип &quot;3D&quot; з дроту 4мм, розмір комірки_x000a_60х200мм h=2,0м"/>
        <s v="Стійки панелей 60х60х2 L=2,6м з кріпленням"/>
        <s v="Улаштування хвiрток з установленням_x000a_стовпiв металевих"/>
        <s v="Хвіртка сітчаста 2000х1000 зі стійками та_x000a_замком"/>
        <s v="Розбирання фундаментiв залiзобетонних"/>
        <s v="Улаштування залiзобетонних пiдпiрних_x000a_стiн i стiн пiдвалiв висотою до 3 м,_x000a_товщиною до 300 мм бетон важкий В 15_x000a_(М 200), крупнiсть заповнювача бiльше 40_x000a_мм"/>
        <s v="Гарячекатана арматурна сталь_x000a_перiодичного профiлю, клас А-III, дiаметр 14_x000a_мм"/>
        <s v="Надбавки до цiн заготовок за складання та_x000a_зварювання каркасiв та сiток плоских_x000a_дiаметром 14 мм"/>
        <s v="Деталi закладнi МН 129-3"/>
        <s v="Установлення металевої огорожi з_x000a_сiтчастих панелей по залiзобетонних_x000a_стовпах без цоколя, висотою 4 м (тип_x000a_огорожi -&quot;3D&quot;)"/>
        <s v="Панель тип &quot;3D&quot; з дроту 4мм, розмір комірки_x000a_60х200мм h=4,0м"/>
        <s v="Стійки панелей 60х60х2 L=4м з кріпленням"/>
      </sharedItems>
    </cacheField>
    <cacheField name="Од.виміру" numFmtId="0">
      <sharedItems containsBlank="1" count="60">
        <m/>
        <s v="1000м3"/>
        <s v="100м3"/>
        <s v="1000м"/>
        <s v="т"/>
        <s v="1т"/>
        <s v="100 т"/>
        <s v="шт"/>
        <s v="100 м"/>
        <s v="100м2"/>
        <s v="м3"/>
        <s v="100 м2"/>
        <s v="м2"/>
        <s v="м"/>
        <s v="100шт"/>
        <s v="100м"/>
        <s v="1м рiза"/>
        <s v="1 т"/>
        <s v="грати"/>
        <s v="100м2 вп"/>
        <s v="кг"/>
        <s v="л"/>
        <s v="1 м3"/>
        <s v="10м3"/>
        <s v="1 блок"/>
        <s v="100 шт"/>
        <s v="комплект"/>
        <s v="1000м2"/>
        <s v="1 м2"/>
        <s v="пм"/>
        <s v="шт."/>
        <s v="100 отв."/>
        <s v="10шт"/>
        <s v="10 м"/>
        <s v="10компл."/>
        <s v="секцiя"/>
        <s v="100кВт"/>
        <s v="комплек_x000a_т"/>
        <s v="камеpа"/>
        <s v="шафа"/>
        <s v="зонт"/>
        <s v="10 м2"/>
        <s v="клапан"/>
        <s v="10 шт"/>
        <s v="10м"/>
        <s v="м.п."/>
        <s v="компл."/>
        <s v="насос"/>
        <s v="1000шт"/>
        <s v="коробка"/>
        <s v="Вимір."/>
        <s v="100_точ."/>
        <s v="100 кг"/>
        <s v="100 м3"/>
        <s v="10м2"/>
        <s v="1 шт"/>
        <s v="км"/>
        <s v="100 м тр"/>
        <s v="1 футляр"/>
        <s v="1000 м2"/>
      </sharedItems>
    </cacheField>
    <cacheField name="Кіл-ть" numFmtId="0">
      <sharedItems containsBlank="1" containsMixedTypes="1" containsNumber="1" minValue="-23.925000000000001" maxValue="29174" count="1382">
        <m/>
        <n v="1.84E-2"/>
        <n v="3.6000000000000004E-2"/>
        <n v="2.7E-2"/>
        <n v="0.27"/>
        <n v="0.82"/>
        <n v="4.0000000000000001E-3"/>
        <n v="9.9000000000000008E-3"/>
        <n v="0.99"/>
        <n v="5"/>
        <n v="0.9"/>
        <n v="0.09"/>
        <n v="1"/>
        <n v="4.5900000000000003E-2"/>
        <n v="2.6650000000000004E-2"/>
        <n v="0.7"/>
        <n v="4.9120800000000004"/>
        <s v="6,_x000a_36163275"/>
        <n v="1.028305"/>
        <n v="373.63799999999998"/>
        <n v="6.6059999999999999"/>
        <n v="93.713999999999999"/>
        <n v="17.25"/>
        <s v="628,_x000a_565175"/>
        <n v="7.5981000000000005"/>
        <n v="367"/>
        <n v="3"/>
        <n v="59"/>
        <n v="15"/>
        <n v="277.89999999999998"/>
        <n v="3.456"/>
        <n v="254.2"/>
        <n v="90.67"/>
        <n v="44.85"/>
        <n v="38.520000000000003"/>
        <n v="0.68"/>
        <n v="14.76"/>
        <n v="11.4"/>
        <n v="6.4420000000000002"/>
        <n v="49.44"/>
        <n v="14.46"/>
        <n v="7.0442"/>
        <n v="732.7"/>
        <n v="7.34"/>
        <n v="17.3"/>
        <n v="252.8"/>
        <n v="462.9"/>
        <n v="102.8305"/>
        <n v="88.4"/>
        <n v="14.8"/>
        <n v="69.900000000000006"/>
        <n v="22.6"/>
        <n v="17"/>
        <n v="38.4"/>
        <n v="25.9"/>
        <n v="1518"/>
        <n v="16.515000000000001"/>
        <n v="3.15"/>
        <n v="1.3"/>
        <n v="1.1860000000000001E-2"/>
        <n v="1.0999999999999999E-2"/>
        <n v="0.4"/>
        <n v="12"/>
        <n v="4"/>
        <n v="8"/>
        <n v="9.2119759999999999"/>
        <n v="14.1755"/>
        <n v="1559.3050000000001"/>
        <s v="146,_x000a_00765"/>
        <s v="2,_x000a_8492755"/>
        <s v="73,_x000a_003825"/>
        <n v="0.252"/>
        <n v="27.72"/>
        <n v="2.5956000000000001"/>
        <n v="5.0651999999999996E-2"/>
        <n v="1.2978000000000001"/>
        <n v="3.45"/>
        <n v="351.9"/>
        <n v="396.75"/>
        <n v="389.85"/>
        <n v="29"/>
        <n v="229"/>
        <n v="0.623"/>
        <n v="3.20845"/>
        <n v="0.223"/>
        <n v="5.5750000000000001E-3"/>
        <n v="89.2"/>
        <n v="1.1930499999999999"/>
        <n v="28.99"/>
        <n v="25.645"/>
        <n v="60.21"/>
        <n v="3.7909999999999999"/>
        <n v="11.194599999999999"/>
        <n v="1.5"/>
        <n v="1.53"/>
        <n v="0.17958000000000002"/>
        <n v="13.577999999999999"/>
        <n v="2.5750000000000002E-2"/>
        <n v="75"/>
        <n v="4.38"/>
        <n v="25"/>
        <n v="0.25"/>
        <n v="0.56159999999999999"/>
        <n v="34.56"/>
        <n v="21.6"/>
        <n v="4.83"/>
        <n v="4.8100000000000004E-2"/>
        <n v="5.5315000000000003"/>
        <n v="7.7700000000000019E-2"/>
        <n v="5.55"/>
        <s v="0,_x000a_01266048"/>
        <n v="42"/>
        <n v="2.2200000000000002"/>
        <n v="14"/>
        <n v="0.14000000000000001"/>
        <n v="3.6999999999999998E-2"/>
        <n v="3.7"/>
        <n v="0.93"/>
        <n v="24"/>
        <n v="5.0000000000000001E-3"/>
        <n v="2"/>
        <n v="32.200000000000003"/>
        <n v="29.623999999999999"/>
        <n v="644"/>
        <n v="0.65800000000000003"/>
        <n v="13.16"/>
        <n v="263.2"/>
        <n v="3.5202999999999998"/>
        <n v="532"/>
        <n v="75.67"/>
        <n v="11.186"/>
        <n v="177.66"/>
        <n v="-0.65800000000000003"/>
        <n v="0.7573200000000001"/>
        <n v="0.18"/>
        <n v="0.21"/>
        <n v="2.1"/>
        <n v="0.36"/>
        <n v="-0.36"/>
        <n v="1.1160000000000002E-2"/>
        <n v="15.3"/>
        <n v="0.108"/>
        <n v="12.42"/>
        <n v="10.8"/>
        <n v="1.8"/>
        <n v="0.52560000000000007"/>
        <n v="37.08"/>
        <n v="5.0020000000000002E-2"/>
        <n v="61"/>
        <n v="183"/>
        <s v="0,_x000a_0004806"/>
        <n v="15.48"/>
        <n v="1.21"/>
        <n v="0.51600000000000001"/>
        <n v="9.3420000000000005"/>
        <n v="1.8000000000000002E-2"/>
        <n v="1.0044"/>
        <n v="0.22700000000000001"/>
        <n v="23.267499999999998"/>
        <n v="0.62121000000000004"/>
        <n v="3.6299999999999999E-2"/>
        <n v="36.299999999999997"/>
        <n v="4.4400000000000004"/>
        <n v="1.24"/>
        <s v="0,_x000a_00097722"/>
        <n v="62"/>
        <n v="0.11"/>
        <n v="1.1000000000000001"/>
        <n v="0.36299999999999999"/>
        <n v="-0.36299999999999999"/>
        <n v="1.1252999999999999E-2"/>
        <n v="15.4275"/>
        <n v="0.10890000000000001"/>
        <n v="12.5235"/>
        <n v="0.19057499999999999"/>
        <n v="0.18150000000000002"/>
        <n v="10.89"/>
        <n v="0.39700000000000002"/>
        <n v="7.1459999999999999"/>
        <n v="1.8150000000000003E-2"/>
        <n v="1.0127699999999999"/>
        <n v="0.13340000000000002"/>
        <n v="13.34"/>
        <s v="0,_x000a_0390776"/>
        <n v="0.06"/>
        <n v="0.309"/>
        <n v="6.900000000000002E-2"/>
        <n v="6.9"/>
        <n v="1.36"/>
        <n v="20"/>
        <n v="1.4700000000000001E-2"/>
        <n v="18"/>
        <n v="7"/>
        <n v="6"/>
        <n v="461.21600000000001"/>
        <n v="6.0900000000000003E-2"/>
        <n v="0.02"/>
        <n v="6.5100000000000019E-2"/>
        <n v="0.01"/>
        <n v="7.350000000000001E-2"/>
        <n v="4.8600000000000004E-2"/>
        <n v="0.40410000000000001"/>
        <n v="9"/>
        <n v="182"/>
        <n v="18.3"/>
        <n v="19.600000000000001"/>
        <n v="1.35"/>
        <n v="0.23170000000000002"/>
        <n v="5.5000000000000005E-3"/>
        <n v="3.2953000000000001"/>
        <n v="329.53"/>
        <n v="1.5125729999999999"/>
        <n v="151.25729999999999"/>
        <n v="0.62270000000000003"/>
        <n v="54.53"/>
        <n v="7.74"/>
        <n v="184.4"/>
        <n v="48.35"/>
        <n v="0.16217499999999999"/>
        <n v="0.05"/>
        <n v="5.9950000000000003E-2"/>
        <n v="4.0999999999999996"/>
        <n v="9.0000000000000019E-5"/>
        <n v="4.8400000000000006E-2"/>
        <n v="3.3600000000000005E-2"/>
        <n v="0.6048"/>
        <n v="6.0536000000000003"/>
        <s v="49,_x000a_881664"/>
        <n v="665.89599999999996"/>
        <n v="121.072"/>
        <n v="3147.8719999999998"/>
        <n v="617.46720000000005"/>
        <n v="43.71"/>
        <s v="274,_x000a_83344"/>
        <n v="1.2624"/>
        <s v="10,_x000a_402176"/>
        <n v="138.864"/>
        <n v="38.629440000000002"/>
        <n v="128.76480000000001"/>
        <n v="0.54510000000000003"/>
        <n v="2.8072650000000001"/>
        <n v="59.960999999999999"/>
        <n v="-0.54510000000000003"/>
        <n v="0.70879999999999999"/>
        <n v="3.6503199999999998"/>
        <n v="77.858000000000004"/>
        <n v="354.4"/>
        <n v="0.70779999999999998"/>
        <n v="14.176"/>
        <n v="368.57600000000002"/>
        <n v="72.195599999999999"/>
        <n v="5.1100000000000003"/>
        <n v="32.179519999999997"/>
        <n v="1.1257999999999999"/>
        <n v="5.7978699999999996"/>
        <n v="123.83799999999999"/>
        <n v="5.3"/>
        <n v="0.54060000000000008"/>
        <n v="0.51980000000000004"/>
        <n v="0.1986"/>
        <n v="0.69359999999999999"/>
        <n v="1.7547999999999999"/>
        <n v="0.20280000000000001"/>
        <n v="0.61130000000000007"/>
        <n v="61.13"/>
        <n v="0.1154"/>
        <n v="7.3999999999999996E-2"/>
        <n v="2.9969999999999999"/>
        <n v="7.548"/>
        <n v="0.54"/>
        <n v="14.04"/>
        <n v="2.754"/>
        <n v="0.19"/>
        <n v="1.2258"/>
        <n v="8.6"/>
        <n v="1.72"/>
        <n v="44.72"/>
        <n v="8.7720000000000002"/>
        <n v="3.9216000000000002"/>
        <n v="0.19950000000000001"/>
        <n v="0.1391"/>
        <n v="0.1"/>
        <n v="3.5000000000000001E-3"/>
        <n v="1.05"/>
        <n v="65"/>
        <n v="0.97756999999999994"/>
        <n v="0.82384000000000002"/>
        <n v="9.9140000000000006E-2"/>
        <n v="5.4590000000000007E-2"/>
        <n v="0.78550000000000009"/>
        <n v="0.23620000000000002"/>
        <n v="0.276588"/>
        <n v="24.092400000000001"/>
        <n v="1.1000000000000001E-3"/>
        <n v="6.6500000000000004E-2"/>
        <n v="1.1970000000000001"/>
        <n v="0.29089999999999999"/>
        <n v="0.12831000000000001"/>
        <s v="0,_x000a_1334424"/>
        <n v="6.6700000000000009E-2"/>
        <n v="1.2006000000000001"/>
        <n v="8.9599999999999992E-3"/>
        <n v="1.7920000000000002E-2"/>
        <n v="9.9143999999999996E-2"/>
        <n v="4.6591999999999995E-2"/>
        <s v="0,_x000a_13581568"/>
        <s v="0,_x000a_03704064"/>
        <n v="30"/>
        <n v="4.3000000000000003E-2"/>
        <n v="1.0990200000000001"/>
        <n v="2.6520000000000002E-2"/>
        <n v="89.334000000000003"/>
        <n v="20.568000000000001"/>
        <n v="10.56"/>
        <n v="7.03"/>
        <n v="0.08"/>
        <n v="96"/>
        <n v="2.8"/>
        <n v="2.88"/>
        <n v="1.61"/>
        <n v="11.6"/>
        <n v="1.08"/>
        <n v="112"/>
        <n v="1.1200000000000001"/>
        <n v="1.2"/>
        <n v="120"/>
        <n v="13.5"/>
        <n v="6.6000000000000003E-2"/>
        <n v="6.6"/>
        <n v="5.6870000000000003"/>
        <n v="1303.9670000000001"/>
        <n v="66.599999999999994"/>
        <n v="64"/>
        <n v="472.02100000000002"/>
        <n v="29.288049999999998"/>
        <n v="2388.54"/>
        <n v="1933.58"/>
        <n v="1137.4000000000001"/>
        <n v="818.928"/>
        <n v="1422"/>
        <n v="3452"/>
        <n v="29174"/>
        <n v="619.88300000000004"/>
        <n v="1.9500000000000002"/>
        <n v="469.95"/>
        <n v="161.85"/>
        <n v="10.0425"/>
        <n v="409.5"/>
        <n v="204.75"/>
        <n v="663"/>
        <n v="390"/>
        <n v="280.8"/>
        <n v="488"/>
        <n v="1184"/>
        <n v="7274"/>
        <n v="2925"/>
        <n v="118.95"/>
        <n v="0.877"/>
        <n v="211.357"/>
        <n v="72.790999999999997"/>
        <n v="4.5165500000000005"/>
        <n v="184.17"/>
        <n v="149.09"/>
        <n v="175.4"/>
        <n v="126.288"/>
        <n v="219"/>
        <n v="3803"/>
        <n v="1.03"/>
        <n v="248.23"/>
        <n v="85.49"/>
        <n v="5.3045"/>
        <n v="216.3"/>
        <n v="108.15"/>
        <n v="175.1"/>
        <n v="206"/>
        <n v="148.32"/>
        <n v="258"/>
        <n v="625"/>
        <n v="3842"/>
        <n v="1545"/>
        <n v="62.83"/>
        <n v="0.89100000000000001"/>
        <n v="204.85"/>
        <n v="70.55"/>
        <n v="9.8810000000000002"/>
        <n v="3.403"/>
        <n v="4.3775000000000004"/>
        <n v="0.42230000000000001"/>
        <n v="374.22"/>
        <n v="302.94"/>
        <n v="178.2"/>
        <n v="128.304"/>
        <n v="223"/>
        <n v="541"/>
        <n v="4571"/>
        <n v="97.119"/>
        <n v="0.15"/>
        <n v="-0.15"/>
        <n v="72.3"/>
        <n v="24.9"/>
        <n v="0.1545"/>
        <n v="31.5"/>
        <n v="15.75"/>
        <n v="51"/>
        <n v="43.2"/>
        <n v="936"/>
        <n v="225"/>
        <n v="16.350000000000001"/>
        <n v="420"/>
        <n v="2.1629999999999998"/>
        <n v="279.45960000000002"/>
        <n v="176"/>
        <n v="2509"/>
        <n v="1.645"/>
        <n v="172.72499999999999"/>
        <n v="52.245199999999997"/>
        <n v="37.6"/>
        <n v="0.47850000000000004"/>
        <n v="106.5"/>
        <n v="100.485"/>
        <n v="1288"/>
        <n v="2576"/>
        <n v="15.19716"/>
        <n v="25.2"/>
        <n v="29.9"/>
        <n v="2.75"/>
        <n v="71"/>
        <n v="170"/>
        <n v="268"/>
        <n v="10.5"/>
        <n v="4.4000000000000004"/>
        <n v="1.5880000000000001"/>
        <n v="0.28100000000000003"/>
        <n v="30.067"/>
        <n v="0.65662000000000009"/>
        <s v="0,_x000a_5426928"/>
        <s v="0,_x000a_1766336"/>
        <n v="86"/>
        <n v="0.37280000000000002"/>
        <n v="6.7103999999999999"/>
        <n v="0.39030000000000004"/>
        <n v="39.03"/>
        <n v="2.78"/>
        <n v="0.34"/>
        <n v="1.365"/>
        <n v="136.5"/>
        <n v="34"/>
        <n v="3.5"/>
        <n v="9.1999999999999993"/>
        <n v="5.85"/>
        <n v="6.6799999999999998E-2"/>
        <n v="6.68"/>
        <n v="0.33400000000000002"/>
        <n v="33.4"/>
        <n v="36"/>
        <n v="2.4323000000000001"/>
        <n v="3.883"/>
        <n v="97.207499999999996"/>
        <n v="465.96"/>
        <n v="77.66"/>
        <n v="0.16696900000000001"/>
        <n v="0.16470000000000001"/>
        <n v="0.314"/>
        <n v="6.28"/>
        <n v="122.46"/>
        <n v="31.713999999999999"/>
        <n v="15.574400000000001"/>
        <n v="3.22"/>
        <n v="1.4563000000000001"/>
        <n v="138.3485"/>
        <n v="157.28039999999999"/>
        <n v="276.697"/>
        <n v="117"/>
        <n v="433"/>
        <n v="152.91149999999999"/>
        <n v="0.115"/>
        <n v="2.5822000000000003"/>
        <n v="64.555000000000007"/>
        <n v="309.86399999999998"/>
        <n v="51.643999999999998"/>
        <s v="0,_x000a_11795096"/>
        <n v="44.211199999999998"/>
        <n v="0.42150000000000004"/>
        <n v="8.43"/>
        <n v="164.38499999999999"/>
        <n v="42.5715"/>
        <n v="20.906400000000001"/>
        <n v="4.33"/>
        <n v="1.4578"/>
        <n v="138.49100000000001"/>
        <n v="157.44239999999999"/>
        <n v="276.98200000000003"/>
        <n v="153.06899999999999"/>
        <n v="2.6402999999999999"/>
        <n v="4.8090999999999999"/>
        <n v="120.22750000000001"/>
        <n v="577.09199999999998"/>
        <n v="96.182000000000002"/>
        <s v="0,_x000a_15932988"/>
        <s v="139,_x000a_86816"/>
        <n v="0.25769999999999998"/>
        <n v="0.53360000000000007"/>
        <n v="10.672000000000001"/>
        <n v="208.10400000000001"/>
        <n v="53.893599999999999"/>
        <n v="26.466560000000001"/>
        <n v="5.48"/>
        <n v="2.2347999999999999"/>
        <n v="212.30600000000001"/>
        <n v="241.35839999999999"/>
        <n v="424.61200000000002"/>
        <n v="179"/>
        <n v="664"/>
        <n v="180.78899999999999"/>
        <n v="53.865000000000002"/>
        <n v="3.6700000000000003E-2"/>
        <n v="6.6538000000000004"/>
        <n v="133.07599999999999"/>
        <n v="2594.982"/>
        <n v="672.03380000000004"/>
        <s v="330,_x000a_02848"/>
        <n v="68.33"/>
        <n v="8.4099999999999994E-2"/>
        <n v="7.9894999999999996"/>
        <n v="9.0828000000000007"/>
        <n v="15.978999999999999"/>
        <n v="8.8305000000000007"/>
        <n v="2.8849999999999998"/>
        <n v="13.848000000000001"/>
        <n v="4.3852000000000002"/>
        <n v="0.89570000000000005"/>
        <n v="3.5975000000000001"/>
        <n v="89.9375"/>
        <n v="431.7"/>
        <n v="13.875999999999999"/>
        <n v="72.592500000000001"/>
        <s v="0,_x000a_0298334"/>
        <s v="182,_x000a_8605075"/>
        <n v="0.62450000000000006"/>
        <n v="12.49"/>
        <n v="243.55500000000001"/>
        <n v="63.0745"/>
        <n v="30.975200000000001"/>
        <n v="6.41"/>
        <n v="0.14200000000000002"/>
        <n v="14.484"/>
        <n v="47"/>
        <n v="39"/>
        <n v="651"/>
        <n v="237"/>
        <n v="14.91"/>
        <n v="8.2000000000000003E-2"/>
        <n v="41"/>
        <n v="8.61"/>
        <n v="0.224"/>
        <n v="5.6"/>
        <n v="26.88"/>
        <n v="4.4800000000000004"/>
        <n v="9.6319999999999997"/>
        <n v="8.500000000000002E-2"/>
        <n v="1.7000000000000002"/>
        <n v="3.6550000000000002"/>
        <n v="1.7810000000000001"/>
        <n v="195.91"/>
        <n v="7.5140000000000002"/>
        <n v="751.4"/>
        <n v="9.0831"/>
        <n v="181.66200000000001"/>
        <n v="2672"/>
        <n v="8.67"/>
        <n v="86.7"/>
        <n v="4.4524999999999995E-2"/>
        <n v="0.60000000000000009"/>
        <n v="0.61199999999999999"/>
        <n v="0.26928000000000002"/>
        <n v="140.76"/>
        <n v="4.8960000000000004E-2"/>
        <n v="0.63036000000000003"/>
        <n v="0.14076000000000002"/>
        <n v="64.260000000000005"/>
        <n v="367.2"/>
        <n v="244.8"/>
        <n v="14.52"/>
        <n v="217.8"/>
        <n v="3.9929999999999999"/>
        <n v="47.19"/>
        <n v="41.744999999999997"/>
        <n v="39.567"/>
        <n v="98.01"/>
        <n v="6.1710000000000003"/>
        <n v="1.1979"/>
        <n v="4.1460000000000004E-2"/>
        <n v="0.32150000000000001"/>
        <n v="9.1800000000000007E-2"/>
        <n v="0.22970000000000002"/>
        <n v="28"/>
        <n v="2.2800000000000001E-2"/>
        <n v="0.41040000000000004"/>
        <n v="2.2000000000000001E-3"/>
        <s v="0,_x000a_1601808"/>
        <n v="3.6150000000000002E-2"/>
        <n v="5.33E-2"/>
        <s v="0,_x000a_0777575"/>
        <s v="0,_x000a_0029564"/>
        <n v="6.0000000000000001E-3"/>
        <n v="3.1E-2"/>
        <n v="1.2000000000000001E-3"/>
        <n v="1.7299999999999999E-2"/>
        <n v="3.5200000000000001E-3"/>
        <n v="4.2000000000000003E-2"/>
        <n v="1.32E-2"/>
        <n v="0.26400000000000001"/>
        <n v="6.8639999999999999"/>
        <n v="1.3464"/>
        <n v="0.59928000000000003"/>
        <s v="0,_x000a_2425488"/>
        <n v="5.4610000000000006E-2"/>
        <s v="0,_x000a_1113725"/>
        <s v="0,_x000a_00423215_x000a_5"/>
        <n v="1.5E-3"/>
        <n v="2.1000000000000001E-2"/>
        <n v="1.7500000000000002E-2"/>
        <n v="0.35"/>
        <n v="9.1"/>
        <n v="1.7850000000000001"/>
        <n v="0.79449999999999998"/>
        <s v="0,_x000a_1593488"/>
        <n v="3.3150000000000006E-2"/>
        <n v="5.3270000000000005E-2"/>
        <s v="0,_x000a_07632525"/>
        <n v="2.8879999999999999E-3"/>
        <n v="3.15E-2"/>
        <n v="1.11344"/>
        <n v="1892.848"/>
        <n v="9.2800000000000007E-2"/>
        <n v="10.3064"/>
        <n v="9.6800000000000011E-2"/>
        <n v="0.79039999999999999"/>
        <n v="9.3600000000000003E-2"/>
        <n v="3.5775999999999999"/>
        <n v="9.8400000000000001E-2"/>
        <n v="27.9968"/>
        <n v="3.0055999999999998"/>
        <n v="75.69"/>
        <n v="40.36"/>
        <n v="8.43E-2"/>
        <n v="0.42993000000000003"/>
        <n v="0.12480000000000001"/>
        <n v="5.0856000000000003"/>
        <n v="4.9607999999999999"/>
        <n v="3.6400000000000002E-2"/>
        <n v="8.0000000000000002E-3"/>
        <n v="4.0800000000000003E-2"/>
        <n v="1.8000000000000002E-3"/>
        <n v="5.5079999999999999E-3"/>
        <n v="1.753744"/>
        <s v="182,_x000a_57382"/>
        <n v="4.3680000000000003"/>
        <n v="2.2400000000000002"/>
        <n v="2.77"/>
        <n v="14.472250000000001"/>
        <s v="1474,_x000a_4994"/>
        <n v="22.17"/>
        <n v="28.803999999999998"/>
        <n v="12.63"/>
        <n v="34.31"/>
        <n v="6.58"/>
        <n v="0.52408999999999983"/>
        <n v="329"/>
        <n v="80"/>
        <n v="249"/>
        <n v="987"/>
        <n v="996"/>
        <n v="5.6000000000000001E-2"/>
        <n v="0.10400000000000001"/>
        <n v="0.2288"/>
        <n v="0.1673"/>
        <n v="3.43"/>
        <n v="0.10100000000000001"/>
        <n v="2.02"/>
        <n v="10"/>
        <n v="19"/>
        <n v="0.33"/>
        <n v="1.7000000000000001E-2"/>
        <n v="1.4999999999999999E-2"/>
        <n v="0.94"/>
        <n v="1.302"/>
        <n v="0.55000000000000004"/>
        <n v="49.445"/>
        <n v="105"/>
        <n v="0.26"/>
        <n v="24.388000000000002"/>
        <n v="55"/>
        <n v="14.055"/>
        <n v="0.2"/>
        <n v="9.6"/>
        <n v="56.1"/>
        <n v="26.52"/>
        <n v="165"/>
        <n v="78"/>
        <n v="45"/>
        <n v="132.61439999999999"/>
        <n v="1.3632"/>
        <n v="0.29760000000000003"/>
        <n v="0.222"/>
        <n v="100"/>
        <n v="16"/>
        <n v="83.606999999999999"/>
        <n v="150"/>
        <n v="0.44"/>
        <n v="41.271999999999998"/>
        <n v="0.43"/>
        <n v="40.677999999999997"/>
        <n v="19.5"/>
        <n v="94.86"/>
        <n v="44.88"/>
        <n v="43.86"/>
        <n v="159"/>
        <n v="132"/>
        <n v="129"/>
        <n v="269.37299999999999"/>
        <n v="2.7690000000000001"/>
        <n v="0.60450000000000004"/>
        <n v="35"/>
        <n v="0.5"/>
        <n v="0.8"/>
        <n v="18.962"/>
        <n v="22"/>
        <n v="99.8"/>
        <n v="13"/>
        <n v="7.944"/>
        <n v="2.4000000000000002E-3"/>
        <n v="0.24480000000000002"/>
        <n v="0.12"/>
        <n v="0.37859999999999999"/>
        <n v="220"/>
        <n v="1E-3"/>
        <n v="0.10200000000000001"/>
        <n v="24.824999999999999"/>
        <n v="0.22"/>
        <n v="21.824000000000002"/>
        <n v="50"/>
        <n v="0.13"/>
        <n v="0.29770000000000002"/>
        <n v="40"/>
        <n v="13.484999999999999"/>
        <n v="67.424999999999997"/>
        <n v="111.48"/>
        <n v="21"/>
        <n v="76.5"/>
        <n v="122.4"/>
        <n v="290.09399999999999"/>
        <n v="2.9820000000000002"/>
        <n v="0.65100000000000002"/>
        <n v="56"/>
        <n v="44"/>
        <n v="10.788"/>
        <n v="23.225000000000001"/>
        <n v="0.03"/>
        <n v="2.8140000000000001"/>
        <n v="98.385000000000005"/>
        <n v="14.5"/>
        <n v="12.24"/>
        <n v="25.5"/>
        <n v="3.06"/>
        <n v="107.1"/>
        <n v="200.303"/>
        <n v="2.0590000000000002"/>
        <n v="0.44950000000000001"/>
        <n v="38"/>
        <n v="0.18375000000000002"/>
        <n v="3.3"/>
        <n v="224.75"/>
        <n v="71.92"/>
        <n v="9.2899999999999991"/>
        <n v="56.28"/>
        <n v="90"/>
        <n v="142"/>
        <n v="33.11"/>
        <n v="35.700000000000003"/>
        <n v="48.348999999999997"/>
        <n v="0.497"/>
        <n v="0.1085"/>
        <n v="11.148"/>
        <n v="1.55"/>
        <n v="146.63"/>
        <n v="16.7"/>
        <n v="6.12"/>
        <n v="158.1"/>
        <n v="7.14"/>
        <n v="230.69380000000001"/>
        <n v="2.3714"/>
        <n v="0.51770000000000005"/>
        <n v="155"/>
        <n v="26"/>
        <n v="106"/>
        <n v="1.6800000000000002E-2"/>
        <n v="1.6800000000000002"/>
        <n v="9.4399999999999998E-2"/>
        <n v="7.8"/>
        <n v="1.64"/>
        <n v="3.2199999999999999E-2"/>
        <n v="2.4E-2"/>
        <n v="0.31409999999999999"/>
        <n v="28.27"/>
        <n v="3.14"/>
        <n v="0.36760000000000004"/>
        <n v="22.62"/>
        <n v="14.14"/>
        <n v="1.4175"/>
        <n v="7.92"/>
        <n v="133.83000000000001"/>
        <n v="0.112"/>
        <n v="4.8"/>
        <n v="6.4"/>
        <n v="0.246"/>
        <n v="11"/>
        <n v="4.5999999999999996"/>
        <n v="0.47800000000000004"/>
        <n v="16.8"/>
        <n v="1.375"/>
        <n v="300"/>
        <n v="500"/>
        <n v="690.7"/>
        <n v="7.1"/>
        <n v="2.12E-2"/>
        <n v="2.12"/>
        <n v="4.24E-2"/>
        <n v="4.24"/>
        <n v="3.5400000000000001E-2"/>
        <n v="1.59"/>
        <n v="0.86099999999999999"/>
        <n v="86.1"/>
        <n v="0.32669999999999999"/>
        <n v="10.050000000000001"/>
        <n v="0.53029999999999999"/>
        <n v="12.57"/>
        <n v="40.46"/>
        <n v="0.57899999999999996"/>
        <n v="53.44"/>
        <n v="4.46"/>
        <n v="12.5"/>
        <n v="7.5"/>
        <n v="350"/>
        <n v="210"/>
        <n v="7.7000000000000002E-3"/>
        <n v="0.77"/>
        <n v="0.2868"/>
        <n v="0.63"/>
        <n v="5.18"/>
        <n v="6.53"/>
        <n v="16.34"/>
        <n v="0.12570000000000001"/>
        <n v="1.4"/>
        <n v="0.628"/>
        <n v="9.9"/>
        <n v="16.899999999999999"/>
        <n v="0.187"/>
        <n v="5.0999999999999996"/>
        <n v="13.6"/>
        <n v="1.5169999999999999"/>
        <n v="0.91"/>
        <n v="70"/>
        <n v="200"/>
        <n v="6.7000000000000002E-3"/>
        <n v="0.67"/>
        <n v="7.3099999999999998E-2"/>
        <n v="2.36"/>
        <n v="1.26"/>
        <n v="8.3999999999999995E-3"/>
        <n v="0.84"/>
        <n v="5.9000000000000004E-2"/>
        <n v="1.88"/>
        <n v="1.57"/>
        <n v="0.57000000000000006"/>
        <n v="0.157"/>
        <n v="9.42"/>
        <n v="9.8100000000000007E-2"/>
        <n v="3.53"/>
        <n v="0.14250000000000002"/>
        <n v="1.18"/>
        <n v="1.1299999999999999"/>
        <n v="5.03"/>
        <n v="0.13620000000000002"/>
        <n v="5.65"/>
        <n v="0.13290000000000002"/>
        <n v="0.79"/>
        <n v="0.14360000000000001"/>
        <n v="0.59"/>
        <n v="6.91"/>
        <n v="0.30000000000000004"/>
        <n v="0.23500000000000001"/>
        <n v="4.3650000000000002"/>
        <n v="5.335"/>
        <n v="3.395"/>
        <n v="7.76"/>
        <n v="25.22"/>
        <n v="6.7540000000000003E-2"/>
        <n v="0.88"/>
        <n v="0.65"/>
        <n v="4.5"/>
        <n v="5.5"/>
        <n v="2.6"/>
        <n v="0.45"/>
        <n v="1.77E-2"/>
        <n v="97"/>
        <n v="2.48"/>
        <n v="0.31"/>
        <n v="130"/>
        <n v="0.42"/>
        <n v="0.16800000000000001"/>
        <n v="0.60799999999999998"/>
        <n v="2.3860000000000003E-2"/>
        <n v="0.04"/>
        <n v="0.96"/>
        <n v="0.68999999999999984"/>
        <n v="3.0000000000000001E-3"/>
        <n v="0.28999999999999998"/>
        <n v="4.1500000000000004"/>
        <n v="0.14100000000000001"/>
        <n v="0.11800000000000001"/>
        <n v="9.4E-2"/>
        <n v="7.4999999999999997E-2"/>
        <n v="0.81"/>
        <n v="60"/>
        <n v="0.16"/>
        <n v="27"/>
        <n v="1.1599999999999999"/>
        <n v="33"/>
        <n v="23"/>
        <n v="31"/>
        <n v="46"/>
        <n v="131"/>
        <n v="1.43"/>
        <n v="145.86000000000001"/>
        <n v="13.4"/>
        <n v="1366.8"/>
        <n v="14.83"/>
        <n v="0.87"/>
        <n v="1318.4"/>
        <n v="87.55"/>
        <n v="211.15"/>
        <n v="0.47"/>
        <n v="0.75"/>
        <n v="5.22"/>
        <n v="2.1800000000000002"/>
        <n v="1.74"/>
        <n v="1.04"/>
        <n v="431"/>
        <n v="32"/>
        <n v="101"/>
        <n v="2.6000000000000002E-2"/>
        <n v="0.14300000000000002"/>
        <n v="177.48"/>
        <n v="134"/>
        <n v="0.66"/>
        <n v="4.34"/>
        <n v="4.54"/>
        <n v="1.58"/>
        <n v="13.26"/>
        <n v="95.88"/>
        <n v="17.34"/>
        <n v="45.9"/>
        <n v="62.22"/>
        <n v="111.18"/>
        <n v="634.44000000000005"/>
        <n v="8.16"/>
        <n v="219.3"/>
        <n v="4.08"/>
        <n v="1.47"/>
        <n v="147"/>
        <n v="118"/>
        <n v="3.6"/>
        <n v="25.881799999999998"/>
        <n v="5683.02"/>
        <n v="0.57730000000000004"/>
        <n v="57.73"/>
        <n v="66.5"/>
        <n v="0.85"/>
        <n v="0.27500000000000002"/>
        <n v="4.1000000000000002E-2"/>
        <n v="6.7000000000000004E-2"/>
        <n v="1.7329000000000001E-2"/>
        <n v="1.7328999999999999"/>
        <n v="2.5"/>
        <n v="0.98750000000000004"/>
        <n v="1.0655999999999999E-2"/>
        <n v="0.19750000000000001"/>
        <n v="5.45E-2"/>
        <n v="5.9950000000000001"/>
        <n v="0.56135000000000002"/>
        <s v="0,_x000a_0109545"/>
        <n v="0.28067500000000001"/>
        <n v="14.23"/>
        <n v="1565.3"/>
        <n v="1.4148000000000001"/>
        <n v="4716"/>
        <n v="2.52E-2"/>
        <n v="84"/>
        <n v="5.1749999999999999E-3"/>
        <n v="2E-3"/>
        <n v="5.0000000000000002E-5"/>
        <n v="1.0700000000000001E-2"/>
        <n v="0.23"/>
        <n v="3.4000000000000002E-2"/>
        <n v="0.1004"/>
        <n v="0.14599999999999999"/>
        <n v="20.440000000000001"/>
        <n v="-0.14599999999999999"/>
        <n v="-4.8179999999999996"/>
        <n v="7.0000000000000021E-2"/>
        <n v="0.74"/>
        <n v="0.72499999999999998"/>
        <n v="101.5"/>
        <n v="-0.72499999999999998"/>
        <n v="-23.925000000000001"/>
        <n v="21.75"/>
        <n v="3.64"/>
        <n v="3.9000000000000003E-3"/>
        <n v="0.24"/>
        <n v="0.13500000000000001"/>
        <n v="18.899999999999999"/>
        <n v="6.75"/>
        <n v="2.52"/>
        <n v="0.46"/>
        <n v="-2E-3"/>
        <n v="6.3109999999999999E-2"/>
        <n v="-5.0000000000000001E-3"/>
        <n v="1.55E-4"/>
        <n v="0.21250000000000002"/>
        <n v="0.57500000000000007"/>
        <n v="2.5000000000000001E-3"/>
        <n v="0.36499999999999999"/>
        <n v="51.1"/>
        <n v="-0.36499999999999999"/>
        <n v="-12.045"/>
        <n v="0.1825"/>
        <n v="10.95"/>
        <n v="7.3000000000000001E-3"/>
        <n v="0.75190000000000001"/>
        <n v="8.2000000000000009E-4"/>
        <s v="0,_x000a_00001335"/>
        <n v="0.215"/>
        <n v="2.5000000000000001E-2"/>
        <n v="1.3950000000000001E-2"/>
        <n v="19.965"/>
        <n v="0.83127000000000006"/>
        <n v="39.93"/>
        <n v="16.698"/>
        <n v="15.609"/>
        <n v="6.8000000000000005E-2"/>
        <n v="6.8"/>
        <n v="7.48"/>
        <n v="6.67"/>
        <n v="3.72"/>
        <n v="0.70350000000000001"/>
        <n v="72.099999999999994"/>
        <s v="0,_x000a_7428512"/>
        <n v="1.054872"/>
        <s v="0,_x000a_4305496"/>
        <s v="1,_x000a_7977232"/>
        <s v="0,_x000a_3083288"/>
        <s v="0,_x000a_1222208"/>
        <n v="3.1683080000000001"/>
        <n v="3.0024799999999998"/>
        <n v="4.3524E-2"/>
        <n v="0.122304"/>
        <n v="156"/>
        <n v="950"/>
        <n v="-9.4E-2"/>
        <n v="2.9139999999999999E-3"/>
        <n v="3.9950000000000001"/>
        <n v="2.8200000000000003E-2"/>
        <n v="3.2429999999999999"/>
        <n v="4.7E-2"/>
        <n v="3.7600000000000001E-2"/>
        <n v="3.76"/>
        <s v="0,_x000a_00017088"/>
        <n v="4.5999999999999999E-2"/>
        <s v="0,_x000a_00016554"/>
        <n v="0.1295"/>
        <n v="12.95"/>
        <s v="0,_x000a_00033108"/>
        <n v="0.37"/>
        <n v="0.185"/>
        <n v="29.61"/>
        <n v="119.6"/>
        <n v="123.188"/>
        <n v="47.38"/>
        <n v="23.69"/>
        <n v="506"/>
        <n v="2300"/>
        <n v="519.79999999999995"/>
        <n v="529"/>
        <n v="15.45"/>
        <n v="6.18"/>
        <n v="3.09"/>
        <n v="0.1206"/>
        <n v="66"/>
        <n v="3.6000000000000003E-3"/>
        <n v="67.8"/>
        <n v="69"/>
        <n v="1.1819999999999999"/>
        <n v="0.72"/>
        <n v="1.5800000000000002E-2"/>
        <n v="3.94"/>
        <n v="2.4"/>
        <n v="2.7710000000000002E-2"/>
        <n v="21.24"/>
        <n v="0.14400000000000002"/>
        <n v="16.559999999999999"/>
        <n v="0.122"/>
        <n v="0.24399999999999999"/>
        <n v="6.5880000000000001E-3"/>
        <n v="9.0280000000000005"/>
        <n v="7.3200000000000001E-2"/>
        <n v="8.4179999999999993"/>
        <n v="2.8730000000000002E-2"/>
        <n v="124"/>
        <n v="6.0999999999999999E-2"/>
        <n v="0.10004"/>
        <n v="3.9300000000000002E-2"/>
        <n v="0.255"/>
        <n v="1.0964999999999999E-2"/>
        <n v="15.045"/>
        <n v="0.26775000000000004"/>
        <n v="30.791250000000002"/>
        <n v="0.1275"/>
        <n v="3.3030000000000004E-2"/>
        <n v="128"/>
        <n v="7.010000000000001E-2"/>
        <s v="0,_x000a_00020826"/>
        <n v="2.3E-2"/>
        <n v="5.5430000000000001"/>
        <n v="1.909"/>
        <n v="0.11845000000000001"/>
        <n v="7.82"/>
        <n v="3.3119999999999998"/>
        <n v="2.5070000000000001"/>
        <n v="0.107"/>
        <n v="10.7"/>
        <n v="0.1648"/>
        <n v="2.2000000000000002"/>
        <n v="10.4"/>
        <n v="2.04"/>
        <n v="0.90800000000000003"/>
        <n v="22.515999999999998"/>
        <n v="1801.28"/>
        <n v="33.774000000000001"/>
        <n v="360.25599999999997"/>
        <n v="6360"/>
        <n v="1696"/>
        <n v="10.396000000000001"/>
        <n v="831.68"/>
        <n v="15.593999999999999"/>
        <n v="166.33600000000001"/>
        <n v="6.0900000000000008E-3"/>
        <s v="0,_x000a_0063336"/>
        <n v="3.2000000000000002E-3"/>
        <n v="5.7600000000000005E-2"/>
        <n v="1.38432"/>
        <n v="10.815"/>
        <n v="1.9400000000000001E-2"/>
        <n v="0.38800000000000001"/>
        <n v="7.5659999999999998"/>
        <n v="1.9594"/>
        <n v="0.9622400000000001"/>
        <n v="0.28925000000000001"/>
        <n v="0.59007000000000009"/>
        <n v="10.123749999999999"/>
        <n v="6.8000000000000005E-3"/>
        <n v="-1.3000000000000002E-4"/>
        <n v="9.6000000000000002E-2"/>
        <n v="0.1237"/>
        <n v="0.13300000000000001"/>
        <n v="418.2"/>
        <n v="1.9340000000000003E-2"/>
        <n v="3.3250000000000002E-2"/>
        <n v="2.4443000000000001"/>
        <n v="1.0440000000000001E-2"/>
        <n v="1.1515"/>
        <n v="1.7000000000000001E-3"/>
        <s v="0,_x000a_0456142"/>
        <n v="9.0200000000000002E-3"/>
        <n v="9.5470000000000013E-2"/>
        <n v="0.1245"/>
        <n v="9.5760000000000012E-2"/>
        <n v="3.0320000000000003E-2"/>
        <n v="1.4800000000000002E-3"/>
        <n v="4.1600000000000005E-2"/>
        <n v="2.7380000000000002E-2"/>
        <n v="1.72E-2"/>
        <n v="1.6E-2"/>
        <n v="5.9999999999999984E-4"/>
        <n v="2.24E-2"/>
        <n v="2.9260000000000001E-2"/>
        <n v="1.6199999999999999E-2"/>
        <n v="0.13612000000000002"/>
        <n v="0.24199999999999999"/>
        <n v="1.2947"/>
        <n v="9.8750000000000004E-2"/>
        <n v="2.3200000000000002E-2"/>
        <n v="0.85820000000000007"/>
        <n v="48"/>
        <n v="0.1724"/>
        <n v="1.3791999999999999E-2"/>
        <n v="37.927999999999997"/>
        <n v="2.2500000000000003E-3"/>
        <n v="0.22684000000000001"/>
        <n v="1.7600000000000001E-2"/>
        <n v="0.1014"/>
        <n v="7.0680000000000021E-2"/>
        <n v="3.0200000000000001E-2"/>
        <n v="7.2000000000000005E-4"/>
        <n v="1.12E-2"/>
        <n v="1.1647999999999999E-2"/>
        <n v="7.7299999999999994E-2"/>
        <n v="3.3000000000000002E-2"/>
        <n v="9.6000000000000009E-3"/>
        <n v="7.6139999999999999E-2"/>
        <n v="8.1449999999999995E-2"/>
        <n v="3.5000000000000003E-2"/>
        <n v="0.13225000000000001"/>
        <n v="8.0760000000000012E-2"/>
        <n v="3.1740000000000004E-2"/>
        <n v="7.400000000000001E-4"/>
        <n v="0.34800000000000003"/>
        <n v="8.9999999999999993E-3"/>
        <n v="0.87240000000000006"/>
        <n v="87.24"/>
        <n v="45.396000000000001"/>
        <n v="23.223199999999999"/>
        <n v="4.42"/>
        <n v="73.039199999999994"/>
        <n v="0.8327500000000001"/>
        <n v="16.655000000000001"/>
        <n v="7.4463999999999997"/>
        <n v="0.13525000000000001"/>
        <n v="2.7050000000000001"/>
        <n v="1.02"/>
        <n v="107.06"/>
        <n v="1.06"/>
        <n v="0.68500000000000005"/>
        <n v="0.32"/>
        <n v="31.84"/>
        <n v="0.32640000000000002"/>
        <n v="5.3999999999999999E-2"/>
        <n v="6.5659999999999998"/>
        <n v="4.7300000000000004"/>
        <n v="64.739999999999995"/>
        <n v="2.8400000000000001E-3"/>
        <n v="0.52"/>
        <n v="0.27200000000000002"/>
        <n v="6.6E-3"/>
        <n v="0.67320000000000002"/>
        <n v="7.7"/>
        <n v="66.3"/>
        <n v="195"/>
        <n v="106.3678"/>
        <n v="1.0933999999999999"/>
        <n v="0.23870000000000002"/>
        <n v="0.62"/>
        <n v="0.48"/>
        <n v="47.616"/>
        <n v="1.17E-3"/>
        <n v="0.153"/>
        <n v="0.58899999999999997"/>
        <n v="0.53"/>
        <n v="52.893999999999998"/>
        <n v="16.966000000000001"/>
        <n v="2.9939999999999998"/>
        <n v="0.56000000000000005"/>
        <n v="5.0000000000000001E-4"/>
        <n v="5.1000000000000004E-2"/>
        <n v="4.5600000000000002E-2"/>
        <n v="1.5700000000000002E-2"/>
        <n v="2.5100000000000001E-2"/>
        <n v="2.5099999999999998"/>
        <n v="5.0400000000000002E-3"/>
        <n v="0.13320000000000001"/>
        <n v="0.15390000000000001"/>
        <n v="37"/>
        <n v="0.39"/>
        <n v="7.5480000000000019E-2"/>
        <n v="0.24840000000000001"/>
        <n v="0.13670000000000002"/>
        <n v="7.2800000000000004E-2"/>
        <n v="6.54E-2"/>
        <n v="3.8400000000000005E-3"/>
        <n v="6.5280000000000005"/>
        <n v="11.27"/>
        <n v="7.7308000000000003"/>
        <n v="7.6999999999999999E-2"/>
        <n v="7.8799999999999999E-3"/>
        <n v="0.40400000000000003"/>
        <n v="1.33E-3"/>
        <n v="0.17100799999999999"/>
        <n v="6.600000000000001E-4"/>
        <n v="5.4600000000000004E-3"/>
        <n v="8.2200000000000006"/>
        <n v="13.25708"/>
        <n v="2.2785E-2"/>
        <n v="1.78E-2"/>
        <n v="0.63280000000000003"/>
        <n v="0.36565000000000003"/>
        <n v="38.734499999999997"/>
        <n v="5.05"/>
        <n v="0.42750000000000005"/>
        <n v="9.02"/>
        <n v="4.5000000000000005E-3"/>
        <n v="2.8000000000000001E-2"/>
        <n v="7.0000000000000001E-3"/>
        <n v="3.0000000000000003E-4"/>
        <n v="3.0600000000000002E-2"/>
        <n v="2.5400000000000002E-3"/>
        <n v="9.3240000000000003E-2"/>
        <n v="1.0920000000000001E-2"/>
        <n v="8.6999999999999994E-3"/>
        <n v="6.8500000000000002E-3"/>
        <n v="4.2100000000000005E-2"/>
        <n v="2.1892000000000002E-2"/>
        <n v="9.8999999999999999E-4"/>
        <n v="1.6335000000000002"/>
        <n v="2.8500000000000001E-2"/>
        <n v="2.7000000000000001E-3"/>
        <n v="1.6580000000000001E-2"/>
        <n v="8.0999999999999996E-3"/>
        <n v="6.4000000000000003E-3"/>
        <n v="1.2E-2"/>
        <n v="0.16200000000000001"/>
        <n v="8.1000000000000003E-2"/>
        <n v="10.88"/>
        <n v="0.25320000000000004"/>
        <n v="4.47E-3"/>
        <n v="1.746E-2"/>
        <n v="2.9000000000000002E-3"/>
        <n v="5.4800000000000005E-3"/>
        <n v="3.5750000000000004E-2"/>
        <n v="2.0480000000000002E-2"/>
        <n v="0.38400000000000001"/>
        <n v="0.10980000000000001"/>
        <n v="5.7830000000000006E-2"/>
        <n v="0.57830000000000004"/>
        <n v="17.05"/>
        <n v="9.09"/>
        <n v="0.443"/>
        <n v="0.40800000000000003"/>
        <n v="1.8200000000000001E-2"/>
        <n v="9.84"/>
        <n v="5.2000000000000006E-3"/>
        <n v="4.0000000000000002E-4"/>
        <n v="0.28800000000000003"/>
        <n v="2.3040000000000001E-2"/>
        <n v="8.9640000000000004"/>
        <n v="1.86"/>
        <n v="9.2999999999999999E-2"/>
        <n v="409.2"/>
        <n v="5.5800000000000002E-2"/>
        <n v="0.186"/>
        <n v="11.838900000000001"/>
        <n v="187.86"/>
        <n v="2.976"/>
        <n v="2.2560000000000002"/>
        <n v="44.635199999999998"/>
        <n v="34.271999999999998"/>
        <n v="29.743200000000002"/>
        <n v="9.7919999999999998"/>
        <n v="1.9692000000000001"/>
        <n v="1.512"/>
        <n v="1.3122"/>
        <n v="0.432"/>
        <n v="7.1999999999999995E-2"/>
        <n v="4.5827999999999998"/>
        <n v="1.1519999999999999"/>
        <n v="0.27972000000000002"/>
        <n v="27.972000000000001"/>
        <n v="5.5E-2"/>
        <n v="9.1000000000000004E-3"/>
        <n v="14.56"/>
        <n v="8.320000000000001E-2"/>
        <n v="0.28000000000000003"/>
        <n v="6.5000000000000002E-2"/>
      </sharedItems>
    </cacheField>
    <cacheField name="Вартість од." numFmtId="0">
      <sharedItems containsBlank="1" containsMixedTypes="1" containsNumber="1" minValue="0.14000000000000001" maxValue="916841.04"/>
    </cacheField>
    <cacheField name="Загальна вартість" numFmtId="0">
      <sharedItems containsBlank="1" containsMixedTypes="1" containsNumber="1" minValue="-8845.5499999999993" maxValue="939787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0">
  <r>
    <x v="0"/>
    <x v="0"/>
    <x v="0"/>
    <x v="0"/>
    <m/>
    <m/>
  </r>
  <r>
    <x v="1"/>
    <x v="1"/>
    <x v="1"/>
    <x v="1"/>
    <n v="89242.51"/>
    <n v="1642.06"/>
  </r>
  <r>
    <x v="2"/>
    <x v="2"/>
    <x v="2"/>
    <x v="2"/>
    <n v="14569.17"/>
    <n v="524.49"/>
  </r>
  <r>
    <x v="3"/>
    <x v="3"/>
    <x v="1"/>
    <x v="3"/>
    <n v="4779.38"/>
    <n v="129.04"/>
  </r>
  <r>
    <x v="4"/>
    <x v="4"/>
    <x v="2"/>
    <x v="4"/>
    <n v="2440.91"/>
    <n v="659.05"/>
  </r>
  <r>
    <x v="5"/>
    <x v="5"/>
    <x v="3"/>
    <x v="2"/>
    <n v="21589.5"/>
    <n v="777.22"/>
  </r>
  <r>
    <x v="6"/>
    <x v="6"/>
    <x v="4"/>
    <x v="5"/>
    <s v="   -   "/>
    <s v="   -   "/>
  </r>
  <r>
    <x v="7"/>
    <x v="7"/>
    <x v="5"/>
    <x v="6"/>
    <n v="7845.06"/>
    <n v="31.38"/>
  </r>
  <r>
    <x v="8"/>
    <x v="8"/>
    <x v="4"/>
    <x v="6"/>
    <n v="26536.13"/>
    <n v="106.14"/>
  </r>
  <r>
    <x v="9"/>
    <x v="9"/>
    <x v="6"/>
    <x v="7"/>
    <n v="7042.6"/>
    <n v="69.72"/>
  </r>
  <r>
    <x v="10"/>
    <x v="10"/>
    <x v="4"/>
    <x v="8"/>
    <n v="195"/>
    <n v="193.05"/>
  </r>
  <r>
    <x v="0"/>
    <x v="0"/>
    <x v="0"/>
    <x v="0"/>
    <m/>
    <m/>
  </r>
  <r>
    <x v="11"/>
    <x v="11"/>
    <x v="7"/>
    <x v="9"/>
    <s v="   -   "/>
    <s v="   -   "/>
  </r>
  <r>
    <x v="12"/>
    <x v="12"/>
    <x v="8"/>
    <x v="10"/>
    <n v="2147.86"/>
    <n v="1933.07"/>
  </r>
  <r>
    <x v="13"/>
    <x v="13"/>
    <x v="3"/>
    <x v="11"/>
    <s v="   -   "/>
    <s v="   -   "/>
  </r>
  <r>
    <x v="14"/>
    <x v="14"/>
    <x v="7"/>
    <x v="12"/>
    <n v="265.97000000000003"/>
    <n v="265.97000000000003"/>
  </r>
  <r>
    <x v="15"/>
    <x v="15"/>
    <x v="7"/>
    <x v="12"/>
    <s v="   -   "/>
    <s v="   -   "/>
  </r>
  <r>
    <x v="0"/>
    <x v="0"/>
    <x v="0"/>
    <x v="0"/>
    <m/>
    <m/>
  </r>
  <r>
    <x v="16"/>
    <x v="16"/>
    <x v="9"/>
    <x v="13"/>
    <n v="5062.49"/>
    <n v="232.37"/>
  </r>
  <r>
    <x v="17"/>
    <x v="17"/>
    <x v="9"/>
    <x v="14"/>
    <n v="8893.15"/>
    <n v="237"/>
  </r>
  <r>
    <x v="18"/>
    <x v="18"/>
    <x v="10"/>
    <x v="15"/>
    <n v="1493.61"/>
    <n v="1045.53"/>
  </r>
  <r>
    <x v="19"/>
    <x v="19"/>
    <x v="10"/>
    <x v="10"/>
    <n v="944.42"/>
    <n v="849.98"/>
  </r>
  <r>
    <x v="20"/>
    <x v="20"/>
    <x v="11"/>
    <x v="16"/>
    <n v="9594.69"/>
    <n v="47129.88"/>
  </r>
  <r>
    <x v="21"/>
    <x v="21"/>
    <x v="11"/>
    <x v="17"/>
    <n v="16701.88"/>
    <n v="106251.23"/>
  </r>
  <r>
    <x v="22"/>
    <x v="22"/>
    <x v="11"/>
    <x v="18"/>
    <n v="9423.11"/>
    <n v="9689.83"/>
  </r>
  <r>
    <x v="23"/>
    <x v="23"/>
    <x v="12"/>
    <x v="19"/>
    <n v="781.05"/>
    <n v="291829.96000000002"/>
  </r>
  <r>
    <x v="24"/>
    <x v="24"/>
    <x v="12"/>
    <x v="20"/>
    <n v="668.57"/>
    <n v="4416.57"/>
  </r>
  <r>
    <x v="25"/>
    <x v="25"/>
    <x v="12"/>
    <x v="21"/>
    <n v="796.67"/>
    <n v="74659.13"/>
  </r>
  <r>
    <x v="26"/>
    <x v="26"/>
    <x v="12"/>
    <x v="22"/>
    <n v="681.92"/>
    <n v="11763.12"/>
  </r>
  <r>
    <x v="27"/>
    <x v="27"/>
    <x v="12"/>
    <x v="23"/>
    <n v="460.91"/>
    <n v="289711.96999999997"/>
  </r>
  <r>
    <x v="28"/>
    <x v="28"/>
    <x v="12"/>
    <x v="24"/>
    <n v="499.04"/>
    <n v="3791.76"/>
  </r>
  <r>
    <x v="29"/>
    <x v="29"/>
    <x v="7"/>
    <x v="25"/>
    <n v="10.36"/>
    <n v="3802.12"/>
  </r>
  <r>
    <x v="30"/>
    <x v="30"/>
    <x v="13"/>
    <x v="26"/>
    <n v="43.97"/>
    <n v="131.91"/>
  </r>
  <r>
    <x v="31"/>
    <x v="31"/>
    <x v="13"/>
    <x v="27"/>
    <n v="59.13"/>
    <n v="3488.67"/>
  </r>
  <r>
    <x v="32"/>
    <x v="32"/>
    <x v="13"/>
    <x v="28"/>
    <n v="70.41"/>
    <n v="1056.1500000000001"/>
  </r>
  <r>
    <x v="33"/>
    <x v="33"/>
    <x v="13"/>
    <x v="29"/>
    <n v="84.44"/>
    <n v="23465.88"/>
  </r>
  <r>
    <x v="34"/>
    <x v="34"/>
    <x v="12"/>
    <x v="30"/>
    <n v="559.39"/>
    <n v="1933.25"/>
  </r>
  <r>
    <x v="35"/>
    <x v="35"/>
    <x v="13"/>
    <x v="31"/>
    <n v="56.77"/>
    <n v="14430.93"/>
  </r>
  <r>
    <x v="36"/>
    <x v="36"/>
    <x v="13"/>
    <x v="32"/>
    <n v="164.63"/>
    <n v="14927"/>
  </r>
  <r>
    <x v="37"/>
    <x v="37"/>
    <x v="13"/>
    <x v="33"/>
    <n v="269.49"/>
    <n v="12086.63"/>
  </r>
  <r>
    <x v="38"/>
    <x v="38"/>
    <x v="13"/>
    <x v="34"/>
    <n v="314.91000000000003"/>
    <n v="12130.33"/>
  </r>
  <r>
    <x v="39"/>
    <x v="39"/>
    <x v="14"/>
    <x v="35"/>
    <n v="1958.98"/>
    <n v="1332.11"/>
  </r>
  <r>
    <x v="40"/>
    <x v="40"/>
    <x v="14"/>
    <x v="36"/>
    <n v="155.41"/>
    <n v="2293.85"/>
  </r>
  <r>
    <x v="41"/>
    <x v="41"/>
    <x v="14"/>
    <x v="37"/>
    <n v="123.75"/>
    <n v="1410.75"/>
  </r>
  <r>
    <x v="42"/>
    <x v="42"/>
    <x v="15"/>
    <x v="38"/>
    <n v="611.1"/>
    <n v="3936.71"/>
  </r>
  <r>
    <x v="43"/>
    <x v="43"/>
    <x v="12"/>
    <x v="39"/>
    <n v="222.04"/>
    <n v="10977.66"/>
  </r>
  <r>
    <x v="41"/>
    <x v="41"/>
    <x v="14"/>
    <x v="40"/>
    <n v="123.75"/>
    <n v="1789.43"/>
  </r>
  <r>
    <x v="44"/>
    <x v="44"/>
    <x v="9"/>
    <x v="41"/>
    <n v="295.98"/>
    <n v="2084.94"/>
  </r>
  <r>
    <x v="45"/>
    <x v="45"/>
    <x v="12"/>
    <x v="42"/>
    <n v="22.21"/>
    <n v="16273.27"/>
  </r>
  <r>
    <x v="46"/>
    <x v="46"/>
    <x v="14"/>
    <x v="43"/>
    <n v="202.71"/>
    <n v="1487.89"/>
  </r>
  <r>
    <x v="47"/>
    <x v="47"/>
    <x v="12"/>
    <x v="44"/>
    <n v="190.49"/>
    <n v="3295.48"/>
  </r>
  <r>
    <x v="48"/>
    <x v="48"/>
    <x v="12"/>
    <x v="45"/>
    <n v="228.57"/>
    <n v="57782.5"/>
  </r>
  <r>
    <x v="49"/>
    <x v="49"/>
    <x v="12"/>
    <x v="46"/>
    <n v="285.72000000000003"/>
    <n v="132259.79"/>
  </r>
  <r>
    <x v="34"/>
    <x v="50"/>
    <x v="12"/>
    <x v="47"/>
    <n v="292.70999999999998"/>
    <n v="30099.52"/>
  </r>
  <r>
    <x v="50"/>
    <x v="51"/>
    <x v="13"/>
    <x v="48"/>
    <n v="29.67"/>
    <n v="2622.83"/>
  </r>
  <r>
    <x v="51"/>
    <x v="52"/>
    <x v="13"/>
    <x v="49"/>
    <n v="32.06"/>
    <n v="474.49"/>
  </r>
  <r>
    <x v="52"/>
    <x v="53"/>
    <x v="13"/>
    <x v="50"/>
    <n v="78.98"/>
    <n v="5520.7"/>
  </r>
  <r>
    <x v="53"/>
    <x v="54"/>
    <x v="13"/>
    <x v="51"/>
    <n v="78.98"/>
    <n v="1784.95"/>
  </r>
  <r>
    <x v="54"/>
    <x v="55"/>
    <x v="13"/>
    <x v="52"/>
    <n v="33.229999999999997"/>
    <n v="564.91"/>
  </r>
  <r>
    <x v="55"/>
    <x v="56"/>
    <x v="14"/>
    <x v="53"/>
    <n v="147.34"/>
    <n v="5657.86"/>
  </r>
  <r>
    <x v="56"/>
    <x v="57"/>
    <x v="14"/>
    <x v="54"/>
    <n v="99.88"/>
    <n v="2586.89"/>
  </r>
  <r>
    <x v="57"/>
    <x v="58"/>
    <x v="7"/>
    <x v="55"/>
    <n v="5.87"/>
    <n v="8910.66"/>
  </r>
  <r>
    <x v="34"/>
    <x v="50"/>
    <x v="12"/>
    <x v="56"/>
    <n v="292.70999999999998"/>
    <n v="4834.1099999999997"/>
  </r>
  <r>
    <x v="56"/>
    <x v="57"/>
    <x v="14"/>
    <x v="57"/>
    <n v="99.88"/>
    <n v="314.62"/>
  </r>
  <r>
    <x v="58"/>
    <x v="59"/>
    <x v="16"/>
    <x v="58"/>
    <n v="49.23"/>
    <n v="64"/>
  </r>
  <r>
    <x v="59"/>
    <x v="60"/>
    <x v="17"/>
    <x v="59"/>
    <n v="4241.87"/>
    <n v="50.31"/>
  </r>
  <r>
    <x v="60"/>
    <x v="61"/>
    <x v="4"/>
    <x v="60"/>
    <n v="21736"/>
    <n v="239.1"/>
  </r>
  <r>
    <x v="61"/>
    <x v="62"/>
    <x v="13"/>
    <x v="61"/>
    <n v="122.5"/>
    <n v="49"/>
  </r>
  <r>
    <x v="62"/>
    <x v="63"/>
    <x v="18"/>
    <x v="62"/>
    <n v="145.96"/>
    <n v="1751.52"/>
  </r>
  <r>
    <x v="63"/>
    <x v="64"/>
    <x v="7"/>
    <x v="63"/>
    <n v="547.69000000000005"/>
    <n v="2190.7600000000002"/>
  </r>
  <r>
    <x v="64"/>
    <x v="65"/>
    <x v="7"/>
    <x v="64"/>
    <n v="457.49"/>
    <n v="3659.92"/>
  </r>
  <r>
    <x v="65"/>
    <x v="66"/>
    <x v="19"/>
    <x v="65"/>
    <n v="7985.86"/>
    <n v="73565.55"/>
  </r>
  <r>
    <x v="66"/>
    <x v="67"/>
    <x v="9"/>
    <x v="66"/>
    <n v="2868.25"/>
    <n v="40658.879999999997"/>
  </r>
  <r>
    <x v="67"/>
    <x v="68"/>
    <x v="12"/>
    <x v="67"/>
    <n v="91.93"/>
    <n v="143346.91"/>
  </r>
  <r>
    <x v="68"/>
    <x v="69"/>
    <x v="9"/>
    <x v="66"/>
    <n v="3677.92"/>
    <n v="52136.35"/>
  </r>
  <r>
    <x v="69"/>
    <x v="70"/>
    <x v="10"/>
    <x v="68"/>
    <n v="2216.4299999999998"/>
    <n v="323615.74"/>
  </r>
  <r>
    <x v="70"/>
    <x v="71"/>
    <x v="9"/>
    <x v="66"/>
    <n v="5872.58"/>
    <n v="83246.759999999995"/>
  </r>
  <r>
    <x v="71"/>
    <x v="72"/>
    <x v="4"/>
    <x v="69"/>
    <n v="41790.57"/>
    <n v="119072.85"/>
  </r>
  <r>
    <x v="69"/>
    <x v="70"/>
    <x v="10"/>
    <x v="68"/>
    <n v="2216.4299999999998"/>
    <n v="323615.74"/>
  </r>
  <r>
    <x v="72"/>
    <x v="73"/>
    <x v="9"/>
    <x v="66"/>
    <n v="12115.83"/>
    <n v="171747.95"/>
  </r>
  <r>
    <x v="73"/>
    <x v="74"/>
    <x v="10"/>
    <x v="70"/>
    <n v="1770.54"/>
    <n v="129256.19"/>
  </r>
  <r>
    <x v="66"/>
    <x v="67"/>
    <x v="9"/>
    <x v="71"/>
    <n v="2819.69"/>
    <n v="710.56"/>
  </r>
  <r>
    <x v="67"/>
    <x v="68"/>
    <x v="12"/>
    <x v="72"/>
    <n v="91.93"/>
    <n v="2548.3000000000002"/>
  </r>
  <r>
    <x v="68"/>
    <x v="69"/>
    <x v="9"/>
    <x v="71"/>
    <n v="3677.92"/>
    <n v="926.84"/>
  </r>
  <r>
    <x v="69"/>
    <x v="70"/>
    <x v="10"/>
    <x v="73"/>
    <n v="2216.4299999999998"/>
    <n v="5752.97"/>
  </r>
  <r>
    <x v="70"/>
    <x v="71"/>
    <x v="9"/>
    <x v="71"/>
    <n v="5596.62"/>
    <n v="1410.35"/>
  </r>
  <r>
    <x v="71"/>
    <x v="72"/>
    <x v="4"/>
    <x v="74"/>
    <n v="41790.57"/>
    <n v="2116.7800000000002"/>
  </r>
  <r>
    <x v="69"/>
    <x v="70"/>
    <x v="10"/>
    <x v="73"/>
    <n v="2216.4299999999998"/>
    <n v="5752.97"/>
  </r>
  <r>
    <x v="72"/>
    <x v="73"/>
    <x v="9"/>
    <x v="71"/>
    <n v="11839.56"/>
    <n v="2983.57"/>
  </r>
  <r>
    <x v="73"/>
    <x v="74"/>
    <x v="10"/>
    <x v="75"/>
    <n v="1770.54"/>
    <n v="2297.81"/>
  </r>
  <r>
    <x v="74"/>
    <x v="75"/>
    <x v="9"/>
    <x v="76"/>
    <n v="682.28"/>
    <n v="2353.87"/>
  </r>
  <r>
    <x v="75"/>
    <x v="76"/>
    <x v="12"/>
    <x v="77"/>
    <n v="273.89999999999998"/>
    <n v="96385.41"/>
  </r>
  <r>
    <x v="76"/>
    <x v="77"/>
    <x v="9"/>
    <x v="76"/>
    <n v="2959.76"/>
    <n v="10211.17"/>
  </r>
  <r>
    <x v="67"/>
    <x v="68"/>
    <x v="12"/>
    <x v="78"/>
    <n v="91.93"/>
    <n v="36473.230000000003"/>
  </r>
  <r>
    <x v="77"/>
    <x v="78"/>
    <x v="12"/>
    <x v="79"/>
    <n v="98.38"/>
    <n v="38353.440000000002"/>
  </r>
  <r>
    <x v="78"/>
    <x v="79"/>
    <x v="7"/>
    <x v="80"/>
    <n v="756.08"/>
    <n v="21926.32"/>
  </r>
  <r>
    <x v="79"/>
    <x v="80"/>
    <x v="7"/>
    <x v="81"/>
    <n v="6.87"/>
    <n v="1573.23"/>
  </r>
  <r>
    <x v="72"/>
    <x v="73"/>
    <x v="9"/>
    <x v="82"/>
    <n v="12115.52"/>
    <n v="7547.97"/>
  </r>
  <r>
    <x v="73"/>
    <x v="74"/>
    <x v="10"/>
    <x v="83"/>
    <n v="1770.54"/>
    <n v="5680.69"/>
  </r>
  <r>
    <x v="80"/>
    <x v="81"/>
    <x v="11"/>
    <x v="84"/>
    <n v="39030.9"/>
    <n v="8703.89"/>
  </r>
  <r>
    <x v="81"/>
    <x v="82"/>
    <x v="4"/>
    <x v="85"/>
    <n v="78784.53"/>
    <n v="439.22"/>
  </r>
  <r>
    <x v="82"/>
    <x v="83"/>
    <x v="20"/>
    <x v="86"/>
    <n v="9.57"/>
    <n v="853.64"/>
  </r>
  <r>
    <x v="73"/>
    <x v="74"/>
    <x v="10"/>
    <x v="87"/>
    <n v="1770.54"/>
    <n v="2112.34"/>
  </r>
  <r>
    <x v="82"/>
    <x v="84"/>
    <x v="20"/>
    <x v="88"/>
    <n v="15.37"/>
    <n v="445.58"/>
  </r>
  <r>
    <x v="83"/>
    <x v="85"/>
    <x v="12"/>
    <x v="89"/>
    <n v="50.6"/>
    <n v="1297.6400000000001"/>
  </r>
  <r>
    <x v="82"/>
    <x v="86"/>
    <x v="20"/>
    <x v="90"/>
    <n v="15.37"/>
    <n v="925.43"/>
  </r>
  <r>
    <x v="84"/>
    <x v="87"/>
    <x v="21"/>
    <x v="91"/>
    <n v="58.93"/>
    <n v="223.4"/>
  </r>
  <r>
    <x v="85"/>
    <x v="88"/>
    <x v="20"/>
    <x v="92"/>
    <n v="135.53"/>
    <n v="1517.2"/>
  </r>
  <r>
    <x v="86"/>
    <x v="89"/>
    <x v="22"/>
    <x v="93"/>
    <n v="1153.6099999999999"/>
    <n v="1730.42"/>
  </r>
  <r>
    <x v="69"/>
    <x v="70"/>
    <x v="10"/>
    <x v="94"/>
    <n v="2216.4299999999998"/>
    <n v="3391.14"/>
  </r>
  <r>
    <x v="87"/>
    <x v="90"/>
    <x v="9"/>
    <x v="95"/>
    <n v="8300"/>
    <n v="1490.51"/>
  </r>
  <r>
    <x v="34"/>
    <x v="91"/>
    <x v="12"/>
    <x v="96"/>
    <n v="292.70999999999998"/>
    <n v="3974.42"/>
  </r>
  <r>
    <x v="88"/>
    <x v="92"/>
    <x v="4"/>
    <x v="97"/>
    <n v="27153.49"/>
    <n v="699.2"/>
  </r>
  <r>
    <x v="89"/>
    <x v="93"/>
    <x v="7"/>
    <x v="98"/>
    <n v="0.65"/>
    <n v="48.75"/>
  </r>
  <r>
    <x v="34"/>
    <x v="94"/>
    <x v="12"/>
    <x v="99"/>
    <n v="284.27999999999997"/>
    <n v="1245.1500000000001"/>
  </r>
  <r>
    <x v="90"/>
    <x v="95"/>
    <x v="7"/>
    <x v="100"/>
    <n v="0.53"/>
    <n v="13.25"/>
  </r>
  <r>
    <x v="41"/>
    <x v="41"/>
    <x v="14"/>
    <x v="101"/>
    <n v="123.75"/>
    <n v="30.94"/>
  </r>
  <r>
    <x v="87"/>
    <x v="90"/>
    <x v="9"/>
    <x v="102"/>
    <n v="8300"/>
    <n v="4661.28"/>
  </r>
  <r>
    <x v="34"/>
    <x v="50"/>
    <x v="12"/>
    <x v="103"/>
    <n v="292.70999999999998"/>
    <n v="10116.06"/>
  </r>
  <r>
    <x v="34"/>
    <x v="94"/>
    <x v="12"/>
    <x v="104"/>
    <n v="284.27999999999997"/>
    <n v="6140.45"/>
  </r>
  <r>
    <x v="41"/>
    <x v="41"/>
    <x v="14"/>
    <x v="105"/>
    <n v="123.75"/>
    <n v="597.71"/>
  </r>
  <r>
    <x v="91"/>
    <x v="96"/>
    <x v="9"/>
    <x v="106"/>
    <n v="1271.99"/>
    <n v="61.18"/>
  </r>
  <r>
    <x v="67"/>
    <x v="68"/>
    <x v="12"/>
    <x v="107"/>
    <n v="91.93"/>
    <n v="508.51"/>
  </r>
  <r>
    <x v="87"/>
    <x v="90"/>
    <x v="9"/>
    <x v="108"/>
    <n v="8300"/>
    <n v="644.91"/>
  </r>
  <r>
    <x v="34"/>
    <x v="50"/>
    <x v="12"/>
    <x v="109"/>
    <n v="292.70999999999998"/>
    <n v="1624.54"/>
  </r>
  <r>
    <x v="88"/>
    <x v="97"/>
    <x v="4"/>
    <x v="110"/>
    <n v="27153.49"/>
    <n v="343.78"/>
  </r>
  <r>
    <x v="89"/>
    <x v="93"/>
    <x v="7"/>
    <x v="111"/>
    <n v="0.65"/>
    <n v="27.3"/>
  </r>
  <r>
    <x v="34"/>
    <x v="94"/>
    <x v="12"/>
    <x v="112"/>
    <n v="284.27999999999997"/>
    <n v="631.1"/>
  </r>
  <r>
    <x v="90"/>
    <x v="95"/>
    <x v="7"/>
    <x v="113"/>
    <n v="0.53"/>
    <n v="7.42"/>
  </r>
  <r>
    <x v="41"/>
    <x v="41"/>
    <x v="14"/>
    <x v="114"/>
    <n v="123.75"/>
    <n v="17.329999999999998"/>
  </r>
  <r>
    <x v="87"/>
    <x v="90"/>
    <x v="9"/>
    <x v="115"/>
    <n v="8300"/>
    <n v="307.10000000000002"/>
  </r>
  <r>
    <x v="34"/>
    <x v="94"/>
    <x v="12"/>
    <x v="116"/>
    <n v="284.27999999999997"/>
    <n v="1051.8399999999999"/>
  </r>
  <r>
    <x v="41"/>
    <x v="41"/>
    <x v="14"/>
    <x v="117"/>
    <n v="123.75"/>
    <n v="115.09"/>
  </r>
  <r>
    <x v="90"/>
    <x v="95"/>
    <x v="7"/>
    <x v="118"/>
    <n v="0.53"/>
    <n v="12.72"/>
  </r>
  <r>
    <x v="92"/>
    <x v="98"/>
    <x v="9"/>
    <x v="119"/>
    <n v="22130.95"/>
    <n v="110.65"/>
  </r>
  <r>
    <x v="93"/>
    <x v="99"/>
    <x v="7"/>
    <x v="120"/>
    <n v="79.819999999999993"/>
    <n v="159.63999999999999"/>
  </r>
  <r>
    <x v="94"/>
    <x v="100"/>
    <x v="22"/>
    <x v="121"/>
    <n v="379.13"/>
    <n v="12207.99"/>
  </r>
  <r>
    <x v="95"/>
    <x v="101"/>
    <x v="10"/>
    <x v="122"/>
    <n v="1319.39"/>
    <n v="39085.61"/>
  </r>
  <r>
    <x v="96"/>
    <x v="102"/>
    <x v="20"/>
    <x v="123"/>
    <n v="4.96"/>
    <n v="3194.24"/>
  </r>
  <r>
    <x v="80"/>
    <x v="81"/>
    <x v="11"/>
    <x v="124"/>
    <n v="39030.9"/>
    <n v="25682.33"/>
  </r>
  <r>
    <x v="84"/>
    <x v="103"/>
    <x v="21"/>
    <x v="125"/>
    <n v="36.049999999999997"/>
    <n v="474.42"/>
  </r>
  <r>
    <x v="82"/>
    <x v="83"/>
    <x v="20"/>
    <x v="126"/>
    <n v="9.57"/>
    <n v="2518.8200000000002"/>
  </r>
  <r>
    <x v="97"/>
    <x v="104"/>
    <x v="10"/>
    <x v="127"/>
    <n v="2880.52"/>
    <n v="10140.290000000001"/>
  </r>
  <r>
    <x v="57"/>
    <x v="105"/>
    <x v="7"/>
    <x v="128"/>
    <n v="3.97"/>
    <n v="2112.04"/>
  </r>
  <r>
    <x v="82"/>
    <x v="84"/>
    <x v="20"/>
    <x v="126"/>
    <n v="15.37"/>
    <n v="4045.38"/>
  </r>
  <r>
    <x v="83"/>
    <x v="85"/>
    <x v="12"/>
    <x v="129"/>
    <n v="50.6"/>
    <n v="3828.9"/>
  </r>
  <r>
    <x v="82"/>
    <x v="86"/>
    <x v="20"/>
    <x v="126"/>
    <n v="15.37"/>
    <n v="4045.38"/>
  </r>
  <r>
    <x v="84"/>
    <x v="87"/>
    <x v="21"/>
    <x v="130"/>
    <n v="58.93"/>
    <n v="659.19"/>
  </r>
  <r>
    <x v="98"/>
    <x v="106"/>
    <x v="20"/>
    <x v="131"/>
    <n v="207.09"/>
    <n v="36791.96"/>
  </r>
  <r>
    <x v="99"/>
    <x v="107"/>
    <x v="9"/>
    <x v="132"/>
    <n v="651.36"/>
    <n v="-428.59"/>
  </r>
  <r>
    <x v="100"/>
    <x v="108"/>
    <x v="4"/>
    <x v="133"/>
    <n v="4612.2700000000004"/>
    <n v="3492.96"/>
  </r>
  <r>
    <x v="101"/>
    <x v="109"/>
    <x v="4"/>
    <x v="133"/>
    <n v="38537.33"/>
    <n v="29185.09"/>
  </r>
  <r>
    <x v="102"/>
    <x v="110"/>
    <x v="9"/>
    <x v="134"/>
    <n v="2183.5100000000002"/>
    <n v="393.03"/>
  </r>
  <r>
    <x v="73"/>
    <x v="74"/>
    <x v="10"/>
    <x v="10"/>
    <n v="1770.54"/>
    <n v="1593.49"/>
  </r>
  <r>
    <x v="103"/>
    <x v="111"/>
    <x v="9"/>
    <x v="135"/>
    <n v="4360.68"/>
    <n v="915.74"/>
  </r>
  <r>
    <x v="69"/>
    <x v="70"/>
    <x v="10"/>
    <x v="136"/>
    <n v="2216.4299999999998"/>
    <n v="4654.5"/>
  </r>
  <r>
    <x v="104"/>
    <x v="112"/>
    <x v="8"/>
    <x v="137"/>
    <n v="7350"/>
    <n v="2646"/>
  </r>
  <r>
    <x v="105"/>
    <x v="113"/>
    <x v="8"/>
    <x v="138"/>
    <n v="247.21"/>
    <n v="-89"/>
  </r>
  <r>
    <x v="81"/>
    <x v="82"/>
    <x v="4"/>
    <x v="139"/>
    <n v="78784.53"/>
    <n v="879.24"/>
  </r>
  <r>
    <x v="106"/>
    <x v="114"/>
    <x v="7"/>
    <x v="120"/>
    <n v="114.85"/>
    <n v="229.7"/>
  </r>
  <r>
    <x v="77"/>
    <x v="78"/>
    <x v="12"/>
    <x v="140"/>
    <n v="98.38"/>
    <n v="1505.21"/>
  </r>
  <r>
    <x v="67"/>
    <x v="68"/>
    <x v="12"/>
    <x v="140"/>
    <n v="91.93"/>
    <n v="1406.53"/>
  </r>
  <r>
    <x v="91"/>
    <x v="96"/>
    <x v="9"/>
    <x v="141"/>
    <n v="1271.99"/>
    <n v="137.37"/>
  </r>
  <r>
    <x v="67"/>
    <x v="68"/>
    <x v="12"/>
    <x v="142"/>
    <n v="91.93"/>
    <n v="1141.77"/>
  </r>
  <r>
    <x v="69"/>
    <x v="70"/>
    <x v="10"/>
    <x v="134"/>
    <n v="2216.4299999999998"/>
    <n v="398.96"/>
  </r>
  <r>
    <x v="34"/>
    <x v="50"/>
    <x v="12"/>
    <x v="143"/>
    <n v="292.70999999999998"/>
    <n v="3161.27"/>
  </r>
  <r>
    <x v="46"/>
    <x v="46"/>
    <x v="14"/>
    <x v="144"/>
    <n v="202.71"/>
    <n v="364.88"/>
  </r>
  <r>
    <x v="87"/>
    <x v="90"/>
    <x v="9"/>
    <x v="145"/>
    <n v="8300"/>
    <n v="4362.4799999999996"/>
  </r>
  <r>
    <x v="34"/>
    <x v="115"/>
    <x v="12"/>
    <x v="146"/>
    <n v="292.70999999999998"/>
    <n v="10853.69"/>
  </r>
  <r>
    <x v="88"/>
    <x v="116"/>
    <x v="4"/>
    <x v="147"/>
    <n v="27153.49"/>
    <n v="1358.22"/>
  </r>
  <r>
    <x v="90"/>
    <x v="95"/>
    <x v="7"/>
    <x v="148"/>
    <n v="0.53"/>
    <n v="32.33"/>
  </r>
  <r>
    <x v="89"/>
    <x v="93"/>
    <x v="7"/>
    <x v="149"/>
    <n v="0.65"/>
    <n v="118.95"/>
  </r>
  <r>
    <x v="107"/>
    <x v="117"/>
    <x v="4"/>
    <x v="150"/>
    <n v="44492.07"/>
    <n v="21.38"/>
  </r>
  <r>
    <x v="34"/>
    <x v="118"/>
    <x v="12"/>
    <x v="151"/>
    <n v="284.27999999999997"/>
    <n v="4400.6499999999996"/>
  </r>
  <r>
    <x v="108"/>
    <x v="119"/>
    <x v="7"/>
    <x v="148"/>
    <n v="5.7"/>
    <n v="347.7"/>
  </r>
  <r>
    <x v="40"/>
    <x v="40"/>
    <x v="14"/>
    <x v="152"/>
    <n v="155.41"/>
    <n v="188.05"/>
  </r>
  <r>
    <x v="109"/>
    <x v="120"/>
    <x v="9"/>
    <x v="153"/>
    <n v="4034.36"/>
    <n v="2081.73"/>
  </r>
  <r>
    <x v="110"/>
    <x v="121"/>
    <x v="21"/>
    <x v="154"/>
    <n v="182.96"/>
    <n v="1709.21"/>
  </r>
  <r>
    <x v="111"/>
    <x v="122"/>
    <x v="23"/>
    <x v="155"/>
    <n v="790.2"/>
    <n v="14.22"/>
  </r>
  <r>
    <x v="112"/>
    <x v="123"/>
    <x v="20"/>
    <x v="156"/>
    <n v="46.47"/>
    <n v="46.67"/>
  </r>
  <r>
    <x v="113"/>
    <x v="124"/>
    <x v="9"/>
    <x v="157"/>
    <n v="2057.61"/>
    <n v="467.08"/>
  </r>
  <r>
    <x v="114"/>
    <x v="125"/>
    <x v="12"/>
    <x v="158"/>
    <n v="125.79"/>
    <n v="2926.82"/>
  </r>
  <r>
    <x v="100"/>
    <x v="108"/>
    <x v="4"/>
    <x v="159"/>
    <n v="2498.64"/>
    <n v="1552.18"/>
  </r>
  <r>
    <x v="101"/>
    <x v="126"/>
    <x v="4"/>
    <x v="159"/>
    <n v="38537.33"/>
    <n v="23939.77"/>
  </r>
  <r>
    <x v="87"/>
    <x v="90"/>
    <x v="9"/>
    <x v="160"/>
    <n v="8300"/>
    <n v="301.29000000000002"/>
  </r>
  <r>
    <x v="115"/>
    <x v="127"/>
    <x v="13"/>
    <x v="161"/>
    <n v="54.64"/>
    <n v="1983.43"/>
  </r>
  <r>
    <x v="40"/>
    <x v="40"/>
    <x v="14"/>
    <x v="162"/>
    <n v="155.41"/>
    <n v="690.02"/>
  </r>
  <r>
    <x v="41"/>
    <x v="41"/>
    <x v="14"/>
    <x v="163"/>
    <n v="123.75"/>
    <n v="153.44999999999999"/>
  </r>
  <r>
    <x v="107"/>
    <x v="117"/>
    <x v="4"/>
    <x v="164"/>
    <n v="44492.07"/>
    <n v="43.48"/>
  </r>
  <r>
    <x v="108"/>
    <x v="119"/>
    <x v="7"/>
    <x v="165"/>
    <n v="5.7"/>
    <n v="353.4"/>
  </r>
  <r>
    <x v="102"/>
    <x v="110"/>
    <x v="9"/>
    <x v="114"/>
    <n v="2183.5100000000002"/>
    <n v="305.69"/>
  </r>
  <r>
    <x v="73"/>
    <x v="74"/>
    <x v="10"/>
    <x v="15"/>
    <n v="1770.54"/>
    <n v="1239.3800000000001"/>
  </r>
  <r>
    <x v="103"/>
    <x v="111"/>
    <x v="9"/>
    <x v="166"/>
    <n v="4360.68"/>
    <n v="479.67"/>
  </r>
  <r>
    <x v="69"/>
    <x v="70"/>
    <x v="10"/>
    <x v="167"/>
    <n v="2216.4299999999998"/>
    <n v="2438.0700000000002"/>
  </r>
  <r>
    <x v="104"/>
    <x v="112"/>
    <x v="8"/>
    <x v="168"/>
    <n v="7350"/>
    <n v="2668.05"/>
  </r>
  <r>
    <x v="105"/>
    <x v="113"/>
    <x v="8"/>
    <x v="169"/>
    <n v="247.21"/>
    <n v="-89.74"/>
  </r>
  <r>
    <x v="81"/>
    <x v="82"/>
    <x v="4"/>
    <x v="170"/>
    <n v="78784.53"/>
    <n v="886.56"/>
  </r>
  <r>
    <x v="106"/>
    <x v="114"/>
    <x v="7"/>
    <x v="120"/>
    <n v="114.85"/>
    <n v="229.7"/>
  </r>
  <r>
    <x v="77"/>
    <x v="78"/>
    <x v="12"/>
    <x v="171"/>
    <n v="98.38"/>
    <n v="1517.76"/>
  </r>
  <r>
    <x v="67"/>
    <x v="68"/>
    <x v="12"/>
    <x v="171"/>
    <n v="91.93"/>
    <n v="1418.25"/>
  </r>
  <r>
    <x v="91"/>
    <x v="96"/>
    <x v="9"/>
    <x v="172"/>
    <n v="1271.99"/>
    <n v="138.52000000000001"/>
  </r>
  <r>
    <x v="67"/>
    <x v="68"/>
    <x v="12"/>
    <x v="173"/>
    <n v="91.93"/>
    <n v="1151.29"/>
  </r>
  <r>
    <x v="69"/>
    <x v="70"/>
    <x v="10"/>
    <x v="174"/>
    <n v="2216.4299999999998"/>
    <n v="422.4"/>
  </r>
  <r>
    <x v="116"/>
    <x v="128"/>
    <x v="10"/>
    <x v="175"/>
    <n v="6466.53"/>
    <n v="1173.68"/>
  </r>
  <r>
    <x v="34"/>
    <x v="50"/>
    <x v="12"/>
    <x v="176"/>
    <n v="292.70999999999998"/>
    <n v="3187.61"/>
  </r>
  <r>
    <x v="109"/>
    <x v="120"/>
    <x v="9"/>
    <x v="177"/>
    <n v="4034.36"/>
    <n v="1601.64"/>
  </r>
  <r>
    <x v="110"/>
    <x v="121"/>
    <x v="21"/>
    <x v="178"/>
    <n v="182.96"/>
    <n v="1307.43"/>
  </r>
  <r>
    <x v="111"/>
    <x v="122"/>
    <x v="23"/>
    <x v="179"/>
    <n v="790.2"/>
    <n v="14.34"/>
  </r>
  <r>
    <x v="112"/>
    <x v="123"/>
    <x v="20"/>
    <x v="180"/>
    <n v="46.47"/>
    <n v="47.06"/>
  </r>
  <r>
    <x v="87"/>
    <x v="90"/>
    <x v="9"/>
    <x v="181"/>
    <n v="8300"/>
    <n v="1107.22"/>
  </r>
  <r>
    <x v="34"/>
    <x v="50"/>
    <x v="12"/>
    <x v="182"/>
    <n v="292.70999999999998"/>
    <n v="3904.75"/>
  </r>
  <r>
    <x v="117"/>
    <x v="129"/>
    <x v="4"/>
    <x v="183"/>
    <n v="42429.37"/>
    <n v="1658.04"/>
  </r>
  <r>
    <x v="102"/>
    <x v="110"/>
    <x v="9"/>
    <x v="184"/>
    <n v="2183.5100000000002"/>
    <n v="131.01"/>
  </r>
  <r>
    <x v="73"/>
    <x v="74"/>
    <x v="10"/>
    <x v="185"/>
    <n v="1770.54"/>
    <n v="547.1"/>
  </r>
  <r>
    <x v="87"/>
    <x v="90"/>
    <x v="9"/>
    <x v="186"/>
    <n v="8300"/>
    <n v="572.70000000000005"/>
  </r>
  <r>
    <x v="34"/>
    <x v="94"/>
    <x v="12"/>
    <x v="187"/>
    <n v="284.27999999999997"/>
    <n v="1961.53"/>
  </r>
  <r>
    <x v="41"/>
    <x v="41"/>
    <x v="14"/>
    <x v="188"/>
    <n v="123.75"/>
    <n v="168.3"/>
  </r>
  <r>
    <x v="118"/>
    <x v="130"/>
    <x v="24"/>
    <x v="189"/>
    <n v="356.53"/>
    <n v="7130.6"/>
  </r>
  <r>
    <x v="119"/>
    <x v="131"/>
    <x v="9"/>
    <x v="190"/>
    <n v="12845.83"/>
    <n v="188.83"/>
  </r>
  <r>
    <x v="120"/>
    <x v="132"/>
    <x v="24"/>
    <x v="191"/>
    <n v="367.84"/>
    <n v="6621.12"/>
  </r>
  <r>
    <x v="121"/>
    <x v="133"/>
    <x v="7"/>
    <x v="63"/>
    <n v="2491.89"/>
    <n v="9967.56"/>
  </r>
  <r>
    <x v="122"/>
    <x v="134"/>
    <x v="7"/>
    <x v="120"/>
    <n v="2491.89"/>
    <n v="4983.78"/>
  </r>
  <r>
    <x v="123"/>
    <x v="135"/>
    <x v="7"/>
    <x v="192"/>
    <n v="2491.89"/>
    <n v="17443.23"/>
  </r>
  <r>
    <x v="124"/>
    <x v="136"/>
    <x v="7"/>
    <x v="192"/>
    <n v="2491.89"/>
    <n v="17443.23"/>
  </r>
  <r>
    <x v="125"/>
    <x v="137"/>
    <x v="7"/>
    <x v="12"/>
    <n v="2333.66"/>
    <n v="2333.66"/>
  </r>
  <r>
    <x v="126"/>
    <x v="138"/>
    <x v="7"/>
    <x v="63"/>
    <n v="3207.69"/>
    <n v="12830.76"/>
  </r>
  <r>
    <x v="127"/>
    <x v="139"/>
    <x v="7"/>
    <x v="12"/>
    <n v="3207.69"/>
    <n v="3207.69"/>
  </r>
  <r>
    <x v="128"/>
    <x v="140"/>
    <x v="7"/>
    <x v="63"/>
    <n v="3207.69"/>
    <n v="12830.76"/>
  </r>
  <r>
    <x v="129"/>
    <x v="141"/>
    <x v="7"/>
    <x v="193"/>
    <n v="3207.69"/>
    <n v="19246.14"/>
  </r>
  <r>
    <x v="130"/>
    <x v="142"/>
    <x v="7"/>
    <x v="12"/>
    <n v="3721.67"/>
    <n v="3721.67"/>
  </r>
  <r>
    <x v="131"/>
    <x v="143"/>
    <x v="7"/>
    <x v="12"/>
    <n v="3563.44"/>
    <n v="3563.44"/>
  </r>
  <r>
    <x v="132"/>
    <x v="144"/>
    <x v="7"/>
    <x v="12"/>
    <n v="3917.88"/>
    <n v="3917.88"/>
  </r>
  <r>
    <x v="133"/>
    <x v="145"/>
    <x v="24"/>
    <x v="193"/>
    <n v="525.1"/>
    <n v="3150.6"/>
  </r>
  <r>
    <x v="134"/>
    <x v="146"/>
    <x v="7"/>
    <x v="12"/>
    <n v="5333.03"/>
    <n v="5333.03"/>
  </r>
  <r>
    <x v="135"/>
    <x v="147"/>
    <x v="7"/>
    <x v="12"/>
    <n v="6910.05"/>
    <n v="6910.05"/>
  </r>
  <r>
    <x v="136"/>
    <x v="148"/>
    <x v="7"/>
    <x v="63"/>
    <n v="4795.75"/>
    <n v="19183"/>
  </r>
  <r>
    <x v="137"/>
    <x v="149"/>
    <x v="13"/>
    <x v="194"/>
    <n v="39.24"/>
    <n v="18098.12"/>
  </r>
  <r>
    <x v="138"/>
    <x v="150"/>
    <x v="9"/>
    <x v="195"/>
    <n v="17131.34"/>
    <n v="1043.3"/>
  </r>
  <r>
    <x v="139"/>
    <x v="151"/>
    <x v="7"/>
    <x v="120"/>
    <n v="9039.84"/>
    <n v="18079.68"/>
  </r>
  <r>
    <x v="140"/>
    <x v="152"/>
    <x v="7"/>
    <x v="12"/>
    <n v="8465.32"/>
    <n v="8465.32"/>
  </r>
  <r>
    <x v="141"/>
    <x v="153"/>
    <x v="25"/>
    <x v="196"/>
    <n v="8772.82"/>
    <n v="175.46"/>
  </r>
  <r>
    <x v="142"/>
    <x v="154"/>
    <x v="26"/>
    <x v="120"/>
    <n v="1011.44"/>
    <n v="2022.88"/>
  </r>
  <r>
    <x v="138"/>
    <x v="150"/>
    <x v="9"/>
    <x v="197"/>
    <n v="17131.34"/>
    <n v="1115.25"/>
  </r>
  <r>
    <x v="143"/>
    <x v="155"/>
    <x v="7"/>
    <x v="120"/>
    <n v="10846.09"/>
    <n v="21692.18"/>
  </r>
  <r>
    <x v="144"/>
    <x v="156"/>
    <x v="7"/>
    <x v="12"/>
    <n v="8876.81"/>
    <n v="8876.81"/>
  </r>
  <r>
    <x v="141"/>
    <x v="153"/>
    <x v="25"/>
    <x v="198"/>
    <n v="8772.82"/>
    <n v="87.73"/>
  </r>
  <r>
    <x v="142"/>
    <x v="154"/>
    <x v="26"/>
    <x v="12"/>
    <n v="1011.44"/>
    <n v="1011.44"/>
  </r>
  <r>
    <x v="138"/>
    <x v="150"/>
    <x v="9"/>
    <x v="199"/>
    <n v="17131.34"/>
    <n v="1259.1500000000001"/>
  </r>
  <r>
    <x v="145"/>
    <x v="157"/>
    <x v="7"/>
    <x v="12"/>
    <n v="9861.44"/>
    <n v="9861.44"/>
  </r>
  <r>
    <x v="146"/>
    <x v="158"/>
    <x v="7"/>
    <x v="12"/>
    <n v="8876.81"/>
    <n v="8876.81"/>
  </r>
  <r>
    <x v="147"/>
    <x v="159"/>
    <x v="7"/>
    <x v="12"/>
    <n v="15773.6"/>
    <n v="15773.6"/>
  </r>
  <r>
    <x v="148"/>
    <x v="160"/>
    <x v="9"/>
    <x v="200"/>
    <n v="10942.49"/>
    <n v="531.80999999999995"/>
  </r>
  <r>
    <x v="149"/>
    <x v="161"/>
    <x v="7"/>
    <x v="26"/>
    <n v="4118.71"/>
    <n v="12356.13"/>
  </r>
  <r>
    <x v="150"/>
    <x v="162"/>
    <x v="9"/>
    <x v="201"/>
    <n v="8293.7999999999993"/>
    <n v="3351.52"/>
  </r>
  <r>
    <x v="151"/>
    <x v="163"/>
    <x v="7"/>
    <x v="202"/>
    <n v="6863.69"/>
    <n v="61773.21"/>
  </r>
  <r>
    <x v="152"/>
    <x v="164"/>
    <x v="7"/>
    <x v="120"/>
    <n v="5720.8"/>
    <n v="11441.6"/>
  </r>
  <r>
    <x v="153"/>
    <x v="165"/>
    <x v="7"/>
    <x v="12"/>
    <n v="5720.8"/>
    <n v="5720.8"/>
  </r>
  <r>
    <x v="154"/>
    <x v="166"/>
    <x v="7"/>
    <x v="63"/>
    <n v="5949.38"/>
    <n v="23797.52"/>
  </r>
  <r>
    <x v="155"/>
    <x v="167"/>
    <x v="7"/>
    <x v="203"/>
    <n v="4.45"/>
    <n v="809.9"/>
  </r>
  <r>
    <x v="156"/>
    <x v="168"/>
    <x v="7"/>
    <x v="204"/>
    <n v="166.21"/>
    <n v="3041.64"/>
  </r>
  <r>
    <x v="157"/>
    <x v="169"/>
    <x v="7"/>
    <x v="205"/>
    <n v="82.34"/>
    <n v="1613.86"/>
  </r>
  <r>
    <x v="158"/>
    <x v="170"/>
    <x v="15"/>
    <x v="141"/>
    <n v="2021.69"/>
    <n v="218.34"/>
  </r>
  <r>
    <x v="159"/>
    <x v="171"/>
    <x v="7"/>
    <x v="63"/>
    <n v="451.06"/>
    <n v="1804.24"/>
  </r>
  <r>
    <x v="156"/>
    <x v="168"/>
    <x v="7"/>
    <x v="206"/>
    <n v="166.21"/>
    <n v="224.38"/>
  </r>
  <r>
    <x v="160"/>
    <x v="172"/>
    <x v="9"/>
    <x v="207"/>
    <n v="26542.84"/>
    <n v="6149.98"/>
  </r>
  <r>
    <x v="161"/>
    <x v="173"/>
    <x v="7"/>
    <x v="202"/>
    <n v="2145.88"/>
    <n v="19312.919999999998"/>
  </r>
  <r>
    <x v="162"/>
    <x v="174"/>
    <x v="7"/>
    <x v="63"/>
    <n v="1718.65"/>
    <n v="6874.6"/>
  </r>
  <r>
    <x v="163"/>
    <x v="175"/>
    <x v="7"/>
    <x v="12"/>
    <n v="864.2"/>
    <n v="864.2"/>
  </r>
  <r>
    <x v="164"/>
    <x v="176"/>
    <x v="7"/>
    <x v="120"/>
    <n v="778.75"/>
    <n v="1557.5"/>
  </r>
  <r>
    <x v="165"/>
    <x v="177"/>
    <x v="7"/>
    <x v="12"/>
    <n v="1825.45"/>
    <n v="1825.45"/>
  </r>
  <r>
    <x v="166"/>
    <x v="178"/>
    <x v="7"/>
    <x v="120"/>
    <n v="1067.1199999999999"/>
    <n v="2134.2399999999998"/>
  </r>
  <r>
    <x v="167"/>
    <x v="179"/>
    <x v="9"/>
    <x v="208"/>
    <n v="13822.42"/>
    <n v="76.02"/>
  </r>
  <r>
    <x v="168"/>
    <x v="180"/>
    <x v="7"/>
    <x v="12"/>
    <n v="1488.81"/>
    <n v="1488.81"/>
  </r>
  <r>
    <x v="169"/>
    <x v="181"/>
    <x v="9"/>
    <x v="209"/>
    <n v="36348.300000000003"/>
    <n v="119778.55"/>
  </r>
  <r>
    <x v="170"/>
    <x v="182"/>
    <x v="12"/>
    <x v="210"/>
    <n v="2610.64"/>
    <n v="860284.2"/>
  </r>
  <r>
    <x v="169"/>
    <x v="181"/>
    <x v="9"/>
    <x v="211"/>
    <n v="36348.300000000003"/>
    <n v="54979.46"/>
  </r>
  <r>
    <x v="170"/>
    <x v="182"/>
    <x v="12"/>
    <x v="212"/>
    <n v="2610.64"/>
    <n v="394878.36"/>
  </r>
  <r>
    <x v="171"/>
    <x v="183"/>
    <x v="15"/>
    <x v="213"/>
    <n v="5275.84"/>
    <n v="3285.27"/>
  </r>
  <r>
    <x v="172"/>
    <x v="184"/>
    <x v="13"/>
    <x v="214"/>
    <n v="2009.16"/>
    <n v="109559.49"/>
  </r>
  <r>
    <x v="172"/>
    <x v="185"/>
    <x v="13"/>
    <x v="215"/>
    <n v="1361.19"/>
    <n v="10535.61"/>
  </r>
  <r>
    <x v="173"/>
    <x v="186"/>
    <x v="22"/>
    <x v="216"/>
    <n v="1339.62"/>
    <n v="247025.93"/>
  </r>
  <r>
    <x v="174"/>
    <x v="187"/>
    <x v="22"/>
    <x v="217"/>
    <n v="865.11"/>
    <n v="41828.07"/>
  </r>
  <r>
    <x v="175"/>
    <x v="188"/>
    <x v="11"/>
    <x v="218"/>
    <n v="48211.57"/>
    <n v="7818.71"/>
  </r>
  <r>
    <x v="176"/>
    <x v="189"/>
    <x v="22"/>
    <x v="219"/>
    <n v="3709.35"/>
    <n v="185.47"/>
  </r>
  <r>
    <x v="177"/>
    <x v="190"/>
    <x v="4"/>
    <x v="220"/>
    <n v="1754.65"/>
    <n v="105.19"/>
  </r>
  <r>
    <x v="178"/>
    <x v="191"/>
    <x v="13"/>
    <x v="221"/>
    <n v="615.84"/>
    <n v="2524.94"/>
  </r>
  <r>
    <x v="179"/>
    <x v="192"/>
    <x v="4"/>
    <x v="222"/>
    <n v="63898.9"/>
    <n v="5.75"/>
  </r>
  <r>
    <x v="180"/>
    <x v="193"/>
    <x v="4"/>
    <x v="223"/>
    <n v="4513.5200000000004"/>
    <n v="218.45"/>
  </r>
  <r>
    <x v="101"/>
    <x v="194"/>
    <x v="4"/>
    <x v="223"/>
    <n v="33035.82"/>
    <n v="1598.93"/>
  </r>
  <r>
    <x v="109"/>
    <x v="120"/>
    <x v="9"/>
    <x v="224"/>
    <n v="4034.36"/>
    <n v="135.55000000000001"/>
  </r>
  <r>
    <x v="110"/>
    <x v="121"/>
    <x v="21"/>
    <x v="225"/>
    <n v="182.96"/>
    <n v="110.65"/>
  </r>
  <r>
    <x v="181"/>
    <x v="195"/>
    <x v="9"/>
    <x v="226"/>
    <n v="2128.41"/>
    <n v="12884.54"/>
  </r>
  <r>
    <x v="182"/>
    <x v="196"/>
    <x v="10"/>
    <x v="227"/>
    <n v="2822.31"/>
    <n v="140781.51999999999"/>
  </r>
  <r>
    <x v="66"/>
    <x v="67"/>
    <x v="9"/>
    <x v="226"/>
    <n v="777.95"/>
    <n v="4709.3999999999996"/>
  </r>
  <r>
    <x v="183"/>
    <x v="197"/>
    <x v="12"/>
    <x v="228"/>
    <n v="8.5299999999999994"/>
    <n v="5680.09"/>
  </r>
  <r>
    <x v="184"/>
    <x v="198"/>
    <x v="9"/>
    <x v="226"/>
    <n v="7428.84"/>
    <n v="44971.23"/>
  </r>
  <r>
    <x v="185"/>
    <x v="199"/>
    <x v="9"/>
    <x v="226"/>
    <n v="7265.1"/>
    <n v="43980.01"/>
  </r>
  <r>
    <x v="186"/>
    <x v="200"/>
    <x v="9"/>
    <x v="226"/>
    <n v="11447.04"/>
    <n v="69295.8"/>
  </r>
  <r>
    <x v="187"/>
    <x v="201"/>
    <x v="21"/>
    <x v="229"/>
    <n v="41.77"/>
    <n v="5057.18"/>
  </r>
  <r>
    <x v="188"/>
    <x v="202"/>
    <x v="20"/>
    <x v="230"/>
    <n v="14.23"/>
    <n v="44794.22"/>
  </r>
  <r>
    <x v="189"/>
    <x v="203"/>
    <x v="12"/>
    <x v="231"/>
    <n v="229.71"/>
    <n v="141838.39000000001"/>
  </r>
  <r>
    <x v="190"/>
    <x v="204"/>
    <x v="14"/>
    <x v="232"/>
    <n v="9.5399999999999991"/>
    <n v="416.99"/>
  </r>
  <r>
    <x v="191"/>
    <x v="205"/>
    <x v="20"/>
    <x v="233"/>
    <n v="90.89"/>
    <n v="24979.61"/>
  </r>
  <r>
    <x v="181"/>
    <x v="195"/>
    <x v="9"/>
    <x v="234"/>
    <n v="2128.41"/>
    <n v="2686.9"/>
  </r>
  <r>
    <x v="182"/>
    <x v="196"/>
    <x v="10"/>
    <x v="235"/>
    <n v="2822.31"/>
    <n v="29358.17"/>
  </r>
  <r>
    <x v="66"/>
    <x v="67"/>
    <x v="9"/>
    <x v="234"/>
    <n v="730.16"/>
    <n v="921.75"/>
  </r>
  <r>
    <x v="183"/>
    <x v="197"/>
    <x v="12"/>
    <x v="236"/>
    <n v="8.5299999999999994"/>
    <n v="1184.51"/>
  </r>
  <r>
    <x v="184"/>
    <x v="198"/>
    <x v="9"/>
    <x v="234"/>
    <n v="9555.4599999999991"/>
    <n v="12062.81"/>
  </r>
  <r>
    <x v="185"/>
    <x v="206"/>
    <x v="9"/>
    <x v="234"/>
    <n v="10986.68"/>
    <n v="13869.58"/>
  </r>
  <r>
    <x v="192"/>
    <x v="207"/>
    <x v="9"/>
    <x v="234"/>
    <n v="34485.279999999999"/>
    <n v="43534.22"/>
  </r>
  <r>
    <x v="193"/>
    <x v="208"/>
    <x v="9"/>
    <x v="234"/>
    <n v="8904.73"/>
    <n v="11241.33"/>
  </r>
  <r>
    <x v="194"/>
    <x v="209"/>
    <x v="9"/>
    <x v="234"/>
    <n v="6540.35"/>
    <n v="8256.5400000000009"/>
  </r>
  <r>
    <x v="195"/>
    <x v="210"/>
    <x v="20"/>
    <x v="237"/>
    <n v="191.75"/>
    <n v="7407.2"/>
  </r>
  <r>
    <x v="196"/>
    <x v="211"/>
    <x v="12"/>
    <x v="238"/>
    <n v="554.66999999999996"/>
    <n v="71421.97"/>
  </r>
  <r>
    <x v="181"/>
    <x v="195"/>
    <x v="9"/>
    <x v="239"/>
    <n v="2128.41"/>
    <n v="1160.2"/>
  </r>
  <r>
    <x v="182"/>
    <x v="212"/>
    <x v="10"/>
    <x v="240"/>
    <n v="2822.31"/>
    <n v="7922.97"/>
  </r>
  <r>
    <x v="66"/>
    <x v="67"/>
    <x v="9"/>
    <x v="239"/>
    <n v="730.16"/>
    <n v="398.01"/>
  </r>
  <r>
    <x v="183"/>
    <x v="197"/>
    <x v="12"/>
    <x v="241"/>
    <n v="8.5299999999999994"/>
    <n v="511.47"/>
  </r>
  <r>
    <x v="184"/>
    <x v="198"/>
    <x v="9"/>
    <x v="239"/>
    <n v="9555.4599999999991"/>
    <n v="5208.68"/>
  </r>
  <r>
    <x v="197"/>
    <x v="213"/>
    <x v="9"/>
    <x v="239"/>
    <n v="18834.3"/>
    <n v="10266.58"/>
  </r>
  <r>
    <x v="198"/>
    <x v="214"/>
    <x v="9"/>
    <x v="239"/>
    <n v="12475.85"/>
    <n v="6800.59"/>
  </r>
  <r>
    <x v="199"/>
    <x v="215"/>
    <x v="9"/>
    <x v="242"/>
    <n v="3127.89"/>
    <n v="-1705.01"/>
  </r>
  <r>
    <x v="181"/>
    <x v="195"/>
    <x v="9"/>
    <x v="243"/>
    <n v="2128.41"/>
    <n v="1508.62"/>
  </r>
  <r>
    <x v="182"/>
    <x v="212"/>
    <x v="10"/>
    <x v="244"/>
    <n v="2822.31"/>
    <n v="10302.33"/>
  </r>
  <r>
    <x v="66"/>
    <x v="67"/>
    <x v="9"/>
    <x v="243"/>
    <n v="730.16"/>
    <n v="517.54"/>
  </r>
  <r>
    <x v="183"/>
    <x v="197"/>
    <x v="12"/>
    <x v="245"/>
    <n v="8.5299999999999994"/>
    <n v="664.13"/>
  </r>
  <r>
    <x v="184"/>
    <x v="198"/>
    <x v="9"/>
    <x v="243"/>
    <n v="7428.84"/>
    <n v="5265.56"/>
  </r>
  <r>
    <x v="185"/>
    <x v="206"/>
    <x v="9"/>
    <x v="243"/>
    <n v="7265.1"/>
    <n v="5149.5"/>
  </r>
  <r>
    <x v="200"/>
    <x v="216"/>
    <x v="9"/>
    <x v="243"/>
    <n v="2237.0700000000002"/>
    <n v="1585.64"/>
  </r>
  <r>
    <x v="201"/>
    <x v="217"/>
    <x v="9"/>
    <x v="243"/>
    <n v="727.58"/>
    <n v="515.71"/>
  </r>
  <r>
    <x v="202"/>
    <x v="218"/>
    <x v="20"/>
    <x v="246"/>
    <n v="21.2"/>
    <n v="7513.28"/>
  </r>
  <r>
    <x v="186"/>
    <x v="200"/>
    <x v="9"/>
    <x v="247"/>
    <n v="11447.04"/>
    <n v="8102.21"/>
  </r>
  <r>
    <x v="187"/>
    <x v="201"/>
    <x v="21"/>
    <x v="248"/>
    <n v="41.77"/>
    <n v="592.13"/>
  </r>
  <r>
    <x v="188"/>
    <x v="202"/>
    <x v="20"/>
    <x v="249"/>
    <n v="14.23"/>
    <n v="5244.84"/>
  </r>
  <r>
    <x v="189"/>
    <x v="203"/>
    <x v="12"/>
    <x v="250"/>
    <n v="229.71"/>
    <n v="16584.05"/>
  </r>
  <r>
    <x v="190"/>
    <x v="204"/>
    <x v="14"/>
    <x v="251"/>
    <n v="9.5399999999999991"/>
    <n v="48.75"/>
  </r>
  <r>
    <x v="191"/>
    <x v="205"/>
    <x v="20"/>
    <x v="252"/>
    <n v="90.89"/>
    <n v="2924.8"/>
  </r>
  <r>
    <x v="181"/>
    <x v="195"/>
    <x v="9"/>
    <x v="253"/>
    <n v="2128.41"/>
    <n v="2396.16"/>
  </r>
  <r>
    <x v="182"/>
    <x v="212"/>
    <x v="10"/>
    <x v="254"/>
    <n v="2822.31"/>
    <n v="16363.39"/>
  </r>
  <r>
    <x v="66"/>
    <x v="67"/>
    <x v="9"/>
    <x v="253"/>
    <n v="730.16"/>
    <n v="822.01"/>
  </r>
  <r>
    <x v="183"/>
    <x v="197"/>
    <x v="12"/>
    <x v="255"/>
    <n v="8.5299999999999994"/>
    <n v="1056.3399999999999"/>
  </r>
  <r>
    <x v="184"/>
    <x v="198"/>
    <x v="9"/>
    <x v="253"/>
    <n v="9555.4599999999991"/>
    <n v="10757.54"/>
  </r>
  <r>
    <x v="203"/>
    <x v="219"/>
    <x v="9"/>
    <x v="253"/>
    <n v="23856.79"/>
    <n v="26857.97"/>
  </r>
  <r>
    <x v="204"/>
    <x v="220"/>
    <x v="9"/>
    <x v="256"/>
    <n v="549.74"/>
    <n v="2913.62"/>
  </r>
  <r>
    <x v="205"/>
    <x v="221"/>
    <x v="27"/>
    <x v="257"/>
    <n v="134478.17000000001"/>
    <n v="72698.899999999994"/>
  </r>
  <r>
    <x v="184"/>
    <x v="198"/>
    <x v="9"/>
    <x v="256"/>
    <n v="9555.4599999999991"/>
    <n v="50643.94"/>
  </r>
  <r>
    <x v="206"/>
    <x v="222"/>
    <x v="9"/>
    <x v="256"/>
    <n v="4708.58"/>
    <n v="24955.47"/>
  </r>
  <r>
    <x v="184"/>
    <x v="198"/>
    <x v="9"/>
    <x v="258"/>
    <n v="9555.4599999999991"/>
    <n v="4966.93"/>
  </r>
  <r>
    <x v="207"/>
    <x v="223"/>
    <x v="9"/>
    <x v="258"/>
    <n v="8475.44"/>
    <n v="4405.53"/>
  </r>
  <r>
    <x v="208"/>
    <x v="224"/>
    <x v="9"/>
    <x v="259"/>
    <n v="9656.26"/>
    <n v="1917.73"/>
  </r>
  <r>
    <x v="209"/>
    <x v="225"/>
    <x v="9"/>
    <x v="259"/>
    <n v="9769.52"/>
    <n v="1940.23"/>
  </r>
  <r>
    <x v="210"/>
    <x v="226"/>
    <x v="9"/>
    <x v="259"/>
    <n v="30903.01"/>
    <n v="6137.34"/>
  </r>
  <r>
    <x v="211"/>
    <x v="227"/>
    <x v="9"/>
    <x v="260"/>
    <n v="19960.32"/>
    <n v="13844.48"/>
  </r>
  <r>
    <x v="212"/>
    <x v="228"/>
    <x v="9"/>
    <x v="260"/>
    <n v="13128.83"/>
    <n v="9106.16"/>
  </r>
  <r>
    <x v="213"/>
    <x v="229"/>
    <x v="15"/>
    <x v="261"/>
    <n v="4290.01"/>
    <n v="7528.11"/>
  </r>
  <r>
    <x v="214"/>
    <x v="230"/>
    <x v="15"/>
    <x v="262"/>
    <n v="1241.22"/>
    <n v="251.72"/>
  </r>
  <r>
    <x v="215"/>
    <x v="231"/>
    <x v="9"/>
    <x v="263"/>
    <n v="2163.1999999999998"/>
    <n v="1322.36"/>
  </r>
  <r>
    <x v="216"/>
    <x v="232"/>
    <x v="12"/>
    <x v="264"/>
    <n v="636.95000000000005"/>
    <n v="38936.75"/>
  </r>
  <r>
    <x v="217"/>
    <x v="233"/>
    <x v="9"/>
    <x v="265"/>
    <n v="1024.56"/>
    <n v="118.23"/>
  </r>
  <r>
    <x v="194"/>
    <x v="209"/>
    <x v="9"/>
    <x v="266"/>
    <n v="6540.35"/>
    <n v="483.99"/>
  </r>
  <r>
    <x v="195"/>
    <x v="210"/>
    <x v="20"/>
    <x v="267"/>
    <n v="191.75"/>
    <n v="574.66999999999996"/>
  </r>
  <r>
    <x v="218"/>
    <x v="234"/>
    <x v="12"/>
    <x v="268"/>
    <n v="352.12"/>
    <n v="2657.8"/>
  </r>
  <r>
    <x v="186"/>
    <x v="200"/>
    <x v="9"/>
    <x v="3"/>
    <n v="11447.04"/>
    <n v="309.07"/>
  </r>
  <r>
    <x v="187"/>
    <x v="201"/>
    <x v="21"/>
    <x v="269"/>
    <n v="41.77"/>
    <n v="22.56"/>
  </r>
  <r>
    <x v="188"/>
    <x v="202"/>
    <x v="20"/>
    <x v="270"/>
    <n v="14.23"/>
    <n v="199.79"/>
  </r>
  <r>
    <x v="189"/>
    <x v="203"/>
    <x v="12"/>
    <x v="271"/>
    <n v="229.71"/>
    <n v="632.62"/>
  </r>
  <r>
    <x v="190"/>
    <x v="204"/>
    <x v="14"/>
    <x v="272"/>
    <n v="9.5399999999999991"/>
    <n v="1.81"/>
  </r>
  <r>
    <x v="191"/>
    <x v="205"/>
    <x v="20"/>
    <x v="273"/>
    <n v="90.89"/>
    <n v="111.41"/>
  </r>
  <r>
    <x v="219"/>
    <x v="235"/>
    <x v="28"/>
    <x v="274"/>
    <n v="363.77"/>
    <n v="3128.42"/>
  </r>
  <r>
    <x v="187"/>
    <x v="201"/>
    <x v="21"/>
    <x v="275"/>
    <n v="41.77"/>
    <n v="71.84"/>
  </r>
  <r>
    <x v="188"/>
    <x v="202"/>
    <x v="20"/>
    <x v="276"/>
    <n v="14.23"/>
    <n v="636.37"/>
  </r>
  <r>
    <x v="189"/>
    <x v="203"/>
    <x v="12"/>
    <x v="277"/>
    <n v="229.71"/>
    <n v="2015.02"/>
  </r>
  <r>
    <x v="191"/>
    <x v="205"/>
    <x v="20"/>
    <x v="278"/>
    <n v="90.89"/>
    <n v="356.43"/>
  </r>
  <r>
    <x v="220"/>
    <x v="236"/>
    <x v="15"/>
    <x v="279"/>
    <n v="1434.1"/>
    <n v="286.10000000000002"/>
  </r>
  <r>
    <x v="221"/>
    <x v="237"/>
    <x v="7"/>
    <x v="28"/>
    <n v="100.57"/>
    <n v="1508.55"/>
  </r>
  <r>
    <x v="184"/>
    <x v="198"/>
    <x v="9"/>
    <x v="280"/>
    <n v="9555.4599999999991"/>
    <n v="1329.16"/>
  </r>
  <r>
    <x v="222"/>
    <x v="238"/>
    <x v="9"/>
    <x v="280"/>
    <n v="6278.1"/>
    <n v="873.28"/>
  </r>
  <r>
    <x v="223"/>
    <x v="239"/>
    <x v="14"/>
    <x v="281"/>
    <n v="28042.49"/>
    <n v="2804.25"/>
  </r>
  <r>
    <x v="224"/>
    <x v="240"/>
    <x v="7"/>
    <x v="63"/>
    <n v="1508.07"/>
    <n v="6032.28"/>
  </r>
  <r>
    <x v="225"/>
    <x v="241"/>
    <x v="7"/>
    <x v="193"/>
    <n v="1074.25"/>
    <n v="6445.5"/>
  </r>
  <r>
    <x v="226"/>
    <x v="242"/>
    <x v="4"/>
    <x v="282"/>
    <n v="15697.6"/>
    <n v="54.94"/>
  </r>
  <r>
    <x v="227"/>
    <x v="243"/>
    <x v="4"/>
    <x v="282"/>
    <n v="57862.53"/>
    <n v="202.52"/>
  </r>
  <r>
    <x v="228"/>
    <x v="244"/>
    <x v="15"/>
    <x v="283"/>
    <n v="14187.99"/>
    <n v="14897.39"/>
  </r>
  <r>
    <x v="229"/>
    <x v="245"/>
    <x v="7"/>
    <x v="284"/>
    <n v="462.19"/>
    <n v="30042.35"/>
  </r>
  <r>
    <x v="230"/>
    <x v="246"/>
    <x v="7"/>
    <x v="9"/>
    <n v="468.44"/>
    <n v="2342.1999999999998"/>
  </r>
  <r>
    <x v="231"/>
    <x v="247"/>
    <x v="7"/>
    <x v="63"/>
    <n v="439.45"/>
    <n v="1757.8"/>
  </r>
  <r>
    <x v="232"/>
    <x v="248"/>
    <x v="7"/>
    <x v="12"/>
    <n v="432.35"/>
    <n v="432.35"/>
  </r>
  <r>
    <x v="100"/>
    <x v="249"/>
    <x v="4"/>
    <x v="285"/>
    <n v="4667.16"/>
    <n v="4562.4799999999996"/>
  </r>
  <r>
    <x v="233"/>
    <x v="250"/>
    <x v="4"/>
    <x v="285"/>
    <n v="842.71"/>
    <n v="823.81"/>
  </r>
  <r>
    <x v="234"/>
    <x v="251"/>
    <x v="4"/>
    <x v="286"/>
    <n v="28815.38"/>
    <n v="23739.26"/>
  </r>
  <r>
    <x v="235"/>
    <x v="252"/>
    <x v="4"/>
    <x v="287"/>
    <n v="28815.38"/>
    <n v="2856.76"/>
  </r>
  <r>
    <x v="236"/>
    <x v="253"/>
    <x v="4"/>
    <x v="288"/>
    <n v="28815.38"/>
    <n v="1573.03"/>
  </r>
  <r>
    <x v="100"/>
    <x v="254"/>
    <x v="4"/>
    <x v="289"/>
    <n v="4667.16"/>
    <n v="3666.05"/>
  </r>
  <r>
    <x v="237"/>
    <x v="255"/>
    <x v="4"/>
    <x v="289"/>
    <n v="33033.089999999997"/>
    <n v="25947.49"/>
  </r>
  <r>
    <x v="238"/>
    <x v="256"/>
    <x v="15"/>
    <x v="290"/>
    <n v="6850.47"/>
    <n v="1618.08"/>
  </r>
  <r>
    <x v="239"/>
    <x v="257"/>
    <x v="4"/>
    <x v="291"/>
    <n v="33033.089999999997"/>
    <n v="9136.56"/>
  </r>
  <r>
    <x v="240"/>
    <x v="258"/>
    <x v="29"/>
    <x v="292"/>
    <n v="37.369999999999997"/>
    <n v="900.33"/>
  </r>
  <r>
    <x v="241"/>
    <x v="259"/>
    <x v="2"/>
    <x v="293"/>
    <n v="280629.59000000003"/>
    <n v="308.69"/>
  </r>
  <r>
    <x v="109"/>
    <x v="260"/>
    <x v="9"/>
    <x v="294"/>
    <n v="4034.36"/>
    <n v="268.27999999999997"/>
  </r>
  <r>
    <x v="110"/>
    <x v="121"/>
    <x v="21"/>
    <x v="295"/>
    <n v="182.96"/>
    <n v="219"/>
  </r>
  <r>
    <x v="242"/>
    <x v="261"/>
    <x v="9"/>
    <x v="296"/>
    <n v="1018.58"/>
    <n v="296.3"/>
  </r>
  <r>
    <x v="243"/>
    <x v="262"/>
    <x v="9"/>
    <x v="296"/>
    <n v="36298.76"/>
    <n v="10559.31"/>
  </r>
  <r>
    <x v="180"/>
    <x v="263"/>
    <x v="4"/>
    <x v="297"/>
    <n v="6840.99"/>
    <n v="877.77"/>
  </r>
  <r>
    <x v="244"/>
    <x v="264"/>
    <x v="4"/>
    <x v="298"/>
    <n v="21736"/>
    <n v="2900.5"/>
  </r>
  <r>
    <x v="245"/>
    <x v="265"/>
    <x v="7"/>
    <x v="118"/>
    <n v="10.56"/>
    <n v="253.44"/>
  </r>
  <r>
    <x v="246"/>
    <x v="266"/>
    <x v="9"/>
    <x v="299"/>
    <n v="7076.82"/>
    <n v="472.02"/>
  </r>
  <r>
    <x v="110"/>
    <x v="121"/>
    <x v="21"/>
    <x v="300"/>
    <n v="182.96"/>
    <n v="219.66"/>
  </r>
  <r>
    <x v="247"/>
    <x v="267"/>
    <x v="9"/>
    <x v="301"/>
    <n v="3629.68"/>
    <n v="32.520000000000003"/>
  </r>
  <r>
    <x v="248"/>
    <x v="268"/>
    <x v="10"/>
    <x v="302"/>
    <n v="5675.37"/>
    <n v="101.7"/>
  </r>
  <r>
    <x v="249"/>
    <x v="269"/>
    <x v="10"/>
    <x v="303"/>
    <n v="2673.44"/>
    <n v="265.06"/>
  </r>
  <r>
    <x v="250"/>
    <x v="270"/>
    <x v="10"/>
    <x v="303"/>
    <n v="6466.53"/>
    <n v="641.12"/>
  </r>
  <r>
    <x v="251"/>
    <x v="271"/>
    <x v="9"/>
    <x v="304"/>
    <n v="5658.91"/>
    <n v="263.66000000000003"/>
  </r>
  <r>
    <x v="252"/>
    <x v="272"/>
    <x v="10"/>
    <x v="305"/>
    <n v="19066.77"/>
    <n v="2589.5700000000002"/>
  </r>
  <r>
    <x v="253"/>
    <x v="273"/>
    <x v="10"/>
    <x v="306"/>
    <n v="18141.75"/>
    <n v="671.98"/>
  </r>
  <r>
    <x v="254"/>
    <x v="274"/>
    <x v="30"/>
    <x v="307"/>
    <n v="3.87"/>
    <n v="116.1"/>
  </r>
  <r>
    <x v="213"/>
    <x v="229"/>
    <x v="15"/>
    <x v="308"/>
    <n v="4290.01"/>
    <n v="184.47"/>
  </r>
  <r>
    <x v="255"/>
    <x v="275"/>
    <x v="9"/>
    <x v="184"/>
    <n v="2889.25"/>
    <n v="173.36"/>
  </r>
  <r>
    <x v="21"/>
    <x v="276"/>
    <x v="11"/>
    <x v="309"/>
    <n v="16701.88"/>
    <n v="18355.7"/>
  </r>
  <r>
    <x v="22"/>
    <x v="22"/>
    <x v="11"/>
    <x v="310"/>
    <n v="9423.11"/>
    <n v="249.9"/>
  </r>
  <r>
    <x v="24"/>
    <x v="277"/>
    <x v="12"/>
    <x v="311"/>
    <n v="713.88"/>
    <n v="63773.760000000002"/>
  </r>
  <r>
    <x v="26"/>
    <x v="278"/>
    <x v="12"/>
    <x v="312"/>
    <n v="681.92"/>
    <n v="14025.73"/>
  </r>
  <r>
    <x v="256"/>
    <x v="279"/>
    <x v="13"/>
    <x v="313"/>
    <n v="131.24"/>
    <n v="1385.89"/>
  </r>
  <r>
    <x v="38"/>
    <x v="38"/>
    <x v="13"/>
    <x v="314"/>
    <n v="314.91000000000003"/>
    <n v="2213.8200000000002"/>
  </r>
  <r>
    <x v="39"/>
    <x v="39"/>
    <x v="14"/>
    <x v="315"/>
    <n v="1958.98"/>
    <n v="156.72"/>
  </r>
  <r>
    <x v="257"/>
    <x v="280"/>
    <x v="7"/>
    <x v="316"/>
    <n v="21.13"/>
    <n v="2028.48"/>
  </r>
  <r>
    <x v="41"/>
    <x v="41"/>
    <x v="14"/>
    <x v="317"/>
    <n v="123.75"/>
    <n v="346.5"/>
  </r>
  <r>
    <x v="40"/>
    <x v="40"/>
    <x v="14"/>
    <x v="318"/>
    <n v="155.41"/>
    <n v="447.58"/>
  </r>
  <r>
    <x v="42"/>
    <x v="42"/>
    <x v="15"/>
    <x v="319"/>
    <n v="611.1"/>
    <n v="983.87"/>
  </r>
  <r>
    <x v="43"/>
    <x v="43"/>
    <x v="12"/>
    <x v="320"/>
    <n v="222.04"/>
    <n v="2575.66"/>
  </r>
  <r>
    <x v="44"/>
    <x v="44"/>
    <x v="9"/>
    <x v="321"/>
    <n v="295.98"/>
    <n v="319.66000000000003"/>
  </r>
  <r>
    <x v="45"/>
    <x v="45"/>
    <x v="12"/>
    <x v="322"/>
    <n v="22.21"/>
    <n v="2487.52"/>
  </r>
  <r>
    <x v="103"/>
    <x v="281"/>
    <x v="9"/>
    <x v="323"/>
    <n v="4360.68"/>
    <n v="4883.96"/>
  </r>
  <r>
    <x v="48"/>
    <x v="48"/>
    <x v="12"/>
    <x v="322"/>
    <n v="228.57"/>
    <n v="25599.84"/>
  </r>
  <r>
    <x v="258"/>
    <x v="282"/>
    <x v="9"/>
    <x v="324"/>
    <n v="3131.26"/>
    <n v="3757.51"/>
  </r>
  <r>
    <x v="259"/>
    <x v="283"/>
    <x v="12"/>
    <x v="325"/>
    <n v="232.45"/>
    <n v="27894"/>
  </r>
  <r>
    <x v="55"/>
    <x v="56"/>
    <x v="14"/>
    <x v="326"/>
    <n v="147.34"/>
    <n v="1989.09"/>
  </r>
  <r>
    <x v="87"/>
    <x v="90"/>
    <x v="9"/>
    <x v="327"/>
    <n v="8300"/>
    <n v="547.79999999999995"/>
  </r>
  <r>
    <x v="34"/>
    <x v="284"/>
    <x v="12"/>
    <x v="328"/>
    <n v="287.06"/>
    <n v="1894.6"/>
  </r>
  <r>
    <x v="56"/>
    <x v="57"/>
    <x v="14"/>
    <x v="317"/>
    <n v="99.88"/>
    <n v="279.66000000000003"/>
  </r>
  <r>
    <x v="260"/>
    <x v="285"/>
    <x v="9"/>
    <x v="329"/>
    <n v="27558.06"/>
    <n v="156722.69"/>
  </r>
  <r>
    <x v="261"/>
    <x v="286"/>
    <x v="13"/>
    <x v="330"/>
    <n v="35.799999999999997"/>
    <n v="46682.02"/>
  </r>
  <r>
    <x v="261"/>
    <x v="287"/>
    <x v="13"/>
    <x v="331"/>
    <n v="200.74"/>
    <n v="13369.28"/>
  </r>
  <r>
    <x v="262"/>
    <x v="288"/>
    <x v="7"/>
    <x v="332"/>
    <n v="99.41"/>
    <n v="6362.24"/>
  </r>
  <r>
    <x v="262"/>
    <x v="289"/>
    <x v="7"/>
    <x v="332"/>
    <n v="81.14"/>
    <n v="5192.96"/>
  </r>
  <r>
    <x v="263"/>
    <x v="290"/>
    <x v="13"/>
    <x v="333"/>
    <n v="31.04"/>
    <n v="14651.53"/>
  </r>
  <r>
    <x v="264"/>
    <x v="291"/>
    <x v="10"/>
    <x v="334"/>
    <n v="796.61"/>
    <n v="23331.15"/>
  </r>
  <r>
    <x v="265"/>
    <x v="292"/>
    <x v="12"/>
    <x v="335"/>
    <n v="130.41999999999999"/>
    <n v="311513.39"/>
  </r>
  <r>
    <x v="266"/>
    <x v="293"/>
    <x v="13"/>
    <x v="336"/>
    <n v="8.5"/>
    <n v="16435.43"/>
  </r>
  <r>
    <x v="266"/>
    <x v="294"/>
    <x v="13"/>
    <x v="337"/>
    <n v="4.78"/>
    <n v="5436.77"/>
  </r>
  <r>
    <x v="266"/>
    <x v="295"/>
    <x v="13"/>
    <x v="338"/>
    <n v="4.05"/>
    <n v="3316.66"/>
  </r>
  <r>
    <x v="267"/>
    <x v="296"/>
    <x v="7"/>
    <x v="339"/>
    <n v="0.71"/>
    <n v="1009.62"/>
  </r>
  <r>
    <x v="268"/>
    <x v="297"/>
    <x v="7"/>
    <x v="340"/>
    <n v="0.71"/>
    <n v="2450.92"/>
  </r>
  <r>
    <x v="269"/>
    <x v="298"/>
    <x v="7"/>
    <x v="341"/>
    <n v="0.51"/>
    <n v="14878.74"/>
  </r>
  <r>
    <x v="270"/>
    <x v="299"/>
    <x v="20"/>
    <x v="342"/>
    <n v="7.89"/>
    <n v="4890.88"/>
  </r>
  <r>
    <x v="271"/>
    <x v="300"/>
    <x v="9"/>
    <x v="343"/>
    <n v="21035.39"/>
    <n v="41019.01"/>
  </r>
  <r>
    <x v="272"/>
    <x v="301"/>
    <x v="9"/>
    <x v="343"/>
    <n v="5645.83"/>
    <n v="11009.37"/>
  </r>
  <r>
    <x v="261"/>
    <x v="286"/>
    <x v="13"/>
    <x v="344"/>
    <n v="35.799999999999997"/>
    <n v="16824.21"/>
  </r>
  <r>
    <x v="263"/>
    <x v="290"/>
    <x v="13"/>
    <x v="345"/>
    <n v="31.04"/>
    <n v="5023.82"/>
  </r>
  <r>
    <x v="264"/>
    <x v="291"/>
    <x v="10"/>
    <x v="346"/>
    <n v="796.61"/>
    <n v="7999.96"/>
  </r>
  <r>
    <x v="265"/>
    <x v="292"/>
    <x v="12"/>
    <x v="347"/>
    <n v="130.41999999999999"/>
    <n v="53406.99"/>
  </r>
  <r>
    <x v="265"/>
    <x v="302"/>
    <x v="12"/>
    <x v="348"/>
    <n v="569.35"/>
    <n v="116574.41"/>
  </r>
  <r>
    <x v="266"/>
    <x v="293"/>
    <x v="13"/>
    <x v="349"/>
    <n v="8.5"/>
    <n v="5635.5"/>
  </r>
  <r>
    <x v="266"/>
    <x v="294"/>
    <x v="13"/>
    <x v="350"/>
    <n v="4.78"/>
    <n v="1864.2"/>
  </r>
  <r>
    <x v="266"/>
    <x v="295"/>
    <x v="13"/>
    <x v="351"/>
    <n v="4.05"/>
    <n v="1137.24"/>
  </r>
  <r>
    <x v="267"/>
    <x v="296"/>
    <x v="7"/>
    <x v="352"/>
    <n v="0.71"/>
    <n v="346.48"/>
  </r>
  <r>
    <x v="268"/>
    <x v="297"/>
    <x v="7"/>
    <x v="353"/>
    <n v="0.71"/>
    <n v="840.64"/>
  </r>
  <r>
    <x v="269"/>
    <x v="298"/>
    <x v="7"/>
    <x v="354"/>
    <n v="0.51"/>
    <n v="3709.74"/>
  </r>
  <r>
    <x v="269"/>
    <x v="303"/>
    <x v="7"/>
    <x v="355"/>
    <n v="0.14000000000000001"/>
    <n v="409.5"/>
  </r>
  <r>
    <x v="270"/>
    <x v="299"/>
    <x v="20"/>
    <x v="356"/>
    <n v="7.89"/>
    <n v="938.52"/>
  </r>
  <r>
    <x v="273"/>
    <x v="304"/>
    <x v="7"/>
    <x v="192"/>
    <n v="362.44"/>
    <n v="2537.08"/>
  </r>
  <r>
    <x v="271"/>
    <x v="300"/>
    <x v="9"/>
    <x v="357"/>
    <n v="21035.39"/>
    <n v="18448.04"/>
  </r>
  <r>
    <x v="261"/>
    <x v="286"/>
    <x v="13"/>
    <x v="358"/>
    <n v="35.799999999999997"/>
    <n v="7566.58"/>
  </r>
  <r>
    <x v="263"/>
    <x v="290"/>
    <x v="13"/>
    <x v="359"/>
    <n v="31.04"/>
    <n v="2259.4299999999998"/>
  </r>
  <r>
    <x v="264"/>
    <x v="291"/>
    <x v="10"/>
    <x v="360"/>
    <n v="796.61"/>
    <n v="3597.93"/>
  </r>
  <r>
    <x v="265"/>
    <x v="302"/>
    <x v="12"/>
    <x v="361"/>
    <n v="569.35"/>
    <n v="104857.19"/>
  </r>
  <r>
    <x v="266"/>
    <x v="293"/>
    <x v="13"/>
    <x v="362"/>
    <n v="8.5"/>
    <n v="1267.27"/>
  </r>
  <r>
    <x v="266"/>
    <x v="294"/>
    <x v="13"/>
    <x v="363"/>
    <n v="4.78"/>
    <n v="838.41"/>
  </r>
  <r>
    <x v="266"/>
    <x v="295"/>
    <x v="13"/>
    <x v="364"/>
    <n v="4.05"/>
    <n v="511.47"/>
  </r>
  <r>
    <x v="267"/>
    <x v="296"/>
    <x v="7"/>
    <x v="365"/>
    <n v="0.71"/>
    <n v="155.49"/>
  </r>
  <r>
    <x v="269"/>
    <x v="303"/>
    <x v="7"/>
    <x v="366"/>
    <n v="0.14000000000000001"/>
    <n v="532.41999999999996"/>
  </r>
  <r>
    <x v="273"/>
    <x v="304"/>
    <x v="7"/>
    <x v="62"/>
    <n v="362.44"/>
    <n v="4349.28"/>
  </r>
  <r>
    <x v="271"/>
    <x v="300"/>
    <x v="9"/>
    <x v="367"/>
    <n v="21035.39"/>
    <n v="21666.45"/>
  </r>
  <r>
    <x v="272"/>
    <x v="301"/>
    <x v="9"/>
    <x v="367"/>
    <n v="5645.83"/>
    <n v="5815.2"/>
  </r>
  <r>
    <x v="261"/>
    <x v="286"/>
    <x v="13"/>
    <x v="368"/>
    <n v="35.799999999999997"/>
    <n v="8886.6299999999992"/>
  </r>
  <r>
    <x v="263"/>
    <x v="290"/>
    <x v="13"/>
    <x v="369"/>
    <n v="31.04"/>
    <n v="2653.61"/>
  </r>
  <r>
    <x v="264"/>
    <x v="291"/>
    <x v="10"/>
    <x v="370"/>
    <n v="796.61"/>
    <n v="4225.62"/>
  </r>
  <r>
    <x v="265"/>
    <x v="305"/>
    <x v="12"/>
    <x v="371"/>
    <n v="58.51"/>
    <n v="12655.71"/>
  </r>
  <r>
    <x v="265"/>
    <x v="302"/>
    <x v="12"/>
    <x v="372"/>
    <n v="569.35"/>
    <n v="61575.199999999997"/>
  </r>
  <r>
    <x v="266"/>
    <x v="293"/>
    <x v="13"/>
    <x v="373"/>
    <n v="8.5"/>
    <n v="1488.35"/>
  </r>
  <r>
    <x v="266"/>
    <x v="294"/>
    <x v="13"/>
    <x v="374"/>
    <n v="4.78"/>
    <n v="984.68"/>
  </r>
  <r>
    <x v="266"/>
    <x v="295"/>
    <x v="13"/>
    <x v="375"/>
    <n v="4.05"/>
    <n v="600.70000000000005"/>
  </r>
  <r>
    <x v="267"/>
    <x v="296"/>
    <x v="7"/>
    <x v="376"/>
    <n v="0.71"/>
    <n v="183.18"/>
  </r>
  <r>
    <x v="268"/>
    <x v="297"/>
    <x v="7"/>
    <x v="377"/>
    <n v="0.71"/>
    <n v="443.75"/>
  </r>
  <r>
    <x v="269"/>
    <x v="298"/>
    <x v="7"/>
    <x v="378"/>
    <n v="0.51"/>
    <n v="1959.42"/>
  </r>
  <r>
    <x v="269"/>
    <x v="303"/>
    <x v="7"/>
    <x v="379"/>
    <n v="0.14000000000000001"/>
    <n v="216.3"/>
  </r>
  <r>
    <x v="270"/>
    <x v="299"/>
    <x v="20"/>
    <x v="380"/>
    <n v="7.89"/>
    <n v="495.73"/>
  </r>
  <r>
    <x v="273"/>
    <x v="304"/>
    <x v="7"/>
    <x v="113"/>
    <n v="362.44"/>
    <n v="5074.16"/>
  </r>
  <r>
    <x v="260"/>
    <x v="285"/>
    <x v="9"/>
    <x v="381"/>
    <n v="27558.06"/>
    <n v="24554.23"/>
  </r>
  <r>
    <x v="261"/>
    <x v="286"/>
    <x v="13"/>
    <x v="382"/>
    <n v="35.799999999999997"/>
    <n v="7333.63"/>
  </r>
  <r>
    <x v="263"/>
    <x v="290"/>
    <x v="13"/>
    <x v="383"/>
    <n v="31.04"/>
    <n v="2189.87"/>
  </r>
  <r>
    <x v="274"/>
    <x v="306"/>
    <x v="13"/>
    <x v="384"/>
    <n v="41.02"/>
    <n v="405.32"/>
  </r>
  <r>
    <x v="275"/>
    <x v="307"/>
    <x v="13"/>
    <x v="385"/>
    <n v="38.15"/>
    <n v="129.82"/>
  </r>
  <r>
    <x v="264"/>
    <x v="291"/>
    <x v="10"/>
    <x v="386"/>
    <n v="796.61"/>
    <n v="3487.16"/>
  </r>
  <r>
    <x v="264"/>
    <x v="308"/>
    <x v="10"/>
    <x v="387"/>
    <n v="796.61"/>
    <n v="336.41"/>
  </r>
  <r>
    <x v="265"/>
    <x v="305"/>
    <x v="12"/>
    <x v="388"/>
    <n v="58.51"/>
    <n v="21895.61"/>
  </r>
  <r>
    <x v="266"/>
    <x v="293"/>
    <x v="13"/>
    <x v="389"/>
    <n v="8.5"/>
    <n v="2574.9899999999998"/>
  </r>
  <r>
    <x v="266"/>
    <x v="294"/>
    <x v="13"/>
    <x v="390"/>
    <n v="4.78"/>
    <n v="851.8"/>
  </r>
  <r>
    <x v="266"/>
    <x v="295"/>
    <x v="13"/>
    <x v="391"/>
    <n v="4.05"/>
    <n v="519.63"/>
  </r>
  <r>
    <x v="267"/>
    <x v="296"/>
    <x v="7"/>
    <x v="392"/>
    <n v="0.71"/>
    <n v="158.33000000000001"/>
  </r>
  <r>
    <x v="268"/>
    <x v="309"/>
    <x v="7"/>
    <x v="393"/>
    <n v="0.63"/>
    <n v="340.83"/>
  </r>
  <r>
    <x v="269"/>
    <x v="310"/>
    <x v="7"/>
    <x v="394"/>
    <n v="0.53"/>
    <n v="2422.63"/>
  </r>
  <r>
    <x v="270"/>
    <x v="299"/>
    <x v="20"/>
    <x v="395"/>
    <n v="7.89"/>
    <n v="766.27"/>
  </r>
  <r>
    <x v="276"/>
    <x v="311"/>
    <x v="9"/>
    <x v="396"/>
    <n v="33424.269999999997"/>
    <n v="5013.6400000000003"/>
  </r>
  <r>
    <x v="272"/>
    <x v="301"/>
    <x v="9"/>
    <x v="397"/>
    <n v="5645.83"/>
    <n v="-846.87"/>
  </r>
  <r>
    <x v="261"/>
    <x v="286"/>
    <x v="13"/>
    <x v="398"/>
    <n v="35.799999999999997"/>
    <n v="2588.34"/>
  </r>
  <r>
    <x v="263"/>
    <x v="290"/>
    <x v="13"/>
    <x v="399"/>
    <n v="31.04"/>
    <n v="772.9"/>
  </r>
  <r>
    <x v="264"/>
    <x v="308"/>
    <x v="10"/>
    <x v="400"/>
    <n v="796.61"/>
    <n v="123.08"/>
  </r>
  <r>
    <x v="265"/>
    <x v="305"/>
    <x v="12"/>
    <x v="401"/>
    <n v="58.51"/>
    <n v="1843.07"/>
  </r>
  <r>
    <x v="265"/>
    <x v="302"/>
    <x v="12"/>
    <x v="402"/>
    <n v="569.35"/>
    <n v="8967.26"/>
  </r>
  <r>
    <x v="266"/>
    <x v="293"/>
    <x v="13"/>
    <x v="403"/>
    <n v="8.5"/>
    <n v="433.5"/>
  </r>
  <r>
    <x v="266"/>
    <x v="294"/>
    <x v="13"/>
    <x v="307"/>
    <n v="4.78"/>
    <n v="143.4"/>
  </r>
  <r>
    <x v="266"/>
    <x v="295"/>
    <x v="13"/>
    <x v="404"/>
    <n v="4.05"/>
    <n v="174.96"/>
  </r>
  <r>
    <x v="267"/>
    <x v="296"/>
    <x v="7"/>
    <x v="98"/>
    <n v="0.71"/>
    <n v="53.25"/>
  </r>
  <r>
    <x v="268"/>
    <x v="309"/>
    <x v="7"/>
    <x v="405"/>
    <n v="0.63"/>
    <n v="589.67999999999995"/>
  </r>
  <r>
    <x v="269"/>
    <x v="310"/>
    <x v="7"/>
    <x v="203"/>
    <n v="0.53"/>
    <n v="96.46"/>
  </r>
  <r>
    <x v="269"/>
    <x v="303"/>
    <x v="7"/>
    <x v="406"/>
    <n v="0.14000000000000001"/>
    <n v="31.5"/>
  </r>
  <r>
    <x v="270"/>
    <x v="299"/>
    <x v="20"/>
    <x v="407"/>
    <n v="7.89"/>
    <n v="129"/>
  </r>
  <r>
    <x v="273"/>
    <x v="304"/>
    <x v="7"/>
    <x v="120"/>
    <n v="362.44"/>
    <n v="724.88"/>
  </r>
  <r>
    <x v="277"/>
    <x v="312"/>
    <x v="13"/>
    <x v="408"/>
    <n v="64.88"/>
    <n v="27249.599999999999"/>
  </r>
  <r>
    <x v="278"/>
    <x v="313"/>
    <x v="20"/>
    <x v="111"/>
    <n v="150.63999999999999"/>
    <n v="6326.88"/>
  </r>
  <r>
    <x v="279"/>
    <x v="314"/>
    <x v="7"/>
    <x v="202"/>
    <n v="174.27"/>
    <n v="1568.43"/>
  </r>
  <r>
    <x v="280"/>
    <x v="315"/>
    <x v="8"/>
    <x v="409"/>
    <n v="1239.06"/>
    <n v="2680.09"/>
  </r>
  <r>
    <x v="261"/>
    <x v="287"/>
    <x v="13"/>
    <x v="410"/>
    <n v="200.74"/>
    <n v="56098.720000000001"/>
  </r>
  <r>
    <x v="262"/>
    <x v="288"/>
    <x v="7"/>
    <x v="411"/>
    <n v="99.41"/>
    <n v="17496.16"/>
  </r>
  <r>
    <x v="281"/>
    <x v="316"/>
    <x v="7"/>
    <x v="412"/>
    <n v="0.17"/>
    <n v="426.53"/>
  </r>
  <r>
    <x v="272"/>
    <x v="301"/>
    <x v="9"/>
    <x v="413"/>
    <n v="8141.15"/>
    <n v="13392.19"/>
  </r>
  <r>
    <x v="265"/>
    <x v="292"/>
    <x v="12"/>
    <x v="414"/>
    <n v="130.41999999999999"/>
    <n v="22526.79"/>
  </r>
  <r>
    <x v="270"/>
    <x v="299"/>
    <x v="20"/>
    <x v="415"/>
    <n v="7.89"/>
    <n v="412.21"/>
  </r>
  <r>
    <x v="282"/>
    <x v="317"/>
    <x v="14"/>
    <x v="416"/>
    <n v="21.24"/>
    <n v="798.62"/>
  </r>
  <r>
    <x v="283"/>
    <x v="318"/>
    <x v="9"/>
    <x v="417"/>
    <n v="26967.97"/>
    <n v="12904.17"/>
  </r>
  <r>
    <x v="272"/>
    <x v="301"/>
    <x v="9"/>
    <x v="417"/>
    <n v="8141.15"/>
    <n v="3895.54"/>
  </r>
  <r>
    <x v="261"/>
    <x v="319"/>
    <x v="13"/>
    <x v="418"/>
    <n v="24.96"/>
    <n v="2658.24"/>
  </r>
  <r>
    <x v="265"/>
    <x v="292"/>
    <x v="12"/>
    <x v="419"/>
    <n v="130.41999999999999"/>
    <n v="13105.25"/>
  </r>
  <r>
    <x v="282"/>
    <x v="320"/>
    <x v="14"/>
    <x v="163"/>
    <n v="275.67"/>
    <n v="341.83"/>
  </r>
  <r>
    <x v="268"/>
    <x v="297"/>
    <x v="7"/>
    <x v="420"/>
    <n v="0.71"/>
    <n v="914.48"/>
  </r>
  <r>
    <x v="269"/>
    <x v="298"/>
    <x v="7"/>
    <x v="421"/>
    <n v="0.51"/>
    <n v="1313.76"/>
  </r>
  <r>
    <x v="270"/>
    <x v="299"/>
    <x v="20"/>
    <x v="422"/>
    <n v="7.89"/>
    <n v="119.91"/>
  </r>
  <r>
    <x v="284"/>
    <x v="321"/>
    <x v="9"/>
    <x v="71"/>
    <n v="9009.1"/>
    <n v="2270.29"/>
  </r>
  <r>
    <x v="285"/>
    <x v="322"/>
    <x v="12"/>
    <x v="423"/>
    <n v="817.58"/>
    <n v="20603.02"/>
  </r>
  <r>
    <x v="286"/>
    <x v="323"/>
    <x v="9"/>
    <x v="219"/>
    <n v="26797.97"/>
    <n v="1339.9"/>
  </r>
  <r>
    <x v="272"/>
    <x v="301"/>
    <x v="9"/>
    <x v="219"/>
    <n v="8141.15"/>
    <n v="407.06"/>
  </r>
  <r>
    <x v="261"/>
    <x v="319"/>
    <x v="13"/>
    <x v="424"/>
    <n v="24.96"/>
    <n v="746.3"/>
  </r>
  <r>
    <x v="287"/>
    <x v="324"/>
    <x v="13"/>
    <x v="425"/>
    <n v="11.51"/>
    <n v="31.65"/>
  </r>
  <r>
    <x v="90"/>
    <x v="95"/>
    <x v="7"/>
    <x v="426"/>
    <n v="0.53"/>
    <n v="37.630000000000003"/>
  </r>
  <r>
    <x v="267"/>
    <x v="325"/>
    <x v="7"/>
    <x v="427"/>
    <n v="0.30000000000000004"/>
    <n v="51"/>
  </r>
  <r>
    <x v="288"/>
    <x v="326"/>
    <x v="7"/>
    <x v="428"/>
    <n v="0.16"/>
    <n v="42.88"/>
  </r>
  <r>
    <x v="265"/>
    <x v="292"/>
    <x v="12"/>
    <x v="429"/>
    <n v="130.41999999999999"/>
    <n v="1369.41"/>
  </r>
  <r>
    <x v="266"/>
    <x v="293"/>
    <x v="13"/>
    <x v="430"/>
    <n v="8.5"/>
    <n v="37.4"/>
  </r>
  <r>
    <x v="270"/>
    <x v="299"/>
    <x v="20"/>
    <x v="431"/>
    <n v="7.89"/>
    <n v="12.53"/>
  </r>
  <r>
    <x v="289"/>
    <x v="327"/>
    <x v="25"/>
    <x v="198"/>
    <n v="1069.72"/>
    <n v="10.7"/>
  </r>
  <r>
    <x v="290"/>
    <x v="328"/>
    <x v="7"/>
    <x v="12"/>
    <n v="275.37"/>
    <n v="275.37"/>
  </r>
  <r>
    <x v="291"/>
    <x v="329"/>
    <x v="9"/>
    <x v="432"/>
    <n v="5287.24"/>
    <n v="1485.71"/>
  </r>
  <r>
    <x v="292"/>
    <x v="330"/>
    <x v="12"/>
    <x v="433"/>
    <n v="100.12"/>
    <n v="3010.31"/>
  </r>
  <r>
    <x v="180"/>
    <x v="193"/>
    <x v="4"/>
    <x v="434"/>
    <n v="6840.99"/>
    <n v="4491.93"/>
  </r>
  <r>
    <x v="244"/>
    <x v="264"/>
    <x v="4"/>
    <x v="435"/>
    <n v="21736"/>
    <n v="11795.97"/>
  </r>
  <r>
    <x v="293"/>
    <x v="331"/>
    <x v="4"/>
    <x v="436"/>
    <n v="28815.38"/>
    <n v="5089.76"/>
  </r>
  <r>
    <x v="294"/>
    <x v="332"/>
    <x v="7"/>
    <x v="437"/>
    <n v="6.48"/>
    <n v="557.28"/>
  </r>
  <r>
    <x v="109"/>
    <x v="120"/>
    <x v="9"/>
    <x v="438"/>
    <n v="4034.36"/>
    <n v="1504.01"/>
  </r>
  <r>
    <x v="110"/>
    <x v="121"/>
    <x v="21"/>
    <x v="439"/>
    <n v="182.96"/>
    <n v="1227.73"/>
  </r>
  <r>
    <x v="258"/>
    <x v="333"/>
    <x v="9"/>
    <x v="440"/>
    <n v="3131.26"/>
    <n v="1222.1300000000001"/>
  </r>
  <r>
    <x v="259"/>
    <x v="283"/>
    <x v="12"/>
    <x v="441"/>
    <n v="232.45"/>
    <n v="9072.52"/>
  </r>
  <r>
    <x v="55"/>
    <x v="56"/>
    <x v="14"/>
    <x v="442"/>
    <n v="147.34"/>
    <n v="409.61"/>
  </r>
  <r>
    <x v="56"/>
    <x v="57"/>
    <x v="14"/>
    <x v="152"/>
    <n v="99.88"/>
    <n v="120.85"/>
  </r>
  <r>
    <x v="295"/>
    <x v="334"/>
    <x v="13"/>
    <x v="189"/>
    <n v="23.62"/>
    <n v="472.4"/>
  </r>
  <r>
    <x v="258"/>
    <x v="335"/>
    <x v="9"/>
    <x v="443"/>
    <n v="3131.26"/>
    <n v="1064.6300000000001"/>
  </r>
  <r>
    <x v="220"/>
    <x v="336"/>
    <x v="15"/>
    <x v="444"/>
    <n v="1395.51"/>
    <n v="1904.87"/>
  </r>
  <r>
    <x v="35"/>
    <x v="35"/>
    <x v="13"/>
    <x v="445"/>
    <n v="56.77"/>
    <n v="7749.11"/>
  </r>
  <r>
    <x v="259"/>
    <x v="283"/>
    <x v="12"/>
    <x v="446"/>
    <n v="232.45"/>
    <n v="7903.3"/>
  </r>
  <r>
    <x v="41"/>
    <x v="41"/>
    <x v="14"/>
    <x v="447"/>
    <n v="123.75"/>
    <n v="433.13"/>
  </r>
  <r>
    <x v="55"/>
    <x v="56"/>
    <x v="14"/>
    <x v="448"/>
    <n v="147.34"/>
    <n v="1355.53"/>
  </r>
  <r>
    <x v="56"/>
    <x v="57"/>
    <x v="14"/>
    <x v="449"/>
    <n v="99.88"/>
    <n v="584.29999999999995"/>
  </r>
  <r>
    <x v="87"/>
    <x v="90"/>
    <x v="9"/>
    <x v="450"/>
    <n v="8300"/>
    <n v="554.44000000000005"/>
  </r>
  <r>
    <x v="34"/>
    <x v="50"/>
    <x v="12"/>
    <x v="451"/>
    <n v="292.70999999999998"/>
    <n v="1955.3"/>
  </r>
  <r>
    <x v="220"/>
    <x v="336"/>
    <x v="15"/>
    <x v="452"/>
    <n v="1395.51"/>
    <n v="466.1"/>
  </r>
  <r>
    <x v="295"/>
    <x v="334"/>
    <x v="13"/>
    <x v="453"/>
    <n v="23.62"/>
    <n v="788.91"/>
  </r>
  <r>
    <x v="220"/>
    <x v="336"/>
    <x v="15"/>
    <x v="137"/>
    <n v="1395.51"/>
    <n v="502.38"/>
  </r>
  <r>
    <x v="295"/>
    <x v="337"/>
    <x v="13"/>
    <x v="454"/>
    <n v="23.62"/>
    <n v="850.32"/>
  </r>
  <r>
    <x v="90"/>
    <x v="95"/>
    <x v="7"/>
    <x v="406"/>
    <n v="0.53"/>
    <n v="119.25"/>
  </r>
  <r>
    <x v="296"/>
    <x v="338"/>
    <x v="9"/>
    <x v="455"/>
    <n v="13631.65"/>
    <n v="33156.26"/>
  </r>
  <r>
    <x v="297"/>
    <x v="339"/>
    <x v="9"/>
    <x v="456"/>
    <n v="4420.88"/>
    <n v="17166.28"/>
  </r>
  <r>
    <x v="298"/>
    <x v="340"/>
    <x v="20"/>
    <x v="457"/>
    <n v="34.61"/>
    <n v="3364.35"/>
  </r>
  <r>
    <x v="299"/>
    <x v="341"/>
    <x v="20"/>
    <x v="458"/>
    <n v="6.66"/>
    <n v="3103.29"/>
  </r>
  <r>
    <x v="300"/>
    <x v="342"/>
    <x v="9"/>
    <x v="456"/>
    <n v="2621.71"/>
    <n v="10180.1"/>
  </r>
  <r>
    <x v="301"/>
    <x v="343"/>
    <x v="20"/>
    <x v="459"/>
    <n v="64.290000000000006"/>
    <n v="4992.76"/>
  </r>
  <r>
    <x v="302"/>
    <x v="344"/>
    <x v="4"/>
    <x v="460"/>
    <n v="80366.679999999993"/>
    <n v="13418.74"/>
  </r>
  <r>
    <x v="303"/>
    <x v="345"/>
    <x v="9"/>
    <x v="461"/>
    <n v="10289.19"/>
    <n v="1694.63"/>
  </r>
  <r>
    <x v="304"/>
    <x v="346"/>
    <x v="9"/>
    <x v="462"/>
    <n v="19192"/>
    <n v="6026.29"/>
  </r>
  <r>
    <x v="305"/>
    <x v="347"/>
    <x v="20"/>
    <x v="463"/>
    <n v="130.59"/>
    <n v="820.11"/>
  </r>
  <r>
    <x v="306"/>
    <x v="348"/>
    <x v="20"/>
    <x v="464"/>
    <n v="4.42"/>
    <n v="541.27"/>
  </r>
  <r>
    <x v="307"/>
    <x v="349"/>
    <x v="12"/>
    <x v="465"/>
    <n v="331.2"/>
    <n v="10503.68"/>
  </r>
  <r>
    <x v="308"/>
    <x v="350"/>
    <x v="20"/>
    <x v="466"/>
    <n v="119.53"/>
    <n v="1861.61"/>
  </r>
  <r>
    <x v="190"/>
    <x v="204"/>
    <x v="14"/>
    <x v="467"/>
    <n v="9.5399999999999991"/>
    <n v="30.72"/>
  </r>
  <r>
    <x v="309"/>
    <x v="351"/>
    <x v="9"/>
    <x v="468"/>
    <n v="9344.24"/>
    <n v="13608.02"/>
  </r>
  <r>
    <x v="310"/>
    <x v="352"/>
    <x v="13"/>
    <x v="469"/>
    <n v="32.72"/>
    <n v="4526.76"/>
  </r>
  <r>
    <x v="311"/>
    <x v="353"/>
    <x v="13"/>
    <x v="470"/>
    <n v="21.85"/>
    <n v="3436.58"/>
  </r>
  <r>
    <x v="312"/>
    <x v="354"/>
    <x v="13"/>
    <x v="471"/>
    <n v="23.68"/>
    <n v="6552.18"/>
  </r>
  <r>
    <x v="313"/>
    <x v="355"/>
    <x v="13"/>
    <x v="469"/>
    <n v="16.010000000000002"/>
    <n v="2214.96"/>
  </r>
  <r>
    <x v="314"/>
    <x v="356"/>
    <x v="7"/>
    <x v="472"/>
    <n v="8.7899999999999991"/>
    <n v="1028.43"/>
  </r>
  <r>
    <x v="315"/>
    <x v="357"/>
    <x v="7"/>
    <x v="472"/>
    <n v="6.29"/>
    <n v="735.93"/>
  </r>
  <r>
    <x v="90"/>
    <x v="95"/>
    <x v="7"/>
    <x v="473"/>
    <n v="0.53"/>
    <n v="229.49"/>
  </r>
  <r>
    <x v="316"/>
    <x v="358"/>
    <x v="9"/>
    <x v="468"/>
    <n v="1116.8800000000001"/>
    <n v="1626.51"/>
  </r>
  <r>
    <x v="317"/>
    <x v="359"/>
    <x v="12"/>
    <x v="474"/>
    <n v="164.53"/>
    <n v="25158.53"/>
  </r>
  <r>
    <x v="318"/>
    <x v="360"/>
    <x v="9"/>
    <x v="475"/>
    <n v="14425"/>
    <n v="1658.88"/>
  </r>
  <r>
    <x v="297"/>
    <x v="339"/>
    <x v="9"/>
    <x v="476"/>
    <n v="4420.88"/>
    <n v="11415.6"/>
  </r>
  <r>
    <x v="298"/>
    <x v="340"/>
    <x v="20"/>
    <x v="477"/>
    <n v="34.61"/>
    <n v="2234.25"/>
  </r>
  <r>
    <x v="299"/>
    <x v="341"/>
    <x v="20"/>
    <x v="478"/>
    <n v="6.66"/>
    <n v="2063.69"/>
  </r>
  <r>
    <x v="300"/>
    <x v="342"/>
    <x v="9"/>
    <x v="476"/>
    <n v="2621.71"/>
    <n v="6769.78"/>
  </r>
  <r>
    <x v="301"/>
    <x v="343"/>
    <x v="20"/>
    <x v="479"/>
    <n v="64.290000000000006"/>
    <n v="3320.19"/>
  </r>
  <r>
    <x v="302"/>
    <x v="344"/>
    <x v="4"/>
    <x v="480"/>
    <n v="80366.679999999993"/>
    <n v="9479.33"/>
  </r>
  <r>
    <x v="319"/>
    <x v="361"/>
    <x v="20"/>
    <x v="481"/>
    <n v="119.02"/>
    <n v="5262.02"/>
  </r>
  <r>
    <x v="304"/>
    <x v="346"/>
    <x v="9"/>
    <x v="482"/>
    <n v="19192"/>
    <n v="8089.43"/>
  </r>
  <r>
    <x v="305"/>
    <x v="347"/>
    <x v="20"/>
    <x v="483"/>
    <n v="130.59"/>
    <n v="1100.8699999999999"/>
  </r>
  <r>
    <x v="306"/>
    <x v="348"/>
    <x v="20"/>
    <x v="484"/>
    <n v="4.42"/>
    <n v="726.58"/>
  </r>
  <r>
    <x v="307"/>
    <x v="349"/>
    <x v="12"/>
    <x v="485"/>
    <n v="331.2"/>
    <n v="14099.68"/>
  </r>
  <r>
    <x v="308"/>
    <x v="350"/>
    <x v="20"/>
    <x v="486"/>
    <n v="119.53"/>
    <n v="2498.94"/>
  </r>
  <r>
    <x v="190"/>
    <x v="204"/>
    <x v="14"/>
    <x v="487"/>
    <n v="9.5399999999999991"/>
    <n v="41.31"/>
  </r>
  <r>
    <x v="309"/>
    <x v="351"/>
    <x v="9"/>
    <x v="488"/>
    <n v="9344.24"/>
    <n v="13622.03"/>
  </r>
  <r>
    <x v="310"/>
    <x v="352"/>
    <x v="13"/>
    <x v="489"/>
    <n v="32.72"/>
    <n v="4531.43"/>
  </r>
  <r>
    <x v="311"/>
    <x v="353"/>
    <x v="13"/>
    <x v="490"/>
    <n v="21.85"/>
    <n v="3440.12"/>
  </r>
  <r>
    <x v="312"/>
    <x v="354"/>
    <x v="13"/>
    <x v="491"/>
    <n v="23.68"/>
    <n v="6558.93"/>
  </r>
  <r>
    <x v="313"/>
    <x v="355"/>
    <x v="13"/>
    <x v="489"/>
    <n v="16.010000000000002"/>
    <n v="2217.2399999999998"/>
  </r>
  <r>
    <x v="314"/>
    <x v="356"/>
    <x v="7"/>
    <x v="472"/>
    <n v="8.7899999999999991"/>
    <n v="1028.43"/>
  </r>
  <r>
    <x v="315"/>
    <x v="357"/>
    <x v="7"/>
    <x v="472"/>
    <n v="6.29"/>
    <n v="735.93"/>
  </r>
  <r>
    <x v="90"/>
    <x v="95"/>
    <x v="7"/>
    <x v="473"/>
    <n v="0.53"/>
    <n v="229.49"/>
  </r>
  <r>
    <x v="316"/>
    <x v="362"/>
    <x v="9"/>
    <x v="488"/>
    <n v="1116.8800000000001"/>
    <n v="1628.19"/>
  </r>
  <r>
    <x v="317"/>
    <x v="359"/>
    <x v="12"/>
    <x v="492"/>
    <n v="164.53"/>
    <n v="25184.44"/>
  </r>
  <r>
    <x v="318"/>
    <x v="360"/>
    <x v="9"/>
    <x v="493"/>
    <n v="14425"/>
    <n v="38086.33"/>
  </r>
  <r>
    <x v="297"/>
    <x v="339"/>
    <x v="9"/>
    <x v="494"/>
    <n v="4420.88"/>
    <n v="21260.45"/>
  </r>
  <r>
    <x v="298"/>
    <x v="340"/>
    <x v="20"/>
    <x v="495"/>
    <n v="34.61"/>
    <n v="4161.07"/>
  </r>
  <r>
    <x v="299"/>
    <x v="341"/>
    <x v="20"/>
    <x v="496"/>
    <n v="6.66"/>
    <n v="3843.43"/>
  </r>
  <r>
    <x v="300"/>
    <x v="342"/>
    <x v="9"/>
    <x v="494"/>
    <n v="2621.71"/>
    <n v="12608.07"/>
  </r>
  <r>
    <x v="301"/>
    <x v="343"/>
    <x v="20"/>
    <x v="497"/>
    <n v="64.290000000000006"/>
    <n v="6183.54"/>
  </r>
  <r>
    <x v="302"/>
    <x v="344"/>
    <x v="4"/>
    <x v="498"/>
    <n v="80366.679999999993"/>
    <n v="12804.81"/>
  </r>
  <r>
    <x v="319"/>
    <x v="361"/>
    <x v="20"/>
    <x v="499"/>
    <n v="119.02"/>
    <n v="16647.11"/>
  </r>
  <r>
    <x v="303"/>
    <x v="345"/>
    <x v="9"/>
    <x v="500"/>
    <n v="10289.19"/>
    <n v="2651.52"/>
  </r>
  <r>
    <x v="304"/>
    <x v="346"/>
    <x v="9"/>
    <x v="501"/>
    <n v="19192"/>
    <n v="10240.85"/>
  </r>
  <r>
    <x v="305"/>
    <x v="347"/>
    <x v="20"/>
    <x v="502"/>
    <n v="130.59"/>
    <n v="1393.66"/>
  </r>
  <r>
    <x v="306"/>
    <x v="348"/>
    <x v="20"/>
    <x v="503"/>
    <n v="4.42"/>
    <n v="919.82"/>
  </r>
  <r>
    <x v="307"/>
    <x v="349"/>
    <x v="12"/>
    <x v="504"/>
    <n v="331.2"/>
    <n v="17849.560000000001"/>
  </r>
  <r>
    <x v="308"/>
    <x v="350"/>
    <x v="20"/>
    <x v="505"/>
    <n v="119.53"/>
    <n v="3163.55"/>
  </r>
  <r>
    <x v="190"/>
    <x v="204"/>
    <x v="14"/>
    <x v="506"/>
    <n v="9.5399999999999991"/>
    <n v="52.28"/>
  </r>
  <r>
    <x v="309"/>
    <x v="351"/>
    <x v="9"/>
    <x v="507"/>
    <n v="9344.24"/>
    <n v="20882.509999999998"/>
  </r>
  <r>
    <x v="310"/>
    <x v="352"/>
    <x v="13"/>
    <x v="508"/>
    <n v="32.72"/>
    <n v="6946.65"/>
  </r>
  <r>
    <x v="311"/>
    <x v="353"/>
    <x v="13"/>
    <x v="509"/>
    <n v="21.85"/>
    <n v="5273.68"/>
  </r>
  <r>
    <x v="312"/>
    <x v="354"/>
    <x v="13"/>
    <x v="510"/>
    <n v="23.68"/>
    <n v="10054.81"/>
  </r>
  <r>
    <x v="313"/>
    <x v="355"/>
    <x v="13"/>
    <x v="508"/>
    <n v="16.010000000000002"/>
    <n v="3399.02"/>
  </r>
  <r>
    <x v="314"/>
    <x v="356"/>
    <x v="7"/>
    <x v="511"/>
    <n v="8.7899999999999991"/>
    <n v="1573.41"/>
  </r>
  <r>
    <x v="315"/>
    <x v="357"/>
    <x v="7"/>
    <x v="511"/>
    <n v="6.29"/>
    <n v="1125.9100000000001"/>
  </r>
  <r>
    <x v="90"/>
    <x v="95"/>
    <x v="7"/>
    <x v="512"/>
    <n v="0.53"/>
    <n v="351.92"/>
  </r>
  <r>
    <x v="316"/>
    <x v="358"/>
    <x v="9"/>
    <x v="507"/>
    <n v="1116.8800000000001"/>
    <n v="2496"/>
  </r>
  <r>
    <x v="317"/>
    <x v="359"/>
    <x v="12"/>
    <x v="513"/>
    <n v="164.53"/>
    <n v="29745.21"/>
  </r>
  <r>
    <x v="317"/>
    <x v="363"/>
    <x v="12"/>
    <x v="514"/>
    <n v="195.8"/>
    <n v="10546.77"/>
  </r>
  <r>
    <x v="303"/>
    <x v="345"/>
    <x v="9"/>
    <x v="515"/>
    <n v="10289.19"/>
    <n v="377.61"/>
  </r>
  <r>
    <x v="304"/>
    <x v="346"/>
    <x v="9"/>
    <x v="516"/>
    <n v="19192"/>
    <n v="127699.73"/>
  </r>
  <r>
    <x v="305"/>
    <x v="347"/>
    <x v="20"/>
    <x v="517"/>
    <n v="130.59"/>
    <n v="17378.39"/>
  </r>
  <r>
    <x v="306"/>
    <x v="348"/>
    <x v="20"/>
    <x v="518"/>
    <n v="4.42"/>
    <n v="11469.82"/>
  </r>
  <r>
    <x v="307"/>
    <x v="349"/>
    <x v="12"/>
    <x v="519"/>
    <n v="331.2"/>
    <n v="222577.59"/>
  </r>
  <r>
    <x v="308"/>
    <x v="350"/>
    <x v="20"/>
    <x v="520"/>
    <n v="119.53"/>
    <n v="39448.300000000003"/>
  </r>
  <r>
    <x v="190"/>
    <x v="204"/>
    <x v="14"/>
    <x v="521"/>
    <n v="9.5399999999999991"/>
    <n v="651.87"/>
  </r>
  <r>
    <x v="309"/>
    <x v="351"/>
    <x v="9"/>
    <x v="522"/>
    <n v="9344.24"/>
    <n v="785.85"/>
  </r>
  <r>
    <x v="310"/>
    <x v="352"/>
    <x v="13"/>
    <x v="523"/>
    <n v="32.72"/>
    <n v="261.42"/>
  </r>
  <r>
    <x v="311"/>
    <x v="353"/>
    <x v="13"/>
    <x v="524"/>
    <n v="21.85"/>
    <n v="198.46"/>
  </r>
  <r>
    <x v="312"/>
    <x v="354"/>
    <x v="13"/>
    <x v="525"/>
    <n v="23.68"/>
    <n v="378.38"/>
  </r>
  <r>
    <x v="313"/>
    <x v="355"/>
    <x v="13"/>
    <x v="523"/>
    <n v="16.010000000000002"/>
    <n v="127.91"/>
  </r>
  <r>
    <x v="314"/>
    <x v="356"/>
    <x v="7"/>
    <x v="192"/>
    <n v="8.7899999999999991"/>
    <n v="61.53"/>
  </r>
  <r>
    <x v="315"/>
    <x v="357"/>
    <x v="7"/>
    <x v="192"/>
    <n v="6.29"/>
    <n v="44.03"/>
  </r>
  <r>
    <x v="90"/>
    <x v="95"/>
    <x v="7"/>
    <x v="100"/>
    <n v="0.53"/>
    <n v="13.25"/>
  </r>
  <r>
    <x v="316"/>
    <x v="358"/>
    <x v="9"/>
    <x v="522"/>
    <n v="1116.8800000000001"/>
    <n v="93.93"/>
  </r>
  <r>
    <x v="317"/>
    <x v="359"/>
    <x v="12"/>
    <x v="526"/>
    <n v="164.53"/>
    <n v="1452.88"/>
  </r>
  <r>
    <x v="320"/>
    <x v="364"/>
    <x v="9"/>
    <x v="265"/>
    <n v="5798.68"/>
    <n v="669.17"/>
  </r>
  <r>
    <x v="298"/>
    <x v="340"/>
    <x v="20"/>
    <x v="527"/>
    <n v="34.61"/>
    <n v="99.85"/>
  </r>
  <r>
    <x v="299"/>
    <x v="341"/>
    <x v="20"/>
    <x v="528"/>
    <n v="6.66"/>
    <n v="92.23"/>
  </r>
  <r>
    <x v="321"/>
    <x v="365"/>
    <x v="9"/>
    <x v="265"/>
    <n v="2948.61"/>
    <n v="340.27"/>
  </r>
  <r>
    <x v="298"/>
    <x v="340"/>
    <x v="20"/>
    <x v="527"/>
    <n v="34.61"/>
    <n v="99.85"/>
  </r>
  <r>
    <x v="319"/>
    <x v="361"/>
    <x v="20"/>
    <x v="529"/>
    <n v="119.02"/>
    <n v="521.92999999999995"/>
  </r>
  <r>
    <x v="318"/>
    <x v="360"/>
    <x v="9"/>
    <x v="530"/>
    <n v="14425"/>
    <n v="12920.47"/>
  </r>
  <r>
    <x v="297"/>
    <x v="339"/>
    <x v="9"/>
    <x v="531"/>
    <n v="4420.88"/>
    <n v="15904.12"/>
  </r>
  <r>
    <x v="298"/>
    <x v="340"/>
    <x v="20"/>
    <x v="532"/>
    <n v="34.61"/>
    <n v="3112.74"/>
  </r>
  <r>
    <x v="299"/>
    <x v="341"/>
    <x v="20"/>
    <x v="533"/>
    <n v="6.66"/>
    <n v="2875.12"/>
  </r>
  <r>
    <x v="300"/>
    <x v="342"/>
    <x v="9"/>
    <x v="531"/>
    <n v="2621.71"/>
    <n v="9431.6"/>
  </r>
  <r>
    <x v="301"/>
    <x v="343"/>
    <x v="20"/>
    <x v="534"/>
    <n v="64.290000000000006"/>
    <n v="892.09"/>
  </r>
  <r>
    <x v="298"/>
    <x v="340"/>
    <x v="20"/>
    <x v="535"/>
    <n v="34.61"/>
    <n v="2512.4299999999998"/>
  </r>
  <r>
    <x v="302"/>
    <x v="344"/>
    <x v="4"/>
    <x v="536"/>
    <n v="80366.679999999993"/>
    <n v="2397.61"/>
  </r>
  <r>
    <x v="319"/>
    <x v="361"/>
    <x v="20"/>
    <x v="537"/>
    <n v="119.02"/>
    <n v="21764.06"/>
  </r>
  <r>
    <x v="303"/>
    <x v="345"/>
    <x v="9"/>
    <x v="538"/>
    <n v="10289.19"/>
    <n v="6425.6"/>
  </r>
  <r>
    <x v="304"/>
    <x v="346"/>
    <x v="9"/>
    <x v="538"/>
    <n v="19192"/>
    <n v="11985.4"/>
  </r>
  <r>
    <x v="305"/>
    <x v="347"/>
    <x v="20"/>
    <x v="539"/>
    <n v="130.59"/>
    <n v="1631.07"/>
  </r>
  <r>
    <x v="306"/>
    <x v="348"/>
    <x v="20"/>
    <x v="540"/>
    <n v="4.42"/>
    <n v="1076.51"/>
  </r>
  <r>
    <x v="307"/>
    <x v="349"/>
    <x v="12"/>
    <x v="541"/>
    <n v="331.2"/>
    <n v="20890.27"/>
  </r>
  <r>
    <x v="308"/>
    <x v="350"/>
    <x v="20"/>
    <x v="542"/>
    <n v="119.53"/>
    <n v="3702.47"/>
  </r>
  <r>
    <x v="190"/>
    <x v="204"/>
    <x v="14"/>
    <x v="543"/>
    <n v="9.5399999999999991"/>
    <n v="61.15"/>
  </r>
  <r>
    <x v="322"/>
    <x v="366"/>
    <x v="9"/>
    <x v="544"/>
    <n v="31684.94"/>
    <n v="4499.26"/>
  </r>
  <r>
    <x v="323"/>
    <x v="367"/>
    <x v="12"/>
    <x v="545"/>
    <n v="135.38999999999999"/>
    <n v="1960.99"/>
  </r>
  <r>
    <x v="261"/>
    <x v="319"/>
    <x v="13"/>
    <x v="284"/>
    <n v="24.96"/>
    <n v="1622.4"/>
  </r>
  <r>
    <x v="324"/>
    <x v="368"/>
    <x v="13"/>
    <x v="546"/>
    <n v="11.71"/>
    <n v="550.37"/>
  </r>
  <r>
    <x v="89"/>
    <x v="93"/>
    <x v="7"/>
    <x v="547"/>
    <n v="0.65"/>
    <n v="25.35"/>
  </r>
  <r>
    <x v="90"/>
    <x v="95"/>
    <x v="7"/>
    <x v="427"/>
    <n v="0.53"/>
    <n v="90.1"/>
  </r>
  <r>
    <x v="325"/>
    <x v="369"/>
    <x v="30"/>
    <x v="548"/>
    <n v="0.19"/>
    <n v="123.69"/>
  </r>
  <r>
    <x v="288"/>
    <x v="326"/>
    <x v="7"/>
    <x v="549"/>
    <n v="0.16"/>
    <n v="37.92"/>
  </r>
  <r>
    <x v="326"/>
    <x v="370"/>
    <x v="12"/>
    <x v="550"/>
    <n v="100.25"/>
    <n v="1494.73"/>
  </r>
  <r>
    <x v="327"/>
    <x v="371"/>
    <x v="9"/>
    <x v="551"/>
    <n v="15933.89"/>
    <n v="1306.58"/>
  </r>
  <r>
    <x v="328"/>
    <x v="372"/>
    <x v="20"/>
    <x v="552"/>
    <n v="8.19"/>
    <n v="335.79"/>
  </r>
  <r>
    <x v="326"/>
    <x v="370"/>
    <x v="12"/>
    <x v="553"/>
    <n v="100.25"/>
    <n v="863.15"/>
  </r>
  <r>
    <x v="297"/>
    <x v="373"/>
    <x v="9"/>
    <x v="554"/>
    <n v="4420.88"/>
    <n v="990.28"/>
  </r>
  <r>
    <x v="298"/>
    <x v="340"/>
    <x v="20"/>
    <x v="555"/>
    <n v="34.61"/>
    <n v="193.82"/>
  </r>
  <r>
    <x v="299"/>
    <x v="341"/>
    <x v="20"/>
    <x v="556"/>
    <n v="6.66"/>
    <n v="179.02"/>
  </r>
  <r>
    <x v="300"/>
    <x v="342"/>
    <x v="9"/>
    <x v="554"/>
    <n v="2621.71"/>
    <n v="587.26"/>
  </r>
  <r>
    <x v="301"/>
    <x v="343"/>
    <x v="20"/>
    <x v="557"/>
    <n v="64.290000000000006"/>
    <n v="288.02"/>
  </r>
  <r>
    <x v="319"/>
    <x v="361"/>
    <x v="20"/>
    <x v="558"/>
    <n v="119.02"/>
    <n v="1146.4000000000001"/>
  </r>
  <r>
    <x v="329"/>
    <x v="374"/>
    <x v="9"/>
    <x v="559"/>
    <n v="30459.35"/>
    <n v="2589.04"/>
  </r>
  <r>
    <x v="330"/>
    <x v="375"/>
    <x v="9"/>
    <x v="559"/>
    <n v="8024.09"/>
    <n v="682.05"/>
  </r>
  <r>
    <x v="301"/>
    <x v="343"/>
    <x v="20"/>
    <x v="560"/>
    <n v="64.290000000000006"/>
    <n v="109.29"/>
  </r>
  <r>
    <x v="319"/>
    <x v="361"/>
    <x v="20"/>
    <x v="561"/>
    <n v="119.02"/>
    <n v="435.02"/>
  </r>
  <r>
    <x v="66"/>
    <x v="67"/>
    <x v="9"/>
    <x v="562"/>
    <n v="2819.69"/>
    <n v="5021.87"/>
  </r>
  <r>
    <x v="67"/>
    <x v="68"/>
    <x v="12"/>
    <x v="563"/>
    <n v="91.93"/>
    <n v="18010.009999999998"/>
  </r>
  <r>
    <x v="220"/>
    <x v="336"/>
    <x v="15"/>
    <x v="564"/>
    <n v="1395.51"/>
    <n v="10485.86"/>
  </r>
  <r>
    <x v="261"/>
    <x v="376"/>
    <x v="13"/>
    <x v="565"/>
    <n v="25.63"/>
    <n v="19258.38"/>
  </r>
  <r>
    <x v="181"/>
    <x v="195"/>
    <x v="9"/>
    <x v="562"/>
    <n v="2128.41"/>
    <n v="3790.7"/>
  </r>
  <r>
    <x v="73"/>
    <x v="74"/>
    <x v="10"/>
    <x v="566"/>
    <n v="1770.54"/>
    <n v="16081.99"/>
  </r>
  <r>
    <x v="331"/>
    <x v="377"/>
    <x v="9"/>
    <x v="562"/>
    <n v="3459.6"/>
    <n v="6161.55"/>
  </r>
  <r>
    <x v="265"/>
    <x v="302"/>
    <x v="12"/>
    <x v="567"/>
    <n v="569.35"/>
    <n v="103429.26"/>
  </r>
  <r>
    <x v="269"/>
    <x v="303"/>
    <x v="7"/>
    <x v="568"/>
    <n v="0.14000000000000001"/>
    <n v="374.08"/>
  </r>
  <r>
    <x v="273"/>
    <x v="304"/>
    <x v="7"/>
    <x v="80"/>
    <n v="362.44"/>
    <n v="10510.76"/>
  </r>
  <r>
    <x v="278"/>
    <x v="313"/>
    <x v="20"/>
    <x v="569"/>
    <n v="150.63999999999999"/>
    <n v="1306.05"/>
  </r>
  <r>
    <x v="277"/>
    <x v="312"/>
    <x v="13"/>
    <x v="570"/>
    <n v="64.88"/>
    <n v="5625.1"/>
  </r>
  <r>
    <x v="332"/>
    <x v="378"/>
    <x v="9"/>
    <x v="562"/>
    <n v="5385.47"/>
    <n v="9591.52"/>
  </r>
  <r>
    <x v="333"/>
    <x v="379"/>
    <x v="4"/>
    <x v="571"/>
    <n v="83517.570000000007"/>
    <n v="3718.62"/>
  </r>
  <r>
    <x v="86"/>
    <x v="89"/>
    <x v="22"/>
    <x v="572"/>
    <n v="1153.6099999999999"/>
    <n v="692.17"/>
  </r>
  <r>
    <x v="73"/>
    <x v="74"/>
    <x v="10"/>
    <x v="572"/>
    <n v="1770.54"/>
    <n v="1062.32"/>
  </r>
  <r>
    <x v="334"/>
    <x v="380"/>
    <x v="9"/>
    <x v="573"/>
    <n v="3473.85"/>
    <n v="2126"/>
  </r>
  <r>
    <x v="81"/>
    <x v="82"/>
    <x v="4"/>
    <x v="574"/>
    <n v="78784.53"/>
    <n v="21215.1"/>
  </r>
  <r>
    <x v="335"/>
    <x v="381"/>
    <x v="12"/>
    <x v="575"/>
    <n v="143.18"/>
    <n v="20154.02"/>
  </r>
  <r>
    <x v="81"/>
    <x v="82"/>
    <x v="4"/>
    <x v="576"/>
    <n v="78784.53"/>
    <n v="3857.29"/>
  </r>
  <r>
    <x v="336"/>
    <x v="382"/>
    <x v="11"/>
    <x v="573"/>
    <n v="6258.88"/>
    <n v="3830.43"/>
  </r>
  <r>
    <x v="182"/>
    <x v="383"/>
    <x v="10"/>
    <x v="577"/>
    <n v="2822.31"/>
    <n v="1779.07"/>
  </r>
  <r>
    <x v="337"/>
    <x v="384"/>
    <x v="9"/>
    <x v="573"/>
    <n v="2420.7399999999998"/>
    <n v="1481.49"/>
  </r>
  <r>
    <x v="81"/>
    <x v="82"/>
    <x v="4"/>
    <x v="578"/>
    <n v="78784.53"/>
    <n v="11089.71"/>
  </r>
  <r>
    <x v="338"/>
    <x v="385"/>
    <x v="12"/>
    <x v="579"/>
    <n v="48.46"/>
    <n v="3114.04"/>
  </r>
  <r>
    <x v="57"/>
    <x v="105"/>
    <x v="7"/>
    <x v="580"/>
    <n v="3.97"/>
    <n v="1457.78"/>
  </r>
  <r>
    <x v="339"/>
    <x v="386"/>
    <x v="7"/>
    <x v="581"/>
    <n v="4.53"/>
    <n v="1108.94"/>
  </r>
  <r>
    <x v="340"/>
    <x v="387"/>
    <x v="9"/>
    <x v="168"/>
    <n v="35410.839999999997"/>
    <n v="12854.13"/>
  </r>
  <r>
    <x v="84"/>
    <x v="103"/>
    <x v="21"/>
    <x v="582"/>
    <n v="36.049999999999997"/>
    <n v="523.45000000000005"/>
  </r>
  <r>
    <x v="82"/>
    <x v="83"/>
    <x v="20"/>
    <x v="583"/>
    <n v="9.57"/>
    <n v="2084.35"/>
  </r>
  <r>
    <x v="182"/>
    <x v="383"/>
    <x v="10"/>
    <x v="584"/>
    <n v="2822.31"/>
    <n v="11269.48"/>
  </r>
  <r>
    <x v="82"/>
    <x v="84"/>
    <x v="20"/>
    <x v="585"/>
    <n v="15.37"/>
    <n v="725.31"/>
  </r>
  <r>
    <x v="83"/>
    <x v="85"/>
    <x v="12"/>
    <x v="586"/>
    <n v="50.6"/>
    <n v="2112.3000000000002"/>
  </r>
  <r>
    <x v="82"/>
    <x v="84"/>
    <x v="20"/>
    <x v="585"/>
    <n v="15.37"/>
    <n v="725.31"/>
  </r>
  <r>
    <x v="341"/>
    <x v="388"/>
    <x v="12"/>
    <x v="161"/>
    <n v="48.73"/>
    <n v="1768.9"/>
  </r>
  <r>
    <x v="83"/>
    <x v="389"/>
    <x v="12"/>
    <x v="587"/>
    <n v="153.91"/>
    <n v="6089.76"/>
  </r>
  <r>
    <x v="82"/>
    <x v="86"/>
    <x v="20"/>
    <x v="588"/>
    <n v="15.37"/>
    <n v="1506.41"/>
  </r>
  <r>
    <x v="84"/>
    <x v="87"/>
    <x v="21"/>
    <x v="589"/>
    <n v="58.93"/>
    <n v="363.66"/>
  </r>
  <r>
    <x v="342"/>
    <x v="390"/>
    <x v="20"/>
    <x v="588"/>
    <n v="116.86"/>
    <n v="11453.45"/>
  </r>
  <r>
    <x v="343"/>
    <x v="391"/>
    <x v="13"/>
    <x v="590"/>
    <n v="82.01"/>
    <n v="98.24"/>
  </r>
  <r>
    <x v="57"/>
    <x v="105"/>
    <x v="7"/>
    <x v="583"/>
    <n v="3.97"/>
    <n v="864.67"/>
  </r>
  <r>
    <x v="59"/>
    <x v="60"/>
    <x v="17"/>
    <x v="591"/>
    <n v="4241.87"/>
    <n v="175.87"/>
  </r>
  <r>
    <x v="227"/>
    <x v="392"/>
    <x v="4"/>
    <x v="591"/>
    <n v="57862.53"/>
    <n v="2398.98"/>
  </r>
  <r>
    <x v="344"/>
    <x v="393"/>
    <x v="4"/>
    <x v="592"/>
    <n v="7081.89"/>
    <n v="2276.83"/>
  </r>
  <r>
    <x v="239"/>
    <x v="394"/>
    <x v="4"/>
    <x v="593"/>
    <n v="28344.31"/>
    <n v="2602.0100000000002"/>
  </r>
  <r>
    <x v="239"/>
    <x v="395"/>
    <x v="4"/>
    <x v="594"/>
    <n v="33033.089999999997"/>
    <n v="7587.7"/>
  </r>
  <r>
    <x v="345"/>
    <x v="396"/>
    <x v="7"/>
    <x v="193"/>
    <n v="39.49"/>
    <n v="236.94"/>
  </r>
  <r>
    <x v="346"/>
    <x v="397"/>
    <x v="7"/>
    <x v="595"/>
    <n v="5.7"/>
    <n v="159.6"/>
  </r>
  <r>
    <x v="347"/>
    <x v="398"/>
    <x v="7"/>
    <x v="63"/>
    <n v="8.94"/>
    <n v="35.76"/>
  </r>
  <r>
    <x v="246"/>
    <x v="266"/>
    <x v="9"/>
    <x v="596"/>
    <n v="7076.82"/>
    <n v="161.35"/>
  </r>
  <r>
    <x v="110"/>
    <x v="121"/>
    <x v="21"/>
    <x v="597"/>
    <n v="182.96"/>
    <n v="75.09"/>
  </r>
  <r>
    <x v="348"/>
    <x v="399"/>
    <x v="2"/>
    <x v="598"/>
    <n v="349767.09"/>
    <n v="769.49"/>
  </r>
  <r>
    <x v="344"/>
    <x v="400"/>
    <x v="4"/>
    <x v="599"/>
    <n v="7081.89"/>
    <n v="1134.3800000000001"/>
  </r>
  <r>
    <x v="237"/>
    <x v="401"/>
    <x v="4"/>
    <x v="599"/>
    <n v="33033.089999999997"/>
    <n v="5291.27"/>
  </r>
  <r>
    <x v="349"/>
    <x v="402"/>
    <x v="14"/>
    <x v="196"/>
    <n v="2186.12"/>
    <n v="43.72"/>
  </r>
  <r>
    <x v="171"/>
    <x v="183"/>
    <x v="15"/>
    <x v="600"/>
    <n v="5275.84"/>
    <n v="190.72"/>
  </r>
  <r>
    <x v="239"/>
    <x v="403"/>
    <x v="4"/>
    <x v="601"/>
    <n v="28344.31"/>
    <n v="1510.75"/>
  </r>
  <r>
    <x v="350"/>
    <x v="404"/>
    <x v="9"/>
    <x v="602"/>
    <n v="722.02"/>
    <n v="56.14"/>
  </r>
  <r>
    <x v="333"/>
    <x v="405"/>
    <x v="4"/>
    <x v="603"/>
    <n v="144077.91"/>
    <n v="425.95"/>
  </r>
  <r>
    <x v="351"/>
    <x v="406"/>
    <x v="2"/>
    <x v="604"/>
    <n v="348450.06"/>
    <n v="2090.6999999999998"/>
  </r>
  <r>
    <x v="352"/>
    <x v="407"/>
    <x v="8"/>
    <x v="605"/>
    <n v="7718.38"/>
    <n v="239.27"/>
  </r>
  <r>
    <x v="353"/>
    <x v="408"/>
    <x v="7"/>
    <x v="26"/>
    <n v="69.709999999999994"/>
    <n v="209.13"/>
  </r>
  <r>
    <x v="354"/>
    <x v="409"/>
    <x v="2"/>
    <x v="606"/>
    <n v="532215.56000000006"/>
    <n v="638.66"/>
  </r>
  <r>
    <x v="355"/>
    <x v="410"/>
    <x v="4"/>
    <x v="607"/>
    <n v="20153.68"/>
    <n v="348.66"/>
  </r>
  <r>
    <x v="226"/>
    <x v="242"/>
    <x v="4"/>
    <x v="608"/>
    <n v="73560.13"/>
    <n v="258.93"/>
  </r>
  <r>
    <x v="356"/>
    <x v="411"/>
    <x v="15"/>
    <x v="609"/>
    <n v="11102.23"/>
    <n v="466.29"/>
  </r>
  <r>
    <x v="357"/>
    <x v="412"/>
    <x v="7"/>
    <x v="63"/>
    <n v="440.55"/>
    <n v="1762.2"/>
  </r>
  <r>
    <x v="184"/>
    <x v="198"/>
    <x v="9"/>
    <x v="610"/>
    <n v="9172.49"/>
    <n v="121.08"/>
  </r>
  <r>
    <x v="358"/>
    <x v="199"/>
    <x v="9"/>
    <x v="610"/>
    <n v="11790.26"/>
    <n v="155.63"/>
  </r>
  <r>
    <x v="186"/>
    <x v="200"/>
    <x v="9"/>
    <x v="610"/>
    <n v="11447.04"/>
    <n v="151.1"/>
  </r>
  <r>
    <x v="187"/>
    <x v="201"/>
    <x v="21"/>
    <x v="611"/>
    <n v="41.77"/>
    <n v="11.03"/>
  </r>
  <r>
    <x v="359"/>
    <x v="413"/>
    <x v="20"/>
    <x v="612"/>
    <n v="32.340000000000003"/>
    <n v="221.98"/>
  </r>
  <r>
    <x v="360"/>
    <x v="414"/>
    <x v="12"/>
    <x v="613"/>
    <n v="298.26"/>
    <n v="401.58"/>
  </r>
  <r>
    <x v="191"/>
    <x v="205"/>
    <x v="20"/>
    <x v="614"/>
    <n v="90.89"/>
    <n v="54.47"/>
  </r>
  <r>
    <x v="344"/>
    <x v="400"/>
    <x v="4"/>
    <x v="615"/>
    <n v="7097.76"/>
    <n v="1721.55"/>
  </r>
  <r>
    <x v="237"/>
    <x v="401"/>
    <x v="4"/>
    <x v="615"/>
    <n v="33033.089999999997"/>
    <n v="8012.14"/>
  </r>
  <r>
    <x v="349"/>
    <x v="402"/>
    <x v="14"/>
    <x v="196"/>
    <n v="2186.12"/>
    <n v="43.72"/>
  </r>
  <r>
    <x v="171"/>
    <x v="183"/>
    <x v="15"/>
    <x v="600"/>
    <n v="5275.84"/>
    <n v="190.72"/>
  </r>
  <r>
    <x v="239"/>
    <x v="403"/>
    <x v="4"/>
    <x v="616"/>
    <n v="28344.31"/>
    <n v="1547.88"/>
  </r>
  <r>
    <x v="350"/>
    <x v="404"/>
    <x v="9"/>
    <x v="617"/>
    <n v="722.02"/>
    <n v="80.41"/>
  </r>
  <r>
    <x v="333"/>
    <x v="405"/>
    <x v="4"/>
    <x v="618"/>
    <n v="144077.91"/>
    <n v="609.76"/>
  </r>
  <r>
    <x v="351"/>
    <x v="406"/>
    <x v="2"/>
    <x v="6"/>
    <n v="348450.06"/>
    <n v="1393.8"/>
  </r>
  <r>
    <x v="354"/>
    <x v="409"/>
    <x v="2"/>
    <x v="619"/>
    <n v="532215.56000000006"/>
    <n v="798.32"/>
  </r>
  <r>
    <x v="355"/>
    <x v="410"/>
    <x v="4"/>
    <x v="620"/>
    <n v="20153.68"/>
    <n v="423.23"/>
  </r>
  <r>
    <x v="226"/>
    <x v="242"/>
    <x v="4"/>
    <x v="608"/>
    <n v="73560.13"/>
    <n v="258.93"/>
  </r>
  <r>
    <x v="356"/>
    <x v="411"/>
    <x v="15"/>
    <x v="609"/>
    <n v="11102.23"/>
    <n v="466.29"/>
  </r>
  <r>
    <x v="357"/>
    <x v="412"/>
    <x v="7"/>
    <x v="63"/>
    <n v="440.55"/>
    <n v="1762.2"/>
  </r>
  <r>
    <x v="184"/>
    <x v="198"/>
    <x v="9"/>
    <x v="621"/>
    <n v="9172.49"/>
    <n v="160.52000000000001"/>
  </r>
  <r>
    <x v="358"/>
    <x v="199"/>
    <x v="9"/>
    <x v="621"/>
    <n v="11790.26"/>
    <n v="206.33"/>
  </r>
  <r>
    <x v="186"/>
    <x v="200"/>
    <x v="9"/>
    <x v="621"/>
    <n v="11447.04"/>
    <n v="200.32"/>
  </r>
  <r>
    <x v="187"/>
    <x v="201"/>
    <x v="21"/>
    <x v="622"/>
    <n v="41.77"/>
    <n v="14.62"/>
  </r>
  <r>
    <x v="359"/>
    <x v="413"/>
    <x v="20"/>
    <x v="623"/>
    <n v="32.340000000000003"/>
    <n v="294.29000000000002"/>
  </r>
  <r>
    <x v="360"/>
    <x v="414"/>
    <x v="12"/>
    <x v="624"/>
    <n v="298.26"/>
    <n v="532.39"/>
  </r>
  <r>
    <x v="191"/>
    <x v="205"/>
    <x v="20"/>
    <x v="625"/>
    <n v="90.89"/>
    <n v="72.209999999999994"/>
  </r>
  <r>
    <x v="344"/>
    <x v="400"/>
    <x v="4"/>
    <x v="626"/>
    <n v="7097.76"/>
    <n v="1131.02"/>
  </r>
  <r>
    <x v="237"/>
    <x v="401"/>
    <x v="4"/>
    <x v="626"/>
    <n v="33033.089999999997"/>
    <n v="5263.78"/>
  </r>
  <r>
    <x v="349"/>
    <x v="402"/>
    <x v="14"/>
    <x v="196"/>
    <n v="2186.12"/>
    <n v="43.72"/>
  </r>
  <r>
    <x v="171"/>
    <x v="183"/>
    <x v="15"/>
    <x v="627"/>
    <n v="5275.84"/>
    <n v="174.89"/>
  </r>
  <r>
    <x v="239"/>
    <x v="403"/>
    <x v="4"/>
    <x v="628"/>
    <n v="28344.31"/>
    <n v="1509.9"/>
  </r>
  <r>
    <x v="350"/>
    <x v="415"/>
    <x v="9"/>
    <x v="629"/>
    <n v="557.41"/>
    <n v="42.54"/>
  </r>
  <r>
    <x v="333"/>
    <x v="405"/>
    <x v="4"/>
    <x v="630"/>
    <n v="144077.91"/>
    <n v="416.1"/>
  </r>
  <r>
    <x v="351"/>
    <x v="406"/>
    <x v="2"/>
    <x v="6"/>
    <n v="348450.06"/>
    <n v="1393.8"/>
  </r>
  <r>
    <x v="354"/>
    <x v="409"/>
    <x v="2"/>
    <x v="619"/>
    <n v="532215.56000000006"/>
    <n v="798.32"/>
  </r>
  <r>
    <x v="355"/>
    <x v="410"/>
    <x v="4"/>
    <x v="620"/>
    <n v="20153.68"/>
    <n v="423.23"/>
  </r>
  <r>
    <x v="226"/>
    <x v="242"/>
    <x v="4"/>
    <x v="608"/>
    <n v="73560.13"/>
    <n v="258.93"/>
  </r>
  <r>
    <x v="356"/>
    <x v="411"/>
    <x v="15"/>
    <x v="631"/>
    <n v="11102.23"/>
    <n v="349.72"/>
  </r>
  <r>
    <x v="357"/>
    <x v="412"/>
    <x v="7"/>
    <x v="26"/>
    <n v="440.55"/>
    <n v="1321.65"/>
  </r>
  <r>
    <x v="184"/>
    <x v="198"/>
    <x v="9"/>
    <x v="621"/>
    <n v="9172.49"/>
    <n v="160.52000000000001"/>
  </r>
  <r>
    <x v="358"/>
    <x v="199"/>
    <x v="9"/>
    <x v="621"/>
    <n v="11790.26"/>
    <n v="206.33"/>
  </r>
  <r>
    <x v="186"/>
    <x v="200"/>
    <x v="9"/>
    <x v="621"/>
    <n v="11447.04"/>
    <n v="200.32"/>
  </r>
  <r>
    <x v="187"/>
    <x v="201"/>
    <x v="21"/>
    <x v="622"/>
    <n v="41.77"/>
    <n v="14.62"/>
  </r>
  <r>
    <x v="359"/>
    <x v="413"/>
    <x v="20"/>
    <x v="623"/>
    <n v="32.340000000000003"/>
    <n v="294.29000000000002"/>
  </r>
  <r>
    <x v="360"/>
    <x v="414"/>
    <x v="12"/>
    <x v="624"/>
    <n v="298.26"/>
    <n v="532.39"/>
  </r>
  <r>
    <x v="191"/>
    <x v="205"/>
    <x v="20"/>
    <x v="625"/>
    <n v="90.89"/>
    <n v="72.209999999999994"/>
  </r>
  <r>
    <x v="0"/>
    <x v="0"/>
    <x v="0"/>
    <x v="0"/>
    <m/>
    <m/>
  </r>
  <r>
    <x v="361"/>
    <x v="416"/>
    <x v="1"/>
    <x v="632"/>
    <n v="95585.01"/>
    <n v="106428.17"/>
  </r>
  <r>
    <x v="362"/>
    <x v="417"/>
    <x v="4"/>
    <x v="633"/>
    <n v="180"/>
    <n v="340712.64"/>
  </r>
  <r>
    <x v="246"/>
    <x v="266"/>
    <x v="9"/>
    <x v="281"/>
    <n v="9951.77"/>
    <n v="995.18"/>
  </r>
  <r>
    <x v="0"/>
    <x v="0"/>
    <x v="0"/>
    <x v="0"/>
    <m/>
    <m/>
  </r>
  <r>
    <x v="363"/>
    <x v="418"/>
    <x v="4"/>
    <x v="634"/>
    <n v="11859.53"/>
    <n v="1100.56"/>
  </r>
  <r>
    <x v="364"/>
    <x v="419"/>
    <x v="4"/>
    <x v="635"/>
    <n v="12360.59"/>
    <n v="127393.18"/>
  </r>
  <r>
    <x v="364"/>
    <x v="420"/>
    <x v="4"/>
    <x v="636"/>
    <n v="12308.19"/>
    <n v="1191.43"/>
  </r>
  <r>
    <x v="365"/>
    <x v="421"/>
    <x v="4"/>
    <x v="637"/>
    <n v="11665.75"/>
    <n v="9220.61"/>
  </r>
  <r>
    <x v="366"/>
    <x v="422"/>
    <x v="4"/>
    <x v="638"/>
    <n v="5261.6"/>
    <n v="492.49"/>
  </r>
  <r>
    <x v="367"/>
    <x v="423"/>
    <x v="4"/>
    <x v="639"/>
    <n v="16080.91"/>
    <n v="57531.06"/>
  </r>
  <r>
    <x v="367"/>
    <x v="424"/>
    <x v="4"/>
    <x v="640"/>
    <n v="15853.84"/>
    <n v="1560.02"/>
  </r>
  <r>
    <x v="366"/>
    <x v="425"/>
    <x v="4"/>
    <x v="641"/>
    <n v="5488.67"/>
    <n v="153665.20000000001"/>
  </r>
  <r>
    <x v="366"/>
    <x v="426"/>
    <x v="4"/>
    <x v="642"/>
    <n v="5488.67"/>
    <n v="16496.75"/>
  </r>
  <r>
    <x v="368"/>
    <x v="427"/>
    <x v="4"/>
    <x v="643"/>
    <n v="224.09"/>
    <n v="16961.37"/>
  </r>
  <r>
    <x v="369"/>
    <x v="428"/>
    <x v="4"/>
    <x v="644"/>
    <n v="407.99"/>
    <n v="16466.48"/>
  </r>
  <r>
    <x v="19"/>
    <x v="429"/>
    <x v="10"/>
    <x v="144"/>
    <n v="1038.8599999999999"/>
    <n v="1869.95"/>
  </r>
  <r>
    <x v="370"/>
    <x v="430"/>
    <x v="9"/>
    <x v="645"/>
    <n v="5532.39"/>
    <n v="466.38"/>
  </r>
  <r>
    <x v="371"/>
    <x v="431"/>
    <x v="9"/>
    <x v="645"/>
    <n v="4174.91"/>
    <n v="351.94"/>
  </r>
  <r>
    <x v="372"/>
    <x v="432"/>
    <x v="10"/>
    <x v="646"/>
    <n v="2934.96"/>
    <n v="1261.83"/>
  </r>
  <r>
    <x v="373"/>
    <x v="433"/>
    <x v="4"/>
    <x v="647"/>
    <n v="11504.8"/>
    <n v="1435.8"/>
  </r>
  <r>
    <x v="367"/>
    <x v="434"/>
    <x v="4"/>
    <x v="647"/>
    <n v="15853.84"/>
    <n v="1978.56"/>
  </r>
  <r>
    <x v="374"/>
    <x v="435"/>
    <x v="4"/>
    <x v="648"/>
    <n v="47003.54"/>
    <n v="239041.2"/>
  </r>
  <r>
    <x v="233"/>
    <x v="436"/>
    <x v="4"/>
    <x v="649"/>
    <n v="902.14"/>
    <n v="4475.34"/>
  </r>
  <r>
    <x v="375"/>
    <x v="437"/>
    <x v="14"/>
    <x v="317"/>
    <n v="1394.03"/>
    <n v="3903.28"/>
  </r>
  <r>
    <x v="376"/>
    <x v="438"/>
    <x v="4"/>
    <x v="650"/>
    <n v="46210.81"/>
    <n v="1682.07"/>
  </r>
  <r>
    <x v="208"/>
    <x v="224"/>
    <x v="9"/>
    <x v="651"/>
    <n v="3966.08"/>
    <n v="31.73"/>
  </r>
  <r>
    <x v="209"/>
    <x v="439"/>
    <x v="9"/>
    <x v="651"/>
    <n v="775.5"/>
    <n v="6.2"/>
  </r>
  <r>
    <x v="377"/>
    <x v="440"/>
    <x v="10"/>
    <x v="652"/>
    <n v="2381.52"/>
    <n v="97.17"/>
  </r>
  <r>
    <x v="208"/>
    <x v="224"/>
    <x v="9"/>
    <x v="653"/>
    <n v="3966.08"/>
    <n v="7.14"/>
  </r>
  <r>
    <x v="378"/>
    <x v="441"/>
    <x v="9"/>
    <x v="653"/>
    <n v="258.5"/>
    <n v="0.47"/>
  </r>
  <r>
    <x v="377"/>
    <x v="440"/>
    <x v="10"/>
    <x v="654"/>
    <n v="2381.52"/>
    <n v="13.12"/>
  </r>
  <r>
    <x v="379"/>
    <x v="442"/>
    <x v="9"/>
    <x v="655"/>
    <n v="10060.549999999999"/>
    <n v="17643.63"/>
  </r>
  <r>
    <x v="380"/>
    <x v="443"/>
    <x v="12"/>
    <x v="656"/>
    <n v="721.2"/>
    <n v="131672.24"/>
  </r>
  <r>
    <x v="381"/>
    <x v="444"/>
    <x v="12"/>
    <x v="657"/>
    <n v="661.12"/>
    <n v="2887.77"/>
  </r>
  <r>
    <x v="382"/>
    <x v="445"/>
    <x v="14"/>
    <x v="658"/>
    <n v="205.89"/>
    <n v="461.19"/>
  </r>
  <r>
    <x v="383"/>
    <x v="446"/>
    <x v="14"/>
    <x v="659"/>
    <n v="254.47"/>
    <n v="704.88"/>
  </r>
  <r>
    <x v="379"/>
    <x v="447"/>
    <x v="9"/>
    <x v="660"/>
    <n v="10145.35"/>
    <n v="146826.04"/>
  </r>
  <r>
    <x v="380"/>
    <x v="443"/>
    <x v="12"/>
    <x v="661"/>
    <n v="721.2"/>
    <s v="1063408,_x000a_97"/>
  </r>
  <r>
    <x v="381"/>
    <x v="444"/>
    <x v="12"/>
    <x v="662"/>
    <n v="661.12"/>
    <n v="14657.03"/>
  </r>
  <r>
    <x v="384"/>
    <x v="448"/>
    <x v="12"/>
    <x v="663"/>
    <n v="583.6"/>
    <n v="16810.009999999998"/>
  </r>
  <r>
    <x v="382"/>
    <x v="445"/>
    <x v="14"/>
    <x v="664"/>
    <n v="205.89"/>
    <n v="2600.39"/>
  </r>
  <r>
    <x v="383"/>
    <x v="446"/>
    <x v="14"/>
    <x v="665"/>
    <n v="254.47"/>
    <n v="8730.8700000000008"/>
  </r>
  <r>
    <x v="385"/>
    <x v="449"/>
    <x v="31"/>
    <x v="666"/>
    <n v="332.79"/>
    <n v="2189.7600000000002"/>
  </r>
  <r>
    <x v="386"/>
    <x v="450"/>
    <x v="4"/>
    <x v="667"/>
    <n v="12185.94"/>
    <n v="6386.53"/>
  </r>
  <r>
    <x v="387"/>
    <x v="451"/>
    <x v="7"/>
    <x v="668"/>
    <n v="28.51"/>
    <n v="9379.7900000000009"/>
  </r>
  <r>
    <x v="388"/>
    <x v="452"/>
    <x v="7"/>
    <x v="668"/>
    <n v="6.36"/>
    <n v="2092.44"/>
  </r>
  <r>
    <x v="389"/>
    <x v="453"/>
    <x v="7"/>
    <x v="669"/>
    <n v="67.16"/>
    <n v="5372.8"/>
  </r>
  <r>
    <x v="390"/>
    <x v="454"/>
    <x v="7"/>
    <x v="670"/>
    <n v="19.46"/>
    <n v="4845.54"/>
  </r>
  <r>
    <x v="391"/>
    <x v="455"/>
    <x v="7"/>
    <x v="671"/>
    <n v="0.43"/>
    <n v="424.41"/>
  </r>
  <r>
    <x v="392"/>
    <x v="456"/>
    <x v="7"/>
    <x v="671"/>
    <n v="0.23"/>
    <n v="227.01"/>
  </r>
  <r>
    <x v="393"/>
    <x v="457"/>
    <x v="13"/>
    <x v="672"/>
    <n v="21.38"/>
    <n v="21294.48"/>
  </r>
  <r>
    <x v="394"/>
    <x v="458"/>
    <x v="7"/>
    <x v="672"/>
    <n v="6.19"/>
    <n v="6165.24"/>
  </r>
  <r>
    <x v="366"/>
    <x v="459"/>
    <x v="4"/>
    <x v="673"/>
    <n v="5261.6"/>
    <n v="294.64999999999998"/>
  </r>
  <r>
    <x v="395"/>
    <x v="460"/>
    <x v="4"/>
    <x v="673"/>
    <n v="47003.54"/>
    <n v="2632.2"/>
  </r>
  <r>
    <x v="396"/>
    <x v="461"/>
    <x v="4"/>
    <x v="674"/>
    <n v="15192.71"/>
    <n v="1580.04"/>
  </r>
  <r>
    <x v="395"/>
    <x v="462"/>
    <x v="4"/>
    <x v="674"/>
    <n v="47003.54"/>
    <n v="4888.37"/>
  </r>
  <r>
    <x v="397"/>
    <x v="463"/>
    <x v="4"/>
    <x v="675"/>
    <n v="10929.5"/>
    <n v="2500.67"/>
  </r>
  <r>
    <x v="395"/>
    <x v="464"/>
    <x v="4"/>
    <x v="675"/>
    <n v="47003.54"/>
    <n v="10754.41"/>
  </r>
  <r>
    <x v="398"/>
    <x v="465"/>
    <x v="4"/>
    <x v="676"/>
    <n v="9057.06"/>
    <n v="1515.25"/>
  </r>
  <r>
    <x v="399"/>
    <x v="466"/>
    <x v="4"/>
    <x v="676"/>
    <n v="38762.35"/>
    <n v="6484.94"/>
  </r>
  <r>
    <x v="400"/>
    <x v="467"/>
    <x v="4"/>
    <x v="677"/>
    <n v="368.11"/>
    <n v="1262.6199999999999"/>
  </r>
  <r>
    <x v="242"/>
    <x v="468"/>
    <x v="9"/>
    <x v="678"/>
    <n v="1107.73"/>
    <n v="111.88"/>
  </r>
  <r>
    <x v="350"/>
    <x v="469"/>
    <x v="9"/>
    <x v="679"/>
    <n v="4011.6"/>
    <n v="8103.43"/>
  </r>
  <r>
    <x v="0"/>
    <x v="0"/>
    <x v="0"/>
    <x v="0"/>
    <m/>
    <m/>
  </r>
  <r>
    <x v="401"/>
    <x v="470"/>
    <x v="14"/>
    <x v="219"/>
    <n v="22470.12"/>
    <n v="1123.51"/>
  </r>
  <r>
    <x v="402"/>
    <x v="471"/>
    <x v="7"/>
    <x v="63"/>
    <n v="3686.45"/>
    <n v="14745.8"/>
  </r>
  <r>
    <x v="402"/>
    <x v="472"/>
    <x v="7"/>
    <x v="12"/>
    <n v="3494.95"/>
    <n v="3494.95"/>
  </r>
  <r>
    <x v="403"/>
    <x v="473"/>
    <x v="7"/>
    <x v="680"/>
    <n v="114"/>
    <n v="1140"/>
  </r>
  <r>
    <x v="404"/>
    <x v="474"/>
    <x v="7"/>
    <x v="9"/>
    <n v="105.67"/>
    <n v="528.35"/>
  </r>
  <r>
    <x v="405"/>
    <x v="475"/>
    <x v="7"/>
    <x v="12"/>
    <n v="270.73"/>
    <n v="270.73"/>
  </r>
  <r>
    <x v="406"/>
    <x v="476"/>
    <x v="7"/>
    <x v="12"/>
    <n v="795.03"/>
    <n v="795.03"/>
  </r>
  <r>
    <x v="407"/>
    <x v="477"/>
    <x v="7"/>
    <x v="120"/>
    <n v="254.44"/>
    <n v="508.88"/>
  </r>
  <r>
    <x v="408"/>
    <x v="478"/>
    <x v="7"/>
    <x v="681"/>
    <n v="96.9"/>
    <n v="1841.1"/>
  </r>
  <r>
    <x v="409"/>
    <x v="479"/>
    <x v="7"/>
    <x v="26"/>
    <n v="137.15"/>
    <n v="411.45"/>
  </r>
  <r>
    <x v="410"/>
    <x v="480"/>
    <x v="7"/>
    <x v="63"/>
    <n v="214.24"/>
    <n v="856.96"/>
  </r>
  <r>
    <x v="411"/>
    <x v="481"/>
    <x v="7"/>
    <x v="26"/>
    <n v="311.68"/>
    <n v="935.04"/>
  </r>
  <r>
    <x v="412"/>
    <x v="482"/>
    <x v="7"/>
    <x v="12"/>
    <n v="169.29"/>
    <n v="169.29"/>
  </r>
  <r>
    <x v="413"/>
    <x v="483"/>
    <x v="7"/>
    <x v="64"/>
    <n v="35.44"/>
    <n v="283.52"/>
  </r>
  <r>
    <x v="414"/>
    <x v="484"/>
    <x v="7"/>
    <x v="64"/>
    <n v="175.53"/>
    <n v="1404.24"/>
  </r>
  <r>
    <x v="415"/>
    <x v="485"/>
    <x v="13"/>
    <x v="28"/>
    <n v="124.98"/>
    <n v="1874.7"/>
  </r>
  <r>
    <x v="415"/>
    <x v="486"/>
    <x v="13"/>
    <x v="189"/>
    <n v="124.98"/>
    <n v="2499.6"/>
  </r>
  <r>
    <x v="416"/>
    <x v="487"/>
    <x v="15"/>
    <x v="682"/>
    <n v="33153.5"/>
    <n v="10940.66"/>
  </r>
  <r>
    <x v="416"/>
    <x v="488"/>
    <x v="15"/>
    <x v="135"/>
    <n v="33153.5"/>
    <n v="6962.24"/>
  </r>
  <r>
    <x v="417"/>
    <x v="489"/>
    <x v="15"/>
    <x v="683"/>
    <n v="37048.559999999998"/>
    <n v="629.83000000000004"/>
  </r>
  <r>
    <x v="418"/>
    <x v="490"/>
    <x v="15"/>
    <x v="684"/>
    <n v="40608.370000000003"/>
    <n v="609.13"/>
  </r>
  <r>
    <x v="419"/>
    <x v="491"/>
    <x v="15"/>
    <x v="685"/>
    <n v="48123.92"/>
    <n v="45236.480000000003"/>
  </r>
  <r>
    <x v="420"/>
    <x v="492"/>
    <x v="15"/>
    <x v="686"/>
    <n v="753.69"/>
    <n v="981.3"/>
  </r>
  <r>
    <x v="421"/>
    <x v="493"/>
    <x v="15"/>
    <x v="687"/>
    <n v="8749.2099999999991"/>
    <n v="4812.07"/>
  </r>
  <r>
    <x v="422"/>
    <x v="494"/>
    <x v="13"/>
    <x v="688"/>
    <n v="25.92"/>
    <n v="1281.6099999999999"/>
  </r>
  <r>
    <x v="423"/>
    <x v="495"/>
    <x v="32"/>
    <x v="572"/>
    <n v="90.39"/>
    <n v="54.23"/>
  </r>
  <r>
    <x v="424"/>
    <x v="496"/>
    <x v="32"/>
    <x v="572"/>
    <n v="70.67"/>
    <n v="42.4"/>
  </r>
  <r>
    <x v="425"/>
    <x v="497"/>
    <x v="7"/>
    <x v="120"/>
    <n v="289.66000000000003"/>
    <n v="579.32000000000005"/>
  </r>
  <r>
    <x v="426"/>
    <x v="498"/>
    <x v="7"/>
    <x v="689"/>
    <n v="4.25"/>
    <n v="446.25"/>
  </r>
  <r>
    <x v="427"/>
    <x v="499"/>
    <x v="7"/>
    <x v="64"/>
    <n v="137.34"/>
    <n v="1098.72"/>
  </r>
  <r>
    <x v="427"/>
    <x v="500"/>
    <x v="7"/>
    <x v="193"/>
    <n v="151.83000000000001"/>
    <n v="910.98"/>
  </r>
  <r>
    <x v="428"/>
    <x v="501"/>
    <x v="15"/>
    <x v="690"/>
    <n v="8498.68"/>
    <n v="2209.66"/>
  </r>
  <r>
    <x v="429"/>
    <x v="502"/>
    <x v="13"/>
    <x v="691"/>
    <n v="63.29"/>
    <n v="1543.52"/>
  </r>
  <r>
    <x v="430"/>
    <x v="503"/>
    <x v="32"/>
    <x v="61"/>
    <n v="117.76"/>
    <n v="47.1"/>
  </r>
  <r>
    <x v="431"/>
    <x v="504"/>
    <x v="32"/>
    <x v="281"/>
    <n v="821.77"/>
    <n v="82.18"/>
  </r>
  <r>
    <x v="425"/>
    <x v="505"/>
    <x v="7"/>
    <x v="120"/>
    <n v="357.69"/>
    <n v="715.38"/>
  </r>
  <r>
    <x v="432"/>
    <x v="506"/>
    <x v="7"/>
    <x v="692"/>
    <n v="7.55"/>
    <n v="415.25"/>
  </r>
  <r>
    <x v="433"/>
    <x v="507"/>
    <x v="15"/>
    <x v="396"/>
    <n v="9357.65"/>
    <n v="1403.65"/>
  </r>
  <r>
    <x v="434"/>
    <x v="508"/>
    <x v="13"/>
    <x v="693"/>
    <n v="97.91"/>
    <n v="1376.13"/>
  </r>
  <r>
    <x v="435"/>
    <x v="509"/>
    <x v="32"/>
    <x v="694"/>
    <n v="157.04"/>
    <n v="31.41"/>
  </r>
  <r>
    <x v="435"/>
    <x v="510"/>
    <x v="32"/>
    <x v="281"/>
    <n v="184.51"/>
    <n v="18.45"/>
  </r>
  <r>
    <x v="436"/>
    <x v="511"/>
    <x v="32"/>
    <x v="694"/>
    <n v="2002.72"/>
    <n v="400.54"/>
  </r>
  <r>
    <x v="437"/>
    <x v="512"/>
    <x v="7"/>
    <x v="595"/>
    <n v="8.93"/>
    <n v="250.04"/>
  </r>
  <r>
    <x v="438"/>
    <x v="513"/>
    <x v="13"/>
    <x v="120"/>
    <n v="141.81"/>
    <n v="283.62"/>
  </r>
  <r>
    <x v="439"/>
    <x v="514"/>
    <x v="33"/>
    <x v="695"/>
    <n v="234.29"/>
    <n v="2249.1799999999998"/>
  </r>
  <r>
    <x v="440"/>
    <x v="515"/>
    <x v="13"/>
    <x v="696"/>
    <n v="23.22"/>
    <n v="1302.6400000000001"/>
  </r>
  <r>
    <x v="440"/>
    <x v="516"/>
    <x v="13"/>
    <x v="697"/>
    <n v="36.979999999999997"/>
    <n v="980.71"/>
  </r>
  <r>
    <x v="440"/>
    <x v="517"/>
    <x v="13"/>
    <x v="140"/>
    <n v="42.72"/>
    <n v="653.62"/>
  </r>
  <r>
    <x v="441"/>
    <x v="518"/>
    <x v="7"/>
    <x v="698"/>
    <n v="3.42"/>
    <n v="564.29999999999995"/>
  </r>
  <r>
    <x v="441"/>
    <x v="519"/>
    <x v="7"/>
    <x v="699"/>
    <n v="4.67"/>
    <n v="364.26"/>
  </r>
  <r>
    <x v="441"/>
    <x v="520"/>
    <x v="7"/>
    <x v="700"/>
    <n v="8.4"/>
    <n v="378"/>
  </r>
  <r>
    <x v="442"/>
    <x v="521"/>
    <x v="13"/>
    <x v="701"/>
    <n v="7.78"/>
    <n v="1031.74"/>
  </r>
  <r>
    <x v="443"/>
    <x v="522"/>
    <x v="21"/>
    <x v="702"/>
    <n v="478.23"/>
    <n v="651.91999999999996"/>
  </r>
  <r>
    <x v="444"/>
    <x v="523"/>
    <x v="21"/>
    <x v="703"/>
    <n v="311.02"/>
    <n v="92.56"/>
  </r>
  <r>
    <x v="246"/>
    <x v="266"/>
    <x v="9"/>
    <x v="704"/>
    <n v="9244.51"/>
    <n v="2052.2800000000002"/>
  </r>
  <r>
    <x v="445"/>
    <x v="524"/>
    <x v="20"/>
    <x v="705"/>
    <n v="42.15"/>
    <n v="4215"/>
  </r>
  <r>
    <x v="446"/>
    <x v="525"/>
    <x v="26"/>
    <x v="64"/>
    <n v="1451.1"/>
    <n v="11608.8"/>
  </r>
  <r>
    <x v="447"/>
    <x v="526"/>
    <x v="26"/>
    <x v="706"/>
    <n v="762.24"/>
    <n v="12195.84"/>
  </r>
  <r>
    <x v="408"/>
    <x v="478"/>
    <x v="7"/>
    <x v="62"/>
    <n v="96.9"/>
    <n v="1162.8"/>
  </r>
  <r>
    <x v="410"/>
    <x v="480"/>
    <x v="7"/>
    <x v="63"/>
    <n v="214.24"/>
    <n v="856.96"/>
  </r>
  <r>
    <x v="411"/>
    <x v="481"/>
    <x v="7"/>
    <x v="26"/>
    <n v="311.68"/>
    <n v="935.04"/>
  </r>
  <r>
    <x v="448"/>
    <x v="527"/>
    <x v="7"/>
    <x v="12"/>
    <n v="663.17"/>
    <n v="663.17"/>
  </r>
  <r>
    <x v="412"/>
    <x v="482"/>
    <x v="7"/>
    <x v="12"/>
    <n v="169.29"/>
    <n v="169.29"/>
  </r>
  <r>
    <x v="421"/>
    <x v="493"/>
    <x v="15"/>
    <x v="117"/>
    <n v="8749.2099999999991"/>
    <n v="8136.77"/>
  </r>
  <r>
    <x v="449"/>
    <x v="528"/>
    <x v="13"/>
    <x v="707"/>
    <n v="57.72"/>
    <n v="4825.8"/>
  </r>
  <r>
    <x v="423"/>
    <x v="495"/>
    <x v="32"/>
    <x v="572"/>
    <n v="90.39"/>
    <n v="54.23"/>
  </r>
  <r>
    <x v="424"/>
    <x v="496"/>
    <x v="32"/>
    <x v="572"/>
    <n v="70.67"/>
    <n v="42.4"/>
  </r>
  <r>
    <x v="426"/>
    <x v="498"/>
    <x v="7"/>
    <x v="708"/>
    <n v="4.25"/>
    <n v="637.5"/>
  </r>
  <r>
    <x v="428"/>
    <x v="501"/>
    <x v="15"/>
    <x v="709"/>
    <n v="8498.68"/>
    <n v="3739.42"/>
  </r>
  <r>
    <x v="450"/>
    <x v="529"/>
    <x v="13"/>
    <x v="710"/>
    <n v="126.89"/>
    <n v="5237"/>
  </r>
  <r>
    <x v="430"/>
    <x v="503"/>
    <x v="32"/>
    <x v="61"/>
    <n v="117.76"/>
    <n v="47.1"/>
  </r>
  <r>
    <x v="451"/>
    <x v="530"/>
    <x v="7"/>
    <x v="12"/>
    <n v="134.29"/>
    <n v="134.29"/>
  </r>
  <r>
    <x v="432"/>
    <x v="506"/>
    <x v="7"/>
    <x v="692"/>
    <n v="7.55"/>
    <n v="415.25"/>
  </r>
  <r>
    <x v="433"/>
    <x v="507"/>
    <x v="15"/>
    <x v="396"/>
    <n v="9357.65"/>
    <n v="1403.65"/>
  </r>
  <r>
    <x v="452"/>
    <x v="531"/>
    <x v="13"/>
    <x v="693"/>
    <n v="182.3"/>
    <n v="2562.23"/>
  </r>
  <r>
    <x v="437"/>
    <x v="512"/>
    <x v="7"/>
    <x v="595"/>
    <n v="8.93"/>
    <n v="250.04"/>
  </r>
  <r>
    <x v="427"/>
    <x v="499"/>
    <x v="7"/>
    <x v="64"/>
    <n v="137.34"/>
    <n v="1098.72"/>
  </r>
  <r>
    <x v="435"/>
    <x v="509"/>
    <x v="32"/>
    <x v="281"/>
    <n v="157.04"/>
    <n v="15.7"/>
  </r>
  <r>
    <x v="435"/>
    <x v="510"/>
    <x v="32"/>
    <x v="694"/>
    <n v="184.51"/>
    <n v="36.9"/>
  </r>
  <r>
    <x v="453"/>
    <x v="532"/>
    <x v="15"/>
    <x v="711"/>
    <n v="11255.19"/>
    <n v="4839.7299999999996"/>
  </r>
  <r>
    <x v="454"/>
    <x v="533"/>
    <x v="13"/>
    <x v="712"/>
    <n v="412.31"/>
    <n v="16771.95"/>
  </r>
  <r>
    <x v="455"/>
    <x v="534"/>
    <x v="32"/>
    <x v="281"/>
    <n v="361.23"/>
    <n v="36.119999999999997"/>
  </r>
  <r>
    <x v="439"/>
    <x v="514"/>
    <x v="33"/>
    <x v="713"/>
    <n v="234.29"/>
    <n v="4568.66"/>
  </r>
  <r>
    <x v="440"/>
    <x v="535"/>
    <x v="13"/>
    <x v="714"/>
    <n v="34.1"/>
    <n v="3234.73"/>
  </r>
  <r>
    <x v="440"/>
    <x v="536"/>
    <x v="13"/>
    <x v="715"/>
    <n v="48.45"/>
    <n v="2174.44"/>
  </r>
  <r>
    <x v="440"/>
    <x v="537"/>
    <x v="13"/>
    <x v="140"/>
    <n v="57.61"/>
    <n v="881.43"/>
  </r>
  <r>
    <x v="440"/>
    <x v="538"/>
    <x v="13"/>
    <x v="716"/>
    <n v="88.59"/>
    <n v="3885.56"/>
  </r>
  <r>
    <x v="441"/>
    <x v="518"/>
    <x v="7"/>
    <x v="717"/>
    <n v="3.42"/>
    <n v="543.78"/>
  </r>
  <r>
    <x v="441"/>
    <x v="519"/>
    <x v="7"/>
    <x v="718"/>
    <n v="4.67"/>
    <n v="616.44000000000005"/>
  </r>
  <r>
    <x v="441"/>
    <x v="520"/>
    <x v="7"/>
    <x v="700"/>
    <n v="8.4"/>
    <n v="378"/>
  </r>
  <r>
    <x v="441"/>
    <x v="539"/>
    <x v="7"/>
    <x v="719"/>
    <n v="12.13"/>
    <n v="1564.77"/>
  </r>
  <r>
    <x v="442"/>
    <x v="521"/>
    <x v="13"/>
    <x v="720"/>
    <n v="7.78"/>
    <n v="2095.7199999999998"/>
  </r>
  <r>
    <x v="443"/>
    <x v="522"/>
    <x v="21"/>
    <x v="721"/>
    <n v="478.23"/>
    <n v="1324.22"/>
  </r>
  <r>
    <x v="444"/>
    <x v="523"/>
    <x v="21"/>
    <x v="722"/>
    <n v="311.02"/>
    <n v="188.01"/>
  </r>
  <r>
    <x v="437"/>
    <x v="540"/>
    <x v="7"/>
    <x v="595"/>
    <n v="93.39"/>
    <n v="2614.92"/>
  </r>
  <r>
    <x v="437"/>
    <x v="541"/>
    <x v="7"/>
    <x v="723"/>
    <n v="72"/>
    <n v="2520"/>
  </r>
  <r>
    <x v="445"/>
    <x v="524"/>
    <x v="20"/>
    <x v="708"/>
    <n v="42.15"/>
    <n v="6322.5"/>
  </r>
  <r>
    <x v="438"/>
    <x v="513"/>
    <x v="13"/>
    <x v="120"/>
    <n v="141.81"/>
    <n v="283.62"/>
  </r>
  <r>
    <x v="456"/>
    <x v="542"/>
    <x v="13"/>
    <x v="724"/>
    <n v="297.37"/>
    <n v="148.69"/>
  </r>
  <r>
    <x v="457"/>
    <x v="543"/>
    <x v="34"/>
    <x v="725"/>
    <n v="2565.38"/>
    <n v="2052.3000000000002"/>
  </r>
  <r>
    <x v="458"/>
    <x v="544"/>
    <x v="26"/>
    <x v="64"/>
    <n v="1455.02"/>
    <n v="11640.16"/>
  </r>
  <r>
    <x v="459"/>
    <x v="545"/>
    <x v="34"/>
    <x v="572"/>
    <n v="4123.3900000000003"/>
    <n v="2474.0300000000002"/>
  </r>
  <r>
    <x v="460"/>
    <x v="546"/>
    <x v="7"/>
    <x v="193"/>
    <n v="2673.04"/>
    <n v="16038.24"/>
  </r>
  <r>
    <x v="461"/>
    <x v="547"/>
    <x v="15"/>
    <x v="272"/>
    <n v="7069.98"/>
    <n v="1343.3"/>
  </r>
  <r>
    <x v="462"/>
    <x v="548"/>
    <x v="13"/>
    <x v="726"/>
    <n v="95.85"/>
    <n v="1817.51"/>
  </r>
  <r>
    <x v="463"/>
    <x v="549"/>
    <x v="7"/>
    <x v="12"/>
    <n v="797.81"/>
    <n v="797.81"/>
  </r>
  <r>
    <x v="464"/>
    <x v="550"/>
    <x v="7"/>
    <x v="192"/>
    <n v="34.68"/>
    <n v="242.76"/>
  </r>
  <r>
    <x v="465"/>
    <x v="551"/>
    <x v="7"/>
    <x v="64"/>
    <n v="46.19"/>
    <n v="369.52"/>
  </r>
  <r>
    <x v="466"/>
    <x v="552"/>
    <x v="7"/>
    <x v="727"/>
    <n v="39.159999999999997"/>
    <n v="861.52"/>
  </r>
  <r>
    <x v="467"/>
    <x v="553"/>
    <x v="15"/>
    <x v="12"/>
    <n v="6917.42"/>
    <n v="6917.42"/>
  </r>
  <r>
    <x v="468"/>
    <x v="554"/>
    <x v="13"/>
    <x v="728"/>
    <n v="291.24"/>
    <n v="29065.75"/>
  </r>
  <r>
    <x v="466"/>
    <x v="555"/>
    <x v="7"/>
    <x v="669"/>
    <n v="155.26"/>
    <n v="12420.8"/>
  </r>
  <r>
    <x v="469"/>
    <x v="556"/>
    <x v="7"/>
    <x v="118"/>
    <n v="107.61"/>
    <n v="2582.64"/>
  </r>
  <r>
    <x v="470"/>
    <x v="557"/>
    <x v="7"/>
    <x v="63"/>
    <n v="97.01"/>
    <n v="388.04"/>
  </r>
  <r>
    <x v="470"/>
    <x v="558"/>
    <x v="7"/>
    <x v="9"/>
    <n v="122.39"/>
    <n v="611.95000000000005"/>
  </r>
  <r>
    <x v="471"/>
    <x v="559"/>
    <x v="7"/>
    <x v="12"/>
    <n v="133.97"/>
    <n v="133.97"/>
  </r>
  <r>
    <x v="472"/>
    <x v="560"/>
    <x v="7"/>
    <x v="729"/>
    <n v="191.72"/>
    <n v="2492.36"/>
  </r>
  <r>
    <x v="473"/>
    <x v="561"/>
    <x v="7"/>
    <x v="120"/>
    <n v="133.86000000000001"/>
    <n v="267.72000000000003"/>
  </r>
  <r>
    <x v="474"/>
    <x v="562"/>
    <x v="7"/>
    <x v="28"/>
    <n v="196.83"/>
    <n v="2952.45"/>
  </r>
  <r>
    <x v="475"/>
    <x v="563"/>
    <x v="7"/>
    <x v="120"/>
    <n v="309.47000000000003"/>
    <n v="618.94000000000005"/>
  </r>
  <r>
    <x v="476"/>
    <x v="564"/>
    <x v="7"/>
    <x v="192"/>
    <n v="69.33"/>
    <n v="485.31"/>
  </r>
  <r>
    <x v="477"/>
    <x v="565"/>
    <x v="7"/>
    <x v="64"/>
    <n v="48.54"/>
    <n v="388.32"/>
  </r>
  <r>
    <x v="478"/>
    <x v="566"/>
    <x v="7"/>
    <x v="193"/>
    <n v="2835.99"/>
    <n v="17015.939999999999"/>
  </r>
  <r>
    <x v="445"/>
    <x v="524"/>
    <x v="20"/>
    <x v="189"/>
    <n v="42.15"/>
    <n v="843"/>
  </r>
  <r>
    <x v="479"/>
    <x v="567"/>
    <x v="7"/>
    <x v="64"/>
    <n v="240.55"/>
    <n v="1924.4"/>
  </r>
  <r>
    <x v="480"/>
    <x v="568"/>
    <x v="34"/>
    <x v="694"/>
    <n v="615.49"/>
    <n v="123.1"/>
  </r>
  <r>
    <x v="481"/>
    <x v="569"/>
    <x v="7"/>
    <x v="120"/>
    <n v="116.04"/>
    <n v="232.08"/>
  </r>
  <r>
    <x v="482"/>
    <x v="570"/>
    <x v="34"/>
    <x v="724"/>
    <n v="1054.8399999999999"/>
    <n v="527.41999999999996"/>
  </r>
  <r>
    <x v="483"/>
    <x v="571"/>
    <x v="7"/>
    <x v="9"/>
    <n v="217.62"/>
    <n v="1088.0999999999999"/>
  </r>
  <r>
    <x v="425"/>
    <x v="572"/>
    <x v="7"/>
    <x v="12"/>
    <n v="508.5"/>
    <n v="508.5"/>
  </r>
  <r>
    <x v="467"/>
    <x v="553"/>
    <x v="15"/>
    <x v="315"/>
    <n v="80568.820000000007"/>
    <n v="6445.51"/>
  </r>
  <r>
    <x v="484"/>
    <x v="573"/>
    <x v="13"/>
    <x v="730"/>
    <n v="257.64"/>
    <n v="2046.69"/>
  </r>
  <r>
    <x v="479"/>
    <x v="574"/>
    <x v="7"/>
    <x v="12"/>
    <n v="849.74"/>
    <n v="849.74"/>
  </r>
  <r>
    <x v="485"/>
    <x v="575"/>
    <x v="2"/>
    <x v="731"/>
    <n v="29213.87"/>
    <n v="70.11"/>
  </r>
  <r>
    <x v="486"/>
    <x v="576"/>
    <x v="10"/>
    <x v="732"/>
    <n v="2675.31"/>
    <n v="654.91999999999996"/>
  </r>
  <r>
    <x v="487"/>
    <x v="577"/>
    <x v="7"/>
    <x v="193"/>
    <n v="498.12"/>
    <n v="2988.72"/>
  </r>
  <r>
    <x v="488"/>
    <x v="578"/>
    <x v="7"/>
    <x v="193"/>
    <n v="931.95"/>
    <n v="5591.7"/>
  </r>
  <r>
    <x v="489"/>
    <x v="579"/>
    <x v="7"/>
    <x v="193"/>
    <n v="358.29"/>
    <n v="2149.7399999999998"/>
  </r>
  <r>
    <x v="490"/>
    <x v="580"/>
    <x v="15"/>
    <x v="733"/>
    <n v="89112.6"/>
    <n v="10693.51"/>
  </r>
  <r>
    <x v="491"/>
    <x v="581"/>
    <x v="15"/>
    <x v="219"/>
    <n v="131219.79999999999"/>
    <n v="6560.99"/>
  </r>
  <r>
    <x v="492"/>
    <x v="582"/>
    <x v="15"/>
    <x v="61"/>
    <n v="135807.82"/>
    <n v="54323.13"/>
  </r>
  <r>
    <x v="493"/>
    <x v="583"/>
    <x v="7"/>
    <x v="63"/>
    <n v="5496.88"/>
    <n v="21987.52"/>
  </r>
  <r>
    <x v="494"/>
    <x v="584"/>
    <x v="7"/>
    <x v="26"/>
    <n v="8524.2199999999993"/>
    <n v="25572.66"/>
  </r>
  <r>
    <x v="495"/>
    <x v="585"/>
    <x v="7"/>
    <x v="26"/>
    <n v="1243.79"/>
    <n v="3731.37"/>
  </r>
  <r>
    <x v="496"/>
    <x v="586"/>
    <x v="7"/>
    <x v="63"/>
    <n v="261.58999999999997"/>
    <n v="1046.3599999999999"/>
  </r>
  <r>
    <x v="109"/>
    <x v="120"/>
    <x v="9"/>
    <x v="734"/>
    <n v="6202.05"/>
    <n v="2348.1"/>
  </r>
  <r>
    <x v="497"/>
    <x v="587"/>
    <x v="7"/>
    <x v="26"/>
    <n v="1909.73"/>
    <n v="5729.19"/>
  </r>
  <r>
    <x v="498"/>
    <x v="588"/>
    <x v="7"/>
    <x v="63"/>
    <n v="2660.81"/>
    <n v="10643.24"/>
  </r>
  <r>
    <x v="445"/>
    <x v="524"/>
    <x v="20"/>
    <x v="735"/>
    <n v="42.15"/>
    <n v="9273"/>
  </r>
  <r>
    <x v="499"/>
    <x v="589"/>
    <x v="15"/>
    <x v="272"/>
    <n v="13946.3"/>
    <n v="2649.8"/>
  </r>
  <r>
    <x v="500"/>
    <x v="590"/>
    <x v="13"/>
    <x v="681"/>
    <n v="960.42"/>
    <n v="18247.98"/>
  </r>
  <r>
    <x v="485"/>
    <x v="591"/>
    <x v="2"/>
    <x v="736"/>
    <n v="29213.87"/>
    <n v="29.21"/>
  </r>
  <r>
    <x v="486"/>
    <x v="576"/>
    <x v="10"/>
    <x v="737"/>
    <n v="2675.31"/>
    <n v="272.88"/>
  </r>
  <r>
    <x v="479"/>
    <x v="592"/>
    <x v="7"/>
    <x v="12"/>
    <n v="1069.57"/>
    <n v="1069.57"/>
  </r>
  <r>
    <x v="501"/>
    <x v="593"/>
    <x v="7"/>
    <x v="12"/>
    <n v="7472.86"/>
    <n v="7472.86"/>
  </r>
  <r>
    <x v="502"/>
    <x v="594"/>
    <x v="7"/>
    <x v="12"/>
    <n v="8716.4699999999993"/>
    <n v="8716.4699999999993"/>
  </r>
  <r>
    <x v="503"/>
    <x v="595"/>
    <x v="7"/>
    <x v="12"/>
    <n v="13937.19"/>
    <n v="13937.19"/>
  </r>
  <r>
    <x v="504"/>
    <x v="596"/>
    <x v="7"/>
    <x v="26"/>
    <n v="5164.49"/>
    <n v="15493.47"/>
  </r>
  <r>
    <x v="505"/>
    <x v="597"/>
    <x v="7"/>
    <x v="26"/>
    <n v="1432.9"/>
    <n v="4298.7"/>
  </r>
  <r>
    <x v="506"/>
    <x v="598"/>
    <x v="7"/>
    <x v="63"/>
    <n v="1006"/>
    <n v="4024"/>
  </r>
  <r>
    <x v="507"/>
    <x v="599"/>
    <x v="7"/>
    <x v="120"/>
    <n v="5069.9399999999996"/>
    <n v="10139.879999999999"/>
  </r>
  <r>
    <x v="508"/>
    <x v="600"/>
    <x v="7"/>
    <x v="120"/>
    <n v="6072.09"/>
    <n v="12144.18"/>
  </r>
  <r>
    <x v="467"/>
    <x v="553"/>
    <x v="15"/>
    <x v="101"/>
    <n v="6917.42"/>
    <n v="1729.36"/>
  </r>
  <r>
    <x v="484"/>
    <x v="573"/>
    <x v="13"/>
    <x v="738"/>
    <n v="257.64"/>
    <n v="6395.91"/>
  </r>
  <r>
    <x v="509"/>
    <x v="601"/>
    <x v="7"/>
    <x v="63"/>
    <n v="184.68"/>
    <n v="738.72"/>
  </r>
  <r>
    <x v="510"/>
    <x v="602"/>
    <x v="7"/>
    <x v="120"/>
    <n v="131.47"/>
    <n v="262.94"/>
  </r>
  <r>
    <x v="511"/>
    <x v="603"/>
    <x v="7"/>
    <x v="12"/>
    <n v="124.79"/>
    <n v="124.79"/>
  </r>
  <r>
    <x v="512"/>
    <x v="604"/>
    <x v="7"/>
    <x v="63"/>
    <n v="13.46"/>
    <n v="53.84"/>
  </r>
  <r>
    <x v="513"/>
    <x v="605"/>
    <x v="7"/>
    <x v="120"/>
    <n v="2797.98"/>
    <n v="5595.96"/>
  </r>
  <r>
    <x v="514"/>
    <x v="589"/>
    <x v="15"/>
    <x v="739"/>
    <n v="13946.3"/>
    <n v="3068.19"/>
  </r>
  <r>
    <x v="515"/>
    <x v="606"/>
    <x v="13"/>
    <x v="740"/>
    <n v="417.92"/>
    <n v="9120.69"/>
  </r>
  <r>
    <x v="516"/>
    <x v="607"/>
    <x v="7"/>
    <x v="120"/>
    <n v="422.57"/>
    <n v="845.14"/>
  </r>
  <r>
    <x v="517"/>
    <x v="608"/>
    <x v="7"/>
    <x v="12"/>
    <n v="644.79"/>
    <n v="644.79"/>
  </r>
  <r>
    <x v="518"/>
    <x v="609"/>
    <x v="7"/>
    <x v="12"/>
    <n v="496.32"/>
    <n v="496.32"/>
  </r>
  <r>
    <x v="519"/>
    <x v="610"/>
    <x v="7"/>
    <x v="12"/>
    <n v="279.89"/>
    <n v="279.89"/>
  </r>
  <r>
    <x v="520"/>
    <x v="611"/>
    <x v="7"/>
    <x v="12"/>
    <n v="362.61"/>
    <n v="362.61"/>
  </r>
  <r>
    <x v="521"/>
    <x v="612"/>
    <x v="7"/>
    <x v="120"/>
    <n v="48.78"/>
    <n v="97.56"/>
  </r>
  <r>
    <x v="522"/>
    <x v="613"/>
    <x v="7"/>
    <x v="63"/>
    <n v="3528.99"/>
    <n v="14115.96"/>
  </r>
  <r>
    <x v="445"/>
    <x v="524"/>
    <x v="20"/>
    <x v="741"/>
    <n v="42.15"/>
    <n v="2107.5"/>
  </r>
  <r>
    <x v="479"/>
    <x v="614"/>
    <x v="7"/>
    <x v="12"/>
    <n v="333.59"/>
    <n v="333.59"/>
  </r>
  <r>
    <x v="485"/>
    <x v="615"/>
    <x v="2"/>
    <x v="736"/>
    <n v="29213.87"/>
    <n v="29.21"/>
  </r>
  <r>
    <x v="486"/>
    <x v="576"/>
    <x v="10"/>
    <x v="737"/>
    <n v="2675.31"/>
    <n v="272.88"/>
  </r>
  <r>
    <x v="482"/>
    <x v="570"/>
    <x v="34"/>
    <x v="281"/>
    <n v="1054.8399999999999"/>
    <n v="105.48"/>
  </r>
  <r>
    <x v="483"/>
    <x v="616"/>
    <x v="7"/>
    <x v="12"/>
    <n v="217.62"/>
    <n v="217.62"/>
  </r>
  <r>
    <x v="523"/>
    <x v="617"/>
    <x v="15"/>
    <x v="742"/>
    <n v="3726.78"/>
    <n v="484.48"/>
  </r>
  <r>
    <x v="6"/>
    <x v="6"/>
    <x v="4"/>
    <x v="743"/>
    <s v="   -   "/>
    <s v="   -   "/>
  </r>
  <r>
    <x v="524"/>
    <x v="618"/>
    <x v="15"/>
    <x v="11"/>
    <n v="2671.81"/>
    <n v="240.46"/>
  </r>
  <r>
    <x v="525"/>
    <x v="619"/>
    <x v="15"/>
    <x v="11"/>
    <n v="5414.95"/>
    <n v="487.35"/>
  </r>
  <r>
    <x v="0"/>
    <x v="0"/>
    <x v="0"/>
    <x v="0"/>
    <m/>
    <m/>
  </r>
  <r>
    <x v="526"/>
    <x v="620"/>
    <x v="35"/>
    <x v="9"/>
    <n v="416.53"/>
    <n v="2082.65"/>
  </r>
  <r>
    <x v="527"/>
    <x v="621"/>
    <x v="7"/>
    <x v="9"/>
    <n v="8211.8700000000008"/>
    <n v="41059.35"/>
  </r>
  <r>
    <x v="528"/>
    <x v="622"/>
    <x v="7"/>
    <x v="680"/>
    <n v="1912.41"/>
    <n v="19124.099999999999"/>
  </r>
  <r>
    <x v="529"/>
    <x v="623"/>
    <x v="7"/>
    <x v="744"/>
    <n v="96.54"/>
    <n v="3861.6"/>
  </r>
  <r>
    <x v="421"/>
    <x v="493"/>
    <x v="15"/>
    <x v="10"/>
    <n v="8749.2099999999991"/>
    <n v="7874.29"/>
  </r>
  <r>
    <x v="530"/>
    <x v="624"/>
    <x v="13"/>
    <x v="745"/>
    <n v="88.5"/>
    <n v="1193.42"/>
  </r>
  <r>
    <x v="531"/>
    <x v="625"/>
    <x v="13"/>
    <x v="746"/>
    <n v="96.76"/>
    <n v="6524.04"/>
  </r>
  <r>
    <x v="532"/>
    <x v="626"/>
    <x v="15"/>
    <x v="324"/>
    <n v="8078.09"/>
    <n v="9693.7099999999991"/>
  </r>
  <r>
    <x v="533"/>
    <x v="627"/>
    <x v="13"/>
    <x v="747"/>
    <n v="154.63"/>
    <n v="17238.150000000001"/>
  </r>
  <r>
    <x v="534"/>
    <x v="628"/>
    <x v="7"/>
    <x v="120"/>
    <n v="129.83000000000001"/>
    <n v="259.66000000000003"/>
  </r>
  <r>
    <x v="535"/>
    <x v="629"/>
    <x v="7"/>
    <x v="120"/>
    <n v="323.14"/>
    <n v="646.28"/>
  </r>
  <r>
    <x v="536"/>
    <x v="630"/>
    <x v="7"/>
    <x v="12"/>
    <n v="483.27"/>
    <n v="483.27"/>
  </r>
  <r>
    <x v="537"/>
    <x v="631"/>
    <x v="7"/>
    <x v="12"/>
    <n v="107.58"/>
    <n v="107.58"/>
  </r>
  <r>
    <x v="439"/>
    <x v="514"/>
    <x v="33"/>
    <x v="748"/>
    <n v="234.29"/>
    <n v="4920.09"/>
  </r>
  <r>
    <x v="538"/>
    <x v="632"/>
    <x v="13"/>
    <x v="140"/>
    <n v="81.92"/>
    <n v="1253.3800000000001"/>
  </r>
  <r>
    <x v="538"/>
    <x v="633"/>
    <x v="13"/>
    <x v="749"/>
    <n v="87.28"/>
    <n v="6676.92"/>
  </r>
  <r>
    <x v="538"/>
    <x v="634"/>
    <x v="13"/>
    <x v="750"/>
    <n v="102.18"/>
    <n v="12506.83"/>
  </r>
  <r>
    <x v="442"/>
    <x v="521"/>
    <x v="13"/>
    <x v="751"/>
    <n v="7.78"/>
    <n v="2256.9299999999998"/>
  </r>
  <r>
    <x v="443"/>
    <x v="522"/>
    <x v="21"/>
    <x v="752"/>
    <n v="478.23"/>
    <n v="1426.08"/>
  </r>
  <r>
    <x v="444"/>
    <x v="523"/>
    <x v="21"/>
    <x v="753"/>
    <n v="311.02"/>
    <n v="202.47"/>
  </r>
  <r>
    <x v="539"/>
    <x v="635"/>
    <x v="13"/>
    <x v="28"/>
    <n v="52.17"/>
    <n v="782.55"/>
  </r>
  <r>
    <x v="539"/>
    <x v="636"/>
    <x v="13"/>
    <x v="98"/>
    <n v="61.51"/>
    <n v="4613.25"/>
  </r>
  <r>
    <x v="539"/>
    <x v="637"/>
    <x v="13"/>
    <x v="325"/>
    <n v="77.06"/>
    <n v="9247.2000000000007"/>
  </r>
  <r>
    <x v="540"/>
    <x v="638"/>
    <x v="7"/>
    <x v="193"/>
    <n v="7.09"/>
    <n v="42.54"/>
  </r>
  <r>
    <x v="540"/>
    <x v="639"/>
    <x v="7"/>
    <x v="446"/>
    <n v="7.09"/>
    <n v="241.06"/>
  </r>
  <r>
    <x v="540"/>
    <x v="640"/>
    <x v="7"/>
    <x v="754"/>
    <n v="7.6"/>
    <n v="425.6"/>
  </r>
  <r>
    <x v="541"/>
    <x v="641"/>
    <x v="7"/>
    <x v="113"/>
    <n v="27.72"/>
    <n v="388.08"/>
  </r>
  <r>
    <x v="541"/>
    <x v="642"/>
    <x v="7"/>
    <x v="118"/>
    <n v="34.72"/>
    <n v="833.28"/>
  </r>
  <r>
    <x v="541"/>
    <x v="643"/>
    <x v="7"/>
    <x v="755"/>
    <n v="51.07"/>
    <n v="2247.08"/>
  </r>
  <r>
    <x v="541"/>
    <x v="644"/>
    <x v="7"/>
    <x v="63"/>
    <n v="151.43"/>
    <n v="605.72"/>
  </r>
  <r>
    <x v="541"/>
    <x v="645"/>
    <x v="7"/>
    <x v="64"/>
    <n v="198.09"/>
    <n v="1584.72"/>
  </r>
  <r>
    <x v="541"/>
    <x v="646"/>
    <x v="7"/>
    <x v="189"/>
    <n v="294.72000000000003"/>
    <n v="5894.4"/>
  </r>
  <r>
    <x v="541"/>
    <x v="647"/>
    <x v="7"/>
    <x v="63"/>
    <n v="217.24"/>
    <n v="868.96"/>
  </r>
  <r>
    <x v="541"/>
    <x v="648"/>
    <x v="7"/>
    <x v="193"/>
    <n v="249.14"/>
    <n v="1494.84"/>
  </r>
  <r>
    <x v="541"/>
    <x v="649"/>
    <x v="7"/>
    <x v="120"/>
    <n v="372.06"/>
    <n v="744.12"/>
  </r>
  <r>
    <x v="541"/>
    <x v="650"/>
    <x v="7"/>
    <x v="120"/>
    <n v="235.44"/>
    <n v="470.88"/>
  </r>
  <r>
    <x v="526"/>
    <x v="620"/>
    <x v="35"/>
    <x v="193"/>
    <n v="416.53"/>
    <n v="2499.1799999999998"/>
  </r>
  <r>
    <x v="527"/>
    <x v="651"/>
    <x v="7"/>
    <x v="193"/>
    <n v="41021.22"/>
    <n v="246127.32"/>
  </r>
  <r>
    <x v="528"/>
    <x v="622"/>
    <x v="7"/>
    <x v="120"/>
    <n v="1912.41"/>
    <n v="3824.82"/>
  </r>
  <r>
    <x v="529"/>
    <x v="623"/>
    <x v="7"/>
    <x v="118"/>
    <n v="96.54"/>
    <n v="2316.96"/>
  </r>
  <r>
    <x v="421"/>
    <x v="493"/>
    <x v="15"/>
    <x v="733"/>
    <n v="8749.2099999999991"/>
    <n v="1049.9100000000001"/>
  </r>
  <r>
    <x v="531"/>
    <x v="625"/>
    <x v="13"/>
    <x v="756"/>
    <n v="96.76"/>
    <n v="1043.8499999999999"/>
  </r>
  <r>
    <x v="532"/>
    <x v="626"/>
    <x v="15"/>
    <x v="101"/>
    <n v="8078.09"/>
    <n v="2019.52"/>
  </r>
  <r>
    <x v="533"/>
    <x v="627"/>
    <x v="13"/>
    <x v="757"/>
    <n v="154.63"/>
    <n v="3591.28"/>
  </r>
  <r>
    <x v="428"/>
    <x v="501"/>
    <x v="15"/>
    <x v="758"/>
    <n v="8498.68"/>
    <n v="254.96"/>
  </r>
  <r>
    <x v="542"/>
    <x v="652"/>
    <x v="13"/>
    <x v="759"/>
    <n v="232.13"/>
    <n v="653.21"/>
  </r>
  <r>
    <x v="433"/>
    <x v="507"/>
    <x v="15"/>
    <x v="283"/>
    <n v="9357.65"/>
    <n v="9825.5300000000007"/>
  </r>
  <r>
    <x v="543"/>
    <x v="653"/>
    <x v="13"/>
    <x v="760"/>
    <n v="356.34"/>
    <n v="35058.51"/>
  </r>
  <r>
    <x v="534"/>
    <x v="628"/>
    <x v="7"/>
    <x v="120"/>
    <n v="129.83000000000001"/>
    <n v="259.66000000000003"/>
  </r>
  <r>
    <x v="535"/>
    <x v="629"/>
    <x v="7"/>
    <x v="120"/>
    <n v="323.14"/>
    <n v="646.28"/>
  </r>
  <r>
    <x v="536"/>
    <x v="630"/>
    <x v="7"/>
    <x v="120"/>
    <n v="483.27"/>
    <n v="966.54"/>
  </r>
  <r>
    <x v="537"/>
    <x v="631"/>
    <x v="7"/>
    <x v="120"/>
    <n v="107.58"/>
    <n v="215.16"/>
  </r>
  <r>
    <x v="439"/>
    <x v="514"/>
    <x v="33"/>
    <x v="761"/>
    <n v="234.29"/>
    <n v="3397.21"/>
  </r>
  <r>
    <x v="538"/>
    <x v="633"/>
    <x v="13"/>
    <x v="762"/>
    <n v="87.28"/>
    <n v="1068.31"/>
  </r>
  <r>
    <x v="538"/>
    <x v="634"/>
    <x v="13"/>
    <x v="763"/>
    <n v="102.18"/>
    <n v="2605.59"/>
  </r>
  <r>
    <x v="538"/>
    <x v="654"/>
    <x v="13"/>
    <x v="764"/>
    <n v="125.5"/>
    <n v="384.03"/>
  </r>
  <r>
    <x v="538"/>
    <x v="655"/>
    <x v="13"/>
    <x v="765"/>
    <n v="140.41"/>
    <n v="15037.91"/>
  </r>
  <r>
    <x v="442"/>
    <x v="521"/>
    <x v="13"/>
    <x v="766"/>
    <n v="7.78"/>
    <n v="1558.36"/>
  </r>
  <r>
    <x v="443"/>
    <x v="522"/>
    <x v="21"/>
    <x v="767"/>
    <n v="478.23"/>
    <n v="984.68"/>
  </r>
  <r>
    <x v="444"/>
    <x v="523"/>
    <x v="21"/>
    <x v="768"/>
    <n v="311.02"/>
    <n v="139.80000000000001"/>
  </r>
  <r>
    <x v="539"/>
    <x v="636"/>
    <x v="13"/>
    <x v="62"/>
    <n v="61.51"/>
    <n v="738.12"/>
  </r>
  <r>
    <x v="539"/>
    <x v="637"/>
    <x v="13"/>
    <x v="100"/>
    <n v="77.06"/>
    <n v="1926.5"/>
  </r>
  <r>
    <x v="539"/>
    <x v="656"/>
    <x v="13"/>
    <x v="26"/>
    <n v="103.13"/>
    <n v="309.39"/>
  </r>
  <r>
    <x v="539"/>
    <x v="657"/>
    <x v="13"/>
    <x v="689"/>
    <n v="143.19999999999999"/>
    <n v="15036"/>
  </r>
  <r>
    <x v="540"/>
    <x v="639"/>
    <x v="7"/>
    <x v="193"/>
    <n v="7.09"/>
    <n v="42.54"/>
  </r>
  <r>
    <x v="540"/>
    <x v="640"/>
    <x v="7"/>
    <x v="62"/>
    <n v="7.6"/>
    <n v="91.2"/>
  </r>
  <r>
    <x v="540"/>
    <x v="658"/>
    <x v="7"/>
    <x v="120"/>
    <n v="8.4499999999999993"/>
    <n v="16.899999999999999"/>
  </r>
  <r>
    <x v="540"/>
    <x v="659"/>
    <x v="7"/>
    <x v="595"/>
    <n v="8.7899999999999991"/>
    <n v="246.12"/>
  </r>
  <r>
    <x v="541"/>
    <x v="642"/>
    <x v="7"/>
    <x v="118"/>
    <n v="34.72"/>
    <n v="833.28"/>
  </r>
  <r>
    <x v="541"/>
    <x v="643"/>
    <x v="7"/>
    <x v="63"/>
    <n v="51.07"/>
    <n v="204.28"/>
  </r>
  <r>
    <x v="541"/>
    <x v="660"/>
    <x v="7"/>
    <x v="63"/>
    <n v="104.42"/>
    <n v="417.68"/>
  </r>
  <r>
    <x v="541"/>
    <x v="661"/>
    <x v="7"/>
    <x v="669"/>
    <n v="163.09"/>
    <n v="13047.2"/>
  </r>
  <r>
    <x v="541"/>
    <x v="662"/>
    <x v="7"/>
    <x v="191"/>
    <n v="808.66"/>
    <n v="14555.88"/>
  </r>
  <r>
    <x v="541"/>
    <x v="663"/>
    <x v="7"/>
    <x v="706"/>
    <n v="647.63"/>
    <n v="10362.08"/>
  </r>
  <r>
    <x v="541"/>
    <x v="648"/>
    <x v="7"/>
    <x v="62"/>
    <n v="249.14"/>
    <n v="2989.68"/>
  </r>
  <r>
    <x v="541"/>
    <x v="664"/>
    <x v="7"/>
    <x v="120"/>
    <n v="715.21"/>
    <n v="1430.42"/>
  </r>
  <r>
    <x v="541"/>
    <x v="665"/>
    <x v="7"/>
    <x v="120"/>
    <n v="277.45"/>
    <n v="554.9"/>
  </r>
  <r>
    <x v="541"/>
    <x v="666"/>
    <x v="7"/>
    <x v="120"/>
    <n v="551.45000000000005"/>
    <n v="1102.9000000000001"/>
  </r>
  <r>
    <x v="541"/>
    <x v="667"/>
    <x v="7"/>
    <x v="120"/>
    <n v="1414.56"/>
    <n v="2829.12"/>
  </r>
  <r>
    <x v="541"/>
    <x v="668"/>
    <x v="7"/>
    <x v="63"/>
    <n v="1101.3499999999999"/>
    <n v="4405.3999999999996"/>
  </r>
  <r>
    <x v="544"/>
    <x v="669"/>
    <x v="7"/>
    <x v="120"/>
    <n v="125.24"/>
    <n v="250.48"/>
  </r>
  <r>
    <x v="545"/>
    <x v="670"/>
    <x v="7"/>
    <x v="120"/>
    <n v="2448.9299999999998"/>
    <n v="4897.8599999999997"/>
  </r>
  <r>
    <x v="546"/>
    <x v="671"/>
    <x v="7"/>
    <x v="12"/>
    <n v="624.76"/>
    <n v="624.76"/>
  </r>
  <r>
    <x v="546"/>
    <x v="672"/>
    <x v="7"/>
    <x v="12"/>
    <n v="805.98"/>
    <n v="805.98"/>
  </r>
  <r>
    <x v="409"/>
    <x v="673"/>
    <x v="7"/>
    <x v="12"/>
    <n v="299.01"/>
    <n v="299.01"/>
  </r>
  <r>
    <x v="409"/>
    <x v="674"/>
    <x v="7"/>
    <x v="12"/>
    <n v="239.8"/>
    <n v="239.8"/>
  </r>
  <r>
    <x v="547"/>
    <x v="675"/>
    <x v="26"/>
    <x v="769"/>
    <n v="106.38"/>
    <n v="4042.44"/>
  </r>
  <r>
    <x v="548"/>
    <x v="676"/>
    <x v="7"/>
    <x v="681"/>
    <n v="504.88"/>
    <n v="9592.7199999999993"/>
  </r>
  <r>
    <x v="548"/>
    <x v="677"/>
    <x v="7"/>
    <x v="681"/>
    <n v="464.98"/>
    <n v="8834.6200000000008"/>
  </r>
  <r>
    <x v="549"/>
    <x v="678"/>
    <x v="7"/>
    <x v="681"/>
    <n v="336.18"/>
    <n v="6387.42"/>
  </r>
  <r>
    <x v="534"/>
    <x v="628"/>
    <x v="7"/>
    <x v="193"/>
    <n v="129.83000000000001"/>
    <n v="778.98"/>
  </r>
  <r>
    <x v="535"/>
    <x v="629"/>
    <x v="7"/>
    <x v="193"/>
    <n v="323.14"/>
    <n v="1938.84"/>
  </r>
  <r>
    <x v="536"/>
    <x v="630"/>
    <x v="7"/>
    <x v="64"/>
    <n v="483.27"/>
    <n v="3866.16"/>
  </r>
  <r>
    <x v="537"/>
    <x v="631"/>
    <x v="7"/>
    <x v="64"/>
    <n v="107.58"/>
    <n v="860.64"/>
  </r>
  <r>
    <x v="550"/>
    <x v="679"/>
    <x v="36"/>
    <x v="770"/>
    <n v="8538.14"/>
    <n v="1568.88"/>
  </r>
  <r>
    <x v="551"/>
    <x v="680"/>
    <x v="7"/>
    <x v="26"/>
    <n v="1064.21"/>
    <n v="3192.63"/>
  </r>
  <r>
    <x v="551"/>
    <x v="681"/>
    <x v="7"/>
    <x v="120"/>
    <n v="1338.46"/>
    <n v="2676.92"/>
  </r>
  <r>
    <x v="551"/>
    <x v="682"/>
    <x v="7"/>
    <x v="9"/>
    <n v="1612.74"/>
    <n v="8063.7"/>
  </r>
  <r>
    <x v="551"/>
    <x v="683"/>
    <x v="7"/>
    <x v="193"/>
    <n v="1887.02"/>
    <n v="11322.12"/>
  </r>
  <r>
    <x v="551"/>
    <x v="684"/>
    <x v="7"/>
    <x v="12"/>
    <n v="2709.81"/>
    <n v="2709.81"/>
  </r>
  <r>
    <x v="551"/>
    <x v="685"/>
    <x v="7"/>
    <x v="12"/>
    <n v="2984.08"/>
    <n v="2984.08"/>
  </r>
  <r>
    <x v="551"/>
    <x v="686"/>
    <x v="7"/>
    <x v="12"/>
    <n v="4081.17"/>
    <n v="4081.17"/>
  </r>
  <r>
    <x v="552"/>
    <x v="687"/>
    <x v="7"/>
    <x v="595"/>
    <n v="23.67"/>
    <n v="662.76"/>
  </r>
  <r>
    <x v="409"/>
    <x v="688"/>
    <x v="7"/>
    <x v="113"/>
    <n v="211.25"/>
    <n v="2957.5"/>
  </r>
  <r>
    <x v="553"/>
    <x v="689"/>
    <x v="37"/>
    <x v="681"/>
    <n v="17.97"/>
    <n v="341.43"/>
  </r>
  <r>
    <x v="554"/>
    <x v="690"/>
    <x v="7"/>
    <x v="681"/>
    <n v="18.510000000000002"/>
    <n v="351.69"/>
  </r>
  <r>
    <x v="421"/>
    <x v="493"/>
    <x v="15"/>
    <x v="771"/>
    <n v="8749.2099999999991"/>
    <n v="28872.39"/>
  </r>
  <r>
    <x v="530"/>
    <x v="624"/>
    <x v="13"/>
    <x v="772"/>
    <n v="88.5"/>
    <n v="19890.38"/>
  </r>
  <r>
    <x v="531"/>
    <x v="625"/>
    <x v="13"/>
    <x v="773"/>
    <n v="96.76"/>
    <n v="6958.98"/>
  </r>
  <r>
    <x v="532"/>
    <x v="626"/>
    <x v="15"/>
    <x v="281"/>
    <n v="8078.09"/>
    <n v="807.81"/>
  </r>
  <r>
    <x v="533"/>
    <x v="627"/>
    <x v="13"/>
    <x v="774"/>
    <n v="154.63"/>
    <n v="1436.51"/>
  </r>
  <r>
    <x v="428"/>
    <x v="501"/>
    <x v="15"/>
    <x v="572"/>
    <n v="8498.68"/>
    <n v="5099.21"/>
  </r>
  <r>
    <x v="542"/>
    <x v="652"/>
    <x v="13"/>
    <x v="775"/>
    <n v="232.13"/>
    <n v="13064.28"/>
  </r>
  <r>
    <x v="555"/>
    <x v="691"/>
    <x v="7"/>
    <x v="776"/>
    <n v="0.68999999999999984"/>
    <n v="62.1"/>
  </r>
  <r>
    <x v="555"/>
    <x v="692"/>
    <x v="7"/>
    <x v="118"/>
    <n v="0.7"/>
    <n v="16.8"/>
  </r>
  <r>
    <x v="555"/>
    <x v="693"/>
    <x v="7"/>
    <x v="454"/>
    <n v="7.03"/>
    <n v="253.08"/>
  </r>
  <r>
    <x v="540"/>
    <x v="694"/>
    <x v="7"/>
    <x v="741"/>
    <n v="7.09"/>
    <n v="354.5"/>
  </r>
  <r>
    <x v="540"/>
    <x v="639"/>
    <x v="7"/>
    <x v="118"/>
    <n v="7.09"/>
    <n v="170.16"/>
  </r>
  <r>
    <x v="540"/>
    <x v="640"/>
    <x v="7"/>
    <x v="193"/>
    <n v="7.6"/>
    <n v="45.6"/>
  </r>
  <r>
    <x v="540"/>
    <x v="658"/>
    <x v="7"/>
    <x v="193"/>
    <n v="8.4499999999999993"/>
    <n v="50.7"/>
  </r>
  <r>
    <x v="541"/>
    <x v="641"/>
    <x v="7"/>
    <x v="777"/>
    <n v="27.72"/>
    <n v="3936.24"/>
  </r>
  <r>
    <x v="541"/>
    <x v="642"/>
    <x v="7"/>
    <x v="706"/>
    <n v="34.72"/>
    <n v="555.52"/>
  </r>
  <r>
    <x v="541"/>
    <x v="643"/>
    <x v="7"/>
    <x v="706"/>
    <n v="51.07"/>
    <n v="817.12"/>
  </r>
  <r>
    <x v="541"/>
    <x v="660"/>
    <x v="7"/>
    <x v="706"/>
    <n v="104.42"/>
    <n v="1670.72"/>
  </r>
  <r>
    <x v="541"/>
    <x v="695"/>
    <x v="7"/>
    <x v="769"/>
    <n v="149.16"/>
    <n v="5668.08"/>
  </r>
  <r>
    <x v="541"/>
    <x v="644"/>
    <x v="7"/>
    <x v="189"/>
    <n v="151.43"/>
    <n v="3028.6"/>
  </r>
  <r>
    <x v="541"/>
    <x v="645"/>
    <x v="7"/>
    <x v="63"/>
    <n v="198.09"/>
    <n v="792.36"/>
  </r>
  <r>
    <x v="541"/>
    <x v="646"/>
    <x v="7"/>
    <x v="63"/>
    <n v="294.72000000000003"/>
    <n v="1178.8800000000001"/>
  </r>
  <r>
    <x v="541"/>
    <x v="696"/>
    <x v="7"/>
    <x v="193"/>
    <n v="472.1"/>
    <n v="2832.6"/>
  </r>
  <r>
    <x v="541"/>
    <x v="697"/>
    <x v="7"/>
    <x v="120"/>
    <n v="123.9"/>
    <n v="247.8"/>
  </r>
  <r>
    <x v="541"/>
    <x v="648"/>
    <x v="7"/>
    <x v="63"/>
    <n v="249.14"/>
    <n v="996.56"/>
  </r>
  <r>
    <x v="541"/>
    <x v="698"/>
    <x v="7"/>
    <x v="120"/>
    <n v="372.06"/>
    <n v="744.12"/>
  </r>
  <r>
    <x v="541"/>
    <x v="699"/>
    <x v="7"/>
    <x v="120"/>
    <n v="372.06"/>
    <n v="744.12"/>
  </r>
  <r>
    <x v="541"/>
    <x v="700"/>
    <x v="7"/>
    <x v="120"/>
    <n v="529.20000000000005"/>
    <n v="1058.4000000000001"/>
  </r>
  <r>
    <x v="541"/>
    <x v="701"/>
    <x v="7"/>
    <x v="307"/>
    <n v="148.61000000000001"/>
    <n v="4458.3"/>
  </r>
  <r>
    <x v="541"/>
    <x v="702"/>
    <x v="7"/>
    <x v="120"/>
    <n v="220.51"/>
    <n v="441.02"/>
  </r>
  <r>
    <x v="541"/>
    <x v="703"/>
    <x v="7"/>
    <x v="120"/>
    <n v="170.1"/>
    <n v="340.2"/>
  </r>
  <r>
    <x v="541"/>
    <x v="704"/>
    <x v="7"/>
    <x v="120"/>
    <n v="551.45000000000005"/>
    <n v="1102.9000000000001"/>
  </r>
  <r>
    <x v="534"/>
    <x v="628"/>
    <x v="7"/>
    <x v="120"/>
    <n v="129.83000000000001"/>
    <n v="259.66000000000003"/>
  </r>
  <r>
    <x v="535"/>
    <x v="629"/>
    <x v="7"/>
    <x v="120"/>
    <n v="323.14"/>
    <n v="646.28"/>
  </r>
  <r>
    <x v="536"/>
    <x v="630"/>
    <x v="7"/>
    <x v="12"/>
    <n v="483.27"/>
    <n v="483.27"/>
  </r>
  <r>
    <x v="537"/>
    <x v="631"/>
    <x v="7"/>
    <x v="12"/>
    <n v="107.58"/>
    <n v="107.58"/>
  </r>
  <r>
    <x v="556"/>
    <x v="705"/>
    <x v="15"/>
    <x v="622"/>
    <n v="10675.82"/>
    <n v="3736.54"/>
  </r>
  <r>
    <x v="543"/>
    <x v="706"/>
    <x v="13"/>
    <x v="778"/>
    <n v="467.1"/>
    <n v="15465.68"/>
  </r>
  <r>
    <x v="439"/>
    <x v="514"/>
    <x v="33"/>
    <x v="447"/>
    <n v="234.29"/>
    <n v="820.02"/>
  </r>
  <r>
    <x v="538"/>
    <x v="707"/>
    <x v="13"/>
    <x v="779"/>
    <n v="247.24"/>
    <n v="8826.4699999999993"/>
  </r>
  <r>
    <x v="442"/>
    <x v="521"/>
    <x v="13"/>
    <x v="780"/>
    <n v="7.78"/>
    <n v="376.16"/>
  </r>
  <r>
    <x v="443"/>
    <x v="522"/>
    <x v="21"/>
    <x v="781"/>
    <n v="478.23"/>
    <n v="237.68"/>
  </r>
  <r>
    <x v="444"/>
    <x v="523"/>
    <x v="21"/>
    <x v="782"/>
    <n v="311.02"/>
    <n v="33.75"/>
  </r>
  <r>
    <x v="539"/>
    <x v="708"/>
    <x v="13"/>
    <x v="723"/>
    <n v="176.64"/>
    <n v="6182.4"/>
  </r>
  <r>
    <x v="540"/>
    <x v="709"/>
    <x v="7"/>
    <x v="680"/>
    <n v="19.39"/>
    <n v="193.9"/>
  </r>
  <r>
    <x v="541"/>
    <x v="710"/>
    <x v="7"/>
    <x v="595"/>
    <n v="164.63"/>
    <n v="4609.6400000000003"/>
  </r>
  <r>
    <x v="541"/>
    <x v="711"/>
    <x v="7"/>
    <x v="62"/>
    <n v="1965.32"/>
    <n v="23583.84"/>
  </r>
  <r>
    <x v="541"/>
    <x v="712"/>
    <x v="7"/>
    <x v="63"/>
    <n v="1166.8699999999999"/>
    <n v="4667.47"/>
  </r>
  <r>
    <x v="557"/>
    <x v="713"/>
    <x v="7"/>
    <x v="63"/>
    <n v="736.12"/>
    <n v="2944.48"/>
  </r>
  <r>
    <x v="558"/>
    <x v="714"/>
    <x v="7"/>
    <x v="120"/>
    <n v="31.72"/>
    <n v="63.44"/>
  </r>
  <r>
    <x v="541"/>
    <x v="715"/>
    <x v="7"/>
    <x v="120"/>
    <n v="347.38"/>
    <n v="694.76"/>
  </r>
  <r>
    <x v="544"/>
    <x v="669"/>
    <x v="7"/>
    <x v="12"/>
    <n v="125.24"/>
    <n v="125.24"/>
  </r>
  <r>
    <x v="559"/>
    <x v="716"/>
    <x v="7"/>
    <x v="12"/>
    <n v="358.04"/>
    <n v="358.04"/>
  </r>
  <r>
    <x v="545"/>
    <x v="670"/>
    <x v="7"/>
    <x v="12"/>
    <n v="6692.81"/>
    <n v="6692.81"/>
  </r>
  <r>
    <x v="545"/>
    <x v="717"/>
    <x v="7"/>
    <x v="12"/>
    <n v="9051.26"/>
    <n v="9051.26"/>
  </r>
  <r>
    <x v="546"/>
    <x v="672"/>
    <x v="7"/>
    <x v="12"/>
    <n v="805.98"/>
    <n v="805.98"/>
  </r>
  <r>
    <x v="546"/>
    <x v="718"/>
    <x v="7"/>
    <x v="12"/>
    <n v="3044.61"/>
    <n v="3044.61"/>
  </r>
  <r>
    <x v="409"/>
    <x v="719"/>
    <x v="7"/>
    <x v="12"/>
    <n v="199.88"/>
    <n v="199.88"/>
  </r>
  <r>
    <x v="409"/>
    <x v="720"/>
    <x v="7"/>
    <x v="12"/>
    <n v="1356.24"/>
    <n v="1356.24"/>
  </r>
  <r>
    <x v="534"/>
    <x v="628"/>
    <x v="7"/>
    <x v="63"/>
    <n v="129.83000000000001"/>
    <n v="519.32000000000005"/>
  </r>
  <r>
    <x v="535"/>
    <x v="629"/>
    <x v="7"/>
    <x v="63"/>
    <n v="323.14"/>
    <n v="1292.56"/>
  </r>
  <r>
    <x v="532"/>
    <x v="626"/>
    <x v="15"/>
    <x v="733"/>
    <n v="8078.09"/>
    <n v="969.37"/>
  </r>
  <r>
    <x v="533"/>
    <x v="627"/>
    <x v="13"/>
    <x v="783"/>
    <n v="154.63"/>
    <n v="1723.82"/>
  </r>
  <r>
    <x v="556"/>
    <x v="705"/>
    <x v="15"/>
    <x v="784"/>
    <n v="10675.82"/>
    <n v="16547.52"/>
  </r>
  <r>
    <x v="543"/>
    <x v="706"/>
    <x v="13"/>
    <x v="785"/>
    <n v="467.1"/>
    <n v="68490.87"/>
  </r>
  <r>
    <x v="439"/>
    <x v="514"/>
    <x v="33"/>
    <x v="786"/>
    <n v="234.29"/>
    <n v="3912.64"/>
  </r>
  <r>
    <x v="538"/>
    <x v="634"/>
    <x v="13"/>
    <x v="787"/>
    <n v="102.18"/>
    <n v="625.34"/>
  </r>
  <r>
    <x v="538"/>
    <x v="721"/>
    <x v="13"/>
    <x v="788"/>
    <n v="247.24"/>
    <n v="39088.639999999999"/>
  </r>
  <r>
    <x v="538"/>
    <x v="722"/>
    <x v="13"/>
    <x v="787"/>
    <n v="339"/>
    <n v="2074.6799999999998"/>
  </r>
  <r>
    <x v="538"/>
    <x v="723"/>
    <x v="13"/>
    <x v="789"/>
    <n v="572.38"/>
    <n v="4086.79"/>
  </r>
  <r>
    <x v="442"/>
    <x v="521"/>
    <x v="13"/>
    <x v="790"/>
    <n v="7.78"/>
    <n v="1794.8"/>
  </r>
  <r>
    <x v="443"/>
    <x v="522"/>
    <x v="21"/>
    <x v="791"/>
    <n v="478.23"/>
    <n v="1134.07"/>
  </r>
  <r>
    <x v="444"/>
    <x v="523"/>
    <x v="21"/>
    <x v="792"/>
    <n v="311.02"/>
    <n v="161.02000000000001"/>
  </r>
  <r>
    <x v="539"/>
    <x v="637"/>
    <x v="13"/>
    <x v="62"/>
    <n v="77.06"/>
    <n v="924.72"/>
  </r>
  <r>
    <x v="539"/>
    <x v="708"/>
    <x v="13"/>
    <x v="793"/>
    <n v="176.64"/>
    <n v="27379.200000000001"/>
  </r>
  <r>
    <x v="540"/>
    <x v="640"/>
    <x v="7"/>
    <x v="63"/>
    <n v="7.6"/>
    <n v="30.4"/>
  </r>
  <r>
    <x v="540"/>
    <x v="724"/>
    <x v="7"/>
    <x v="794"/>
    <n v="8.7899999999999991"/>
    <n v="228.54"/>
  </r>
  <r>
    <x v="555"/>
    <x v="725"/>
    <x v="7"/>
    <x v="446"/>
    <n v="13.05"/>
    <n v="443.7"/>
  </r>
  <r>
    <x v="541"/>
    <x v="643"/>
    <x v="7"/>
    <x v="727"/>
    <n v="51.07"/>
    <n v="1123.54"/>
  </r>
  <r>
    <x v="541"/>
    <x v="710"/>
    <x v="7"/>
    <x v="795"/>
    <n v="412.82"/>
    <n v="43758.92"/>
  </r>
  <r>
    <x v="541"/>
    <x v="646"/>
    <x v="7"/>
    <x v="64"/>
    <n v="294.72000000000003"/>
    <n v="2357.7600000000002"/>
  </r>
  <r>
    <x v="541"/>
    <x v="711"/>
    <x v="7"/>
    <x v="118"/>
    <n v="2266.42"/>
    <n v="54394.080000000002"/>
  </r>
  <r>
    <x v="541"/>
    <x v="726"/>
    <x v="7"/>
    <x v="118"/>
    <n v="1386.16"/>
    <n v="33267.839999999997"/>
  </r>
  <r>
    <x v="541"/>
    <x v="727"/>
    <x v="7"/>
    <x v="120"/>
    <n v="372.06"/>
    <n v="744.12"/>
  </r>
  <r>
    <x v="541"/>
    <x v="649"/>
    <x v="7"/>
    <x v="120"/>
    <n v="372.06"/>
    <n v="744.12"/>
  </r>
  <r>
    <x v="541"/>
    <x v="728"/>
    <x v="7"/>
    <x v="120"/>
    <n v="1234.05"/>
    <n v="2468.1"/>
  </r>
  <r>
    <x v="541"/>
    <x v="712"/>
    <x v="7"/>
    <x v="63"/>
    <n v="1290.07"/>
    <n v="5160.28"/>
  </r>
  <r>
    <x v="541"/>
    <x v="729"/>
    <x v="7"/>
    <x v="120"/>
    <n v="2688.86"/>
    <n v="5377.72"/>
  </r>
  <r>
    <x v="560"/>
    <x v="730"/>
    <x v="38"/>
    <x v="12"/>
    <n v="7382.58"/>
    <n v="7382.58"/>
  </r>
  <r>
    <x v="561"/>
    <x v="731"/>
    <x v="7"/>
    <x v="12"/>
    <n v="329635.75"/>
    <n v="329635.75"/>
  </r>
  <r>
    <x v="562"/>
    <x v="732"/>
    <x v="39"/>
    <x v="12"/>
    <n v="2479.31"/>
    <n v="2479.31"/>
  </r>
  <r>
    <x v="563"/>
    <x v="733"/>
    <x v="7"/>
    <x v="12"/>
    <n v="145900.21"/>
    <n v="145900.21"/>
  </r>
  <r>
    <x v="564"/>
    <x v="734"/>
    <x v="7"/>
    <x v="12"/>
    <n v="4140.29"/>
    <n v="4140.29"/>
  </r>
  <r>
    <x v="565"/>
    <x v="735"/>
    <x v="7"/>
    <x v="12"/>
    <n v="453725.54"/>
    <n v="453725.54"/>
  </r>
  <r>
    <x v="62"/>
    <x v="63"/>
    <x v="18"/>
    <x v="9"/>
    <n v="145.96"/>
    <n v="729.8"/>
  </r>
  <r>
    <x v="566"/>
    <x v="736"/>
    <x v="7"/>
    <x v="9"/>
    <n v="5670.49"/>
    <n v="28352.45"/>
  </r>
  <r>
    <x v="567"/>
    <x v="737"/>
    <x v="18"/>
    <x v="192"/>
    <n v="200.46"/>
    <n v="1403.22"/>
  </r>
  <r>
    <x v="568"/>
    <x v="738"/>
    <x v="7"/>
    <x v="193"/>
    <n v="1510.49"/>
    <n v="9062.94"/>
  </r>
  <r>
    <x v="568"/>
    <x v="739"/>
    <x v="7"/>
    <x v="12"/>
    <n v="3035.66"/>
    <n v="3035.66"/>
  </r>
  <r>
    <x v="569"/>
    <x v="740"/>
    <x v="9"/>
    <x v="796"/>
    <n v="18538.12"/>
    <n v="311.44"/>
  </r>
  <r>
    <x v="570"/>
    <x v="741"/>
    <x v="12"/>
    <x v="797"/>
    <n v="3962.63"/>
    <n v="6657.22"/>
  </r>
  <r>
    <x v="571"/>
    <x v="742"/>
    <x v="40"/>
    <x v="12"/>
    <n v="1201.44"/>
    <n v="1201.44"/>
  </r>
  <r>
    <x v="572"/>
    <x v="743"/>
    <x v="7"/>
    <x v="12"/>
    <n v="1040.31"/>
    <n v="1040.31"/>
  </r>
  <r>
    <x v="573"/>
    <x v="744"/>
    <x v="9"/>
    <x v="798"/>
    <n v="14347.67"/>
    <n v="1354.42"/>
  </r>
  <r>
    <x v="574"/>
    <x v="745"/>
    <x v="12"/>
    <x v="799"/>
    <n v="703.67"/>
    <n v="5488.63"/>
  </r>
  <r>
    <x v="574"/>
    <x v="746"/>
    <x v="12"/>
    <x v="800"/>
    <n v="703.67"/>
    <n v="1154.02"/>
  </r>
  <r>
    <x v="575"/>
    <x v="747"/>
    <x v="9"/>
    <x v="801"/>
    <n v="16347.67"/>
    <n v="526.39"/>
  </r>
  <r>
    <x v="576"/>
    <x v="748"/>
    <x v="9"/>
    <x v="802"/>
    <n v="87679"/>
    <n v="2104.3000000000002"/>
  </r>
  <r>
    <x v="577"/>
    <x v="749"/>
    <x v="12"/>
    <x v="467"/>
    <n v="746.4"/>
    <n v="2403.41"/>
  </r>
  <r>
    <x v="569"/>
    <x v="750"/>
    <x v="9"/>
    <x v="803"/>
    <n v="18538.12"/>
    <n v="5822.82"/>
  </r>
  <r>
    <x v="570"/>
    <x v="751"/>
    <x v="12"/>
    <x v="804"/>
    <n v="569.19000000000005"/>
    <n v="16091"/>
  </r>
  <r>
    <x v="570"/>
    <x v="752"/>
    <x v="12"/>
    <x v="805"/>
    <n v="569.19000000000005"/>
    <n v="1787.26"/>
  </r>
  <r>
    <x v="578"/>
    <x v="753"/>
    <x v="9"/>
    <x v="806"/>
    <n v="18558.099999999999"/>
    <n v="6821.96"/>
  </r>
  <r>
    <x v="579"/>
    <x v="754"/>
    <x v="12"/>
    <x v="807"/>
    <n v="605.17999999999995"/>
    <n v="13689.17"/>
  </r>
  <r>
    <x v="579"/>
    <x v="755"/>
    <x v="12"/>
    <x v="808"/>
    <n v="605.17999999999995"/>
    <n v="8557.25"/>
  </r>
  <r>
    <x v="580"/>
    <x v="756"/>
    <x v="9"/>
    <x v="809"/>
    <n v="16345.39"/>
    <n v="23169.59"/>
  </r>
  <r>
    <x v="570"/>
    <x v="757"/>
    <x v="12"/>
    <x v="810"/>
    <n v="569.19000000000005"/>
    <n v="4507.9799999999996"/>
  </r>
  <r>
    <x v="570"/>
    <x v="758"/>
    <x v="12"/>
    <x v="811"/>
    <n v="569.19000000000005"/>
    <n v="76174.7"/>
  </r>
  <r>
    <x v="581"/>
    <x v="759"/>
    <x v="9"/>
    <x v="812"/>
    <n v="18558.099999999999"/>
    <n v="2078.5100000000002"/>
  </r>
  <r>
    <x v="577"/>
    <x v="760"/>
    <x v="12"/>
    <x v="813"/>
    <n v="746.4"/>
    <n v="3582.72"/>
  </r>
  <r>
    <x v="577"/>
    <x v="761"/>
    <x v="12"/>
    <x v="814"/>
    <n v="746.4"/>
    <n v="4776.96"/>
  </r>
  <r>
    <x v="575"/>
    <x v="747"/>
    <x v="9"/>
    <x v="815"/>
    <n v="16347.67"/>
    <n v="4021.53"/>
  </r>
  <r>
    <x v="577"/>
    <x v="762"/>
    <x v="12"/>
    <x v="202"/>
    <n v="746.4"/>
    <n v="6717.6"/>
  </r>
  <r>
    <x v="577"/>
    <x v="763"/>
    <x v="12"/>
    <x v="816"/>
    <n v="746.4"/>
    <n v="8210.4"/>
  </r>
  <r>
    <x v="577"/>
    <x v="764"/>
    <x v="12"/>
    <x v="817"/>
    <n v="746.4"/>
    <n v="3433.44"/>
  </r>
  <r>
    <x v="582"/>
    <x v="765"/>
    <x v="9"/>
    <x v="818"/>
    <n v="14200.8"/>
    <n v="6787.98"/>
  </r>
  <r>
    <x v="577"/>
    <x v="766"/>
    <x v="12"/>
    <x v="729"/>
    <n v="746.4"/>
    <n v="9703.2000000000007"/>
  </r>
  <r>
    <x v="577"/>
    <x v="767"/>
    <x v="12"/>
    <x v="819"/>
    <n v="746.4"/>
    <n v="12539.52"/>
  </r>
  <r>
    <x v="577"/>
    <x v="768"/>
    <x v="12"/>
    <x v="191"/>
    <n v="746.4"/>
    <n v="13435.2"/>
  </r>
  <r>
    <x v="576"/>
    <x v="748"/>
    <x v="9"/>
    <x v="184"/>
    <n v="13039"/>
    <n v="782.34"/>
  </r>
  <r>
    <x v="577"/>
    <x v="769"/>
    <x v="12"/>
    <x v="193"/>
    <n v="746.4"/>
    <n v="4478.3999999999996"/>
  </r>
  <r>
    <x v="583"/>
    <x v="770"/>
    <x v="41"/>
    <x v="820"/>
    <n v="732.57"/>
    <n v="1007.28"/>
  </r>
  <r>
    <x v="584"/>
    <x v="771"/>
    <x v="10"/>
    <x v="687"/>
    <n v="1422.71"/>
    <n v="782.49"/>
  </r>
  <r>
    <x v="585"/>
    <x v="772"/>
    <x v="7"/>
    <x v="284"/>
    <n v="4.6399999999999997"/>
    <n v="301.60000000000002"/>
  </r>
  <r>
    <x v="583"/>
    <x v="770"/>
    <x v="41"/>
    <x v="307"/>
    <n v="732.57"/>
    <n v="21977.1"/>
  </r>
  <r>
    <x v="586"/>
    <x v="773"/>
    <x v="12"/>
    <x v="821"/>
    <n v="61.52"/>
    <n v="18456"/>
  </r>
  <r>
    <x v="445"/>
    <x v="774"/>
    <x v="20"/>
    <x v="822"/>
    <n v="42.15"/>
    <n v="21075"/>
  </r>
  <r>
    <x v="587"/>
    <x v="775"/>
    <x v="7"/>
    <x v="26"/>
    <n v="43.85"/>
    <n v="131.55000000000001"/>
  </r>
  <r>
    <x v="588"/>
    <x v="776"/>
    <x v="7"/>
    <x v="12"/>
    <n v="2086.62"/>
    <n v="2086.62"/>
  </r>
  <r>
    <x v="589"/>
    <x v="777"/>
    <x v="7"/>
    <x v="12"/>
    <n v="2906.24"/>
    <n v="2906.24"/>
  </r>
  <r>
    <x v="590"/>
    <x v="778"/>
    <x v="8"/>
    <x v="101"/>
    <n v="11789.72"/>
    <n v="2947.43"/>
  </r>
  <r>
    <x v="591"/>
    <x v="779"/>
    <x v="13"/>
    <x v="100"/>
    <n v="255.06"/>
    <n v="6376.5"/>
  </r>
  <r>
    <x v="592"/>
    <x v="780"/>
    <x v="8"/>
    <x v="101"/>
    <n v="12116.92"/>
    <n v="3029.23"/>
  </r>
  <r>
    <x v="591"/>
    <x v="781"/>
    <x v="13"/>
    <x v="100"/>
    <n v="223.62"/>
    <n v="5590.5"/>
  </r>
  <r>
    <x v="439"/>
    <x v="514"/>
    <x v="33"/>
    <x v="9"/>
    <n v="234.29"/>
    <n v="1171.45"/>
  </r>
  <r>
    <x v="538"/>
    <x v="782"/>
    <x v="13"/>
    <x v="763"/>
    <n v="67.88"/>
    <n v="1730.94"/>
  </r>
  <r>
    <x v="538"/>
    <x v="783"/>
    <x v="13"/>
    <x v="763"/>
    <n v="91.09"/>
    <n v="2322.8000000000002"/>
  </r>
  <r>
    <x v="442"/>
    <x v="521"/>
    <x v="13"/>
    <x v="823"/>
    <n v="7.78"/>
    <n v="5373.65"/>
  </r>
  <r>
    <x v="443"/>
    <x v="522"/>
    <x v="21"/>
    <x v="824"/>
    <n v="478.23"/>
    <n v="3395.43"/>
  </r>
  <r>
    <x v="444"/>
    <x v="523"/>
    <x v="21"/>
    <x v="784"/>
    <n v="311.02"/>
    <n v="482.08"/>
  </r>
  <r>
    <x v="593"/>
    <x v="784"/>
    <x v="38"/>
    <x v="12"/>
    <n v="5325.72"/>
    <n v="5325.72"/>
  </r>
  <r>
    <x v="561"/>
    <x v="785"/>
    <x v="7"/>
    <x v="12"/>
    <n v="916841.04"/>
    <n v="916841.04"/>
  </r>
  <r>
    <x v="562"/>
    <x v="732"/>
    <x v="39"/>
    <x v="12"/>
    <n v="2479.31"/>
    <n v="2479.31"/>
  </r>
  <r>
    <x v="563"/>
    <x v="786"/>
    <x v="7"/>
    <x v="12"/>
    <n v="76106.880000000005"/>
    <n v="76106.880000000005"/>
  </r>
  <r>
    <x v="62"/>
    <x v="63"/>
    <x v="18"/>
    <x v="680"/>
    <n v="145.96"/>
    <n v="1459.6"/>
  </r>
  <r>
    <x v="566"/>
    <x v="787"/>
    <x v="7"/>
    <x v="9"/>
    <n v="4783.33"/>
    <n v="23916.65"/>
  </r>
  <r>
    <x v="566"/>
    <x v="736"/>
    <x v="7"/>
    <x v="9"/>
    <n v="5670.49"/>
    <n v="28352.45"/>
  </r>
  <r>
    <x v="62"/>
    <x v="63"/>
    <x v="18"/>
    <x v="193"/>
    <n v="145.96"/>
    <n v="875.76"/>
  </r>
  <r>
    <x v="568"/>
    <x v="788"/>
    <x v="7"/>
    <x v="193"/>
    <n v="879.34"/>
    <n v="5276.04"/>
  </r>
  <r>
    <x v="569"/>
    <x v="740"/>
    <x v="9"/>
    <x v="825"/>
    <n v="18538.12"/>
    <n v="393.01"/>
  </r>
  <r>
    <x v="570"/>
    <x v="789"/>
    <x v="12"/>
    <x v="826"/>
    <n v="2438.33"/>
    <n v="5169.26"/>
  </r>
  <r>
    <x v="580"/>
    <x v="790"/>
    <x v="9"/>
    <x v="827"/>
    <n v="16345.39"/>
    <n v="693.04"/>
  </r>
  <r>
    <x v="570"/>
    <x v="791"/>
    <x v="12"/>
    <x v="828"/>
    <n v="5523.86"/>
    <n v="23421.17"/>
  </r>
  <r>
    <x v="594"/>
    <x v="792"/>
    <x v="9"/>
    <x v="829"/>
    <n v="13168.39"/>
    <n v="466.16"/>
  </r>
  <r>
    <x v="574"/>
    <x v="793"/>
    <x v="12"/>
    <x v="343"/>
    <n v="703.67"/>
    <n v="1372.16"/>
  </r>
  <r>
    <x v="574"/>
    <x v="793"/>
    <x v="12"/>
    <x v="830"/>
    <n v="703.67"/>
    <n v="1118.8399999999999"/>
  </r>
  <r>
    <x v="595"/>
    <x v="794"/>
    <x v="9"/>
    <x v="60"/>
    <n v="22487.91"/>
    <n v="247.37"/>
  </r>
  <r>
    <x v="596"/>
    <x v="795"/>
    <x v="12"/>
    <x v="167"/>
    <n v="673.89"/>
    <n v="741.28"/>
  </r>
  <r>
    <x v="597"/>
    <x v="796"/>
    <x v="9"/>
    <x v="166"/>
    <n v="22485.62"/>
    <n v="2473.42"/>
  </r>
  <r>
    <x v="579"/>
    <x v="797"/>
    <x v="12"/>
    <x v="816"/>
    <n v="605.17999999999995"/>
    <n v="6656.98"/>
  </r>
  <r>
    <x v="598"/>
    <x v="798"/>
    <x v="9"/>
    <x v="831"/>
    <n v="20629.82"/>
    <n v="17762.28"/>
  </r>
  <r>
    <x v="579"/>
    <x v="799"/>
    <x v="12"/>
    <x v="832"/>
    <n v="605.17999999999995"/>
    <n v="52106"/>
  </r>
  <r>
    <x v="578"/>
    <x v="753"/>
    <x v="9"/>
    <x v="833"/>
    <n v="18558.099999999999"/>
    <n v="6062.93"/>
  </r>
  <r>
    <x v="579"/>
    <x v="754"/>
    <x v="12"/>
    <x v="834"/>
    <n v="605.17999999999995"/>
    <n v="6082.06"/>
  </r>
  <r>
    <x v="579"/>
    <x v="800"/>
    <x v="12"/>
    <x v="807"/>
    <n v="605.17999999999995"/>
    <n v="13689.17"/>
  </r>
  <r>
    <x v="569"/>
    <x v="750"/>
    <x v="9"/>
    <x v="835"/>
    <n v="18538.12"/>
    <n v="9830.77"/>
  </r>
  <r>
    <x v="570"/>
    <x v="801"/>
    <x v="12"/>
    <x v="836"/>
    <n v="569.19000000000005"/>
    <n v="7154.72"/>
  </r>
  <r>
    <x v="570"/>
    <x v="802"/>
    <x v="12"/>
    <x v="837"/>
    <n v="569.19000000000005"/>
    <n v="23029.43"/>
  </r>
  <r>
    <x v="580"/>
    <x v="756"/>
    <x v="9"/>
    <x v="838"/>
    <n v="16345.39"/>
    <n v="9463.98"/>
  </r>
  <r>
    <x v="570"/>
    <x v="803"/>
    <x v="12"/>
    <x v="839"/>
    <n v="569.19000000000005"/>
    <n v="30417.51"/>
  </r>
  <r>
    <x v="570"/>
    <x v="804"/>
    <x v="12"/>
    <x v="840"/>
    <n v="569.19000000000005"/>
    <n v="2538.59"/>
  </r>
  <r>
    <x v="583"/>
    <x v="770"/>
    <x v="41"/>
    <x v="841"/>
    <n v="732.57"/>
    <n v="9157.1299999999992"/>
  </r>
  <r>
    <x v="584"/>
    <x v="805"/>
    <x v="10"/>
    <x v="842"/>
    <n v="2055.64"/>
    <n v="15417.3"/>
  </r>
  <r>
    <x v="585"/>
    <x v="772"/>
    <x v="7"/>
    <x v="843"/>
    <n v="4.6399999999999997"/>
    <n v="1624"/>
  </r>
  <r>
    <x v="583"/>
    <x v="770"/>
    <x v="41"/>
    <x v="748"/>
    <n v="732.57"/>
    <n v="15383.97"/>
  </r>
  <r>
    <x v="586"/>
    <x v="773"/>
    <x v="12"/>
    <x v="844"/>
    <n v="61.52"/>
    <n v="12919.2"/>
  </r>
  <r>
    <x v="445"/>
    <x v="774"/>
    <x v="20"/>
    <x v="408"/>
    <n v="42.15"/>
    <n v="17703"/>
  </r>
  <r>
    <x v="587"/>
    <x v="775"/>
    <x v="7"/>
    <x v="120"/>
    <n v="43.85"/>
    <n v="87.7"/>
  </r>
  <r>
    <x v="599"/>
    <x v="806"/>
    <x v="7"/>
    <x v="12"/>
    <n v="1373.12"/>
    <n v="1373.12"/>
  </r>
  <r>
    <x v="600"/>
    <x v="807"/>
    <x v="7"/>
    <x v="120"/>
    <n v="1531.98"/>
    <n v="3063.96"/>
  </r>
  <r>
    <x v="593"/>
    <x v="784"/>
    <x v="38"/>
    <x v="12"/>
    <n v="5325.72"/>
    <n v="5325.72"/>
  </r>
  <r>
    <x v="561"/>
    <x v="808"/>
    <x v="7"/>
    <x v="12"/>
    <n v="42564.75"/>
    <n v="42564.75"/>
  </r>
  <r>
    <x v="562"/>
    <x v="732"/>
    <x v="39"/>
    <x v="12"/>
    <n v="2479.31"/>
    <n v="2479.31"/>
  </r>
  <r>
    <x v="563"/>
    <x v="786"/>
    <x v="7"/>
    <x v="12"/>
    <n v="34299.75"/>
    <n v="34299.75"/>
  </r>
  <r>
    <x v="62"/>
    <x v="63"/>
    <x v="18"/>
    <x v="100"/>
    <n v="145.96"/>
    <n v="3649"/>
  </r>
  <r>
    <x v="566"/>
    <x v="809"/>
    <x v="7"/>
    <x v="120"/>
    <n v="2213.64"/>
    <n v="4427.28"/>
  </r>
  <r>
    <x v="566"/>
    <x v="810"/>
    <x v="7"/>
    <x v="191"/>
    <n v="2488.9699999999998"/>
    <n v="44801.46"/>
  </r>
  <r>
    <x v="566"/>
    <x v="811"/>
    <x v="7"/>
    <x v="9"/>
    <n v="2947.83"/>
    <n v="14739.15"/>
  </r>
  <r>
    <x v="569"/>
    <x v="740"/>
    <x v="9"/>
    <x v="796"/>
    <n v="18538.12"/>
    <n v="311.44"/>
  </r>
  <r>
    <x v="570"/>
    <x v="812"/>
    <x v="12"/>
    <x v="797"/>
    <n v="3962.63"/>
    <n v="6657.22"/>
  </r>
  <r>
    <x v="594"/>
    <x v="792"/>
    <x v="9"/>
    <x v="845"/>
    <n v="13168.39"/>
    <n v="101.4"/>
  </r>
  <r>
    <x v="574"/>
    <x v="813"/>
    <x v="12"/>
    <x v="846"/>
    <n v="703.67"/>
    <n v="541.83000000000004"/>
  </r>
  <r>
    <x v="595"/>
    <x v="794"/>
    <x v="9"/>
    <x v="847"/>
    <n v="22487.91"/>
    <n v="6449.53"/>
  </r>
  <r>
    <x v="596"/>
    <x v="814"/>
    <x v="12"/>
    <x v="848"/>
    <n v="673.89"/>
    <n v="424.55"/>
  </r>
  <r>
    <x v="596"/>
    <x v="815"/>
    <x v="12"/>
    <x v="849"/>
    <n v="673.89"/>
    <n v="3490.75"/>
  </r>
  <r>
    <x v="596"/>
    <x v="816"/>
    <x v="12"/>
    <x v="850"/>
    <n v="673.89"/>
    <n v="4400.5"/>
  </r>
  <r>
    <x v="596"/>
    <x v="817"/>
    <x v="12"/>
    <x v="851"/>
    <n v="673.89"/>
    <n v="11011.36"/>
  </r>
  <r>
    <x v="569"/>
    <x v="750"/>
    <x v="9"/>
    <x v="852"/>
    <n v="18538.12"/>
    <n v="2330.2399999999998"/>
  </r>
  <r>
    <x v="570"/>
    <x v="801"/>
    <x v="12"/>
    <x v="836"/>
    <n v="569.19000000000005"/>
    <n v="7154.72"/>
  </r>
  <r>
    <x v="601"/>
    <x v="818"/>
    <x v="9"/>
    <x v="812"/>
    <n v="21068.13"/>
    <n v="2359.63"/>
  </r>
  <r>
    <x v="602"/>
    <x v="819"/>
    <x v="12"/>
    <x v="853"/>
    <n v="701.36"/>
    <n v="981.9"/>
  </r>
  <r>
    <x v="602"/>
    <x v="820"/>
    <x v="12"/>
    <x v="144"/>
    <n v="701.36"/>
    <n v="1262.45"/>
  </r>
  <r>
    <x v="602"/>
    <x v="821"/>
    <x v="12"/>
    <x v="64"/>
    <n v="701.36"/>
    <n v="5610.88"/>
  </r>
  <r>
    <x v="581"/>
    <x v="759"/>
    <x v="9"/>
    <x v="854"/>
    <n v="18558.099999999999"/>
    <n v="11654.49"/>
  </r>
  <r>
    <x v="577"/>
    <x v="822"/>
    <x v="12"/>
    <x v="855"/>
    <n v="746.4"/>
    <n v="7389.36"/>
  </r>
  <r>
    <x v="577"/>
    <x v="823"/>
    <x v="12"/>
    <x v="856"/>
    <n v="746.4"/>
    <n v="12614.16"/>
  </r>
  <r>
    <x v="577"/>
    <x v="824"/>
    <x v="12"/>
    <x v="454"/>
    <n v="746.4"/>
    <n v="26870.400000000001"/>
  </r>
  <r>
    <x v="575"/>
    <x v="747"/>
    <x v="9"/>
    <x v="857"/>
    <n v="16347.67"/>
    <n v="3057.01"/>
  </r>
  <r>
    <x v="577"/>
    <x v="825"/>
    <x v="12"/>
    <x v="858"/>
    <n v="746.4"/>
    <n v="3806.64"/>
  </r>
  <r>
    <x v="577"/>
    <x v="826"/>
    <x v="12"/>
    <x v="859"/>
    <n v="746.4"/>
    <n v="10151.040000000001"/>
  </r>
  <r>
    <x v="583"/>
    <x v="770"/>
    <x v="41"/>
    <x v="860"/>
    <n v="732.57"/>
    <n v="1111.31"/>
  </r>
  <r>
    <x v="584"/>
    <x v="805"/>
    <x v="10"/>
    <x v="861"/>
    <n v="2055.64"/>
    <n v="1870.63"/>
  </r>
  <r>
    <x v="585"/>
    <x v="772"/>
    <x v="7"/>
    <x v="862"/>
    <n v="4.6399999999999997"/>
    <n v="324.8"/>
  </r>
  <r>
    <x v="445"/>
    <x v="774"/>
    <x v="20"/>
    <x v="863"/>
    <n v="42.15"/>
    <n v="8430"/>
  </r>
  <r>
    <x v="587"/>
    <x v="775"/>
    <x v="7"/>
    <x v="12"/>
    <n v="43.85"/>
    <n v="43.85"/>
  </r>
  <r>
    <x v="603"/>
    <x v="827"/>
    <x v="7"/>
    <x v="12"/>
    <n v="148.19999999999999"/>
    <n v="148.19999999999999"/>
  </r>
  <r>
    <x v="599"/>
    <x v="828"/>
    <x v="7"/>
    <x v="26"/>
    <n v="230.68"/>
    <n v="692.04"/>
  </r>
  <r>
    <x v="600"/>
    <x v="829"/>
    <x v="7"/>
    <x v="26"/>
    <n v="1240.8399999999999"/>
    <n v="3722.52"/>
  </r>
  <r>
    <x v="604"/>
    <x v="830"/>
    <x v="7"/>
    <x v="12"/>
    <n v="1358.68"/>
    <n v="1358.68"/>
  </r>
  <r>
    <x v="604"/>
    <x v="831"/>
    <x v="7"/>
    <x v="12"/>
    <n v="1635.57"/>
    <n v="1635.57"/>
  </r>
  <r>
    <x v="605"/>
    <x v="832"/>
    <x v="7"/>
    <x v="12"/>
    <n v="1941.47"/>
    <n v="1941.47"/>
  </r>
  <r>
    <x v="606"/>
    <x v="833"/>
    <x v="7"/>
    <x v="12"/>
    <n v="438.24"/>
    <n v="438.24"/>
  </r>
  <r>
    <x v="607"/>
    <x v="834"/>
    <x v="7"/>
    <x v="12"/>
    <n v="3787.26"/>
    <n v="3787.26"/>
  </r>
  <r>
    <x v="608"/>
    <x v="835"/>
    <x v="7"/>
    <x v="120"/>
    <n v="191.23"/>
    <n v="382.46"/>
  </r>
  <r>
    <x v="609"/>
    <x v="836"/>
    <x v="42"/>
    <x v="12"/>
    <n v="158.96"/>
    <n v="158.96"/>
  </r>
  <r>
    <x v="610"/>
    <x v="837"/>
    <x v="7"/>
    <x v="12"/>
    <n v="652.5"/>
    <n v="652.5"/>
  </r>
  <r>
    <x v="595"/>
    <x v="838"/>
    <x v="9"/>
    <x v="864"/>
    <n v="22487.91"/>
    <n v="150.66999999999999"/>
  </r>
  <r>
    <x v="570"/>
    <x v="839"/>
    <x v="12"/>
    <x v="865"/>
    <n v="2042.75"/>
    <n v="1368.64"/>
  </r>
  <r>
    <x v="611"/>
    <x v="840"/>
    <x v="40"/>
    <x v="12"/>
    <n v="45.87"/>
    <n v="45.87"/>
  </r>
  <r>
    <x v="612"/>
    <x v="841"/>
    <x v="7"/>
    <x v="12"/>
    <n v="409.35"/>
    <n v="409.35"/>
  </r>
  <r>
    <x v="62"/>
    <x v="63"/>
    <x v="18"/>
    <x v="120"/>
    <n v="145.96"/>
    <n v="291.92"/>
  </r>
  <r>
    <x v="566"/>
    <x v="810"/>
    <x v="7"/>
    <x v="120"/>
    <n v="2488.9699999999998"/>
    <n v="4977.9399999999996"/>
  </r>
  <r>
    <x v="595"/>
    <x v="794"/>
    <x v="9"/>
    <x v="866"/>
    <n v="22487.91"/>
    <n v="1643.87"/>
  </r>
  <r>
    <x v="596"/>
    <x v="814"/>
    <x v="12"/>
    <x v="685"/>
    <n v="673.89"/>
    <n v="633.46"/>
  </r>
  <r>
    <x v="596"/>
    <x v="842"/>
    <x v="12"/>
    <x v="867"/>
    <n v="673.89"/>
    <n v="1590.38"/>
  </r>
  <r>
    <x v="596"/>
    <x v="817"/>
    <x v="12"/>
    <x v="868"/>
    <n v="673.89"/>
    <n v="849.1"/>
  </r>
  <r>
    <x v="596"/>
    <x v="843"/>
    <x v="12"/>
    <x v="425"/>
    <n v="673.89"/>
    <n v="1853.2"/>
  </r>
  <r>
    <x v="445"/>
    <x v="774"/>
    <x v="20"/>
    <x v="189"/>
    <n v="42.15"/>
    <n v="843"/>
  </r>
  <r>
    <x v="587"/>
    <x v="775"/>
    <x v="7"/>
    <x v="120"/>
    <n v="43.85"/>
    <n v="87.7"/>
  </r>
  <r>
    <x v="606"/>
    <x v="833"/>
    <x v="7"/>
    <x v="12"/>
    <n v="438.24"/>
    <n v="438.24"/>
  </r>
  <r>
    <x v="607"/>
    <x v="844"/>
    <x v="7"/>
    <x v="12"/>
    <n v="8987.83"/>
    <n v="8987.83"/>
  </r>
  <r>
    <x v="608"/>
    <x v="845"/>
    <x v="7"/>
    <x v="120"/>
    <n v="382.44"/>
    <n v="764.88"/>
  </r>
  <r>
    <x v="609"/>
    <x v="836"/>
    <x v="42"/>
    <x v="12"/>
    <n v="158.96"/>
    <n v="158.96"/>
  </r>
  <r>
    <x v="610"/>
    <x v="846"/>
    <x v="7"/>
    <x v="12"/>
    <n v="1226.0899999999999"/>
    <n v="1226.0899999999999"/>
  </r>
  <r>
    <x v="597"/>
    <x v="847"/>
    <x v="9"/>
    <x v="869"/>
    <n v="22485.62"/>
    <n v="188.88"/>
  </r>
  <r>
    <x v="570"/>
    <x v="848"/>
    <x v="12"/>
    <x v="870"/>
    <n v="2233.9299999999998"/>
    <n v="1876.5"/>
  </r>
  <r>
    <x v="613"/>
    <x v="849"/>
    <x v="40"/>
    <x v="12"/>
    <n v="45.87"/>
    <n v="45.87"/>
  </r>
  <r>
    <x v="614"/>
    <x v="850"/>
    <x v="7"/>
    <x v="12"/>
    <n v="433.36"/>
    <n v="433.36"/>
  </r>
  <r>
    <x v="62"/>
    <x v="63"/>
    <x v="18"/>
    <x v="193"/>
    <n v="145.96"/>
    <n v="875.76"/>
  </r>
  <r>
    <x v="566"/>
    <x v="809"/>
    <x v="7"/>
    <x v="120"/>
    <n v="2213.64"/>
    <n v="4427.28"/>
  </r>
  <r>
    <x v="566"/>
    <x v="811"/>
    <x v="7"/>
    <x v="63"/>
    <n v="2947.83"/>
    <n v="11791.32"/>
  </r>
  <r>
    <x v="595"/>
    <x v="794"/>
    <x v="9"/>
    <x v="871"/>
    <n v="22487.91"/>
    <n v="1326.79"/>
  </r>
  <r>
    <x v="596"/>
    <x v="814"/>
    <x v="12"/>
    <x v="872"/>
    <n v="673.89"/>
    <n v="1266.9100000000001"/>
  </r>
  <r>
    <x v="596"/>
    <x v="842"/>
    <x v="12"/>
    <x v="873"/>
    <n v="673.89"/>
    <n v="1058.01"/>
  </r>
  <r>
    <x v="596"/>
    <x v="851"/>
    <x v="12"/>
    <x v="874"/>
    <n v="673.89"/>
    <n v="384.12"/>
  </r>
  <r>
    <x v="596"/>
    <x v="817"/>
    <x v="12"/>
    <x v="872"/>
    <n v="673.89"/>
    <n v="1266.9100000000001"/>
  </r>
  <r>
    <x v="597"/>
    <x v="796"/>
    <x v="9"/>
    <x v="875"/>
    <n v="22485.62"/>
    <n v="3530.24"/>
  </r>
  <r>
    <x v="579"/>
    <x v="852"/>
    <x v="12"/>
    <x v="876"/>
    <n v="605.17999999999995"/>
    <n v="5700.8"/>
  </r>
  <r>
    <x v="579"/>
    <x v="797"/>
    <x v="12"/>
    <x v="463"/>
    <n v="605.17999999999995"/>
    <n v="3800.53"/>
  </r>
  <r>
    <x v="445"/>
    <x v="774"/>
    <x v="20"/>
    <x v="723"/>
    <n v="42.15"/>
    <n v="1475.25"/>
  </r>
  <r>
    <x v="587"/>
    <x v="775"/>
    <x v="7"/>
    <x v="120"/>
    <n v="43.85"/>
    <n v="87.7"/>
  </r>
  <r>
    <x v="606"/>
    <x v="833"/>
    <x v="7"/>
    <x v="12"/>
    <n v="438.24"/>
    <n v="438.24"/>
  </r>
  <r>
    <x v="607"/>
    <x v="853"/>
    <x v="7"/>
    <x v="12"/>
    <n v="3901.97"/>
    <n v="3901.97"/>
  </r>
  <r>
    <x v="608"/>
    <x v="835"/>
    <x v="7"/>
    <x v="120"/>
    <n v="191.23"/>
    <n v="382.46"/>
  </r>
  <r>
    <x v="609"/>
    <x v="836"/>
    <x v="42"/>
    <x v="12"/>
    <n v="158.96"/>
    <n v="158.96"/>
  </r>
  <r>
    <x v="610"/>
    <x v="837"/>
    <x v="7"/>
    <x v="12"/>
    <n v="652.5"/>
    <n v="652.5"/>
  </r>
  <r>
    <x v="595"/>
    <x v="838"/>
    <x v="9"/>
    <x v="869"/>
    <n v="22487.91"/>
    <n v="188.9"/>
  </r>
  <r>
    <x v="570"/>
    <x v="839"/>
    <x v="12"/>
    <x v="870"/>
    <n v="2042.75"/>
    <n v="1715.91"/>
  </r>
  <r>
    <x v="611"/>
    <x v="840"/>
    <x v="40"/>
    <x v="12"/>
    <n v="45.87"/>
    <n v="45.87"/>
  </r>
  <r>
    <x v="612"/>
    <x v="841"/>
    <x v="7"/>
    <x v="12"/>
    <n v="409.35"/>
    <n v="409.35"/>
  </r>
  <r>
    <x v="62"/>
    <x v="63"/>
    <x v="18"/>
    <x v="120"/>
    <n v="145.96"/>
    <n v="291.92"/>
  </r>
  <r>
    <x v="566"/>
    <x v="810"/>
    <x v="7"/>
    <x v="120"/>
    <n v="2488.9699999999998"/>
    <n v="4977.9399999999996"/>
  </r>
  <r>
    <x v="595"/>
    <x v="794"/>
    <x v="9"/>
    <x v="877"/>
    <n v="22487.91"/>
    <n v="2206.06"/>
  </r>
  <r>
    <x v="596"/>
    <x v="814"/>
    <x v="12"/>
    <x v="872"/>
    <n v="673.89"/>
    <n v="1266.9100000000001"/>
  </r>
  <r>
    <x v="596"/>
    <x v="842"/>
    <x v="12"/>
    <x v="878"/>
    <n v="673.89"/>
    <n v="2378.83"/>
  </r>
  <r>
    <x v="596"/>
    <x v="817"/>
    <x v="12"/>
    <x v="868"/>
    <n v="673.89"/>
    <n v="849.1"/>
  </r>
  <r>
    <x v="596"/>
    <x v="843"/>
    <x v="12"/>
    <x v="805"/>
    <n v="673.89"/>
    <n v="2116.0100000000002"/>
  </r>
  <r>
    <x v="445"/>
    <x v="774"/>
    <x v="20"/>
    <x v="744"/>
    <n v="42.15"/>
    <n v="1686"/>
  </r>
  <r>
    <x v="587"/>
    <x v="775"/>
    <x v="7"/>
    <x v="120"/>
    <n v="43.85"/>
    <n v="87.7"/>
  </r>
  <r>
    <x v="606"/>
    <x v="833"/>
    <x v="7"/>
    <x v="12"/>
    <n v="438.24"/>
    <n v="438.24"/>
  </r>
  <r>
    <x v="607"/>
    <x v="854"/>
    <x v="7"/>
    <x v="12"/>
    <n v="6043.37"/>
    <n v="6043.37"/>
  </r>
  <r>
    <x v="608"/>
    <x v="855"/>
    <x v="7"/>
    <x v="120"/>
    <n v="267.73"/>
    <n v="535.46"/>
  </r>
  <r>
    <x v="609"/>
    <x v="836"/>
    <x v="42"/>
    <x v="12"/>
    <n v="158.96"/>
    <n v="158.96"/>
  </r>
  <r>
    <x v="610"/>
    <x v="856"/>
    <x v="7"/>
    <x v="12"/>
    <n v="843.7"/>
    <n v="843.7"/>
  </r>
  <r>
    <x v="595"/>
    <x v="838"/>
    <x v="9"/>
    <x v="869"/>
    <n v="22487.91"/>
    <n v="188.9"/>
  </r>
  <r>
    <x v="570"/>
    <x v="839"/>
    <x v="12"/>
    <x v="870"/>
    <n v="2042.75"/>
    <n v="1715.91"/>
  </r>
  <r>
    <x v="611"/>
    <x v="840"/>
    <x v="40"/>
    <x v="12"/>
    <n v="45.87"/>
    <n v="45.87"/>
  </r>
  <r>
    <x v="612"/>
    <x v="841"/>
    <x v="7"/>
    <x v="12"/>
    <n v="409.35"/>
    <n v="409.35"/>
  </r>
  <r>
    <x v="62"/>
    <x v="63"/>
    <x v="18"/>
    <x v="63"/>
    <n v="145.96"/>
    <n v="583.84"/>
  </r>
  <r>
    <x v="566"/>
    <x v="809"/>
    <x v="7"/>
    <x v="12"/>
    <n v="2213.64"/>
    <n v="2213.64"/>
  </r>
  <r>
    <x v="566"/>
    <x v="811"/>
    <x v="7"/>
    <x v="26"/>
    <n v="2947.83"/>
    <n v="8843.49"/>
  </r>
  <r>
    <x v="595"/>
    <x v="794"/>
    <x v="9"/>
    <x v="879"/>
    <n v="22487.91"/>
    <n v="3204.53"/>
  </r>
  <r>
    <x v="596"/>
    <x v="814"/>
    <x v="12"/>
    <x v="848"/>
    <n v="673.89"/>
    <n v="424.55"/>
  </r>
  <r>
    <x v="596"/>
    <x v="842"/>
    <x v="12"/>
    <x v="880"/>
    <n v="673.89"/>
    <n v="795.19"/>
  </r>
  <r>
    <x v="596"/>
    <x v="851"/>
    <x v="12"/>
    <x v="881"/>
    <n v="673.89"/>
    <n v="761.5"/>
  </r>
  <r>
    <x v="596"/>
    <x v="817"/>
    <x v="12"/>
    <x v="463"/>
    <n v="673.89"/>
    <n v="4232.03"/>
  </r>
  <r>
    <x v="596"/>
    <x v="857"/>
    <x v="12"/>
    <x v="882"/>
    <n v="673.89"/>
    <n v="3389.67"/>
  </r>
  <r>
    <x v="445"/>
    <x v="774"/>
    <x v="20"/>
    <x v="100"/>
    <n v="42.15"/>
    <n v="1053.75"/>
  </r>
  <r>
    <x v="587"/>
    <x v="775"/>
    <x v="7"/>
    <x v="120"/>
    <n v="43.85"/>
    <n v="87.7"/>
  </r>
  <r>
    <x v="606"/>
    <x v="833"/>
    <x v="7"/>
    <x v="12"/>
    <n v="438.24"/>
    <n v="438.24"/>
  </r>
  <r>
    <x v="607"/>
    <x v="854"/>
    <x v="7"/>
    <x v="12"/>
    <n v="6043.37"/>
    <n v="6043.37"/>
  </r>
  <r>
    <x v="608"/>
    <x v="855"/>
    <x v="7"/>
    <x v="120"/>
    <n v="267.73"/>
    <n v="535.46"/>
  </r>
  <r>
    <x v="609"/>
    <x v="836"/>
    <x v="42"/>
    <x v="12"/>
    <n v="158.96"/>
    <n v="158.96"/>
  </r>
  <r>
    <x v="610"/>
    <x v="856"/>
    <x v="7"/>
    <x v="12"/>
    <n v="843.7"/>
    <n v="843.7"/>
  </r>
  <r>
    <x v="595"/>
    <x v="838"/>
    <x v="9"/>
    <x v="869"/>
    <n v="22487.91"/>
    <n v="188.9"/>
  </r>
  <r>
    <x v="570"/>
    <x v="839"/>
    <x v="12"/>
    <x v="870"/>
    <n v="2042.75"/>
    <n v="1715.91"/>
  </r>
  <r>
    <x v="611"/>
    <x v="840"/>
    <x v="40"/>
    <x v="12"/>
    <n v="45.87"/>
    <n v="45.87"/>
  </r>
  <r>
    <x v="612"/>
    <x v="841"/>
    <x v="7"/>
    <x v="12"/>
    <n v="409.35"/>
    <n v="409.35"/>
  </r>
  <r>
    <x v="62"/>
    <x v="63"/>
    <x v="18"/>
    <x v="63"/>
    <n v="145.96"/>
    <n v="583.84"/>
  </r>
  <r>
    <x v="566"/>
    <x v="809"/>
    <x v="7"/>
    <x v="12"/>
    <n v="2213.64"/>
    <n v="2213.64"/>
  </r>
  <r>
    <x v="566"/>
    <x v="811"/>
    <x v="7"/>
    <x v="26"/>
    <n v="2947.83"/>
    <n v="8843.49"/>
  </r>
  <r>
    <x v="595"/>
    <x v="794"/>
    <x v="9"/>
    <x v="883"/>
    <n v="22487.91"/>
    <n v="3062.85"/>
  </r>
  <r>
    <x v="596"/>
    <x v="814"/>
    <x v="12"/>
    <x v="848"/>
    <n v="673.89"/>
    <n v="424.55"/>
  </r>
  <r>
    <x v="596"/>
    <x v="842"/>
    <x v="12"/>
    <x v="880"/>
    <n v="673.89"/>
    <n v="795.19"/>
  </r>
  <r>
    <x v="596"/>
    <x v="851"/>
    <x v="12"/>
    <x v="881"/>
    <n v="673.89"/>
    <n v="761.5"/>
  </r>
  <r>
    <x v="596"/>
    <x v="817"/>
    <x v="12"/>
    <x v="884"/>
    <n v="673.89"/>
    <n v="3807.48"/>
  </r>
  <r>
    <x v="596"/>
    <x v="857"/>
    <x v="12"/>
    <x v="882"/>
    <n v="673.89"/>
    <n v="3389.67"/>
  </r>
  <r>
    <x v="445"/>
    <x v="774"/>
    <x v="20"/>
    <x v="100"/>
    <n v="42.15"/>
    <n v="1053.75"/>
  </r>
  <r>
    <x v="587"/>
    <x v="775"/>
    <x v="7"/>
    <x v="120"/>
    <n v="43.85"/>
    <n v="87.7"/>
  </r>
  <r>
    <x v="606"/>
    <x v="833"/>
    <x v="7"/>
    <x v="12"/>
    <n v="438.24"/>
    <n v="438.24"/>
  </r>
  <r>
    <x v="607"/>
    <x v="858"/>
    <x v="7"/>
    <x v="12"/>
    <n v="6043.37"/>
    <n v="6043.37"/>
  </r>
  <r>
    <x v="608"/>
    <x v="855"/>
    <x v="7"/>
    <x v="120"/>
    <n v="267.73"/>
    <n v="535.46"/>
  </r>
  <r>
    <x v="609"/>
    <x v="836"/>
    <x v="42"/>
    <x v="12"/>
    <n v="158.96"/>
    <n v="158.96"/>
  </r>
  <r>
    <x v="610"/>
    <x v="856"/>
    <x v="7"/>
    <x v="12"/>
    <n v="843.7"/>
    <n v="843.7"/>
  </r>
  <r>
    <x v="595"/>
    <x v="838"/>
    <x v="9"/>
    <x v="869"/>
    <n v="22487.91"/>
    <n v="188.9"/>
  </r>
  <r>
    <x v="570"/>
    <x v="839"/>
    <x v="12"/>
    <x v="870"/>
    <n v="2042.75"/>
    <n v="1715.91"/>
  </r>
  <r>
    <x v="611"/>
    <x v="840"/>
    <x v="40"/>
    <x v="12"/>
    <n v="45.87"/>
    <n v="45.87"/>
  </r>
  <r>
    <x v="612"/>
    <x v="841"/>
    <x v="7"/>
    <x v="12"/>
    <n v="409.35"/>
    <n v="409.35"/>
  </r>
  <r>
    <x v="62"/>
    <x v="63"/>
    <x v="18"/>
    <x v="63"/>
    <n v="145.96"/>
    <n v="583.84"/>
  </r>
  <r>
    <x v="566"/>
    <x v="809"/>
    <x v="7"/>
    <x v="12"/>
    <n v="2213.64"/>
    <n v="2213.64"/>
  </r>
  <r>
    <x v="566"/>
    <x v="811"/>
    <x v="7"/>
    <x v="26"/>
    <n v="2947.83"/>
    <n v="8843.49"/>
  </r>
  <r>
    <x v="595"/>
    <x v="794"/>
    <x v="9"/>
    <x v="885"/>
    <n v="22487.91"/>
    <n v="2988.64"/>
  </r>
  <r>
    <x v="596"/>
    <x v="814"/>
    <x v="12"/>
    <x v="872"/>
    <n v="673.89"/>
    <n v="1266.9100000000001"/>
  </r>
  <r>
    <x v="596"/>
    <x v="842"/>
    <x v="12"/>
    <x v="886"/>
    <n v="673.89"/>
    <n v="532.37"/>
  </r>
  <r>
    <x v="596"/>
    <x v="851"/>
    <x v="12"/>
    <x v="874"/>
    <n v="673.89"/>
    <n v="384.12"/>
  </r>
  <r>
    <x v="596"/>
    <x v="817"/>
    <x v="12"/>
    <x v="430"/>
    <n v="673.89"/>
    <n v="2965.12"/>
  </r>
  <r>
    <x v="596"/>
    <x v="857"/>
    <x v="12"/>
    <x v="884"/>
    <n v="673.89"/>
    <n v="3807.48"/>
  </r>
  <r>
    <x v="445"/>
    <x v="774"/>
    <x v="20"/>
    <x v="100"/>
    <n v="42.15"/>
    <n v="1053.75"/>
  </r>
  <r>
    <x v="587"/>
    <x v="775"/>
    <x v="7"/>
    <x v="120"/>
    <n v="43.85"/>
    <n v="87.7"/>
  </r>
  <r>
    <x v="606"/>
    <x v="833"/>
    <x v="7"/>
    <x v="12"/>
    <n v="438.24"/>
    <n v="438.24"/>
  </r>
  <r>
    <x v="607"/>
    <x v="859"/>
    <x v="7"/>
    <x v="12"/>
    <n v="6234.59"/>
    <n v="6234.59"/>
  </r>
  <r>
    <x v="608"/>
    <x v="855"/>
    <x v="7"/>
    <x v="120"/>
    <n v="267.73"/>
    <n v="535.46"/>
  </r>
  <r>
    <x v="609"/>
    <x v="836"/>
    <x v="42"/>
    <x v="12"/>
    <n v="158.96"/>
    <n v="158.96"/>
  </r>
  <r>
    <x v="610"/>
    <x v="856"/>
    <x v="7"/>
    <x v="12"/>
    <n v="843.7"/>
    <n v="843.7"/>
  </r>
  <r>
    <x v="595"/>
    <x v="838"/>
    <x v="9"/>
    <x v="869"/>
    <n v="22487.91"/>
    <n v="188.9"/>
  </r>
  <r>
    <x v="570"/>
    <x v="839"/>
    <x v="12"/>
    <x v="870"/>
    <n v="2042.75"/>
    <n v="1715.91"/>
  </r>
  <r>
    <x v="611"/>
    <x v="840"/>
    <x v="40"/>
    <x v="12"/>
    <n v="45.87"/>
    <n v="45.87"/>
  </r>
  <r>
    <x v="612"/>
    <x v="841"/>
    <x v="7"/>
    <x v="12"/>
    <n v="409.35"/>
    <n v="409.35"/>
  </r>
  <r>
    <x v="62"/>
    <x v="63"/>
    <x v="18"/>
    <x v="63"/>
    <n v="145.96"/>
    <n v="583.84"/>
  </r>
  <r>
    <x v="566"/>
    <x v="809"/>
    <x v="7"/>
    <x v="12"/>
    <n v="2213.64"/>
    <n v="2213.64"/>
  </r>
  <r>
    <x v="566"/>
    <x v="811"/>
    <x v="7"/>
    <x v="26"/>
    <n v="2947.83"/>
    <n v="8843.49"/>
  </r>
  <r>
    <x v="595"/>
    <x v="794"/>
    <x v="9"/>
    <x v="887"/>
    <n v="22487.91"/>
    <n v="3229.26"/>
  </r>
  <r>
    <x v="596"/>
    <x v="814"/>
    <x v="12"/>
    <x v="868"/>
    <n v="673.89"/>
    <n v="849.1"/>
  </r>
  <r>
    <x v="596"/>
    <x v="842"/>
    <x v="12"/>
    <x v="888"/>
    <n v="673.89"/>
    <n v="397.6"/>
  </r>
  <r>
    <x v="596"/>
    <x v="851"/>
    <x v="12"/>
    <x v="874"/>
    <n v="673.89"/>
    <n v="384.12"/>
  </r>
  <r>
    <x v="596"/>
    <x v="817"/>
    <x v="12"/>
    <x v="889"/>
    <n v="673.89"/>
    <n v="4656.58"/>
  </r>
  <r>
    <x v="596"/>
    <x v="857"/>
    <x v="12"/>
    <x v="882"/>
    <n v="673.89"/>
    <n v="3389.67"/>
  </r>
  <r>
    <x v="445"/>
    <x v="774"/>
    <x v="20"/>
    <x v="744"/>
    <n v="42.15"/>
    <n v="1686"/>
  </r>
  <r>
    <x v="587"/>
    <x v="775"/>
    <x v="7"/>
    <x v="120"/>
    <n v="43.85"/>
    <n v="87.7"/>
  </r>
  <r>
    <x v="606"/>
    <x v="833"/>
    <x v="7"/>
    <x v="12"/>
    <n v="438.24"/>
    <n v="438.24"/>
  </r>
  <r>
    <x v="607"/>
    <x v="860"/>
    <x v="7"/>
    <x v="12"/>
    <n v="6502.26"/>
    <n v="6502.26"/>
  </r>
  <r>
    <x v="609"/>
    <x v="836"/>
    <x v="42"/>
    <x v="12"/>
    <n v="158.96"/>
    <n v="158.96"/>
  </r>
  <r>
    <x v="610"/>
    <x v="861"/>
    <x v="7"/>
    <x v="12"/>
    <n v="767.21"/>
    <n v="767.21"/>
  </r>
  <r>
    <x v="62"/>
    <x v="63"/>
    <x v="18"/>
    <x v="120"/>
    <n v="145.96"/>
    <n v="291.92"/>
  </r>
  <r>
    <x v="568"/>
    <x v="862"/>
    <x v="7"/>
    <x v="12"/>
    <n v="1965.05"/>
    <n v="1965.05"/>
  </r>
  <r>
    <x v="568"/>
    <x v="863"/>
    <x v="7"/>
    <x v="12"/>
    <n v="454.22"/>
    <n v="454.22"/>
  </r>
  <r>
    <x v="603"/>
    <x v="827"/>
    <x v="7"/>
    <x v="26"/>
    <n v="148.19999999999999"/>
    <n v="444.6"/>
  </r>
  <r>
    <x v="0"/>
    <x v="0"/>
    <x v="0"/>
    <x v="0"/>
    <m/>
    <m/>
  </r>
  <r>
    <x v="615"/>
    <x v="864"/>
    <x v="7"/>
    <x v="193"/>
    <n v="2178.98"/>
    <n v="13073.88"/>
  </r>
  <r>
    <x v="616"/>
    <x v="865"/>
    <x v="7"/>
    <x v="120"/>
    <n v="12427.19"/>
    <n v="24854.38"/>
  </r>
  <r>
    <x v="617"/>
    <x v="866"/>
    <x v="7"/>
    <x v="120"/>
    <n v="19425.599999999999"/>
    <n v="38851.199999999997"/>
  </r>
  <r>
    <x v="616"/>
    <x v="867"/>
    <x v="7"/>
    <x v="120"/>
    <n v="27312.5"/>
    <n v="54625"/>
  </r>
  <r>
    <x v="617"/>
    <x v="868"/>
    <x v="7"/>
    <x v="12"/>
    <n v="17533.2"/>
    <n v="17533.2"/>
  </r>
  <r>
    <x v="617"/>
    <x v="869"/>
    <x v="7"/>
    <x v="12"/>
    <n v="20930.400000000001"/>
    <n v="20930.400000000001"/>
  </r>
  <r>
    <x v="617"/>
    <x v="870"/>
    <x v="7"/>
    <x v="120"/>
    <n v="21842.400000000001"/>
    <n v="43684.800000000003"/>
  </r>
  <r>
    <x v="618"/>
    <x v="871"/>
    <x v="7"/>
    <x v="12"/>
    <n v="427.62"/>
    <n v="427.62"/>
  </r>
  <r>
    <x v="619"/>
    <x v="872"/>
    <x v="7"/>
    <x v="12"/>
    <n v="2908.28"/>
    <n v="2908.28"/>
  </r>
  <r>
    <x v="620"/>
    <x v="873"/>
    <x v="7"/>
    <x v="26"/>
    <n v="458.68"/>
    <n v="1376.04"/>
  </r>
  <r>
    <x v="621"/>
    <x v="874"/>
    <x v="7"/>
    <x v="26"/>
    <n v="2709.52"/>
    <n v="8128.56"/>
  </r>
  <r>
    <x v="622"/>
    <x v="875"/>
    <x v="7"/>
    <x v="63"/>
    <n v="1362.61"/>
    <n v="5450.44"/>
  </r>
  <r>
    <x v="622"/>
    <x v="876"/>
    <x v="7"/>
    <x v="63"/>
    <n v="1424.33"/>
    <n v="5697.32"/>
  </r>
  <r>
    <x v="622"/>
    <x v="877"/>
    <x v="7"/>
    <x v="120"/>
    <n v="650.41999999999996"/>
    <n v="1300.8399999999999"/>
  </r>
  <r>
    <x v="622"/>
    <x v="878"/>
    <x v="7"/>
    <x v="120"/>
    <n v="733.8"/>
    <n v="1467.6"/>
  </r>
  <r>
    <x v="622"/>
    <x v="879"/>
    <x v="7"/>
    <x v="9"/>
    <n v="408.48"/>
    <n v="2042.4"/>
  </r>
  <r>
    <x v="622"/>
    <x v="880"/>
    <x v="7"/>
    <x v="120"/>
    <n v="476.01"/>
    <n v="952.02"/>
  </r>
  <r>
    <x v="622"/>
    <x v="881"/>
    <x v="7"/>
    <x v="120"/>
    <n v="242.06"/>
    <n v="484.12"/>
  </r>
  <r>
    <x v="622"/>
    <x v="882"/>
    <x v="7"/>
    <x v="120"/>
    <n v="295.18"/>
    <n v="590.36"/>
  </r>
  <r>
    <x v="620"/>
    <x v="873"/>
    <x v="7"/>
    <x v="120"/>
    <n v="458.68"/>
    <n v="917.36"/>
  </r>
  <r>
    <x v="623"/>
    <x v="883"/>
    <x v="7"/>
    <x v="120"/>
    <n v="5645.74"/>
    <n v="11291.48"/>
  </r>
  <r>
    <x v="624"/>
    <x v="884"/>
    <x v="7"/>
    <x v="120"/>
    <n v="543.62"/>
    <n v="1087.24"/>
  </r>
  <r>
    <x v="624"/>
    <x v="885"/>
    <x v="7"/>
    <x v="12"/>
    <n v="361.26"/>
    <n v="361.26"/>
  </r>
  <r>
    <x v="624"/>
    <x v="886"/>
    <x v="7"/>
    <x v="12"/>
    <n v="250.21"/>
    <n v="250.21"/>
  </r>
  <r>
    <x v="624"/>
    <x v="887"/>
    <x v="7"/>
    <x v="12"/>
    <n v="188.39"/>
    <n v="188.39"/>
  </r>
  <r>
    <x v="625"/>
    <x v="888"/>
    <x v="32"/>
    <x v="281"/>
    <n v="1525.33"/>
    <n v="152.53"/>
  </r>
  <r>
    <x v="626"/>
    <x v="889"/>
    <x v="7"/>
    <x v="12"/>
    <n v="2304.21"/>
    <n v="2304.21"/>
  </r>
  <r>
    <x v="627"/>
    <x v="890"/>
    <x v="32"/>
    <x v="694"/>
    <n v="1255.43"/>
    <n v="251.09"/>
  </r>
  <r>
    <x v="626"/>
    <x v="891"/>
    <x v="7"/>
    <x v="120"/>
    <n v="828.04"/>
    <n v="1656.08"/>
  </r>
  <r>
    <x v="628"/>
    <x v="892"/>
    <x v="32"/>
    <x v="281"/>
    <n v="1057.71"/>
    <n v="105.77"/>
  </r>
  <r>
    <x v="626"/>
    <x v="893"/>
    <x v="7"/>
    <x v="12"/>
    <n v="564.17999999999995"/>
    <n v="564.17999999999995"/>
  </r>
  <r>
    <x v="629"/>
    <x v="894"/>
    <x v="32"/>
    <x v="694"/>
    <n v="1028.44"/>
    <n v="205.69"/>
  </r>
  <r>
    <x v="626"/>
    <x v="895"/>
    <x v="7"/>
    <x v="12"/>
    <n v="399.67"/>
    <n v="399.67"/>
  </r>
  <r>
    <x v="626"/>
    <x v="896"/>
    <x v="7"/>
    <x v="12"/>
    <n v="237.04"/>
    <n v="237.04"/>
  </r>
  <r>
    <x v="630"/>
    <x v="897"/>
    <x v="43"/>
    <x v="890"/>
    <n v="4718.5600000000004"/>
    <n v="1415.57"/>
  </r>
  <r>
    <x v="631"/>
    <x v="898"/>
    <x v="7"/>
    <x v="12"/>
    <n v="6972.97"/>
    <n v="6972.97"/>
  </r>
  <r>
    <x v="631"/>
    <x v="899"/>
    <x v="7"/>
    <x v="12"/>
    <n v="6623.93"/>
    <n v="6623.93"/>
  </r>
  <r>
    <x v="631"/>
    <x v="900"/>
    <x v="7"/>
    <x v="12"/>
    <n v="6623.93"/>
    <n v="6623.93"/>
  </r>
  <r>
    <x v="632"/>
    <x v="901"/>
    <x v="7"/>
    <x v="12"/>
    <n v="659"/>
    <n v="659"/>
  </r>
  <r>
    <x v="534"/>
    <x v="628"/>
    <x v="7"/>
    <x v="120"/>
    <n v="129.83000000000001"/>
    <n v="259.66000000000003"/>
  </r>
  <r>
    <x v="633"/>
    <x v="902"/>
    <x v="7"/>
    <x v="120"/>
    <n v="190.09"/>
    <n v="380.18"/>
  </r>
  <r>
    <x v="634"/>
    <x v="903"/>
    <x v="7"/>
    <x v="120"/>
    <n v="3155.55"/>
    <n v="6311.1"/>
  </r>
  <r>
    <x v="635"/>
    <x v="904"/>
    <x v="7"/>
    <x v="63"/>
    <n v="73.53"/>
    <n v="294.12"/>
  </r>
  <r>
    <x v="636"/>
    <x v="905"/>
    <x v="15"/>
    <x v="891"/>
    <n v="7778.62"/>
    <n v="1827.98"/>
  </r>
  <r>
    <x v="637"/>
    <x v="906"/>
    <x v="13"/>
    <x v="120"/>
    <n v="48.95"/>
    <n v="97.9"/>
  </r>
  <r>
    <x v="638"/>
    <x v="907"/>
    <x v="13"/>
    <x v="892"/>
    <n v="65.91"/>
    <n v="287.7"/>
  </r>
  <r>
    <x v="639"/>
    <x v="908"/>
    <x v="13"/>
    <x v="893"/>
    <n v="83.99"/>
    <n v="448.09"/>
  </r>
  <r>
    <x v="640"/>
    <x v="909"/>
    <x v="13"/>
    <x v="894"/>
    <n v="94.15"/>
    <n v="319.64"/>
  </r>
  <r>
    <x v="61"/>
    <x v="910"/>
    <x v="13"/>
    <x v="895"/>
    <n v="122.5"/>
    <n v="950.6"/>
  </r>
  <r>
    <x v="641"/>
    <x v="911"/>
    <x v="15"/>
    <x v="690"/>
    <n v="8860.89"/>
    <n v="2303.83"/>
  </r>
  <r>
    <x v="642"/>
    <x v="912"/>
    <x v="13"/>
    <x v="896"/>
    <n v="221.87"/>
    <n v="5595.56"/>
  </r>
  <r>
    <x v="643"/>
    <x v="913"/>
    <x v="7"/>
    <x v="680"/>
    <n v="103.44"/>
    <n v="1034.4000000000001"/>
  </r>
  <r>
    <x v="644"/>
    <x v="914"/>
    <x v="7"/>
    <x v="120"/>
    <n v="122.33"/>
    <n v="244.66"/>
  </r>
  <r>
    <x v="645"/>
    <x v="915"/>
    <x v="7"/>
    <x v="120"/>
    <n v="47.51"/>
    <n v="95.02"/>
  </r>
  <r>
    <x v="645"/>
    <x v="916"/>
    <x v="7"/>
    <x v="120"/>
    <n v="46.09"/>
    <n v="92.18"/>
  </r>
  <r>
    <x v="645"/>
    <x v="917"/>
    <x v="7"/>
    <x v="120"/>
    <n v="42.77"/>
    <n v="85.54"/>
  </r>
  <r>
    <x v="645"/>
    <x v="918"/>
    <x v="7"/>
    <x v="12"/>
    <n v="42.77"/>
    <n v="42.77"/>
  </r>
  <r>
    <x v="645"/>
    <x v="919"/>
    <x v="7"/>
    <x v="26"/>
    <n v="38.020000000000003"/>
    <n v="114.06"/>
  </r>
  <r>
    <x v="645"/>
    <x v="920"/>
    <x v="7"/>
    <x v="12"/>
    <n v="31.69"/>
    <n v="31.69"/>
  </r>
  <r>
    <x v="646"/>
    <x v="461"/>
    <x v="4"/>
    <x v="897"/>
    <n v="3385.87"/>
    <n v="228.68"/>
  </r>
  <r>
    <x v="101"/>
    <x v="194"/>
    <x v="4"/>
    <x v="897"/>
    <n v="33035.82"/>
    <n v="2231.2399999999998"/>
  </r>
  <r>
    <x v="647"/>
    <x v="921"/>
    <x v="7"/>
    <x v="120"/>
    <n v="136.02000000000001"/>
    <n v="272.04000000000002"/>
  </r>
  <r>
    <x v="648"/>
    <x v="922"/>
    <x v="13"/>
    <x v="898"/>
    <n v="327.35000000000002"/>
    <n v="288.07"/>
  </r>
  <r>
    <x v="445"/>
    <x v="923"/>
    <x v="20"/>
    <x v="9"/>
    <n v="42.15"/>
    <n v="210.75"/>
  </r>
  <r>
    <x v="420"/>
    <x v="492"/>
    <x v="15"/>
    <x v="891"/>
    <n v="753.69"/>
    <n v="177.12"/>
  </r>
  <r>
    <x v="649"/>
    <x v="924"/>
    <x v="15"/>
    <x v="690"/>
    <n v="821.61"/>
    <n v="213.62"/>
  </r>
  <r>
    <x v="246"/>
    <x v="925"/>
    <x v="9"/>
    <x v="166"/>
    <n v="8036.51"/>
    <n v="884.02"/>
  </r>
  <r>
    <x v="650"/>
    <x v="926"/>
    <x v="44"/>
    <x v="899"/>
    <n v="222.93"/>
    <n v="144.9"/>
  </r>
  <r>
    <x v="651"/>
    <x v="927"/>
    <x v="13"/>
    <x v="120"/>
    <n v="47.86"/>
    <n v="95.72"/>
  </r>
  <r>
    <x v="651"/>
    <x v="928"/>
    <x v="13"/>
    <x v="900"/>
    <n v="51.83"/>
    <n v="233.24"/>
  </r>
  <r>
    <x v="652"/>
    <x v="929"/>
    <x v="44"/>
    <x v="687"/>
    <n v="222.93"/>
    <n v="122.61"/>
  </r>
  <r>
    <x v="651"/>
    <x v="930"/>
    <x v="13"/>
    <x v="901"/>
    <n v="55.76"/>
    <n v="306.68"/>
  </r>
  <r>
    <x v="653"/>
    <x v="931"/>
    <x v="44"/>
    <x v="622"/>
    <n v="233.7"/>
    <n v="81.8"/>
  </r>
  <r>
    <x v="654"/>
    <x v="932"/>
    <x v="13"/>
    <x v="447"/>
    <n v="60.61"/>
    <n v="212.14"/>
  </r>
  <r>
    <x v="655"/>
    <x v="933"/>
    <x v="44"/>
    <x v="725"/>
    <n v="244.48"/>
    <n v="195.58"/>
  </r>
  <r>
    <x v="654"/>
    <x v="934"/>
    <x v="13"/>
    <x v="64"/>
    <n v="69.3"/>
    <n v="554.4"/>
  </r>
  <r>
    <x v="656"/>
    <x v="935"/>
    <x v="44"/>
    <x v="902"/>
    <n v="341.46"/>
    <n v="887.8"/>
  </r>
  <r>
    <x v="657"/>
    <x v="936"/>
    <x v="13"/>
    <x v="113"/>
    <n v="92.43"/>
    <n v="1294.02"/>
  </r>
  <r>
    <x v="657"/>
    <x v="937"/>
    <x v="13"/>
    <x v="62"/>
    <n v="116.16"/>
    <n v="1393.92"/>
  </r>
  <r>
    <x v="658"/>
    <x v="938"/>
    <x v="44"/>
    <x v="622"/>
    <n v="395.34"/>
    <n v="138.37"/>
  </r>
  <r>
    <x v="657"/>
    <x v="939"/>
    <x v="13"/>
    <x v="447"/>
    <n v="179.46"/>
    <n v="628.11"/>
  </r>
  <r>
    <x v="659"/>
    <x v="940"/>
    <x v="45"/>
    <x v="284"/>
    <n v="11.23"/>
    <n v="729.95"/>
  </r>
  <r>
    <x v="660"/>
    <x v="941"/>
    <x v="41"/>
    <x v="890"/>
    <n v="1252.18"/>
    <n v="375.65"/>
  </r>
  <r>
    <x v="661"/>
    <x v="942"/>
    <x v="10"/>
    <x v="733"/>
    <n v="3714.59"/>
    <n v="445.75"/>
  </r>
  <r>
    <x v="662"/>
    <x v="943"/>
    <x v="41"/>
    <x v="903"/>
    <n v="2558.27"/>
    <n v="1151.22"/>
  </r>
  <r>
    <x v="663"/>
    <x v="944"/>
    <x v="4"/>
    <x v="904"/>
    <n v="90811.51"/>
    <n v="1607.36"/>
  </r>
  <r>
    <x v="664"/>
    <x v="945"/>
    <x v="43"/>
    <x v="167"/>
    <n v="927.02"/>
    <n v="1019.72"/>
  </r>
  <r>
    <x v="665"/>
    <x v="946"/>
    <x v="7"/>
    <x v="816"/>
    <n v="90.33"/>
    <n v="993.63"/>
  </r>
  <r>
    <x v="666"/>
    <x v="947"/>
    <x v="43"/>
    <x v="572"/>
    <n v="1213.3399999999999"/>
    <n v="728"/>
  </r>
  <r>
    <x v="667"/>
    <x v="948"/>
    <x v="7"/>
    <x v="193"/>
    <n v="213.73"/>
    <n v="1282.3800000000001"/>
  </r>
  <r>
    <x v="668"/>
    <x v="949"/>
    <x v="7"/>
    <x v="12"/>
    <n v="1035.6300000000001"/>
    <n v="1035.6300000000001"/>
  </r>
  <r>
    <x v="669"/>
    <x v="950"/>
    <x v="14"/>
    <x v="134"/>
    <n v="21747.84"/>
    <n v="3914.61"/>
  </r>
  <r>
    <x v="670"/>
    <x v="951"/>
    <x v="7"/>
    <x v="191"/>
    <n v="394.29"/>
    <n v="7097.22"/>
  </r>
  <r>
    <x v="671"/>
    <x v="952"/>
    <x v="7"/>
    <x v="794"/>
    <n v="177.34"/>
    <n v="4610.84"/>
  </r>
  <r>
    <x v="672"/>
    <x v="953"/>
    <x v="46"/>
    <x v="12"/>
    <n v="504.1"/>
    <n v="504.1"/>
  </r>
  <r>
    <x v="673"/>
    <x v="954"/>
    <x v="7"/>
    <x v="12"/>
    <n v="1998.6"/>
    <n v="1998.6"/>
  </r>
  <r>
    <x v="615"/>
    <x v="864"/>
    <x v="7"/>
    <x v="12"/>
    <n v="2178.98"/>
    <n v="2178.98"/>
  </r>
  <r>
    <x v="674"/>
    <x v="955"/>
    <x v="7"/>
    <x v="12"/>
    <n v="25104.74"/>
    <n v="25104.74"/>
  </r>
  <r>
    <x v="620"/>
    <x v="873"/>
    <x v="7"/>
    <x v="193"/>
    <n v="458.68"/>
    <n v="2752.08"/>
  </r>
  <r>
    <x v="621"/>
    <x v="956"/>
    <x v="7"/>
    <x v="193"/>
    <n v="3053.85"/>
    <n v="18323.099999999999"/>
  </r>
  <r>
    <x v="620"/>
    <x v="873"/>
    <x v="7"/>
    <x v="12"/>
    <n v="458.68"/>
    <n v="458.68"/>
  </r>
  <r>
    <x v="623"/>
    <x v="957"/>
    <x v="7"/>
    <x v="12"/>
    <n v="9023.99"/>
    <n v="9023.99"/>
  </r>
  <r>
    <x v="675"/>
    <x v="958"/>
    <x v="32"/>
    <x v="281"/>
    <n v="1908.25"/>
    <n v="190.83"/>
  </r>
  <r>
    <x v="626"/>
    <x v="959"/>
    <x v="7"/>
    <x v="12"/>
    <n v="2889.45"/>
    <n v="2889.45"/>
  </r>
  <r>
    <x v="534"/>
    <x v="628"/>
    <x v="7"/>
    <x v="120"/>
    <n v="129.83000000000001"/>
    <n v="259.66000000000003"/>
  </r>
  <r>
    <x v="633"/>
    <x v="902"/>
    <x v="7"/>
    <x v="120"/>
    <n v="190.09"/>
    <n v="380.18"/>
  </r>
  <r>
    <x v="676"/>
    <x v="960"/>
    <x v="15"/>
    <x v="12"/>
    <n v="10113.549999999999"/>
    <n v="10113.549999999999"/>
  </r>
  <r>
    <x v="677"/>
    <x v="961"/>
    <x v="13"/>
    <x v="905"/>
    <n v="261.57"/>
    <n v="25372.29"/>
  </r>
  <r>
    <x v="678"/>
    <x v="962"/>
    <x v="7"/>
    <x v="706"/>
    <n v="138.79"/>
    <n v="2220.64"/>
  </r>
  <r>
    <x v="679"/>
    <x v="963"/>
    <x v="7"/>
    <x v="120"/>
    <n v="130.49"/>
    <n v="260.98"/>
  </r>
  <r>
    <x v="680"/>
    <x v="964"/>
    <x v="7"/>
    <x v="120"/>
    <n v="130.49"/>
    <n v="260.98"/>
  </r>
  <r>
    <x v="445"/>
    <x v="923"/>
    <x v="20"/>
    <x v="680"/>
    <n v="42.15"/>
    <n v="421.5"/>
  </r>
  <r>
    <x v="681"/>
    <x v="965"/>
    <x v="13"/>
    <x v="906"/>
    <n v="454.15"/>
    <n v="1126.29"/>
  </r>
  <r>
    <x v="649"/>
    <x v="924"/>
    <x v="15"/>
    <x v="12"/>
    <n v="821.61"/>
    <n v="821.61"/>
  </r>
  <r>
    <x v="246"/>
    <x v="925"/>
    <x v="9"/>
    <x v="907"/>
    <n v="8036.51"/>
    <n v="2491.3200000000002"/>
  </r>
  <r>
    <x v="682"/>
    <x v="966"/>
    <x v="44"/>
    <x v="680"/>
    <n v="406.12"/>
    <n v="4061.2"/>
  </r>
  <r>
    <x v="657"/>
    <x v="967"/>
    <x v="13"/>
    <x v="705"/>
    <n v="144.65"/>
    <n v="14465"/>
  </r>
  <r>
    <x v="659"/>
    <x v="940"/>
    <x v="45"/>
    <x v="908"/>
    <n v="11.23"/>
    <n v="1459.9"/>
  </r>
  <r>
    <x v="660"/>
    <x v="941"/>
    <x v="41"/>
    <x v="909"/>
    <n v="1252.18"/>
    <n v="525.91999999999996"/>
  </r>
  <r>
    <x v="661"/>
    <x v="942"/>
    <x v="10"/>
    <x v="910"/>
    <n v="3714.59"/>
    <n v="624.04999999999995"/>
  </r>
  <r>
    <x v="662"/>
    <x v="943"/>
    <x v="41"/>
    <x v="911"/>
    <n v="2558.27"/>
    <n v="1555.43"/>
  </r>
  <r>
    <x v="663"/>
    <x v="944"/>
    <x v="4"/>
    <x v="912"/>
    <n v="90811.51"/>
    <n v="2166.7600000000002"/>
  </r>
  <r>
    <x v="683"/>
    <x v="968"/>
    <x v="7"/>
    <x v="120"/>
    <n v="1003.18"/>
    <n v="2006.36"/>
  </r>
  <r>
    <x v="664"/>
    <x v="945"/>
    <x v="43"/>
    <x v="61"/>
    <n v="927.02"/>
    <n v="370.81"/>
  </r>
  <r>
    <x v="665"/>
    <x v="946"/>
    <x v="7"/>
    <x v="120"/>
    <n v="90.33"/>
    <n v="180.66"/>
  </r>
  <r>
    <x v="665"/>
    <x v="969"/>
    <x v="7"/>
    <x v="120"/>
    <n v="107.74"/>
    <n v="215.48"/>
  </r>
  <r>
    <x v="666"/>
    <x v="947"/>
    <x v="43"/>
    <x v="890"/>
    <n v="1213.3399999999999"/>
    <n v="364"/>
  </r>
  <r>
    <x v="667"/>
    <x v="948"/>
    <x v="7"/>
    <x v="120"/>
    <n v="213.73"/>
    <n v="427.46"/>
  </r>
  <r>
    <x v="667"/>
    <x v="970"/>
    <x v="7"/>
    <x v="12"/>
    <n v="183.66"/>
    <n v="183.66"/>
  </r>
  <r>
    <x v="684"/>
    <x v="971"/>
    <x v="47"/>
    <x v="12"/>
    <n v="377.5"/>
    <n v="377.5"/>
  </r>
  <r>
    <x v="685"/>
    <x v="972"/>
    <x v="14"/>
    <x v="913"/>
    <n v="9308.1299999999992"/>
    <n v="372.33"/>
  </r>
  <r>
    <x v="686"/>
    <x v="973"/>
    <x v="32"/>
    <x v="281"/>
    <n v="610.13"/>
    <n v="61.01"/>
  </r>
  <r>
    <x v="685"/>
    <x v="974"/>
    <x v="14"/>
    <x v="198"/>
    <n v="9308.1299999999992"/>
    <n v="93.08"/>
  </r>
  <r>
    <x v="687"/>
    <x v="975"/>
    <x v="15"/>
    <x v="914"/>
    <n v="3498.88"/>
    <n v="3358.92"/>
  </r>
  <r>
    <x v="688"/>
    <x v="976"/>
    <x v="15"/>
    <x v="913"/>
    <n v="3094.2"/>
    <n v="123.77"/>
  </r>
  <r>
    <x v="6"/>
    <x v="6"/>
    <x v="4"/>
    <x v="915"/>
    <s v="   -   "/>
    <s v="   -   "/>
  </r>
  <r>
    <x v="0"/>
    <x v="0"/>
    <x v="0"/>
    <x v="0"/>
    <m/>
    <m/>
  </r>
  <r>
    <x v="689"/>
    <x v="977"/>
    <x v="7"/>
    <x v="12"/>
    <n v="82.62"/>
    <n v="82.62"/>
  </r>
  <r>
    <x v="690"/>
    <x v="978"/>
    <x v="7"/>
    <x v="729"/>
    <n v="501.91"/>
    <n v="6524.83"/>
  </r>
  <r>
    <x v="691"/>
    <x v="979"/>
    <x v="7"/>
    <x v="12"/>
    <n v="2781.69"/>
    <n v="2781.69"/>
  </r>
  <r>
    <x v="692"/>
    <x v="980"/>
    <x v="7"/>
    <x v="12"/>
    <n v="1332.15"/>
    <n v="1332.15"/>
  </r>
  <r>
    <x v="693"/>
    <x v="981"/>
    <x v="7"/>
    <x v="192"/>
    <n v="257.85000000000002"/>
    <n v="1804.95"/>
  </r>
  <r>
    <x v="694"/>
    <x v="982"/>
    <x v="7"/>
    <x v="680"/>
    <n v="115.16"/>
    <n v="1151.5999999999999"/>
  </r>
  <r>
    <x v="695"/>
    <x v="983"/>
    <x v="7"/>
    <x v="26"/>
    <n v="126.43"/>
    <n v="379.29"/>
  </r>
  <r>
    <x v="689"/>
    <x v="977"/>
    <x v="7"/>
    <x v="12"/>
    <n v="82.62"/>
    <n v="82.62"/>
  </r>
  <r>
    <x v="696"/>
    <x v="984"/>
    <x v="7"/>
    <x v="64"/>
    <n v="2154.37"/>
    <n v="17234.96"/>
  </r>
  <r>
    <x v="697"/>
    <x v="985"/>
    <x v="7"/>
    <x v="12"/>
    <n v="629.38"/>
    <n v="629.38"/>
  </r>
  <r>
    <x v="697"/>
    <x v="986"/>
    <x v="7"/>
    <x v="26"/>
    <n v="733.88"/>
    <n v="2201.64"/>
  </r>
  <r>
    <x v="698"/>
    <x v="987"/>
    <x v="7"/>
    <x v="12"/>
    <n v="12262.91"/>
    <n v="12262.91"/>
  </r>
  <r>
    <x v="698"/>
    <x v="988"/>
    <x v="7"/>
    <x v="12"/>
    <n v="6499.59"/>
    <n v="6499.59"/>
  </r>
  <r>
    <x v="699"/>
    <x v="989"/>
    <x v="7"/>
    <x v="120"/>
    <n v="47.31"/>
    <n v="94.62"/>
  </r>
  <r>
    <x v="700"/>
    <x v="990"/>
    <x v="7"/>
    <x v="120"/>
    <n v="3061.9"/>
    <n v="6123.8"/>
  </r>
  <r>
    <x v="701"/>
    <x v="991"/>
    <x v="7"/>
    <x v="120"/>
    <n v="1109.8800000000001"/>
    <n v="2219.7600000000002"/>
  </r>
  <r>
    <x v="702"/>
    <x v="992"/>
    <x v="7"/>
    <x v="12"/>
    <n v="2370.9699999999998"/>
    <n v="2370.9699999999998"/>
  </r>
  <r>
    <x v="703"/>
    <x v="993"/>
    <x v="7"/>
    <x v="12"/>
    <n v="420.93"/>
    <n v="420.93"/>
  </r>
  <r>
    <x v="704"/>
    <x v="994"/>
    <x v="7"/>
    <x v="680"/>
    <n v="117.29"/>
    <n v="1172.9000000000001"/>
  </r>
  <r>
    <x v="705"/>
    <x v="995"/>
    <x v="7"/>
    <x v="12"/>
    <n v="548.63"/>
    <n v="548.63"/>
  </r>
  <r>
    <x v="706"/>
    <x v="996"/>
    <x v="7"/>
    <x v="63"/>
    <n v="178.6"/>
    <n v="714.4"/>
  </r>
  <r>
    <x v="707"/>
    <x v="997"/>
    <x v="7"/>
    <x v="12"/>
    <n v="178.6"/>
    <n v="178.6"/>
  </r>
  <r>
    <x v="708"/>
    <x v="998"/>
    <x v="7"/>
    <x v="120"/>
    <n v="178.6"/>
    <n v="357.2"/>
  </r>
  <r>
    <x v="709"/>
    <x v="999"/>
    <x v="7"/>
    <x v="12"/>
    <n v="527.25"/>
    <n v="527.25"/>
  </r>
  <r>
    <x v="704"/>
    <x v="994"/>
    <x v="7"/>
    <x v="64"/>
    <n v="117.29"/>
    <n v="938.32"/>
  </r>
  <r>
    <x v="710"/>
    <x v="1000"/>
    <x v="7"/>
    <x v="12"/>
    <n v="684"/>
    <n v="684"/>
  </r>
  <r>
    <x v="711"/>
    <x v="1001"/>
    <x v="7"/>
    <x v="120"/>
    <n v="695.09"/>
    <n v="1390.18"/>
  </r>
  <r>
    <x v="712"/>
    <x v="1002"/>
    <x v="7"/>
    <x v="9"/>
    <n v="543.88"/>
    <n v="2719.4"/>
  </r>
  <r>
    <x v="704"/>
    <x v="994"/>
    <x v="7"/>
    <x v="193"/>
    <n v="117.29"/>
    <n v="703.74"/>
  </r>
  <r>
    <x v="713"/>
    <x v="1003"/>
    <x v="7"/>
    <x v="26"/>
    <n v="335.06"/>
    <n v="1005.18"/>
  </r>
  <r>
    <x v="714"/>
    <x v="1004"/>
    <x v="7"/>
    <x v="26"/>
    <n v="335.06"/>
    <n v="1005.18"/>
  </r>
  <r>
    <x v="715"/>
    <x v="1005"/>
    <x v="7"/>
    <x v="28"/>
    <n v="116.08"/>
    <n v="1741.2"/>
  </r>
  <r>
    <x v="716"/>
    <x v="1006"/>
    <x v="7"/>
    <x v="28"/>
    <n v="220.88"/>
    <n v="3313.2"/>
  </r>
  <r>
    <x v="704"/>
    <x v="994"/>
    <x v="7"/>
    <x v="120"/>
    <n v="117.29"/>
    <n v="234.58"/>
  </r>
  <r>
    <x v="717"/>
    <x v="1007"/>
    <x v="7"/>
    <x v="12"/>
    <n v="98.96"/>
    <n v="98.96"/>
  </r>
  <r>
    <x v="718"/>
    <x v="1008"/>
    <x v="7"/>
    <x v="12"/>
    <n v="100.54"/>
    <n v="100.54"/>
  </r>
  <r>
    <x v="694"/>
    <x v="982"/>
    <x v="7"/>
    <x v="26"/>
    <n v="115.16"/>
    <n v="345.48"/>
  </r>
  <r>
    <x v="719"/>
    <x v="1009"/>
    <x v="7"/>
    <x v="120"/>
    <n v="192.38"/>
    <n v="384.76"/>
  </r>
  <r>
    <x v="720"/>
    <x v="1010"/>
    <x v="7"/>
    <x v="12"/>
    <n v="538.29999999999995"/>
    <n v="538.29999999999995"/>
  </r>
  <r>
    <x v="721"/>
    <x v="1011"/>
    <x v="7"/>
    <x v="64"/>
    <n v="2.85"/>
    <n v="22.8"/>
  </r>
  <r>
    <x v="722"/>
    <x v="1012"/>
    <x v="7"/>
    <x v="12"/>
    <n v="7.17"/>
    <n v="7.17"/>
  </r>
  <r>
    <x v="723"/>
    <x v="1013"/>
    <x v="48"/>
    <x v="916"/>
    <n v="16688.41"/>
    <n v="50.07"/>
  </r>
  <r>
    <x v="724"/>
    <x v="1014"/>
    <x v="48"/>
    <x v="913"/>
    <n v="9498.2999999999993"/>
    <n v="379.93"/>
  </r>
  <r>
    <x v="724"/>
    <x v="1015"/>
    <x v="48"/>
    <x v="198"/>
    <n v="25954.41"/>
    <n v="259.54000000000002"/>
  </r>
  <r>
    <x v="704"/>
    <x v="994"/>
    <x v="7"/>
    <x v="12"/>
    <n v="117.29"/>
    <n v="117.29"/>
  </r>
  <r>
    <x v="725"/>
    <x v="1016"/>
    <x v="7"/>
    <x v="12"/>
    <n v="463.91"/>
    <n v="463.91"/>
  </r>
  <r>
    <x v="694"/>
    <x v="982"/>
    <x v="7"/>
    <x v="12"/>
    <n v="115.16"/>
    <n v="115.16"/>
  </r>
  <r>
    <x v="719"/>
    <x v="1009"/>
    <x v="7"/>
    <x v="12"/>
    <n v="192.38"/>
    <n v="192.38"/>
  </r>
  <r>
    <x v="704"/>
    <x v="994"/>
    <x v="7"/>
    <x v="12"/>
    <n v="117.29"/>
    <n v="117.29"/>
  </r>
  <r>
    <x v="710"/>
    <x v="1000"/>
    <x v="7"/>
    <x v="12"/>
    <n v="684"/>
    <n v="684"/>
  </r>
  <r>
    <x v="704"/>
    <x v="994"/>
    <x v="7"/>
    <x v="12"/>
    <n v="117.29"/>
    <n v="117.29"/>
  </r>
  <r>
    <x v="714"/>
    <x v="1004"/>
    <x v="7"/>
    <x v="12"/>
    <n v="335.06"/>
    <n v="335.06"/>
  </r>
  <r>
    <x v="715"/>
    <x v="1005"/>
    <x v="7"/>
    <x v="120"/>
    <n v="116.08"/>
    <n v="232.16"/>
  </r>
  <r>
    <x v="716"/>
    <x v="1017"/>
    <x v="7"/>
    <x v="120"/>
    <n v="220.88"/>
    <n v="441.76"/>
  </r>
  <r>
    <x v="704"/>
    <x v="994"/>
    <x v="7"/>
    <x v="12"/>
    <n v="117.29"/>
    <n v="117.29"/>
  </r>
  <r>
    <x v="717"/>
    <x v="1007"/>
    <x v="7"/>
    <x v="12"/>
    <n v="98.96"/>
    <n v="98.96"/>
  </r>
  <r>
    <x v="726"/>
    <x v="1018"/>
    <x v="7"/>
    <x v="12"/>
    <n v="256.68"/>
    <n v="256.68"/>
  </r>
  <r>
    <x v="727"/>
    <x v="1019"/>
    <x v="7"/>
    <x v="12"/>
    <n v="278.07"/>
    <n v="278.07"/>
  </r>
  <r>
    <x v="728"/>
    <x v="1020"/>
    <x v="8"/>
    <x v="917"/>
    <n v="704.31"/>
    <n v="204.25"/>
  </r>
  <r>
    <x v="729"/>
    <x v="1021"/>
    <x v="8"/>
    <x v="888"/>
    <n v="817.8"/>
    <n v="482.5"/>
  </r>
  <r>
    <x v="730"/>
    <x v="1022"/>
    <x v="8"/>
    <x v="758"/>
    <n v="1377.98"/>
    <n v="41.34"/>
  </r>
  <r>
    <x v="731"/>
    <x v="1023"/>
    <x v="8"/>
    <x v="918"/>
    <n v="178.77"/>
    <n v="741.9"/>
  </r>
  <r>
    <x v="732"/>
    <x v="1024"/>
    <x v="8"/>
    <x v="443"/>
    <n v="10124.74"/>
    <n v="3442.41"/>
  </r>
  <r>
    <x v="733"/>
    <x v="1025"/>
    <x v="3"/>
    <x v="219"/>
    <n v="16872.47"/>
    <n v="843.62"/>
  </r>
  <r>
    <x v="734"/>
    <x v="1026"/>
    <x v="3"/>
    <x v="871"/>
    <n v="17412.29"/>
    <n v="1027.33"/>
  </r>
  <r>
    <x v="735"/>
    <x v="1027"/>
    <x v="3"/>
    <x v="919"/>
    <n v="23650.52"/>
    <n v="3334.72"/>
  </r>
  <r>
    <x v="736"/>
    <x v="1028"/>
    <x v="3"/>
    <x v="920"/>
    <n v="26881.34"/>
    <n v="3172"/>
  </r>
  <r>
    <x v="737"/>
    <x v="1029"/>
    <x v="3"/>
    <x v="921"/>
    <n v="37333.589999999997"/>
    <n v="3509.36"/>
  </r>
  <r>
    <x v="738"/>
    <x v="1030"/>
    <x v="3"/>
    <x v="922"/>
    <n v="48871.22"/>
    <n v="3665.34"/>
  </r>
  <r>
    <x v="739"/>
    <x v="1031"/>
    <x v="3"/>
    <x v="916"/>
    <n v="156160.74"/>
    <n v="468.48"/>
  </r>
  <r>
    <x v="740"/>
    <x v="1032"/>
    <x v="8"/>
    <x v="724"/>
    <n v="4001.82"/>
    <n v="2000.91"/>
  </r>
  <r>
    <x v="741"/>
    <x v="1033"/>
    <x v="3"/>
    <x v="219"/>
    <n v="3120.36"/>
    <n v="156.02000000000001"/>
  </r>
  <r>
    <x v="742"/>
    <x v="1034"/>
    <x v="8"/>
    <x v="923"/>
    <n v="5877.65"/>
    <n v="4760.8999999999996"/>
  </r>
  <r>
    <x v="743"/>
    <x v="1035"/>
    <x v="13"/>
    <x v="284"/>
    <n v="9.2100000000000009"/>
    <n v="598.65"/>
  </r>
  <r>
    <x v="744"/>
    <x v="1036"/>
    <x v="13"/>
    <x v="706"/>
    <n v="12.54"/>
    <n v="200.64"/>
  </r>
  <r>
    <x v="745"/>
    <x v="1037"/>
    <x v="8"/>
    <x v="315"/>
    <n v="9516.02"/>
    <n v="761.28"/>
  </r>
  <r>
    <x v="746"/>
    <x v="1038"/>
    <x v="13"/>
    <x v="64"/>
    <n v="59.31"/>
    <n v="474.48"/>
  </r>
  <r>
    <x v="747"/>
    <x v="1039"/>
    <x v="7"/>
    <x v="705"/>
    <n v="0.32"/>
    <n v="32"/>
  </r>
  <r>
    <x v="748"/>
    <x v="1040"/>
    <x v="7"/>
    <x v="924"/>
    <n v="0.28999999999999998"/>
    <n v="17.399999999999999"/>
  </r>
  <r>
    <x v="749"/>
    <x v="1041"/>
    <x v="7"/>
    <x v="924"/>
    <n v="0.28999999999999998"/>
    <n v="17.399999999999999"/>
  </r>
  <r>
    <x v="750"/>
    <x v="1042"/>
    <x v="7"/>
    <x v="189"/>
    <n v="0.28999999999999998"/>
    <n v="5.8"/>
  </r>
  <r>
    <x v="751"/>
    <x v="1043"/>
    <x v="7"/>
    <x v="744"/>
    <n v="0.31"/>
    <n v="12.4"/>
  </r>
  <r>
    <x v="752"/>
    <x v="1044"/>
    <x v="8"/>
    <x v="925"/>
    <n v="3119.55"/>
    <n v="499.13"/>
  </r>
  <r>
    <x v="753"/>
    <x v="1045"/>
    <x v="7"/>
    <x v="64"/>
    <n v="95.4"/>
    <n v="763.2"/>
  </r>
  <r>
    <x v="754"/>
    <x v="1046"/>
    <x v="7"/>
    <x v="64"/>
    <n v="50.12"/>
    <n v="400.96"/>
  </r>
  <r>
    <x v="755"/>
    <x v="1047"/>
    <x v="7"/>
    <x v="120"/>
    <n v="131.77000000000001"/>
    <n v="263.54000000000002"/>
  </r>
  <r>
    <x v="756"/>
    <x v="1048"/>
    <x v="7"/>
    <x v="193"/>
    <n v="40.22"/>
    <n v="241.32"/>
  </r>
  <r>
    <x v="757"/>
    <x v="1049"/>
    <x v="7"/>
    <x v="705"/>
    <n v="3.45"/>
    <n v="345"/>
  </r>
  <r>
    <x v="0"/>
    <x v="0"/>
    <x v="0"/>
    <x v="0"/>
    <m/>
    <m/>
  </r>
  <r>
    <x v="758"/>
    <x v="1050"/>
    <x v="7"/>
    <x v="120"/>
    <n v="443"/>
    <n v="886"/>
  </r>
  <r>
    <x v="759"/>
    <x v="1051"/>
    <x v="7"/>
    <x v="120"/>
    <n v="725.16"/>
    <n v="1450.32"/>
  </r>
  <r>
    <x v="760"/>
    <x v="1052"/>
    <x v="14"/>
    <x v="739"/>
    <n v="13954.92"/>
    <n v="3070.08"/>
  </r>
  <r>
    <x v="761"/>
    <x v="1053"/>
    <x v="7"/>
    <x v="120"/>
    <n v="227.82"/>
    <n v="455.64"/>
  </r>
  <r>
    <x v="761"/>
    <x v="1054"/>
    <x v="7"/>
    <x v="64"/>
    <n v="76.86"/>
    <n v="614.88"/>
  </r>
  <r>
    <x v="761"/>
    <x v="1055"/>
    <x v="7"/>
    <x v="12"/>
    <n v="76.86"/>
    <n v="76.86"/>
  </r>
  <r>
    <x v="761"/>
    <x v="1056"/>
    <x v="7"/>
    <x v="816"/>
    <n v="154.38"/>
    <n v="1698.18"/>
  </r>
  <r>
    <x v="758"/>
    <x v="1050"/>
    <x v="7"/>
    <x v="120"/>
    <n v="443"/>
    <n v="886"/>
  </r>
  <r>
    <x v="762"/>
    <x v="1057"/>
    <x v="7"/>
    <x v="12"/>
    <n v="531.86"/>
    <n v="531.86"/>
  </r>
  <r>
    <x v="762"/>
    <x v="1058"/>
    <x v="7"/>
    <x v="12"/>
    <n v="161.85"/>
    <n v="161.85"/>
  </r>
  <r>
    <x v="763"/>
    <x v="1059"/>
    <x v="14"/>
    <x v="711"/>
    <n v="43493.07"/>
    <n v="18702.02"/>
  </r>
  <r>
    <x v="764"/>
    <x v="1060"/>
    <x v="7"/>
    <x v="706"/>
    <n v="1335.46"/>
    <n v="21367.360000000001"/>
  </r>
  <r>
    <x v="764"/>
    <x v="1061"/>
    <x v="7"/>
    <x v="926"/>
    <n v="1197"/>
    <n v="32319"/>
  </r>
  <r>
    <x v="763"/>
    <x v="1059"/>
    <x v="14"/>
    <x v="927"/>
    <n v="43493.07"/>
    <n v="50451.96"/>
  </r>
  <r>
    <x v="765"/>
    <x v="1062"/>
    <x v="7"/>
    <x v="120"/>
    <n v="394.89"/>
    <n v="789.78"/>
  </r>
  <r>
    <x v="765"/>
    <x v="1063"/>
    <x v="7"/>
    <x v="755"/>
    <n v="477.96"/>
    <n v="21030.240000000002"/>
  </r>
  <r>
    <x v="765"/>
    <x v="1064"/>
    <x v="7"/>
    <x v="928"/>
    <n v="419.16"/>
    <n v="13832.28"/>
  </r>
  <r>
    <x v="765"/>
    <x v="1065"/>
    <x v="7"/>
    <x v="63"/>
    <n v="1213.74"/>
    <n v="4854.96"/>
  </r>
  <r>
    <x v="765"/>
    <x v="1066"/>
    <x v="7"/>
    <x v="706"/>
    <n v="360.6"/>
    <n v="5769.6"/>
  </r>
  <r>
    <x v="765"/>
    <x v="1067"/>
    <x v="7"/>
    <x v="52"/>
    <n v="579.48"/>
    <n v="9851.16"/>
  </r>
  <r>
    <x v="766"/>
    <x v="1068"/>
    <x v="14"/>
    <x v="690"/>
    <n v="9885.7000000000007"/>
    <n v="2570.2800000000002"/>
  </r>
  <r>
    <x v="767"/>
    <x v="1069"/>
    <x v="7"/>
    <x v="26"/>
    <n v="209.83"/>
    <n v="629.49"/>
  </r>
  <r>
    <x v="768"/>
    <x v="1070"/>
    <x v="7"/>
    <x v="929"/>
    <n v="1516.49"/>
    <n v="34879.269999999997"/>
  </r>
  <r>
    <x v="769"/>
    <x v="1071"/>
    <x v="7"/>
    <x v="816"/>
    <n v="1608.67"/>
    <n v="17695.37"/>
  </r>
  <r>
    <x v="770"/>
    <x v="1072"/>
    <x v="7"/>
    <x v="816"/>
    <n v="956.34"/>
    <n v="10519.74"/>
  </r>
  <r>
    <x v="771"/>
    <x v="1073"/>
    <x v="14"/>
    <x v="198"/>
    <n v="12384.66"/>
    <n v="123.85"/>
  </r>
  <r>
    <x v="772"/>
    <x v="1074"/>
    <x v="7"/>
    <x v="12"/>
    <n v="609.52"/>
    <n v="609.52"/>
  </r>
  <r>
    <x v="773"/>
    <x v="1075"/>
    <x v="14"/>
    <x v="907"/>
    <n v="1741.19"/>
    <n v="539.77"/>
  </r>
  <r>
    <x v="774"/>
    <x v="1076"/>
    <x v="7"/>
    <x v="930"/>
    <n v="60.54"/>
    <n v="1876.74"/>
  </r>
  <r>
    <x v="775"/>
    <x v="1077"/>
    <x v="14"/>
    <x v="396"/>
    <n v="1842.44"/>
    <n v="276.37"/>
  </r>
  <r>
    <x v="774"/>
    <x v="1076"/>
    <x v="7"/>
    <x v="28"/>
    <n v="60.54"/>
    <n v="908.1"/>
  </r>
  <r>
    <x v="776"/>
    <x v="1078"/>
    <x v="14"/>
    <x v="196"/>
    <n v="1848.23"/>
    <n v="36.96"/>
  </r>
  <r>
    <x v="777"/>
    <x v="1079"/>
    <x v="7"/>
    <x v="120"/>
    <n v="73.34"/>
    <n v="146.68"/>
  </r>
  <r>
    <x v="778"/>
    <x v="1080"/>
    <x v="7"/>
    <x v="931"/>
    <n v="3.77"/>
    <n v="173.42"/>
  </r>
  <r>
    <x v="779"/>
    <x v="1081"/>
    <x v="7"/>
    <x v="932"/>
    <n v="26.19"/>
    <n v="3430.89"/>
  </r>
  <r>
    <x v="780"/>
    <x v="1082"/>
    <x v="15"/>
    <x v="690"/>
    <n v="5592.53"/>
    <n v="1454.06"/>
  </r>
  <r>
    <x v="781"/>
    <x v="1083"/>
    <x v="13"/>
    <x v="794"/>
    <n v="25.72"/>
    <n v="668.72"/>
  </r>
  <r>
    <x v="782"/>
    <x v="1084"/>
    <x v="15"/>
    <x v="933"/>
    <n v="3511.41"/>
    <n v="5021.32"/>
  </r>
  <r>
    <x v="783"/>
    <x v="1085"/>
    <x v="13"/>
    <x v="934"/>
    <n v="8.6"/>
    <n v="1254.4000000000001"/>
  </r>
  <r>
    <x v="784"/>
    <x v="1086"/>
    <x v="15"/>
    <x v="935"/>
    <n v="4494.45"/>
    <n v="60225.63"/>
  </r>
  <r>
    <x v="785"/>
    <x v="1087"/>
    <x v="13"/>
    <x v="936"/>
    <n v="8.74"/>
    <n v="11945.83"/>
  </r>
  <r>
    <x v="786"/>
    <x v="1088"/>
    <x v="15"/>
    <x v="937"/>
    <n v="683.12"/>
    <n v="10130.67"/>
  </r>
  <r>
    <x v="787"/>
    <x v="1089"/>
    <x v="15"/>
    <x v="938"/>
    <n v="369.1"/>
    <n v="321.12"/>
  </r>
  <r>
    <x v="788"/>
    <x v="1090"/>
    <x v="13"/>
    <x v="939"/>
    <n v="16.149999999999999"/>
    <n v="21292.16"/>
  </r>
  <r>
    <x v="788"/>
    <x v="1091"/>
    <x v="13"/>
    <x v="940"/>
    <n v="11.44"/>
    <n v="1001.57"/>
  </r>
  <r>
    <x v="788"/>
    <x v="1092"/>
    <x v="13"/>
    <x v="941"/>
    <n v="21.25"/>
    <n v="4486.9399999999996"/>
  </r>
  <r>
    <x v="789"/>
    <x v="1093"/>
    <x v="7"/>
    <x v="62"/>
    <n v="7.28"/>
    <n v="87.36"/>
  </r>
  <r>
    <x v="0"/>
    <x v="0"/>
    <x v="0"/>
    <x v="0"/>
    <m/>
    <m/>
  </r>
  <r>
    <x v="759"/>
    <x v="1094"/>
    <x v="7"/>
    <x v="12"/>
    <n v="1653"/>
    <n v="1653"/>
  </r>
  <r>
    <x v="759"/>
    <x v="1095"/>
    <x v="7"/>
    <x v="120"/>
    <n v="912.79"/>
    <n v="1825.58"/>
  </r>
  <r>
    <x v="759"/>
    <x v="1051"/>
    <x v="7"/>
    <x v="12"/>
    <n v="725.16"/>
    <n v="725.16"/>
  </r>
  <r>
    <x v="704"/>
    <x v="994"/>
    <x v="7"/>
    <x v="12"/>
    <n v="117.29"/>
    <n v="117.29"/>
  </r>
  <r>
    <x v="790"/>
    <x v="1096"/>
    <x v="7"/>
    <x v="12"/>
    <n v="685.17"/>
    <n v="685.17"/>
  </r>
  <r>
    <x v="704"/>
    <x v="994"/>
    <x v="7"/>
    <x v="202"/>
    <n v="117.29"/>
    <n v="1055.6099999999999"/>
  </r>
  <r>
    <x v="790"/>
    <x v="1097"/>
    <x v="7"/>
    <x v="120"/>
    <n v="198.87"/>
    <n v="397.74"/>
  </r>
  <r>
    <x v="790"/>
    <x v="1098"/>
    <x v="7"/>
    <x v="120"/>
    <n v="685.17"/>
    <n v="1370.34"/>
  </r>
  <r>
    <x v="790"/>
    <x v="1099"/>
    <x v="7"/>
    <x v="12"/>
    <n v="685.17"/>
    <n v="685.17"/>
  </r>
  <r>
    <x v="790"/>
    <x v="1100"/>
    <x v="7"/>
    <x v="12"/>
    <n v="174.66"/>
    <n v="174.66"/>
  </r>
  <r>
    <x v="790"/>
    <x v="1101"/>
    <x v="7"/>
    <x v="120"/>
    <n v="198.87"/>
    <n v="397.74"/>
  </r>
  <r>
    <x v="790"/>
    <x v="1102"/>
    <x v="7"/>
    <x v="12"/>
    <n v="174.66"/>
    <n v="174.66"/>
  </r>
  <r>
    <x v="704"/>
    <x v="994"/>
    <x v="7"/>
    <x v="202"/>
    <n v="117.29"/>
    <n v="1055.6099999999999"/>
  </r>
  <r>
    <x v="790"/>
    <x v="1103"/>
    <x v="7"/>
    <x v="120"/>
    <n v="166.87"/>
    <n v="333.74"/>
  </r>
  <r>
    <x v="790"/>
    <x v="1104"/>
    <x v="7"/>
    <x v="12"/>
    <n v="51.03"/>
    <n v="51.03"/>
  </r>
  <r>
    <x v="790"/>
    <x v="1105"/>
    <x v="7"/>
    <x v="12"/>
    <n v="51.03"/>
    <n v="51.03"/>
  </r>
  <r>
    <x v="791"/>
    <x v="1106"/>
    <x v="7"/>
    <x v="9"/>
    <n v="238.92"/>
    <n v="1194.5999999999999"/>
  </r>
  <r>
    <x v="704"/>
    <x v="994"/>
    <x v="7"/>
    <x v="12"/>
    <n v="117.29"/>
    <n v="117.29"/>
  </r>
  <r>
    <x v="792"/>
    <x v="1107"/>
    <x v="7"/>
    <x v="12"/>
    <n v="840.56"/>
    <n v="840.56"/>
  </r>
  <r>
    <x v="793"/>
    <x v="1108"/>
    <x v="7"/>
    <x v="12"/>
    <n v="128.35"/>
    <n v="128.35"/>
  </r>
  <r>
    <x v="794"/>
    <x v="1109"/>
    <x v="7"/>
    <x v="12"/>
    <n v="2137.5"/>
    <n v="2137.5"/>
  </r>
  <r>
    <x v="795"/>
    <x v="1110"/>
    <x v="25"/>
    <x v="942"/>
    <n v="6400.88"/>
    <n v="3008.41"/>
  </r>
  <r>
    <x v="796"/>
    <x v="1111"/>
    <x v="7"/>
    <x v="546"/>
    <n v="67.52"/>
    <n v="3173.44"/>
  </r>
  <r>
    <x v="797"/>
    <x v="1112"/>
    <x v="25"/>
    <x v="196"/>
    <n v="5819.04"/>
    <n v="116.38"/>
  </r>
  <r>
    <x v="774"/>
    <x v="1076"/>
    <x v="7"/>
    <x v="120"/>
    <n v="60.54"/>
    <n v="121.08"/>
  </r>
  <r>
    <x v="798"/>
    <x v="1113"/>
    <x v="25"/>
    <x v="758"/>
    <n v="5819.04"/>
    <n v="174.57"/>
  </r>
  <r>
    <x v="774"/>
    <x v="1076"/>
    <x v="7"/>
    <x v="26"/>
    <n v="60.54"/>
    <n v="181.62"/>
  </r>
  <r>
    <x v="704"/>
    <x v="994"/>
    <x v="7"/>
    <x v="113"/>
    <n v="117.29"/>
    <n v="1642.06"/>
  </r>
  <r>
    <x v="799"/>
    <x v="1114"/>
    <x v="7"/>
    <x v="26"/>
    <n v="228.79"/>
    <n v="686.37"/>
  </r>
  <r>
    <x v="799"/>
    <x v="1115"/>
    <x v="7"/>
    <x v="26"/>
    <n v="222.74"/>
    <n v="668.22"/>
  </r>
  <r>
    <x v="799"/>
    <x v="1116"/>
    <x v="7"/>
    <x v="12"/>
    <n v="222.74"/>
    <n v="222.74"/>
  </r>
  <r>
    <x v="799"/>
    <x v="1117"/>
    <x v="7"/>
    <x v="120"/>
    <n v="331.75"/>
    <n v="663.5"/>
  </r>
  <r>
    <x v="799"/>
    <x v="1118"/>
    <x v="7"/>
    <x v="26"/>
    <n v="331.75"/>
    <n v="995.25"/>
  </r>
  <r>
    <x v="799"/>
    <x v="1119"/>
    <x v="7"/>
    <x v="120"/>
    <n v="228.79"/>
    <n v="457.58"/>
  </r>
  <r>
    <x v="704"/>
    <x v="994"/>
    <x v="7"/>
    <x v="12"/>
    <n v="117.29"/>
    <n v="117.29"/>
  </r>
  <r>
    <x v="799"/>
    <x v="1120"/>
    <x v="7"/>
    <x v="12"/>
    <n v="222.74"/>
    <n v="222.74"/>
  </r>
  <r>
    <x v="800"/>
    <x v="1121"/>
    <x v="7"/>
    <x v="9"/>
    <n v="12.52"/>
    <n v="62.6"/>
  </r>
  <r>
    <x v="800"/>
    <x v="1121"/>
    <x v="7"/>
    <x v="546"/>
    <n v="12.52"/>
    <n v="588.44000000000005"/>
  </r>
  <r>
    <x v="801"/>
    <x v="1122"/>
    <x v="14"/>
    <x v="943"/>
    <n v="3186.77"/>
    <n v="2390.08"/>
  </r>
  <r>
    <x v="729"/>
    <x v="1021"/>
    <x v="8"/>
    <x v="76"/>
    <n v="817.8"/>
    <n v="2821.41"/>
  </r>
  <r>
    <x v="802"/>
    <x v="1123"/>
    <x v="8"/>
    <x v="8"/>
    <n v="369.1"/>
    <n v="365.41"/>
  </r>
  <r>
    <x v="803"/>
    <x v="1124"/>
    <x v="8"/>
    <x v="944"/>
    <n v="1038.2"/>
    <n v="5419.4"/>
  </r>
  <r>
    <x v="730"/>
    <x v="1022"/>
    <x v="8"/>
    <x v="572"/>
    <n v="1377.98"/>
    <n v="826.79"/>
  </r>
  <r>
    <x v="804"/>
    <x v="1125"/>
    <x v="8"/>
    <x v="35"/>
    <n v="1882.48"/>
    <n v="1280.0899999999999"/>
  </r>
  <r>
    <x v="805"/>
    <x v="1126"/>
    <x v="8"/>
    <x v="945"/>
    <n v="2413.1799999999998"/>
    <n v="5260.73"/>
  </r>
  <r>
    <x v="732"/>
    <x v="1024"/>
    <x v="8"/>
    <x v="946"/>
    <n v="10768.6"/>
    <n v="18737.36"/>
  </r>
  <r>
    <x v="806"/>
    <x v="1127"/>
    <x v="8"/>
    <x v="947"/>
    <n v="1314.64"/>
    <n v="1367.23"/>
  </r>
  <r>
    <x v="788"/>
    <x v="1128"/>
    <x v="13"/>
    <x v="948"/>
    <n v="27.05"/>
    <n v="11658.55"/>
  </r>
  <r>
    <x v="788"/>
    <x v="1090"/>
    <x v="13"/>
    <x v="427"/>
    <n v="16.149999999999999"/>
    <n v="2745.5"/>
  </r>
  <r>
    <x v="788"/>
    <x v="1129"/>
    <x v="13"/>
    <x v="949"/>
    <n v="67.64"/>
    <n v="2164.48"/>
  </r>
  <r>
    <x v="788"/>
    <x v="1130"/>
    <x v="13"/>
    <x v="426"/>
    <n v="165.16"/>
    <n v="11726.36"/>
  </r>
  <r>
    <x v="788"/>
    <x v="1131"/>
    <x v="13"/>
    <x v="472"/>
    <n v="297.7"/>
    <n v="34830.9"/>
  </r>
  <r>
    <x v="788"/>
    <x v="1132"/>
    <x v="13"/>
    <x v="950"/>
    <n v="446.69"/>
    <n v="45115.69"/>
  </r>
  <r>
    <x v="807"/>
    <x v="1133"/>
    <x v="3"/>
    <x v="684"/>
    <n v="12453.66"/>
    <n v="186.8"/>
  </r>
  <r>
    <x v="808"/>
    <x v="1134"/>
    <x v="3"/>
    <x v="951"/>
    <n v="11273.59"/>
    <n v="293.11"/>
  </r>
  <r>
    <x v="809"/>
    <x v="1135"/>
    <x v="3"/>
    <x v="952"/>
    <n v="8726.1"/>
    <n v="1247.83"/>
  </r>
  <r>
    <x v="788"/>
    <x v="1136"/>
    <x v="13"/>
    <x v="165"/>
    <n v="15.51"/>
    <n v="961.62"/>
  </r>
  <r>
    <x v="788"/>
    <x v="1137"/>
    <x v="13"/>
    <x v="930"/>
    <n v="24.03"/>
    <n v="744.93"/>
  </r>
  <r>
    <x v="788"/>
    <x v="1138"/>
    <x v="13"/>
    <x v="930"/>
    <n v="39.35"/>
    <n v="1219.8499999999999"/>
  </r>
  <r>
    <x v="788"/>
    <x v="1139"/>
    <x v="13"/>
    <x v="706"/>
    <n v="74.790000000000006"/>
    <n v="1196.6400000000001"/>
  </r>
  <r>
    <x v="788"/>
    <x v="1140"/>
    <x v="13"/>
    <x v="706"/>
    <n v="31.37"/>
    <n v="501.92"/>
  </r>
  <r>
    <x v="810"/>
    <x v="1141"/>
    <x v="3"/>
    <x v="684"/>
    <n v="19088.27"/>
    <n v="286.32"/>
  </r>
  <r>
    <x v="788"/>
    <x v="1142"/>
    <x v="13"/>
    <x v="816"/>
    <n v="509.33"/>
    <n v="5602.63"/>
  </r>
  <r>
    <x v="788"/>
    <x v="1143"/>
    <x v="13"/>
    <x v="546"/>
    <n v="20.63"/>
    <n v="969.61"/>
  </r>
  <r>
    <x v="788"/>
    <x v="1144"/>
    <x v="13"/>
    <x v="706"/>
    <n v="81.77"/>
    <n v="1308.32"/>
  </r>
  <r>
    <x v="788"/>
    <x v="1145"/>
    <x v="13"/>
    <x v="953"/>
    <n v="41.23"/>
    <n v="7317.5"/>
  </r>
  <r>
    <x v="788"/>
    <x v="1146"/>
    <x v="13"/>
    <x v="954"/>
    <n v="18.47"/>
    <n v="2474.98"/>
  </r>
  <r>
    <x v="788"/>
    <x v="1147"/>
    <x v="13"/>
    <x v="706"/>
    <n v="31.67"/>
    <n v="506.72"/>
  </r>
  <r>
    <x v="788"/>
    <x v="1148"/>
    <x v="13"/>
    <x v="193"/>
    <n v="31.67"/>
    <n v="190.02"/>
  </r>
  <r>
    <x v="788"/>
    <x v="1149"/>
    <x v="13"/>
    <x v="113"/>
    <n v="31.67"/>
    <n v="443.38"/>
  </r>
  <r>
    <x v="811"/>
    <x v="1150"/>
    <x v="8"/>
    <x v="742"/>
    <n v="4478.62"/>
    <n v="582.22"/>
  </r>
  <r>
    <x v="812"/>
    <x v="1151"/>
    <x v="8"/>
    <x v="281"/>
    <n v="5803.45"/>
    <n v="580.35"/>
  </r>
  <r>
    <x v="811"/>
    <x v="1152"/>
    <x v="8"/>
    <x v="955"/>
    <n v="4478.62"/>
    <n v="2955.89"/>
  </r>
  <r>
    <x v="813"/>
    <x v="1153"/>
    <x v="8"/>
    <x v="888"/>
    <n v="5140.3500000000004"/>
    <n v="3032.81"/>
  </r>
  <r>
    <x v="812"/>
    <x v="1154"/>
    <x v="8"/>
    <x v="166"/>
    <n v="5803.45"/>
    <n v="638.38"/>
  </r>
  <r>
    <x v="814"/>
    <x v="1155"/>
    <x v="8"/>
    <x v="956"/>
    <n v="8552.9"/>
    <n v="37119.589999999997"/>
  </r>
  <r>
    <x v="742"/>
    <x v="1156"/>
    <x v="8"/>
    <x v="957"/>
    <n v="10862.49"/>
    <n v="49315.7"/>
  </r>
  <r>
    <x v="815"/>
    <x v="1157"/>
    <x v="8"/>
    <x v="958"/>
    <n v="11959.71"/>
    <n v="18896.34"/>
  </r>
  <r>
    <x v="816"/>
    <x v="1158"/>
    <x v="8"/>
    <x v="315"/>
    <n v="13826.69"/>
    <n v="1106.1400000000001"/>
  </r>
  <r>
    <x v="783"/>
    <x v="1085"/>
    <x v="13"/>
    <x v="959"/>
    <n v="8.6"/>
    <n v="114.04"/>
  </r>
  <r>
    <x v="783"/>
    <x v="1159"/>
    <x v="13"/>
    <x v="960"/>
    <n v="12.07"/>
    <n v="1157.27"/>
  </r>
  <r>
    <x v="783"/>
    <x v="1160"/>
    <x v="13"/>
    <x v="961"/>
    <n v="31.57"/>
    <n v="547.41999999999996"/>
  </r>
  <r>
    <x v="783"/>
    <x v="1161"/>
    <x v="13"/>
    <x v="962"/>
    <n v="26.42"/>
    <n v="1212.68"/>
  </r>
  <r>
    <x v="783"/>
    <x v="1162"/>
    <x v="13"/>
    <x v="963"/>
    <n v="39.630000000000003"/>
    <n v="2465.7800000000002"/>
  </r>
  <r>
    <x v="783"/>
    <x v="1163"/>
    <x v="13"/>
    <x v="763"/>
    <n v="57.98"/>
    <n v="1478.49"/>
  </r>
  <r>
    <x v="817"/>
    <x v="1164"/>
    <x v="13"/>
    <x v="964"/>
    <n v="8.75"/>
    <n v="972.83"/>
  </r>
  <r>
    <x v="818"/>
    <x v="1165"/>
    <x v="13"/>
    <x v="965"/>
    <n v="19.829999999999998"/>
    <n v="12580.95"/>
  </r>
  <r>
    <x v="819"/>
    <x v="1166"/>
    <x v="13"/>
    <x v="966"/>
    <n v="22.59"/>
    <n v="184.33"/>
  </r>
  <r>
    <x v="820"/>
    <x v="1167"/>
    <x v="13"/>
    <x v="967"/>
    <n v="27.86"/>
    <n v="6109.7"/>
  </r>
  <r>
    <x v="821"/>
    <x v="1168"/>
    <x v="13"/>
    <x v="968"/>
    <n v="35.78"/>
    <n v="145.97999999999999"/>
  </r>
  <r>
    <x v="822"/>
    <x v="1169"/>
    <x v="8"/>
    <x v="969"/>
    <n v="2212.25"/>
    <n v="3252.01"/>
  </r>
  <r>
    <x v="823"/>
    <x v="1170"/>
    <x v="13"/>
    <x v="970"/>
    <n v="26.47"/>
    <n v="3891.09"/>
  </r>
  <r>
    <x v="824"/>
    <x v="1171"/>
    <x v="8"/>
    <x v="690"/>
    <n v="2021.01"/>
    <n v="525.46"/>
  </r>
  <r>
    <x v="825"/>
    <x v="1172"/>
    <x v="13"/>
    <x v="794"/>
    <n v="22.51"/>
    <n v="585.26"/>
  </r>
  <r>
    <x v="0"/>
    <x v="0"/>
    <x v="0"/>
    <x v="0"/>
    <m/>
    <m/>
  </r>
  <r>
    <x v="826"/>
    <x v="1173"/>
    <x v="13"/>
    <x v="795"/>
    <n v="215.67"/>
    <n v="22861.02"/>
  </r>
  <r>
    <x v="827"/>
    <x v="1174"/>
    <x v="7"/>
    <x v="795"/>
    <n v="65.7"/>
    <n v="6964.2"/>
  </r>
  <r>
    <x v="828"/>
    <x v="1175"/>
    <x v="7"/>
    <x v="62"/>
    <n v="171.33"/>
    <n v="2055.96"/>
  </r>
  <r>
    <x v="829"/>
    <x v="1176"/>
    <x v="7"/>
    <x v="971"/>
    <n v="4.67"/>
    <n v="551.05999999999995"/>
  </r>
  <r>
    <x v="830"/>
    <x v="1177"/>
    <x v="7"/>
    <x v="680"/>
    <n v="168.36"/>
    <n v="1683.6"/>
  </r>
  <r>
    <x v="831"/>
    <x v="1178"/>
    <x v="7"/>
    <x v="193"/>
    <n v="173.17"/>
    <n v="1039.02"/>
  </r>
  <r>
    <x v="832"/>
    <x v="1179"/>
    <x v="49"/>
    <x v="193"/>
    <n v="260.16000000000003"/>
    <n v="1560.96"/>
  </r>
  <r>
    <x v="833"/>
    <x v="1180"/>
    <x v="7"/>
    <x v="193"/>
    <n v="442.81"/>
    <n v="2656.86"/>
  </r>
  <r>
    <x v="834"/>
    <x v="1181"/>
    <x v="7"/>
    <x v="118"/>
    <n v="1.25"/>
    <n v="30"/>
  </r>
  <r>
    <x v="2"/>
    <x v="2"/>
    <x v="2"/>
    <x v="2"/>
    <n v="14569.17"/>
    <n v="524.49"/>
  </r>
  <r>
    <x v="835"/>
    <x v="1182"/>
    <x v="2"/>
    <x v="2"/>
    <n v="8246.16"/>
    <n v="296.86"/>
  </r>
  <r>
    <x v="836"/>
    <x v="1183"/>
    <x v="8"/>
    <x v="396"/>
    <n v="1868.33"/>
    <n v="280.25"/>
  </r>
  <r>
    <x v="837"/>
    <x v="1184"/>
    <x v="13"/>
    <x v="28"/>
    <n v="79.73"/>
    <n v="1195.95"/>
  </r>
  <r>
    <x v="838"/>
    <x v="1185"/>
    <x v="7"/>
    <x v="28"/>
    <n v="68.55"/>
    <n v="1028.25"/>
  </r>
  <r>
    <x v="839"/>
    <x v="1186"/>
    <x v="7"/>
    <x v="193"/>
    <n v="234.12"/>
    <n v="1404.72"/>
  </r>
  <r>
    <x v="840"/>
    <x v="1187"/>
    <x v="43"/>
    <x v="972"/>
    <n v="2866.74"/>
    <n v="10320.26"/>
  </r>
  <r>
    <x v="841"/>
    <x v="1188"/>
    <x v="7"/>
    <x v="454"/>
    <n v="569.82000000000005"/>
    <n v="20513.52"/>
  </r>
  <r>
    <x v="842"/>
    <x v="1189"/>
    <x v="7"/>
    <x v="193"/>
    <n v="161.31"/>
    <n v="967.86"/>
  </r>
  <r>
    <x v="843"/>
    <x v="1190"/>
    <x v="7"/>
    <x v="193"/>
    <n v="53.05"/>
    <n v="318.3"/>
  </r>
  <r>
    <x v="844"/>
    <x v="1191"/>
    <x v="7"/>
    <x v="193"/>
    <n v="127.62"/>
    <n v="765.72"/>
  </r>
  <r>
    <x v="845"/>
    <x v="1192"/>
    <x v="7"/>
    <x v="193"/>
    <n v="2654.36"/>
    <n v="15926.16"/>
  </r>
  <r>
    <x v="846"/>
    <x v="1193"/>
    <x v="33"/>
    <x v="120"/>
    <n v="240.05"/>
    <n v="480.1"/>
  </r>
  <r>
    <x v="847"/>
    <x v="1194"/>
    <x v="7"/>
    <x v="120"/>
    <n v="362.53"/>
    <n v="725.06"/>
  </r>
  <r>
    <x v="848"/>
    <x v="1195"/>
    <x v="7"/>
    <x v="705"/>
    <n v="0.21"/>
    <n v="21"/>
  </r>
  <r>
    <x v="90"/>
    <x v="95"/>
    <x v="7"/>
    <x v="705"/>
    <n v="0.53"/>
    <n v="53"/>
  </r>
  <r>
    <x v="849"/>
    <x v="1196"/>
    <x v="50"/>
    <x v="193"/>
    <n v="227.28"/>
    <n v="1363.68"/>
  </r>
  <r>
    <x v="850"/>
    <x v="1197"/>
    <x v="50"/>
    <x v="12"/>
    <n v="303.04000000000002"/>
    <n v="303.04000000000002"/>
  </r>
  <r>
    <x v="851"/>
    <x v="1198"/>
    <x v="51"/>
    <x v="184"/>
    <n v="1287.92"/>
    <n v="77.28"/>
  </r>
  <r>
    <x v="0"/>
    <x v="0"/>
    <x v="0"/>
    <x v="0"/>
    <m/>
    <m/>
  </r>
  <r>
    <x v="852"/>
    <x v="1199"/>
    <x v="9"/>
    <x v="973"/>
    <n v="4471.97"/>
    <n v="115742.63"/>
  </r>
  <r>
    <x v="853"/>
    <x v="1200"/>
    <x v="20"/>
    <x v="974"/>
    <n v="177.14"/>
    <s v="1006690,_x000a_16"/>
  </r>
  <r>
    <x v="0"/>
    <x v="0"/>
    <x v="0"/>
    <x v="0"/>
    <m/>
    <m/>
  </r>
  <r>
    <x v="854"/>
    <x v="1201"/>
    <x v="9"/>
    <x v="975"/>
    <n v="2451.9899999999998"/>
    <n v="1415.53"/>
  </r>
  <r>
    <x v="855"/>
    <x v="1202"/>
    <x v="12"/>
    <x v="976"/>
    <n v="147.63999999999999"/>
    <n v="8523.26"/>
  </r>
  <r>
    <x v="856"/>
    <x v="1203"/>
    <x v="12"/>
    <x v="977"/>
    <n v="309.81"/>
    <n v="20602.37"/>
  </r>
  <r>
    <x v="0"/>
    <x v="0"/>
    <x v="0"/>
    <x v="0"/>
    <m/>
    <m/>
  </r>
  <r>
    <x v="715"/>
    <x v="1005"/>
    <x v="7"/>
    <x v="12"/>
    <n v="116.08"/>
    <n v="116.08"/>
  </r>
  <r>
    <x v="857"/>
    <x v="1204"/>
    <x v="7"/>
    <x v="12"/>
    <n v="413.15"/>
    <n v="413.15"/>
  </r>
  <r>
    <x v="858"/>
    <x v="1205"/>
    <x v="7"/>
    <x v="12"/>
    <n v="246.29"/>
    <n v="246.29"/>
  </r>
  <r>
    <x v="859"/>
    <x v="1206"/>
    <x v="7"/>
    <x v="12"/>
    <n v="472.24"/>
    <n v="472.24"/>
  </r>
  <r>
    <x v="715"/>
    <x v="1005"/>
    <x v="7"/>
    <x v="12"/>
    <n v="116.08"/>
    <n v="116.08"/>
  </r>
  <r>
    <x v="860"/>
    <x v="1207"/>
    <x v="7"/>
    <x v="12"/>
    <n v="525.41999999999996"/>
    <n v="525.41999999999996"/>
  </r>
  <r>
    <x v="861"/>
    <x v="1208"/>
    <x v="7"/>
    <x v="12"/>
    <n v="146.37"/>
    <n v="146.37"/>
  </r>
  <r>
    <x v="862"/>
    <x v="1209"/>
    <x v="7"/>
    <x v="12"/>
    <n v="778.21"/>
    <n v="778.21"/>
  </r>
  <r>
    <x v="861"/>
    <x v="1210"/>
    <x v="7"/>
    <x v="12"/>
    <n v="372.83"/>
    <n v="372.83"/>
  </r>
  <r>
    <x v="863"/>
    <x v="1211"/>
    <x v="7"/>
    <x v="120"/>
    <n v="33.340000000000003"/>
    <n v="66.680000000000007"/>
  </r>
  <r>
    <x v="815"/>
    <x v="1157"/>
    <x v="8"/>
    <x v="758"/>
    <n v="6466.27"/>
    <n v="193.99"/>
  </r>
  <r>
    <x v="864"/>
    <x v="1212"/>
    <x v="44"/>
    <x v="890"/>
    <n v="264.75"/>
    <n v="79.430000000000007"/>
  </r>
  <r>
    <x v="814"/>
    <x v="1155"/>
    <x v="8"/>
    <x v="5"/>
    <n v="5859.51"/>
    <n v="4804.8"/>
  </r>
  <r>
    <x v="865"/>
    <x v="1165"/>
    <x v="13"/>
    <x v="284"/>
    <n v="19.97"/>
    <n v="1298.05"/>
  </r>
  <r>
    <x v="866"/>
    <x v="1213"/>
    <x v="13"/>
    <x v="52"/>
    <n v="26.9"/>
    <n v="457.3"/>
  </r>
  <r>
    <x v="803"/>
    <x v="1124"/>
    <x v="8"/>
    <x v="978"/>
    <n v="1038.2"/>
    <n v="882.47"/>
  </r>
  <r>
    <x v="867"/>
    <x v="1214"/>
    <x v="8"/>
    <x v="979"/>
    <n v="706.63"/>
    <n v="194.32"/>
  </r>
  <r>
    <x v="868"/>
    <x v="1215"/>
    <x v="3"/>
    <x v="980"/>
    <n v="23171.02"/>
    <n v="950.01"/>
  </r>
  <r>
    <x v="869"/>
    <x v="1216"/>
    <x v="3"/>
    <x v="619"/>
    <n v="15726.4"/>
    <n v="23.59"/>
  </r>
  <r>
    <x v="810"/>
    <x v="1217"/>
    <x v="3"/>
    <x v="981"/>
    <n v="21823.119999999999"/>
    <n v="1462.15"/>
  </r>
  <r>
    <x v="870"/>
    <x v="1218"/>
    <x v="3"/>
    <x v="619"/>
    <n v="38289.26"/>
    <n v="57.43"/>
  </r>
  <r>
    <x v="871"/>
    <x v="1219"/>
    <x v="3"/>
    <x v="619"/>
    <n v="52164.33"/>
    <n v="78.25"/>
  </r>
  <r>
    <x v="0"/>
    <x v="0"/>
    <x v="0"/>
    <x v="0"/>
    <m/>
    <m/>
  </r>
  <r>
    <x v="20"/>
    <x v="20"/>
    <x v="11"/>
    <x v="7"/>
    <n v="10401.540000000001"/>
    <n v="102.98"/>
  </r>
  <r>
    <x v="21"/>
    <x v="21"/>
    <x v="11"/>
    <x v="982"/>
    <n v="18219.45"/>
    <n v="315.72000000000003"/>
  </r>
  <r>
    <x v="23"/>
    <x v="23"/>
    <x v="12"/>
    <x v="10"/>
    <n v="781.05"/>
    <n v="702.95"/>
  </r>
  <r>
    <x v="25"/>
    <x v="25"/>
    <x v="12"/>
    <x v="11"/>
    <n v="796.67"/>
    <n v="71.7"/>
  </r>
  <r>
    <x v="872"/>
    <x v="1220"/>
    <x v="12"/>
    <x v="983"/>
    <n v="438.09"/>
    <n v="759.17"/>
  </r>
  <r>
    <x v="29"/>
    <x v="29"/>
    <x v="7"/>
    <x v="12"/>
    <n v="10.36"/>
    <n v="10.36"/>
  </r>
  <r>
    <x v="32"/>
    <x v="32"/>
    <x v="13"/>
    <x v="694"/>
    <n v="70.41"/>
    <n v="14.08"/>
  </r>
  <r>
    <x v="873"/>
    <x v="1221"/>
    <x v="14"/>
    <x v="324"/>
    <n v="628.28"/>
    <n v="753.94"/>
  </r>
  <r>
    <x v="874"/>
    <x v="1222"/>
    <x v="22"/>
    <x v="984"/>
    <n v="701.84"/>
    <n v="1754.6"/>
  </r>
  <r>
    <x v="875"/>
    <x v="1223"/>
    <x v="48"/>
    <x v="985"/>
    <n v="5815.15"/>
    <n v="5742.46"/>
  </r>
  <r>
    <x v="876"/>
    <x v="1224"/>
    <x v="10"/>
    <x v="572"/>
    <n v="2186.92"/>
    <n v="1312.15"/>
  </r>
  <r>
    <x v="59"/>
    <x v="60"/>
    <x v="17"/>
    <x v="986"/>
    <n v="4666.0600000000004"/>
    <n v="49.72"/>
  </r>
  <r>
    <x v="877"/>
    <x v="1225"/>
    <x v="4"/>
    <x v="986"/>
    <n v="20153.68"/>
    <n v="214.76"/>
  </r>
  <r>
    <x v="303"/>
    <x v="1226"/>
    <x v="9"/>
    <x v="315"/>
    <n v="10822.45"/>
    <n v="865.8"/>
  </r>
  <r>
    <x v="874"/>
    <x v="1222"/>
    <x v="22"/>
    <x v="724"/>
    <n v="606.87"/>
    <n v="303.44"/>
  </r>
  <r>
    <x v="875"/>
    <x v="1223"/>
    <x v="48"/>
    <x v="987"/>
    <n v="5815.15"/>
    <n v="1148.49"/>
  </r>
  <r>
    <x v="876"/>
    <x v="1224"/>
    <x v="10"/>
    <x v="733"/>
    <n v="2186.92"/>
    <n v="262.43"/>
  </r>
  <r>
    <x v="66"/>
    <x v="67"/>
    <x v="9"/>
    <x v="988"/>
    <n v="2892.71"/>
    <n v="157.65"/>
  </r>
  <r>
    <x v="67"/>
    <x v="68"/>
    <x v="12"/>
    <x v="989"/>
    <n v="91.93"/>
    <n v="551.12"/>
  </r>
  <r>
    <x v="68"/>
    <x v="69"/>
    <x v="9"/>
    <x v="988"/>
    <n v="3143.52"/>
    <n v="171.32"/>
  </r>
  <r>
    <x v="69"/>
    <x v="70"/>
    <x v="10"/>
    <x v="990"/>
    <n v="2216.4299999999998"/>
    <n v="1244.19"/>
  </r>
  <r>
    <x v="70"/>
    <x v="71"/>
    <x v="9"/>
    <x v="988"/>
    <n v="6040.84"/>
    <n v="329.23"/>
  </r>
  <r>
    <x v="71"/>
    <x v="72"/>
    <x v="4"/>
    <x v="991"/>
    <n v="41790.57"/>
    <n v="457.79"/>
  </r>
  <r>
    <x v="69"/>
    <x v="70"/>
    <x v="10"/>
    <x v="990"/>
    <n v="2216.4299999999998"/>
    <n v="1244.19"/>
  </r>
  <r>
    <x v="72"/>
    <x v="73"/>
    <x v="9"/>
    <x v="988"/>
    <n v="12183.53"/>
    <n v="664"/>
  </r>
  <r>
    <x v="73"/>
    <x v="74"/>
    <x v="10"/>
    <x v="992"/>
    <n v="1770.54"/>
    <n v="496.95"/>
  </r>
  <r>
    <x v="66"/>
    <x v="67"/>
    <x v="9"/>
    <x v="993"/>
    <n v="803.18"/>
    <n v="11429.25"/>
  </r>
  <r>
    <x v="878"/>
    <x v="1227"/>
    <x v="12"/>
    <x v="994"/>
    <n v="41.08"/>
    <n v="64302.52"/>
  </r>
  <r>
    <x v="66"/>
    <x v="1228"/>
    <x v="9"/>
    <x v="993"/>
    <n v="803.18"/>
    <n v="11429.25"/>
  </r>
  <r>
    <x v="879"/>
    <x v="1229"/>
    <x v="12"/>
    <x v="994"/>
    <n v="369.72"/>
    <n v="578722.72"/>
  </r>
  <r>
    <x v="880"/>
    <x v="1230"/>
    <x v="52"/>
    <x v="995"/>
    <n v="8074.69"/>
    <n v="11424.07"/>
  </r>
  <r>
    <x v="79"/>
    <x v="80"/>
    <x v="7"/>
    <x v="996"/>
    <n v="6.87"/>
    <n v="32398.92"/>
  </r>
  <r>
    <x v="66"/>
    <x v="67"/>
    <x v="9"/>
    <x v="71"/>
    <n v="803.18"/>
    <n v="202.4"/>
  </r>
  <r>
    <x v="878"/>
    <x v="1227"/>
    <x v="12"/>
    <x v="72"/>
    <n v="41.08"/>
    <n v="1138.74"/>
  </r>
  <r>
    <x v="66"/>
    <x v="1228"/>
    <x v="9"/>
    <x v="71"/>
    <n v="803.18"/>
    <n v="202.4"/>
  </r>
  <r>
    <x v="879"/>
    <x v="1229"/>
    <x v="12"/>
    <x v="72"/>
    <n v="369.72"/>
    <n v="10248.64"/>
  </r>
  <r>
    <x v="880"/>
    <x v="1230"/>
    <x v="52"/>
    <x v="997"/>
    <n v="8074.69"/>
    <n v="203.48"/>
  </r>
  <r>
    <x v="79"/>
    <x v="80"/>
    <x v="7"/>
    <x v="998"/>
    <n v="6.87"/>
    <n v="577.08000000000004"/>
  </r>
  <r>
    <x v="881"/>
    <x v="1231"/>
    <x v="9"/>
    <x v="76"/>
    <n v="497.41"/>
    <n v="1716.06"/>
  </r>
  <r>
    <x v="71"/>
    <x v="72"/>
    <x v="4"/>
    <x v="999"/>
    <n v="41790.57"/>
    <n v="216.27"/>
  </r>
  <r>
    <x v="80"/>
    <x v="81"/>
    <x v="11"/>
    <x v="1000"/>
    <n v="42684.93"/>
    <n v="85.37"/>
  </r>
  <r>
    <x v="81"/>
    <x v="82"/>
    <x v="4"/>
    <x v="1001"/>
    <n v="78784.53"/>
    <n v="3.94"/>
  </r>
  <r>
    <x v="82"/>
    <x v="83"/>
    <x v="20"/>
    <x v="725"/>
    <n v="9.57"/>
    <n v="7.66"/>
  </r>
  <r>
    <x v="73"/>
    <x v="74"/>
    <x v="10"/>
    <x v="1002"/>
    <n v="1770.54"/>
    <n v="18.940000000000001"/>
  </r>
  <r>
    <x v="82"/>
    <x v="84"/>
    <x v="20"/>
    <x v="690"/>
    <n v="15.37"/>
    <n v="4"/>
  </r>
  <r>
    <x v="83"/>
    <x v="85"/>
    <x v="12"/>
    <x v="1003"/>
    <n v="50.6"/>
    <n v="11.64"/>
  </r>
  <r>
    <x v="82"/>
    <x v="86"/>
    <x v="20"/>
    <x v="269"/>
    <n v="15.37"/>
    <n v="8.3000000000000007"/>
  </r>
  <r>
    <x v="84"/>
    <x v="87"/>
    <x v="21"/>
    <x v="1004"/>
    <n v="58.93"/>
    <n v="2"/>
  </r>
  <r>
    <x v="85"/>
    <x v="88"/>
    <x v="20"/>
    <x v="1005"/>
    <n v="135.53"/>
    <n v="13.61"/>
  </r>
  <r>
    <x v="882"/>
    <x v="1232"/>
    <x v="8"/>
    <x v="1006"/>
    <n v="7518.91"/>
    <n v="1097.76"/>
  </r>
  <r>
    <x v="879"/>
    <x v="1229"/>
    <x v="12"/>
    <x v="1007"/>
    <n v="369.72"/>
    <n v="7557.08"/>
  </r>
  <r>
    <x v="883"/>
    <x v="1233"/>
    <x v="8"/>
    <x v="1008"/>
    <n v="490.15"/>
    <n v="-71.56"/>
  </r>
  <r>
    <x v="879"/>
    <x v="1229"/>
    <x v="12"/>
    <x v="1009"/>
    <n v="369.72"/>
    <n v="-1781.31"/>
  </r>
  <r>
    <x v="69"/>
    <x v="70"/>
    <x v="10"/>
    <x v="1010"/>
    <n v="2216.4299999999998"/>
    <n v="155.15"/>
  </r>
  <r>
    <x v="46"/>
    <x v="46"/>
    <x v="14"/>
    <x v="1011"/>
    <n v="202.71"/>
    <n v="150.01"/>
  </r>
  <r>
    <x v="34"/>
    <x v="50"/>
    <x v="12"/>
    <x v="99"/>
    <n v="292.70999999999998"/>
    <n v="1282.07"/>
  </r>
  <r>
    <x v="882"/>
    <x v="1232"/>
    <x v="8"/>
    <x v="1012"/>
    <n v="7518.91"/>
    <n v="5451.21"/>
  </r>
  <r>
    <x v="879"/>
    <x v="1229"/>
    <x v="12"/>
    <x v="1013"/>
    <n v="369.72"/>
    <n v="37526.58"/>
  </r>
  <r>
    <x v="883"/>
    <x v="1233"/>
    <x v="8"/>
    <x v="1014"/>
    <n v="490.15"/>
    <n v="-355.36"/>
  </r>
  <r>
    <x v="879"/>
    <x v="1229"/>
    <x v="12"/>
    <x v="1015"/>
    <n v="369.72"/>
    <n v="-8845.5499999999993"/>
  </r>
  <r>
    <x v="69"/>
    <x v="70"/>
    <x v="10"/>
    <x v="137"/>
    <n v="2216.4299999999998"/>
    <n v="797.91"/>
  </r>
  <r>
    <x v="34"/>
    <x v="50"/>
    <x v="12"/>
    <x v="1016"/>
    <n v="292.70999999999998"/>
    <n v="6366.44"/>
  </r>
  <r>
    <x v="884"/>
    <x v="1234"/>
    <x v="14"/>
    <x v="1017"/>
    <n v="119.81"/>
    <n v="436.11"/>
  </r>
  <r>
    <x v="87"/>
    <x v="90"/>
    <x v="9"/>
    <x v="1018"/>
    <n v="9130"/>
    <n v="35.61"/>
  </r>
  <r>
    <x v="34"/>
    <x v="50"/>
    <x v="12"/>
    <x v="1019"/>
    <n v="292.70999999999998"/>
    <n v="70.25"/>
  </r>
  <r>
    <x v="34"/>
    <x v="94"/>
    <x v="12"/>
    <x v="396"/>
    <n v="284.27999999999997"/>
    <n v="42.64"/>
  </r>
  <r>
    <x v="41"/>
    <x v="41"/>
    <x v="14"/>
    <x v="913"/>
    <n v="123.75"/>
    <n v="4.95"/>
  </r>
  <r>
    <x v="882"/>
    <x v="1232"/>
    <x v="8"/>
    <x v="1020"/>
    <n v="7518.91"/>
    <n v="1015.05"/>
  </r>
  <r>
    <x v="879"/>
    <x v="1229"/>
    <x v="12"/>
    <x v="1021"/>
    <n v="369.72"/>
    <n v="6987.71"/>
  </r>
  <r>
    <x v="69"/>
    <x v="70"/>
    <x v="10"/>
    <x v="1010"/>
    <n v="2216.4299999999998"/>
    <n v="155.15"/>
  </r>
  <r>
    <x v="34"/>
    <x v="50"/>
    <x v="12"/>
    <x v="1022"/>
    <n v="292.70999999999998"/>
    <n v="1975.79"/>
  </r>
  <r>
    <x v="885"/>
    <x v="1235"/>
    <x v="15"/>
    <x v="198"/>
    <n v="2704.1"/>
    <n v="27.04"/>
  </r>
  <r>
    <x v="879"/>
    <x v="1229"/>
    <x v="12"/>
    <x v="1023"/>
    <n v="369.72"/>
    <n v="931.69"/>
  </r>
  <r>
    <x v="69"/>
    <x v="70"/>
    <x v="10"/>
    <x v="198"/>
    <n v="2216.4299999999998"/>
    <n v="22.16"/>
  </r>
  <r>
    <x v="94"/>
    <x v="100"/>
    <x v="22"/>
    <x v="724"/>
    <n v="416.85"/>
    <n v="208.43"/>
  </r>
  <r>
    <x v="95"/>
    <x v="101"/>
    <x v="10"/>
    <x v="1024"/>
    <n v="1319.39"/>
    <n v="606.91999999999996"/>
  </r>
  <r>
    <x v="96"/>
    <x v="102"/>
    <x v="20"/>
    <x v="680"/>
    <n v="4.96"/>
    <n v="49.6"/>
  </r>
  <r>
    <x v="80"/>
    <x v="81"/>
    <x v="11"/>
    <x v="1000"/>
    <n v="42684.93"/>
    <n v="85.37"/>
  </r>
  <r>
    <x v="84"/>
    <x v="103"/>
    <x v="21"/>
    <x v="913"/>
    <n v="36.049999999999997"/>
    <n v="1.44"/>
  </r>
  <r>
    <x v="82"/>
    <x v="83"/>
    <x v="20"/>
    <x v="725"/>
    <n v="9.57"/>
    <n v="7.66"/>
  </r>
  <r>
    <x v="97"/>
    <x v="104"/>
    <x v="10"/>
    <x v="1002"/>
    <n v="2880.52"/>
    <n v="30.82"/>
  </r>
  <r>
    <x v="57"/>
    <x v="105"/>
    <x v="7"/>
    <x v="120"/>
    <n v="3.97"/>
    <n v="7.94"/>
  </r>
  <r>
    <x v="82"/>
    <x v="84"/>
    <x v="20"/>
    <x v="725"/>
    <n v="15.37"/>
    <n v="12.3"/>
  </r>
  <r>
    <x v="83"/>
    <x v="85"/>
    <x v="12"/>
    <x v="1003"/>
    <n v="50.6"/>
    <n v="11.64"/>
  </r>
  <r>
    <x v="82"/>
    <x v="86"/>
    <x v="20"/>
    <x v="725"/>
    <n v="15.37"/>
    <n v="12.3"/>
  </r>
  <r>
    <x v="84"/>
    <x v="87"/>
    <x v="21"/>
    <x v="1004"/>
    <n v="58.93"/>
    <n v="2"/>
  </r>
  <r>
    <x v="98"/>
    <x v="106"/>
    <x v="20"/>
    <x v="269"/>
    <n v="207.09"/>
    <n v="111.83"/>
  </r>
  <r>
    <x v="99"/>
    <x v="107"/>
    <x v="9"/>
    <x v="1025"/>
    <n v="716.5"/>
    <n v="-1.43"/>
  </r>
  <r>
    <x v="100"/>
    <x v="108"/>
    <x v="4"/>
    <x v="1026"/>
    <n v="1630.95"/>
    <n v="102.93"/>
  </r>
  <r>
    <x v="101"/>
    <x v="1236"/>
    <x v="4"/>
    <x v="1026"/>
    <n v="38537.33"/>
    <n v="2432.09"/>
  </r>
  <r>
    <x v="102"/>
    <x v="110"/>
    <x v="9"/>
    <x v="196"/>
    <n v="2401.86"/>
    <n v="48.04"/>
  </r>
  <r>
    <x v="73"/>
    <x v="74"/>
    <x v="10"/>
    <x v="281"/>
    <n v="1770.54"/>
    <n v="177.05"/>
  </r>
  <r>
    <x v="104"/>
    <x v="112"/>
    <x v="8"/>
    <x v="119"/>
    <n v="8021.02"/>
    <n v="40.11"/>
  </r>
  <r>
    <x v="105"/>
    <x v="113"/>
    <x v="8"/>
    <x v="1027"/>
    <n v="258.07"/>
    <n v="-1.29"/>
  </r>
  <r>
    <x v="81"/>
    <x v="82"/>
    <x v="4"/>
    <x v="1028"/>
    <n v="78784.53"/>
    <n v="12.21"/>
  </r>
  <r>
    <x v="77"/>
    <x v="78"/>
    <x v="12"/>
    <x v="1029"/>
    <n v="98.38"/>
    <n v="20.91"/>
  </r>
  <r>
    <x v="67"/>
    <x v="68"/>
    <x v="12"/>
    <x v="1029"/>
    <n v="91.93"/>
    <n v="19.54"/>
  </r>
  <r>
    <x v="91"/>
    <x v="96"/>
    <x v="9"/>
    <x v="619"/>
    <n v="1335.2"/>
    <n v="2"/>
  </r>
  <r>
    <x v="67"/>
    <x v="68"/>
    <x v="12"/>
    <x v="1030"/>
    <n v="91.93"/>
    <n v="52.86"/>
  </r>
  <r>
    <x v="69"/>
    <x v="70"/>
    <x v="10"/>
    <x v="1031"/>
    <n v="2216.4299999999998"/>
    <n v="5.54"/>
  </r>
  <r>
    <x v="34"/>
    <x v="50"/>
    <x v="12"/>
    <x v="396"/>
    <n v="292.70999999999998"/>
    <n v="43.91"/>
  </r>
  <r>
    <x v="46"/>
    <x v="46"/>
    <x v="14"/>
    <x v="219"/>
    <n v="202.71"/>
    <n v="10.14"/>
  </r>
  <r>
    <x v="882"/>
    <x v="1232"/>
    <x v="8"/>
    <x v="1032"/>
    <n v="7518.91"/>
    <n v="2744.4"/>
  </r>
  <r>
    <x v="879"/>
    <x v="1229"/>
    <x v="12"/>
    <x v="1033"/>
    <n v="369.72"/>
    <n v="18892.689999999999"/>
  </r>
  <r>
    <x v="883"/>
    <x v="1233"/>
    <x v="8"/>
    <x v="1034"/>
    <n v="490.15"/>
    <n v="-178.9"/>
  </r>
  <r>
    <x v="879"/>
    <x v="1229"/>
    <x v="12"/>
    <x v="1035"/>
    <n v="369.72"/>
    <n v="-4453.28"/>
  </r>
  <r>
    <x v="69"/>
    <x v="70"/>
    <x v="10"/>
    <x v="1036"/>
    <n v="2216.4299999999998"/>
    <n v="404.5"/>
  </r>
  <r>
    <x v="116"/>
    <x v="128"/>
    <x v="10"/>
    <x v="1036"/>
    <n v="6466.53"/>
    <n v="1180.1400000000001"/>
  </r>
  <r>
    <x v="34"/>
    <x v="50"/>
    <x v="12"/>
    <x v="1037"/>
    <n v="292.70999999999998"/>
    <n v="3205.17"/>
  </r>
  <r>
    <x v="87"/>
    <x v="90"/>
    <x v="9"/>
    <x v="1038"/>
    <n v="9130"/>
    <n v="66.650000000000006"/>
  </r>
  <r>
    <x v="34"/>
    <x v="115"/>
    <x v="12"/>
    <x v="1039"/>
    <n v="292.70999999999998"/>
    <n v="220.09"/>
  </r>
  <r>
    <x v="88"/>
    <x v="116"/>
    <x v="4"/>
    <x v="1040"/>
    <n v="27153.49"/>
    <n v="22.27"/>
  </r>
  <r>
    <x v="90"/>
    <x v="95"/>
    <x v="7"/>
    <x v="12"/>
    <n v="0.53"/>
    <n v="0.53"/>
  </r>
  <r>
    <x v="89"/>
    <x v="93"/>
    <x v="7"/>
    <x v="26"/>
    <n v="0.65"/>
    <n v="1.9500000000000002"/>
  </r>
  <r>
    <x v="107"/>
    <x v="117"/>
    <x v="4"/>
    <x v="1041"/>
    <n v="44492.07"/>
    <n v="0.59"/>
  </r>
  <r>
    <x v="34"/>
    <x v="118"/>
    <x v="12"/>
    <x v="1042"/>
    <n v="284.27999999999997"/>
    <n v="61.12"/>
  </r>
  <r>
    <x v="108"/>
    <x v="119"/>
    <x v="7"/>
    <x v="12"/>
    <n v="5.7"/>
    <n v="5.7"/>
  </r>
  <r>
    <x v="40"/>
    <x v="40"/>
    <x v="14"/>
    <x v="758"/>
    <n v="155.41"/>
    <n v="4.66"/>
  </r>
  <r>
    <x v="109"/>
    <x v="120"/>
    <x v="9"/>
    <x v="153"/>
    <n v="4437.38"/>
    <n v="2289.69"/>
  </r>
  <r>
    <x v="110"/>
    <x v="121"/>
    <x v="21"/>
    <x v="154"/>
    <n v="182.96"/>
    <n v="1709.21"/>
  </r>
  <r>
    <x v="111"/>
    <x v="122"/>
    <x v="23"/>
    <x v="1043"/>
    <n v="869.23"/>
    <n v="21.73"/>
  </r>
  <r>
    <x v="112"/>
    <x v="123"/>
    <x v="20"/>
    <x v="1044"/>
    <n v="46.47"/>
    <n v="0.65"/>
  </r>
  <r>
    <x v="66"/>
    <x v="1228"/>
    <x v="9"/>
    <x v="175"/>
    <n v="803.18"/>
    <n v="145.78"/>
  </r>
  <r>
    <x v="879"/>
    <x v="1229"/>
    <x v="12"/>
    <x v="1045"/>
    <n v="369.72"/>
    <n v="7381.46"/>
  </r>
  <r>
    <x v="87"/>
    <x v="90"/>
    <x v="9"/>
    <x v="1046"/>
    <n v="9130"/>
    <n v="7589.5"/>
  </r>
  <r>
    <x v="34"/>
    <x v="1237"/>
    <x v="12"/>
    <x v="1047"/>
    <n v="287.06"/>
    <n v="11462.31"/>
  </r>
  <r>
    <x v="34"/>
    <x v="1238"/>
    <x v="12"/>
    <x v="1048"/>
    <n v="292.70999999999998"/>
    <n v="4887.67"/>
  </r>
  <r>
    <x v="34"/>
    <x v="94"/>
    <x v="12"/>
    <x v="176"/>
    <n v="284.27999999999997"/>
    <n v="3095.81"/>
  </r>
  <r>
    <x v="34"/>
    <x v="118"/>
    <x v="12"/>
    <x v="1049"/>
    <n v="284.27999999999997"/>
    <n v="4437.33"/>
  </r>
  <r>
    <x v="886"/>
    <x v="1239"/>
    <x v="9"/>
    <x v="1050"/>
    <n v="2482.66"/>
    <n v="168.82"/>
  </r>
  <r>
    <x v="887"/>
    <x v="1240"/>
    <x v="12"/>
    <x v="1051"/>
    <n v="83.58"/>
    <n v="568.34"/>
  </r>
  <r>
    <x v="888"/>
    <x v="1241"/>
    <x v="12"/>
    <x v="193"/>
    <n v="559.91"/>
    <n v="3359.46"/>
  </r>
  <r>
    <x v="41"/>
    <x v="41"/>
    <x v="14"/>
    <x v="572"/>
    <n v="123.75"/>
    <n v="74.25"/>
  </r>
  <r>
    <x v="66"/>
    <x v="67"/>
    <x v="9"/>
    <x v="1050"/>
    <n v="1647.01"/>
    <n v="112"/>
  </r>
  <r>
    <x v="879"/>
    <x v="1229"/>
    <x v="12"/>
    <x v="1052"/>
    <n v="369.72"/>
    <n v="2765.51"/>
  </r>
  <r>
    <x v="882"/>
    <x v="1232"/>
    <x v="8"/>
    <x v="1003"/>
    <n v="7518.91"/>
    <n v="1729.35"/>
  </r>
  <r>
    <x v="879"/>
    <x v="1229"/>
    <x v="12"/>
    <x v="121"/>
    <n v="369.72"/>
    <n v="11904.98"/>
  </r>
  <r>
    <x v="69"/>
    <x v="70"/>
    <x v="10"/>
    <x v="281"/>
    <n v="2216.4299999999998"/>
    <n v="221.64"/>
  </r>
  <r>
    <x v="34"/>
    <x v="50"/>
    <x v="12"/>
    <x v="1053"/>
    <n v="292.70999999999998"/>
    <n v="1952.38"/>
  </r>
  <r>
    <x v="889"/>
    <x v="1242"/>
    <x v="9"/>
    <x v="1054"/>
    <n v="1485.78"/>
    <n v="5527.1"/>
  </r>
  <r>
    <x v="890"/>
    <x v="1243"/>
    <x v="10"/>
    <x v="723"/>
    <n v="285.51"/>
    <n v="9992.85"/>
  </r>
  <r>
    <x v="891"/>
    <x v="1244"/>
    <x v="9"/>
    <x v="116"/>
    <n v="3801.75"/>
    <n v="14066.48"/>
  </r>
  <r>
    <x v="68"/>
    <x v="69"/>
    <x v="9"/>
    <x v="447"/>
    <n v="4045.71"/>
    <n v="14159.99"/>
  </r>
  <r>
    <x v="70"/>
    <x v="71"/>
    <x v="9"/>
    <x v="447"/>
    <n v="6344.39"/>
    <n v="22205.37"/>
  </r>
  <r>
    <x v="71"/>
    <x v="72"/>
    <x v="4"/>
    <x v="1055"/>
    <n v="41790.57"/>
    <n v="29399.67"/>
  </r>
  <r>
    <x v="69"/>
    <x v="70"/>
    <x v="10"/>
    <x v="1056"/>
    <n v="2216.4299999999998"/>
    <n v="159804.6"/>
  </r>
  <r>
    <x v="258"/>
    <x v="1245"/>
    <x v="9"/>
    <x v="281"/>
    <n v="3444.39"/>
    <n v="344.44"/>
  </r>
  <r>
    <x v="892"/>
    <x v="1246"/>
    <x v="12"/>
    <x v="680"/>
    <n v="305.66000000000003"/>
    <n v="3056.6"/>
  </r>
  <r>
    <x v="893"/>
    <x v="1247"/>
    <x v="7"/>
    <x v="924"/>
    <n v="1.03"/>
    <n v="61.8"/>
  </r>
  <r>
    <x v="94"/>
    <x v="100"/>
    <x v="22"/>
    <x v="447"/>
    <n v="416.85"/>
    <n v="1458.98"/>
  </r>
  <r>
    <x v="95"/>
    <x v="101"/>
    <x v="10"/>
    <x v="467"/>
    <n v="1319.39"/>
    <n v="4248.4399999999996"/>
  </r>
  <r>
    <x v="96"/>
    <x v="102"/>
    <x v="20"/>
    <x v="862"/>
    <n v="4.96"/>
    <n v="347.2"/>
  </r>
  <r>
    <x v="894"/>
    <x v="1248"/>
    <x v="4"/>
    <x v="1057"/>
    <n v="5267.52"/>
    <n v="3912.98"/>
  </r>
  <r>
    <x v="100"/>
    <x v="1249"/>
    <x v="4"/>
    <x v="1058"/>
    <n v="5108.3500000000004"/>
    <n v="5388.66"/>
  </r>
  <r>
    <x v="895"/>
    <x v="1250"/>
    <x v="4"/>
    <x v="1059"/>
    <n v="15392.07"/>
    <n v="6627.05"/>
  </r>
  <r>
    <x v="896"/>
    <x v="1251"/>
    <x v="4"/>
    <x v="1060"/>
    <n v="81924.210000000006"/>
    <n v="147277.04999999999"/>
  </r>
  <r>
    <x v="897"/>
    <x v="1252"/>
    <x v="4"/>
    <x v="1061"/>
    <n v="88949.119999999995"/>
    <n v="27425.58"/>
  </r>
  <r>
    <x v="898"/>
    <x v="1253"/>
    <x v="4"/>
    <x v="1062"/>
    <n v="83498.960000000006"/>
    <n v="10205.31"/>
  </r>
  <r>
    <x v="895"/>
    <x v="1254"/>
    <x v="4"/>
    <x v="1063"/>
    <n v="15392.07"/>
    <n v="48766.82"/>
  </r>
  <r>
    <x v="899"/>
    <x v="1255"/>
    <x v="20"/>
    <x v="1064"/>
    <n v="74.900000000000006"/>
    <n v="224.89"/>
  </r>
  <r>
    <x v="900"/>
    <x v="1256"/>
    <x v="4"/>
    <x v="1065"/>
    <n v="39057.370000000003"/>
    <n v="1699.93"/>
  </r>
  <r>
    <x v="900"/>
    <x v="1257"/>
    <x v="4"/>
    <x v="1066"/>
    <n v="39057.370000000003"/>
    <n v="4776.87"/>
  </r>
  <r>
    <x v="901"/>
    <x v="1258"/>
    <x v="7"/>
    <x v="1067"/>
    <n v="26.61"/>
    <n v="4151.16"/>
  </r>
  <r>
    <x v="346"/>
    <x v="1259"/>
    <x v="7"/>
    <x v="1068"/>
    <n v="21.17"/>
    <n v="20111.5"/>
  </r>
  <r>
    <x v="902"/>
    <x v="1260"/>
    <x v="7"/>
    <x v="307"/>
    <n v="5.28"/>
    <n v="158.4"/>
  </r>
  <r>
    <x v="903"/>
    <x v="1261"/>
    <x v="8"/>
    <x v="921"/>
    <n v="4569.87"/>
    <n v="429.57"/>
  </r>
  <r>
    <x v="105"/>
    <x v="113"/>
    <x v="8"/>
    <x v="1069"/>
    <n v="258.07"/>
    <n v="-24.26"/>
  </r>
  <r>
    <x v="81"/>
    <x v="82"/>
    <x v="4"/>
    <x v="1070"/>
    <n v="78784.53"/>
    <n v="229.58"/>
  </r>
  <r>
    <x v="77"/>
    <x v="78"/>
    <x v="12"/>
    <x v="1071"/>
    <n v="98.38"/>
    <n v="393.03"/>
  </r>
  <r>
    <x v="67"/>
    <x v="68"/>
    <x v="12"/>
    <x v="1071"/>
    <n v="91.93"/>
    <n v="367.26"/>
  </r>
  <r>
    <x v="91"/>
    <x v="96"/>
    <x v="9"/>
    <x v="1072"/>
    <n v="1335.2"/>
    <n v="37.65"/>
  </r>
  <r>
    <x v="67"/>
    <x v="68"/>
    <x v="12"/>
    <x v="1073"/>
    <n v="91.93"/>
    <n v="298.13"/>
  </r>
  <r>
    <x v="69"/>
    <x v="70"/>
    <x v="10"/>
    <x v="1074"/>
    <n v="2216.4299999999998"/>
    <n v="104.17"/>
  </r>
  <r>
    <x v="87"/>
    <x v="90"/>
    <x v="9"/>
    <x v="1075"/>
    <n v="9130"/>
    <n v="343.29"/>
  </r>
  <r>
    <x v="34"/>
    <x v="50"/>
    <x v="12"/>
    <x v="1076"/>
    <n v="292.70999999999998"/>
    <n v="1100.5899999999999"/>
  </r>
  <r>
    <x v="107"/>
    <x v="117"/>
    <x v="4"/>
    <x v="1077"/>
    <n v="44492.07"/>
    <n v="7.6"/>
  </r>
  <r>
    <x v="87"/>
    <x v="90"/>
    <x v="9"/>
    <x v="1078"/>
    <n v="9130"/>
    <n v="419.98"/>
  </r>
  <r>
    <x v="34"/>
    <x v="50"/>
    <x v="12"/>
    <x v="817"/>
    <n v="292.70999999999998"/>
    <n v="1346.47"/>
  </r>
  <r>
    <x v="56"/>
    <x v="57"/>
    <x v="14"/>
    <x v="58"/>
    <n v="99.88"/>
    <n v="129.84"/>
  </r>
  <r>
    <x v="107"/>
    <x v="117"/>
    <x v="4"/>
    <x v="1079"/>
    <n v="44492.07"/>
    <n v="7.37"/>
  </r>
  <r>
    <x v="87"/>
    <x v="90"/>
    <x v="9"/>
    <x v="1080"/>
    <n v="9130"/>
    <n v="1182.3399999999999"/>
  </r>
  <r>
    <x v="34"/>
    <x v="50"/>
    <x v="12"/>
    <x v="1081"/>
    <n v="292.70999999999998"/>
    <n v="3790.59"/>
  </r>
  <r>
    <x v="107"/>
    <x v="117"/>
    <x v="4"/>
    <x v="1082"/>
    <n v="44492.07"/>
    <n v="14.73"/>
  </r>
  <r>
    <x v="214"/>
    <x v="1262"/>
    <x v="15"/>
    <x v="1083"/>
    <n v="931.52"/>
    <n v="344.66"/>
  </r>
  <r>
    <x v="69"/>
    <x v="70"/>
    <x v="10"/>
    <x v="1084"/>
    <n v="2216.4299999999998"/>
    <n v="410.04"/>
  </r>
  <r>
    <x v="246"/>
    <x v="266"/>
    <x v="9"/>
    <x v="413"/>
    <n v="7784.08"/>
    <n v="12804.81"/>
  </r>
  <r>
    <x v="110"/>
    <x v="121"/>
    <x v="21"/>
    <x v="1085"/>
    <n v="182.96"/>
    <n v="5417.45"/>
  </r>
  <r>
    <x v="904"/>
    <x v="1263"/>
    <x v="10"/>
    <x v="1086"/>
    <n v="492.95"/>
    <n v="58956.82"/>
  </r>
  <r>
    <x v="905"/>
    <x v="1264"/>
    <x v="10"/>
    <x v="1087"/>
    <n v="1784.45"/>
    <n v="219822.83"/>
  </r>
  <r>
    <x v="906"/>
    <x v="1265"/>
    <x v="9"/>
    <x v="817"/>
    <n v="9251.5"/>
    <n v="42556.9"/>
  </r>
  <r>
    <x v="907"/>
    <x v="1266"/>
    <x v="9"/>
    <x v="817"/>
    <n v="7019.49"/>
    <n v="32289.65"/>
  </r>
  <r>
    <x v="68"/>
    <x v="69"/>
    <x v="9"/>
    <x v="817"/>
    <n v="4045.71"/>
    <n v="18610.27"/>
  </r>
  <r>
    <x v="69"/>
    <x v="70"/>
    <x v="10"/>
    <x v="1088"/>
    <n v="2216.4299999999998"/>
    <n v="105014.45"/>
  </r>
  <r>
    <x v="70"/>
    <x v="71"/>
    <x v="9"/>
    <x v="817"/>
    <n v="10374.620000000001"/>
    <n v="47723.25"/>
  </r>
  <r>
    <x v="73"/>
    <x v="74"/>
    <x v="10"/>
    <x v="1089"/>
    <n v="1770.54"/>
    <n v="41944.09"/>
  </r>
  <r>
    <x v="72"/>
    <x v="73"/>
    <x v="9"/>
    <x v="817"/>
    <n v="7479.36"/>
    <n v="34405.06"/>
  </r>
  <r>
    <x v="73"/>
    <x v="74"/>
    <x v="10"/>
    <x v="1089"/>
    <n v="1770.54"/>
    <n v="41944.09"/>
  </r>
  <r>
    <x v="66"/>
    <x v="67"/>
    <x v="9"/>
    <x v="817"/>
    <n v="803.18"/>
    <n v="3694.63"/>
  </r>
  <r>
    <x v="67"/>
    <x v="68"/>
    <x v="12"/>
    <x v="1090"/>
    <n v="91.93"/>
    <n v="46516.58"/>
  </r>
  <r>
    <x v="880"/>
    <x v="1230"/>
    <x v="52"/>
    <x v="915"/>
    <n v="8074.69"/>
    <n v="5571.54"/>
  </r>
  <r>
    <x v="908"/>
    <x v="1267"/>
    <x v="7"/>
    <x v="1091"/>
    <n v="6.85"/>
    <n v="15755"/>
  </r>
  <r>
    <x v="78"/>
    <x v="79"/>
    <x v="7"/>
    <x v="202"/>
    <n v="756.08"/>
    <n v="6804.72"/>
  </r>
  <r>
    <x v="76"/>
    <x v="77"/>
    <x v="9"/>
    <x v="817"/>
    <n v="3127.76"/>
    <n v="14387.7"/>
  </r>
  <r>
    <x v="67"/>
    <x v="68"/>
    <x v="12"/>
    <x v="1092"/>
    <n v="91.93"/>
    <n v="47785.21"/>
  </r>
  <r>
    <x v="77"/>
    <x v="78"/>
    <x v="12"/>
    <x v="1093"/>
    <n v="98.38"/>
    <n v="52043.02"/>
  </r>
  <r>
    <x v="904"/>
    <x v="1263"/>
    <x v="10"/>
    <x v="28"/>
    <n v="492.95"/>
    <n v="7394.25"/>
  </r>
  <r>
    <x v="905"/>
    <x v="1264"/>
    <x v="10"/>
    <x v="1094"/>
    <n v="1784.45"/>
    <n v="27569.75"/>
  </r>
  <r>
    <x v="906"/>
    <x v="1265"/>
    <x v="9"/>
    <x v="572"/>
    <n v="9251.5"/>
    <n v="5550.9"/>
  </r>
  <r>
    <x v="907"/>
    <x v="1266"/>
    <x v="9"/>
    <x v="572"/>
    <n v="7019.49"/>
    <n v="4211.6899999999996"/>
  </r>
  <r>
    <x v="68"/>
    <x v="69"/>
    <x v="9"/>
    <x v="572"/>
    <n v="4047.23"/>
    <n v="2428.34"/>
  </r>
  <r>
    <x v="69"/>
    <x v="70"/>
    <x v="10"/>
    <x v="1095"/>
    <n v="2216.4299999999998"/>
    <n v="13697.54"/>
  </r>
  <r>
    <x v="70"/>
    <x v="71"/>
    <x v="9"/>
    <x v="572"/>
    <n v="10374.620000000001"/>
    <n v="6224.77"/>
  </r>
  <r>
    <x v="73"/>
    <x v="74"/>
    <x v="10"/>
    <x v="1096"/>
    <n v="1770.54"/>
    <n v="5470.97"/>
  </r>
  <r>
    <x v="72"/>
    <x v="73"/>
    <x v="9"/>
    <x v="572"/>
    <n v="7479.36"/>
    <n v="4487.62"/>
  </r>
  <r>
    <x v="71"/>
    <x v="72"/>
    <x v="4"/>
    <x v="1097"/>
    <n v="41790.57"/>
    <n v="5039.9399999999996"/>
  </r>
  <r>
    <x v="73"/>
    <x v="74"/>
    <x v="10"/>
    <x v="1096"/>
    <n v="1770.54"/>
    <n v="5470.97"/>
  </r>
  <r>
    <x v="66"/>
    <x v="67"/>
    <x v="9"/>
    <x v="572"/>
    <n v="803.18"/>
    <n v="481.91"/>
  </r>
  <r>
    <x v="67"/>
    <x v="68"/>
    <x v="12"/>
    <x v="1098"/>
    <n v="91.93"/>
    <n v="6067.38"/>
  </r>
  <r>
    <x v="880"/>
    <x v="1230"/>
    <x v="52"/>
    <x v="1099"/>
    <n v="8074.69"/>
    <n v="29.07"/>
  </r>
  <r>
    <x v="908"/>
    <x v="1267"/>
    <x v="7"/>
    <x v="62"/>
    <n v="6.85"/>
    <n v="82.2"/>
  </r>
  <r>
    <x v="76"/>
    <x v="77"/>
    <x v="9"/>
    <x v="572"/>
    <n v="2932.74"/>
    <n v="1759.64"/>
  </r>
  <r>
    <x v="67"/>
    <x v="68"/>
    <x v="12"/>
    <x v="1100"/>
    <n v="91.93"/>
    <n v="6232.85"/>
  </r>
  <r>
    <x v="77"/>
    <x v="78"/>
    <x v="12"/>
    <x v="1101"/>
    <n v="98.38"/>
    <n v="6788.22"/>
  </r>
  <r>
    <x v="909"/>
    <x v="1268"/>
    <x v="22"/>
    <x v="26"/>
    <n v="699"/>
    <n v="2097"/>
  </r>
  <r>
    <x v="910"/>
    <x v="1269"/>
    <x v="48"/>
    <x v="1102"/>
    <n v="6052.75"/>
    <n v="7154.35"/>
  </r>
  <r>
    <x v="876"/>
    <x v="1224"/>
    <x v="10"/>
    <x v="1103"/>
    <n v="2186.92"/>
    <n v="1574.58"/>
  </r>
  <r>
    <x v="19"/>
    <x v="1270"/>
    <x v="10"/>
    <x v="120"/>
    <n v="1038.8599999999999"/>
    <n v="2077.7199999999998"/>
  </r>
  <r>
    <x v="9"/>
    <x v="9"/>
    <x v="6"/>
    <x v="1104"/>
    <n v="7746.86"/>
    <n v="122.4"/>
  </r>
  <r>
    <x v="10"/>
    <x v="10"/>
    <x v="4"/>
    <x v="958"/>
    <n v="195"/>
    <n v="308.10000000000002"/>
  </r>
  <r>
    <x v="909"/>
    <x v="1271"/>
    <x v="22"/>
    <x v="680"/>
    <n v="699"/>
    <n v="6990"/>
  </r>
  <r>
    <x v="910"/>
    <x v="1269"/>
    <x v="48"/>
    <x v="1105"/>
    <n v="6052.75"/>
    <n v="23847.84"/>
  </r>
  <r>
    <x v="876"/>
    <x v="1224"/>
    <x v="10"/>
    <x v="1106"/>
    <n v="2186.92"/>
    <n v="5248.61"/>
  </r>
  <r>
    <x v="59"/>
    <x v="60"/>
    <x v="17"/>
    <x v="1107"/>
    <n v="4666.0600000000004"/>
    <n v="129.30000000000001"/>
  </r>
  <r>
    <x v="911"/>
    <x v="1272"/>
    <x v="4"/>
    <x v="1107"/>
    <n v="21525.03"/>
    <n v="596.46"/>
  </r>
  <r>
    <x v="903"/>
    <x v="1261"/>
    <x v="8"/>
    <x v="137"/>
    <n v="4569.87"/>
    <n v="1645.15"/>
  </r>
  <r>
    <x v="77"/>
    <x v="78"/>
    <x v="12"/>
    <x v="1108"/>
    <n v="98.38"/>
    <n v="2089.59"/>
  </r>
  <r>
    <x v="67"/>
    <x v="68"/>
    <x v="12"/>
    <x v="1108"/>
    <n v="91.93"/>
    <n v="1952.59"/>
  </r>
  <r>
    <x v="91"/>
    <x v="96"/>
    <x v="9"/>
    <x v="1109"/>
    <n v="1335.2"/>
    <n v="192.27"/>
  </r>
  <r>
    <x v="67"/>
    <x v="68"/>
    <x v="12"/>
    <x v="1110"/>
    <n v="91.93"/>
    <n v="1522.36"/>
  </r>
  <r>
    <x v="69"/>
    <x v="70"/>
    <x v="10"/>
    <x v="134"/>
    <n v="2216.4299999999998"/>
    <n v="398.96"/>
  </r>
  <r>
    <x v="912"/>
    <x v="1273"/>
    <x v="15"/>
    <x v="1111"/>
    <n v="65904.02"/>
    <n v="8040.29"/>
  </r>
  <r>
    <x v="73"/>
    <x v="74"/>
    <x v="10"/>
    <x v="1096"/>
    <n v="1770.54"/>
    <n v="5470.97"/>
  </r>
  <r>
    <x v="104"/>
    <x v="112"/>
    <x v="8"/>
    <x v="1112"/>
    <n v="8021.02"/>
    <n v="1957.13"/>
  </r>
  <r>
    <x v="913"/>
    <x v="1274"/>
    <x v="8"/>
    <x v="1112"/>
    <n v="344.09"/>
    <n v="83.96"/>
  </r>
  <r>
    <x v="81"/>
    <x v="82"/>
    <x v="4"/>
    <x v="1113"/>
    <n v="78784.53"/>
    <n v="519.03"/>
  </r>
  <r>
    <x v="106"/>
    <x v="114"/>
    <x v="7"/>
    <x v="120"/>
    <n v="114.85"/>
    <n v="229.7"/>
  </r>
  <r>
    <x v="77"/>
    <x v="78"/>
    <x v="12"/>
    <x v="1114"/>
    <n v="98.38"/>
    <n v="888.17"/>
  </r>
  <r>
    <x v="67"/>
    <x v="68"/>
    <x v="12"/>
    <x v="1114"/>
    <n v="91.93"/>
    <n v="829.94"/>
  </r>
  <r>
    <x v="91"/>
    <x v="96"/>
    <x v="9"/>
    <x v="1115"/>
    <n v="1335.2"/>
    <n v="97.74"/>
  </r>
  <r>
    <x v="67"/>
    <x v="68"/>
    <x v="12"/>
    <x v="1116"/>
    <n v="91.93"/>
    <n v="773.87"/>
  </r>
  <r>
    <x v="69"/>
    <x v="70"/>
    <x v="10"/>
    <x v="1111"/>
    <n v="2216.4299999999998"/>
    <n v="270.39999999999998"/>
  </r>
  <r>
    <x v="663"/>
    <x v="944"/>
    <x v="4"/>
    <x v="1117"/>
    <n v="90811.51"/>
    <n v="2609.0100000000002"/>
  </r>
  <r>
    <x v="89"/>
    <x v="93"/>
    <x v="7"/>
    <x v="1118"/>
    <n v="0.65"/>
    <n v="80.599999999999994"/>
  </r>
  <r>
    <x v="912"/>
    <x v="1273"/>
    <x v="15"/>
    <x v="1111"/>
    <n v="65904.02"/>
    <n v="8040.29"/>
  </r>
  <r>
    <x v="73"/>
    <x v="74"/>
    <x v="10"/>
    <x v="1096"/>
    <n v="1770.54"/>
    <n v="5470.97"/>
  </r>
  <r>
    <x v="914"/>
    <x v="1275"/>
    <x v="9"/>
    <x v="1119"/>
    <n v="6803.96"/>
    <n v="415.04"/>
  </r>
  <r>
    <x v="87"/>
    <x v="90"/>
    <x v="9"/>
    <x v="1120"/>
    <n v="9130"/>
    <n v="913.37"/>
  </r>
  <r>
    <x v="663"/>
    <x v="944"/>
    <x v="4"/>
    <x v="1121"/>
    <n v="90811.51"/>
    <n v="3568.89"/>
  </r>
  <r>
    <x v="104"/>
    <x v="112"/>
    <x v="8"/>
    <x v="1122"/>
    <n v="8021.02"/>
    <n v="2045.36"/>
  </r>
  <r>
    <x v="81"/>
    <x v="82"/>
    <x v="4"/>
    <x v="1123"/>
    <n v="78784.53"/>
    <n v="863.87"/>
  </r>
  <r>
    <x v="106"/>
    <x v="114"/>
    <x v="7"/>
    <x v="120"/>
    <n v="114.85"/>
    <n v="229.7"/>
  </r>
  <r>
    <x v="77"/>
    <x v="78"/>
    <x v="12"/>
    <x v="1124"/>
    <n v="98.38"/>
    <n v="1480.13"/>
  </r>
  <r>
    <x v="67"/>
    <x v="68"/>
    <x v="12"/>
    <x v="1124"/>
    <n v="91.93"/>
    <n v="1383.09"/>
  </r>
  <r>
    <x v="91"/>
    <x v="96"/>
    <x v="9"/>
    <x v="1125"/>
    <n v="1335.2"/>
    <n v="357.5"/>
  </r>
  <r>
    <x v="67"/>
    <x v="68"/>
    <x v="12"/>
    <x v="1126"/>
    <n v="91.93"/>
    <n v="2830.64"/>
  </r>
  <r>
    <x v="69"/>
    <x v="70"/>
    <x v="10"/>
    <x v="1127"/>
    <n v="2216.4299999999998"/>
    <n v="282.58999999999997"/>
  </r>
  <r>
    <x v="663"/>
    <x v="944"/>
    <x v="4"/>
    <x v="1128"/>
    <n v="90811.51"/>
    <n v="2999.5"/>
  </r>
  <r>
    <x v="89"/>
    <x v="93"/>
    <x v="7"/>
    <x v="1129"/>
    <n v="0.65"/>
    <n v="83.2"/>
  </r>
  <r>
    <x v="87"/>
    <x v="90"/>
    <x v="9"/>
    <x v="1120"/>
    <n v="9130"/>
    <n v="913.37"/>
  </r>
  <r>
    <x v="663"/>
    <x v="944"/>
    <x v="4"/>
    <x v="1130"/>
    <n v="90811.51"/>
    <n v="6365.89"/>
  </r>
  <r>
    <x v="107"/>
    <x v="117"/>
    <x v="4"/>
    <x v="1131"/>
    <n v="44492.07"/>
    <n v="9.27"/>
  </r>
  <r>
    <x v="915"/>
    <x v="1276"/>
    <x v="7"/>
    <x v="547"/>
    <n v="42.89"/>
    <n v="1672.71"/>
  </r>
  <r>
    <x v="916"/>
    <x v="1277"/>
    <x v="15"/>
    <x v="137"/>
    <n v="4197.5600000000004"/>
    <n v="1511.12"/>
  </r>
  <r>
    <x v="916"/>
    <x v="1278"/>
    <x v="15"/>
    <x v="925"/>
    <n v="4197.5600000000004"/>
    <n v="671.61"/>
  </r>
  <r>
    <x v="917"/>
    <x v="1279"/>
    <x v="7"/>
    <x v="202"/>
    <n v="1023.34"/>
    <n v="9210.06"/>
  </r>
  <r>
    <x v="918"/>
    <x v="1280"/>
    <x v="7"/>
    <x v="148"/>
    <n v="118.96"/>
    <n v="7256.56"/>
  </r>
  <r>
    <x v="919"/>
    <x v="1281"/>
    <x v="7"/>
    <x v="680"/>
    <n v="168.29"/>
    <n v="1682.9"/>
  </r>
  <r>
    <x v="920"/>
    <x v="1282"/>
    <x v="7"/>
    <x v="120"/>
    <n v="319.33"/>
    <n v="638.66"/>
  </r>
  <r>
    <x v="921"/>
    <x v="1283"/>
    <x v="7"/>
    <x v="63"/>
    <n v="319.33"/>
    <n v="1277.32"/>
  </r>
  <r>
    <x v="922"/>
    <x v="1284"/>
    <x v="7"/>
    <x v="120"/>
    <n v="321.63"/>
    <n v="643.26"/>
  </r>
  <r>
    <x v="923"/>
    <x v="1285"/>
    <x v="7"/>
    <x v="191"/>
    <n v="122.39"/>
    <n v="2203.02"/>
  </r>
  <r>
    <x v="924"/>
    <x v="1286"/>
    <x v="7"/>
    <x v="191"/>
    <n v="586.01"/>
    <n v="10548.18"/>
  </r>
  <r>
    <x v="925"/>
    <x v="1287"/>
    <x v="7"/>
    <x v="63"/>
    <n v="1205.8499999999999"/>
    <n v="4823.3999999999996"/>
  </r>
  <r>
    <x v="926"/>
    <x v="1288"/>
    <x v="7"/>
    <x v="120"/>
    <n v="190.47"/>
    <n v="380.94"/>
  </r>
  <r>
    <x v="260"/>
    <x v="285"/>
    <x v="9"/>
    <x v="1132"/>
    <n v="30304.69"/>
    <n v="697.01"/>
  </r>
  <r>
    <x v="261"/>
    <x v="286"/>
    <x v="13"/>
    <x v="1133"/>
    <n v="35.799999999999997"/>
    <n v="198.44"/>
  </r>
  <r>
    <x v="263"/>
    <x v="290"/>
    <x v="13"/>
    <x v="1134"/>
    <n v="31.04"/>
    <n v="59.26"/>
  </r>
  <r>
    <x v="264"/>
    <x v="291"/>
    <x v="10"/>
    <x v="1135"/>
    <n v="796.61"/>
    <n v="94.36"/>
  </r>
  <r>
    <x v="265"/>
    <x v="292"/>
    <x v="12"/>
    <x v="335"/>
    <n v="130.41999999999999"/>
    <n v="311513.39"/>
  </r>
  <r>
    <x v="266"/>
    <x v="293"/>
    <x v="13"/>
    <x v="1136"/>
    <n v="8.5"/>
    <n v="66.47"/>
  </r>
  <r>
    <x v="266"/>
    <x v="294"/>
    <x v="13"/>
    <x v="817"/>
    <n v="4.78"/>
    <n v="21.99"/>
  </r>
  <r>
    <x v="266"/>
    <x v="295"/>
    <x v="13"/>
    <x v="1137"/>
    <n v="4.05"/>
    <n v="13.41"/>
  </r>
  <r>
    <x v="267"/>
    <x v="296"/>
    <x v="7"/>
    <x v="193"/>
    <n v="0.71"/>
    <n v="4.26"/>
  </r>
  <r>
    <x v="268"/>
    <x v="297"/>
    <x v="7"/>
    <x v="971"/>
    <n v="0.71"/>
    <n v="83.78"/>
  </r>
  <r>
    <x v="269"/>
    <x v="298"/>
    <x v="7"/>
    <x v="113"/>
    <n v="0.51"/>
    <n v="7.14"/>
  </r>
  <r>
    <x v="270"/>
    <x v="299"/>
    <x v="20"/>
    <x v="1138"/>
    <n v="7.89"/>
    <n v="19.78"/>
  </r>
  <r>
    <x v="927"/>
    <x v="1289"/>
    <x v="9"/>
    <x v="1139"/>
    <n v="6968.62"/>
    <n v="745.64"/>
  </r>
  <r>
    <x v="928"/>
    <x v="1290"/>
    <x v="12"/>
    <x v="1140"/>
    <n v="2264.25"/>
    <n v="24227.48"/>
  </r>
  <r>
    <x v="181"/>
    <x v="195"/>
    <x v="9"/>
    <x v="196"/>
    <n v="2341.25"/>
    <n v="46.83"/>
  </r>
  <r>
    <x v="182"/>
    <x v="196"/>
    <x v="10"/>
    <x v="1141"/>
    <n v="2822.31"/>
    <n v="465.12"/>
  </r>
  <r>
    <x v="66"/>
    <x v="67"/>
    <x v="9"/>
    <x v="196"/>
    <n v="803.18"/>
    <n v="16.059999999999999"/>
  </r>
  <r>
    <x v="183"/>
    <x v="197"/>
    <x v="12"/>
    <x v="1142"/>
    <n v="8.5299999999999994"/>
    <n v="18.77"/>
  </r>
  <r>
    <x v="184"/>
    <x v="198"/>
    <x v="9"/>
    <x v="196"/>
    <n v="7791.82"/>
    <n v="155.84"/>
  </r>
  <r>
    <x v="185"/>
    <x v="199"/>
    <x v="9"/>
    <x v="196"/>
    <n v="7341.66"/>
    <n v="146.83000000000001"/>
  </r>
  <r>
    <x v="186"/>
    <x v="200"/>
    <x v="9"/>
    <x v="196"/>
    <n v="12574.21"/>
    <n v="251.48"/>
  </r>
  <r>
    <x v="187"/>
    <x v="201"/>
    <x v="21"/>
    <x v="61"/>
    <n v="41.77"/>
    <n v="16.71"/>
  </r>
  <r>
    <x v="188"/>
    <x v="202"/>
    <x v="20"/>
    <x v="1143"/>
    <n v="14.23"/>
    <n v="147.99"/>
  </r>
  <r>
    <x v="189"/>
    <x v="203"/>
    <x v="12"/>
    <x v="1144"/>
    <n v="229.71"/>
    <n v="468.61"/>
  </r>
  <r>
    <x v="190"/>
    <x v="204"/>
    <x v="14"/>
    <x v="114"/>
    <n v="9.5399999999999991"/>
    <n v="1.34"/>
  </r>
  <r>
    <x v="191"/>
    <x v="205"/>
    <x v="20"/>
    <x v="1145"/>
    <n v="90.89"/>
    <n v="82.53"/>
  </r>
  <r>
    <x v="881"/>
    <x v="1291"/>
    <x v="9"/>
    <x v="253"/>
    <n v="497.41"/>
    <n v="559.98"/>
  </r>
  <r>
    <x v="187"/>
    <x v="201"/>
    <x v="21"/>
    <x v="1146"/>
    <n v="41.77"/>
    <n v="940.49"/>
  </r>
  <r>
    <x v="929"/>
    <x v="1292"/>
    <x v="9"/>
    <x v="253"/>
    <n v="7375.27"/>
    <n v="8303.08"/>
  </r>
  <r>
    <x v="930"/>
    <x v="1293"/>
    <x v="9"/>
    <x v="253"/>
    <n v="9665.57"/>
    <n v="10881.5"/>
  </r>
  <r>
    <x v="931"/>
    <x v="1294"/>
    <x v="20"/>
    <x v="1147"/>
    <n v="38.270000000000003"/>
    <n v="68934.990000000005"/>
  </r>
  <r>
    <x v="932"/>
    <x v="1295"/>
    <x v="20"/>
    <x v="1148"/>
    <n v="712.22"/>
    <n v="24054.52"/>
  </r>
  <r>
    <x v="933"/>
    <x v="1296"/>
    <x v="20"/>
    <x v="1149"/>
    <n v="554.12"/>
    <n v="199625.05"/>
  </r>
  <r>
    <x v="881"/>
    <x v="1291"/>
    <x v="9"/>
    <x v="256"/>
    <n v="497.41"/>
    <n v="2636.27"/>
  </r>
  <r>
    <x v="187"/>
    <x v="201"/>
    <x v="21"/>
    <x v="795"/>
    <n v="41.77"/>
    <n v="4427.62"/>
  </r>
  <r>
    <x v="929"/>
    <x v="1292"/>
    <x v="9"/>
    <x v="256"/>
    <n v="7375.27"/>
    <n v="39088.93"/>
  </r>
  <r>
    <x v="934"/>
    <x v="1297"/>
    <x v="9"/>
    <x v="256"/>
    <n v="6903.98"/>
    <n v="36591.089999999997"/>
  </r>
  <r>
    <x v="931"/>
    <x v="1294"/>
    <x v="20"/>
    <x v="1150"/>
    <n v="38.270000000000003"/>
    <n v="243397.2"/>
  </r>
  <r>
    <x v="932"/>
    <x v="1295"/>
    <x v="20"/>
    <x v="717"/>
    <n v="712.22"/>
    <n v="113242.98"/>
  </r>
  <r>
    <x v="933"/>
    <x v="1296"/>
    <x v="20"/>
    <x v="1151"/>
    <n v="554.12"/>
    <n v="939787.52"/>
  </r>
  <r>
    <x v="881"/>
    <x v="1291"/>
    <x v="9"/>
    <x v="258"/>
    <n v="497.41"/>
    <n v="258.55"/>
  </r>
  <r>
    <x v="187"/>
    <x v="201"/>
    <x v="21"/>
    <x v="1152"/>
    <n v="41.77"/>
    <n v="434.24"/>
  </r>
  <r>
    <x v="929"/>
    <x v="1292"/>
    <x v="9"/>
    <x v="258"/>
    <n v="7375.27"/>
    <n v="3833.67"/>
  </r>
  <r>
    <x v="930"/>
    <x v="1293"/>
    <x v="9"/>
    <x v="258"/>
    <n v="9665.57"/>
    <n v="5024.16"/>
  </r>
  <r>
    <x v="931"/>
    <x v="1294"/>
    <x v="20"/>
    <x v="1153"/>
    <n v="38.270000000000003"/>
    <n v="31828.39"/>
  </r>
  <r>
    <x v="932"/>
    <x v="1295"/>
    <x v="20"/>
    <x v="1154"/>
    <n v="712.22"/>
    <n v="11106.36"/>
  </r>
  <r>
    <x v="933"/>
    <x v="1296"/>
    <x v="20"/>
    <x v="1155"/>
    <n v="554.12"/>
    <n v="92170.1"/>
  </r>
  <r>
    <x v="351"/>
    <x v="1298"/>
    <x v="2"/>
    <x v="620"/>
    <n v="400430.51"/>
    <n v="8409.0400000000009"/>
  </r>
  <r>
    <x v="180"/>
    <x v="263"/>
    <x v="4"/>
    <x v="1156"/>
    <n v="4713.8599999999997"/>
    <n v="28.71"/>
  </r>
  <r>
    <x v="244"/>
    <x v="264"/>
    <x v="4"/>
    <x v="1157"/>
    <n v="21736"/>
    <n v="137.66999999999999"/>
  </r>
  <r>
    <x v="246"/>
    <x v="266"/>
    <x v="9"/>
    <x v="1158"/>
    <n v="7784.08"/>
    <n v="24.91"/>
  </r>
  <r>
    <x v="110"/>
    <x v="121"/>
    <x v="21"/>
    <x v="1159"/>
    <n v="182.96"/>
    <n v="10.54"/>
  </r>
  <r>
    <x v="935"/>
    <x v="1299"/>
    <x v="9"/>
    <x v="409"/>
    <n v="2411.06"/>
    <n v="5215.12"/>
  </r>
  <r>
    <x v="6"/>
    <x v="6"/>
    <x v="4"/>
    <x v="1160"/>
    <s v="   -   "/>
    <s v="   -   "/>
  </r>
  <r>
    <x v="890"/>
    <x v="1243"/>
    <x v="10"/>
    <x v="1161"/>
    <n v="285.51"/>
    <n v="3087.79"/>
  </r>
  <r>
    <x v="304"/>
    <x v="346"/>
    <x v="9"/>
    <x v="1162"/>
    <n v="21110.240000000002"/>
    <n v="409.54"/>
  </r>
  <r>
    <x v="305"/>
    <x v="347"/>
    <x v="20"/>
    <x v="1163"/>
    <n v="130.59"/>
    <n v="50.67"/>
  </r>
  <r>
    <x v="306"/>
    <x v="348"/>
    <x v="20"/>
    <x v="1164"/>
    <n v="4.42"/>
    <n v="33.44"/>
  </r>
  <r>
    <x v="307"/>
    <x v="349"/>
    <x v="12"/>
    <x v="1165"/>
    <n v="331.2"/>
    <n v="648.95000000000005"/>
  </r>
  <r>
    <x v="308"/>
    <x v="350"/>
    <x v="20"/>
    <x v="1166"/>
    <n v="119.53"/>
    <n v="115.02"/>
  </r>
  <r>
    <x v="190"/>
    <x v="204"/>
    <x v="14"/>
    <x v="694"/>
    <n v="9.5399999999999991"/>
    <n v="1.91"/>
  </r>
  <r>
    <x v="936"/>
    <x v="1300"/>
    <x v="9"/>
    <x v="1167"/>
    <n v="1963.26"/>
    <n v="567.87"/>
  </r>
  <r>
    <x v="937"/>
    <x v="1301"/>
    <x v="10"/>
    <x v="1168"/>
    <n v="3434.14"/>
    <n v="2026.38"/>
  </r>
  <r>
    <x v="938"/>
    <x v="1302"/>
    <x v="20"/>
    <x v="1169"/>
    <n v="124.24"/>
    <n v="1257.77"/>
  </r>
  <r>
    <x v="0"/>
    <x v="0"/>
    <x v="0"/>
    <x v="0"/>
    <m/>
    <m/>
  </r>
  <r>
    <x v="939"/>
    <x v="1303"/>
    <x v="2"/>
    <x v="1170"/>
    <n v="489974.82"/>
    <n v="3331.83"/>
  </r>
  <r>
    <x v="226"/>
    <x v="242"/>
    <x v="4"/>
    <x v="1171"/>
    <n v="51174.73"/>
    <n v="-6.65"/>
  </r>
  <r>
    <x v="361"/>
    <x v="1304"/>
    <x v="1"/>
    <x v="1172"/>
    <n v="105143.51"/>
    <n v="10093.780000000001"/>
  </r>
  <r>
    <x v="940"/>
    <x v="1305"/>
    <x v="2"/>
    <x v="343"/>
    <n v="22291.75"/>
    <n v="43468.91"/>
  </r>
  <r>
    <x v="941"/>
    <x v="1306"/>
    <x v="9"/>
    <x v="686"/>
    <n v="12181.63"/>
    <n v="15860.48"/>
  </r>
  <r>
    <x v="942"/>
    <x v="1307"/>
    <x v="2"/>
    <x v="1173"/>
    <n v="11373.34"/>
    <n v="1406.88"/>
  </r>
  <r>
    <x v="943"/>
    <x v="1308"/>
    <x v="2"/>
    <x v="1174"/>
    <n v="12279.73"/>
    <n v="1633.2"/>
  </r>
  <r>
    <x v="361"/>
    <x v="416"/>
    <x v="1"/>
    <x v="396"/>
    <n v="95585.01"/>
    <n v="14337.75"/>
  </r>
  <r>
    <x v="362"/>
    <x v="417"/>
    <x v="4"/>
    <x v="1175"/>
    <n v="180"/>
    <n v="75276"/>
  </r>
  <r>
    <x v="944"/>
    <x v="1309"/>
    <x v="53"/>
    <x v="1012"/>
    <n v="433027.53"/>
    <n v="313944.96000000002"/>
  </r>
  <r>
    <x v="945"/>
    <x v="1310"/>
    <x v="4"/>
    <x v="1176"/>
    <n v="42989.09"/>
    <n v="831.41"/>
  </r>
  <r>
    <x v="241"/>
    <x v="1311"/>
    <x v="2"/>
    <x v="1177"/>
    <n v="303005.88"/>
    <n v="10074.950000000001"/>
  </r>
  <r>
    <x v="944"/>
    <x v="1309"/>
    <x v="53"/>
    <x v="452"/>
    <n v="443807.34"/>
    <n v="148231.65"/>
  </r>
  <r>
    <x v="911"/>
    <x v="1272"/>
    <x v="4"/>
    <x v="1178"/>
    <n v="21525.03"/>
    <n v="52613.63"/>
  </r>
  <r>
    <x v="945"/>
    <x v="1310"/>
    <x v="4"/>
    <x v="1179"/>
    <n v="42989.09"/>
    <n v="448.81"/>
  </r>
  <r>
    <x v="946"/>
    <x v="1312"/>
    <x v="9"/>
    <x v="1180"/>
    <n v="9402.64"/>
    <n v="10827.14"/>
  </r>
  <r>
    <x v="947"/>
    <x v="1313"/>
    <x v="2"/>
    <x v="1181"/>
    <n v="489195.21"/>
    <n v="831.63"/>
  </r>
  <r>
    <x v="948"/>
    <x v="1314"/>
    <x v="4"/>
    <x v="1182"/>
    <n v="20153.68"/>
    <n v="919.29"/>
  </r>
  <r>
    <x v="226"/>
    <x v="242"/>
    <x v="4"/>
    <x v="1183"/>
    <n v="17235.14"/>
    <n v="155.46"/>
  </r>
  <r>
    <x v="227"/>
    <x v="243"/>
    <x v="4"/>
    <x v="1183"/>
    <n v="57862.53"/>
    <n v="521.91999999999996"/>
  </r>
  <r>
    <x v="100"/>
    <x v="1315"/>
    <x v="4"/>
    <x v="1184"/>
    <n v="5121.47"/>
    <n v="488.95"/>
  </r>
  <r>
    <x v="235"/>
    <x v="1316"/>
    <x v="4"/>
    <x v="1184"/>
    <n v="25025.29"/>
    <n v="2389.16"/>
  </r>
  <r>
    <x v="949"/>
    <x v="1317"/>
    <x v="4"/>
    <x v="1040"/>
    <n v="26861.72"/>
    <n v="22.03"/>
  </r>
  <r>
    <x v="950"/>
    <x v="1318"/>
    <x v="54"/>
    <x v="1185"/>
    <n v="4798.07"/>
    <n v="597.36"/>
  </r>
  <r>
    <x v="8"/>
    <x v="8"/>
    <x v="4"/>
    <x v="1186"/>
    <n v="26536.13"/>
    <n v="2541.1"/>
  </r>
  <r>
    <x v="949"/>
    <x v="1317"/>
    <x v="4"/>
    <x v="1187"/>
    <n v="26861.72"/>
    <n v="814.45"/>
  </r>
  <r>
    <x v="951"/>
    <x v="1319"/>
    <x v="4"/>
    <x v="1188"/>
    <n v="27851.599999999999"/>
    <n v="41.22"/>
  </r>
  <r>
    <x v="246"/>
    <x v="266"/>
    <x v="9"/>
    <x v="1189"/>
    <n v="9951.77"/>
    <n v="413.99"/>
  </r>
  <r>
    <x v="952"/>
    <x v="1320"/>
    <x v="54"/>
    <x v="1190"/>
    <n v="4798.07"/>
    <n v="131.37"/>
  </r>
  <r>
    <x v="8"/>
    <x v="8"/>
    <x v="4"/>
    <x v="1191"/>
    <n v="26536.13"/>
    <n v="456.42"/>
  </r>
  <r>
    <x v="949"/>
    <x v="1317"/>
    <x v="4"/>
    <x v="1192"/>
    <n v="26861.72"/>
    <n v="429.79"/>
  </r>
  <r>
    <x v="953"/>
    <x v="1321"/>
    <x v="4"/>
    <x v="198"/>
    <n v="36995.589999999997"/>
    <n v="369.96"/>
  </r>
  <r>
    <x v="951"/>
    <x v="1319"/>
    <x v="4"/>
    <x v="1193"/>
    <n v="27851.599999999999"/>
    <n v="16.71"/>
  </r>
  <r>
    <x v="246"/>
    <x v="266"/>
    <x v="9"/>
    <x v="1194"/>
    <n v="9951.77"/>
    <n v="222.92"/>
  </r>
  <r>
    <x v="344"/>
    <x v="1322"/>
    <x v="4"/>
    <x v="1195"/>
    <n v="7756.59"/>
    <n v="226.96"/>
  </r>
  <r>
    <x v="954"/>
    <x v="1323"/>
    <x v="4"/>
    <x v="1195"/>
    <n v="34598.75"/>
    <n v="1012.36"/>
  </r>
  <r>
    <x v="246"/>
    <x v="266"/>
    <x v="9"/>
    <x v="1196"/>
    <n v="9951.77"/>
    <n v="161.22"/>
  </r>
  <r>
    <x v="241"/>
    <x v="1311"/>
    <x v="2"/>
    <x v="1197"/>
    <n v="304949.31"/>
    <n v="41509.699999999997"/>
  </r>
  <r>
    <x v="955"/>
    <x v="1324"/>
    <x v="53"/>
    <x v="1198"/>
    <n v="517202.8"/>
    <n v="125163.08"/>
  </r>
  <r>
    <x v="355"/>
    <x v="410"/>
    <x v="4"/>
    <x v="1199"/>
    <n v="20153.68"/>
    <n v="26092.97"/>
  </r>
  <r>
    <x v="956"/>
    <x v="1325"/>
    <x v="4"/>
    <x v="1200"/>
    <n v="9039.0499999999993"/>
    <n v="892.61"/>
  </r>
  <r>
    <x v="226"/>
    <x v="242"/>
    <x v="4"/>
    <x v="1201"/>
    <n v="75097.67"/>
    <n v="1742.27"/>
  </r>
  <r>
    <x v="244"/>
    <x v="264"/>
    <x v="4"/>
    <x v="1201"/>
    <n v="21736"/>
    <n v="504.28"/>
  </r>
  <r>
    <x v="946"/>
    <x v="1312"/>
    <x v="9"/>
    <x v="1202"/>
    <n v="9402.64"/>
    <n v="8069.35"/>
  </r>
  <r>
    <x v="957"/>
    <x v="1326"/>
    <x v="14"/>
    <x v="888"/>
    <n v="6327.9"/>
    <n v="3733.46"/>
  </r>
  <r>
    <x v="958"/>
    <x v="1327"/>
    <x v="14"/>
    <x v="196"/>
    <n v="19187.599999999999"/>
    <n v="383.75"/>
  </r>
  <r>
    <x v="959"/>
    <x v="1328"/>
    <x v="14"/>
    <x v="114"/>
    <n v="20635.57"/>
    <n v="2888.98"/>
  </r>
  <r>
    <x v="960"/>
    <x v="1329"/>
    <x v="7"/>
    <x v="120"/>
    <n v="176.86"/>
    <n v="353.72"/>
  </r>
  <r>
    <x v="961"/>
    <x v="1330"/>
    <x v="7"/>
    <x v="1203"/>
    <n v="203.92"/>
    <n v="9788.16"/>
  </r>
  <r>
    <x v="962"/>
    <x v="1331"/>
    <x v="7"/>
    <x v="202"/>
    <n v="346.41"/>
    <n v="3117.69"/>
  </r>
  <r>
    <x v="963"/>
    <x v="1332"/>
    <x v="7"/>
    <x v="193"/>
    <n v="1122.3599999999999"/>
    <n v="6734.16"/>
  </r>
  <r>
    <x v="964"/>
    <x v="1333"/>
    <x v="7"/>
    <x v="26"/>
    <n v="2296.73"/>
    <n v="6890.19"/>
  </r>
  <r>
    <x v="965"/>
    <x v="1334"/>
    <x v="7"/>
    <x v="120"/>
    <n v="4022.98"/>
    <n v="8045.96"/>
  </r>
  <r>
    <x v="966"/>
    <x v="1335"/>
    <x v="7"/>
    <x v="120"/>
    <n v="4426.8900000000003"/>
    <n v="8853.7800000000007"/>
  </r>
  <r>
    <x v="967"/>
    <x v="1336"/>
    <x v="7"/>
    <x v="120"/>
    <n v="623.25"/>
    <n v="1246.5"/>
  </r>
  <r>
    <x v="968"/>
    <x v="1337"/>
    <x v="7"/>
    <x v="12"/>
    <n v="1162.23"/>
    <n v="1162.23"/>
  </r>
  <r>
    <x v="208"/>
    <x v="1338"/>
    <x v="9"/>
    <x v="1204"/>
    <n v="10009.09"/>
    <n v="1725.57"/>
  </r>
  <r>
    <x v="969"/>
    <x v="1339"/>
    <x v="9"/>
    <x v="1204"/>
    <n v="20962.07"/>
    <n v="3613.86"/>
  </r>
  <r>
    <x v="970"/>
    <x v="1340"/>
    <x v="4"/>
    <x v="1205"/>
    <n v="54107.75"/>
    <n v="746.25"/>
  </r>
  <r>
    <x v="971"/>
    <x v="1341"/>
    <x v="12"/>
    <x v="1206"/>
    <n v="41.98"/>
    <n v="1592.22"/>
  </r>
  <r>
    <x v="208"/>
    <x v="224"/>
    <x v="9"/>
    <x v="1204"/>
    <n v="10009.09"/>
    <n v="1725.57"/>
  </r>
  <r>
    <x v="378"/>
    <x v="1342"/>
    <x v="9"/>
    <x v="1204"/>
    <n v="3280.01"/>
    <n v="565.47"/>
  </r>
  <r>
    <x v="241"/>
    <x v="1311"/>
    <x v="2"/>
    <x v="1207"/>
    <n v="303005.88"/>
    <n v="681.76"/>
  </r>
  <r>
    <x v="955"/>
    <x v="1324"/>
    <x v="53"/>
    <x v="683"/>
    <n v="517196.01"/>
    <n v="8792.33"/>
  </r>
  <r>
    <x v="911"/>
    <x v="1272"/>
    <x v="4"/>
    <x v="1208"/>
    <n v="21525.03"/>
    <n v="4882.74"/>
  </r>
  <r>
    <x v="877"/>
    <x v="1225"/>
    <x v="4"/>
    <x v="606"/>
    <n v="20153.68"/>
    <n v="24.18"/>
  </r>
  <r>
    <x v="956"/>
    <x v="1325"/>
    <x v="4"/>
    <x v="1209"/>
    <n v="9039.0499999999993"/>
    <n v="159.09"/>
  </r>
  <r>
    <x v="227"/>
    <x v="1343"/>
    <x v="4"/>
    <x v="1209"/>
    <n v="57862.53"/>
    <n v="1018.38"/>
  </r>
  <r>
    <x v="946"/>
    <x v="1312"/>
    <x v="9"/>
    <x v="1210"/>
    <n v="9402.64"/>
    <n v="953.43"/>
  </r>
  <r>
    <x v="972"/>
    <x v="1344"/>
    <x v="4"/>
    <x v="1211"/>
    <n v="9371.3799999999992"/>
    <n v="662.37"/>
  </r>
  <r>
    <x v="973"/>
    <x v="1345"/>
    <x v="4"/>
    <x v="1211"/>
    <n v="33035.82"/>
    <n v="2334.9699999999998"/>
  </r>
  <r>
    <x v="246"/>
    <x v="266"/>
    <x v="9"/>
    <x v="1212"/>
    <n v="9951.77"/>
    <n v="300.54000000000002"/>
  </r>
  <r>
    <x v="877"/>
    <x v="1225"/>
    <x v="4"/>
    <x v="1213"/>
    <n v="20153.68"/>
    <n v="14.51"/>
  </r>
  <r>
    <x v="956"/>
    <x v="1325"/>
    <x v="4"/>
    <x v="1214"/>
    <n v="9039.0499999999993"/>
    <n v="101.24"/>
  </r>
  <r>
    <x v="227"/>
    <x v="1343"/>
    <x v="4"/>
    <x v="1214"/>
    <n v="57862.53"/>
    <n v="648.05999999999995"/>
  </r>
  <r>
    <x v="100"/>
    <x v="1346"/>
    <x v="4"/>
    <x v="1215"/>
    <n v="1899.38"/>
    <n v="22.12"/>
  </r>
  <r>
    <x v="235"/>
    <x v="1316"/>
    <x v="4"/>
    <x v="1215"/>
    <n v="25025.29"/>
    <n v="291.49"/>
  </r>
  <r>
    <x v="972"/>
    <x v="1344"/>
    <x v="4"/>
    <x v="1216"/>
    <n v="9371.3799999999992"/>
    <n v="724.41"/>
  </r>
  <r>
    <x v="973"/>
    <x v="1345"/>
    <x v="4"/>
    <x v="1216"/>
    <n v="33035.82"/>
    <n v="2553.67"/>
  </r>
  <r>
    <x v="246"/>
    <x v="266"/>
    <x v="9"/>
    <x v="1217"/>
    <n v="9951.77"/>
    <n v="328.41"/>
  </r>
  <r>
    <x v="877"/>
    <x v="1225"/>
    <x v="4"/>
    <x v="1213"/>
    <n v="20153.68"/>
    <n v="14.51"/>
  </r>
  <r>
    <x v="956"/>
    <x v="1325"/>
    <x v="4"/>
    <x v="1218"/>
    <n v="9039.0499999999993"/>
    <n v="86.77"/>
  </r>
  <r>
    <x v="227"/>
    <x v="1343"/>
    <x v="4"/>
    <x v="1218"/>
    <n v="57862.53"/>
    <n v="555.48"/>
  </r>
  <r>
    <x v="946"/>
    <x v="1312"/>
    <x v="9"/>
    <x v="1219"/>
    <n v="9402.64"/>
    <n v="715.92"/>
  </r>
  <r>
    <x v="972"/>
    <x v="1344"/>
    <x v="4"/>
    <x v="1220"/>
    <n v="9371.3799999999992"/>
    <n v="763.3"/>
  </r>
  <r>
    <x v="973"/>
    <x v="1345"/>
    <x v="4"/>
    <x v="1220"/>
    <n v="33035.82"/>
    <n v="2690.77"/>
  </r>
  <r>
    <x v="246"/>
    <x v="266"/>
    <x v="9"/>
    <x v="1221"/>
    <n v="9951.77"/>
    <n v="348.31"/>
  </r>
  <r>
    <x v="974"/>
    <x v="1347"/>
    <x v="10"/>
    <x v="61"/>
    <n v="657.43"/>
    <n v="262.97000000000003"/>
  </r>
  <r>
    <x v="176"/>
    <x v="189"/>
    <x v="22"/>
    <x v="12"/>
    <n v="934.91"/>
    <n v="934.91"/>
  </r>
  <r>
    <x v="876"/>
    <x v="1224"/>
    <x v="10"/>
    <x v="1019"/>
    <n v="2186.92"/>
    <n v="524.86"/>
  </r>
  <r>
    <x v="875"/>
    <x v="1223"/>
    <x v="48"/>
    <x v="61"/>
    <n v="5815.15"/>
    <n v="2326.06"/>
  </r>
  <r>
    <x v="950"/>
    <x v="1318"/>
    <x v="54"/>
    <x v="1222"/>
    <n v="4798.07"/>
    <n v="634.54"/>
  </r>
  <r>
    <x v="8"/>
    <x v="8"/>
    <x v="4"/>
    <x v="1223"/>
    <n v="26536.13"/>
    <n v="2143.06"/>
  </r>
  <r>
    <x v="949"/>
    <x v="1317"/>
    <x v="4"/>
    <x v="1224"/>
    <n v="26861.72"/>
    <n v="852.59"/>
  </r>
  <r>
    <x v="951"/>
    <x v="1319"/>
    <x v="4"/>
    <x v="1225"/>
    <n v="27851.599999999999"/>
    <n v="20.61"/>
  </r>
  <r>
    <x v="246"/>
    <x v="266"/>
    <x v="9"/>
    <x v="200"/>
    <n v="9951.77"/>
    <n v="483.66"/>
  </r>
  <r>
    <x v="975"/>
    <x v="1348"/>
    <x v="14"/>
    <x v="890"/>
    <n v="15411.29"/>
    <n v="4623.3900000000003"/>
  </r>
  <r>
    <x v="959"/>
    <x v="1349"/>
    <x v="14"/>
    <x v="890"/>
    <n v="20635.57"/>
    <n v="6190.67"/>
  </r>
  <r>
    <x v="976"/>
    <x v="1350"/>
    <x v="2"/>
    <x v="1226"/>
    <n v="51028.38"/>
    <n v="17757.88"/>
  </r>
  <r>
    <x v="977"/>
    <x v="1351"/>
    <x v="10"/>
    <x v="1227"/>
    <n v="2838.91"/>
    <n v="25.55"/>
  </r>
  <r>
    <x v="9"/>
    <x v="9"/>
    <x v="6"/>
    <x v="1228"/>
    <n v="7746.86"/>
    <n v="6758.36"/>
  </r>
  <r>
    <x v="10"/>
    <x v="10"/>
    <x v="4"/>
    <x v="1229"/>
    <n v="195"/>
    <n v="17011.8"/>
  </r>
  <r>
    <x v="0"/>
    <x v="0"/>
    <x v="0"/>
    <x v="0"/>
    <m/>
    <m/>
  </r>
  <r>
    <x v="978"/>
    <x v="1352"/>
    <x v="4"/>
    <x v="1230"/>
    <n v="8274.73"/>
    <n v="375639.64"/>
  </r>
  <r>
    <x v="979"/>
    <x v="1353"/>
    <x v="4"/>
    <x v="1231"/>
    <n v="10302.75"/>
    <n v="239262.82"/>
  </r>
  <r>
    <x v="365"/>
    <x v="1354"/>
    <x v="4"/>
    <x v="1232"/>
    <n v="11892.83"/>
    <n v="52566.31"/>
  </r>
  <r>
    <x v="395"/>
    <x v="1355"/>
    <x v="4"/>
    <x v="1233"/>
    <n v="47003.54"/>
    <s v="3433100,_x000a_96"/>
  </r>
  <r>
    <x v="233"/>
    <x v="250"/>
    <x v="4"/>
    <x v="1233"/>
    <n v="902.14"/>
    <n v="65891.58"/>
  </r>
  <r>
    <x v="242"/>
    <x v="468"/>
    <x v="9"/>
    <x v="1234"/>
    <n v="1107.73"/>
    <n v="922.46"/>
  </r>
  <r>
    <x v="350"/>
    <x v="469"/>
    <x v="9"/>
    <x v="1235"/>
    <n v="4011.6"/>
    <n v="66813.2"/>
  </r>
  <r>
    <x v="980"/>
    <x v="1356"/>
    <x v="4"/>
    <x v="1236"/>
    <n v="5721.27"/>
    <n v="42602.86"/>
  </r>
  <r>
    <x v="374"/>
    <x v="435"/>
    <x v="4"/>
    <x v="1236"/>
    <n v="47003.54"/>
    <n v="350007.16"/>
  </r>
  <r>
    <x v="233"/>
    <x v="436"/>
    <x v="4"/>
    <x v="1236"/>
    <n v="902.14"/>
    <n v="6717.7"/>
  </r>
  <r>
    <x v="242"/>
    <x v="468"/>
    <x v="9"/>
    <x v="1237"/>
    <n v="1107.73"/>
    <n v="149.82"/>
  </r>
  <r>
    <x v="350"/>
    <x v="469"/>
    <x v="9"/>
    <x v="1238"/>
    <n v="4011.6"/>
    <n v="10851.38"/>
  </r>
  <r>
    <x v="0"/>
    <x v="0"/>
    <x v="0"/>
    <x v="0"/>
    <m/>
    <m/>
  </r>
  <r>
    <x v="765"/>
    <x v="1357"/>
    <x v="7"/>
    <x v="706"/>
    <n v="723.74"/>
    <n v="11579.84"/>
  </r>
  <r>
    <x v="981"/>
    <x v="1358"/>
    <x v="7"/>
    <x v="706"/>
    <n v="72.97"/>
    <n v="1167.52"/>
  </r>
  <r>
    <x v="773"/>
    <x v="1075"/>
    <x v="14"/>
    <x v="196"/>
    <n v="1741.19"/>
    <n v="34.82"/>
  </r>
  <r>
    <x v="774"/>
    <x v="1076"/>
    <x v="7"/>
    <x v="120"/>
    <n v="60.54"/>
    <n v="121.08"/>
  </r>
  <r>
    <x v="801"/>
    <x v="1359"/>
    <x v="14"/>
    <x v="694"/>
    <n v="8703.7900000000009"/>
    <n v="1740.76"/>
  </r>
  <r>
    <x v="982"/>
    <x v="1360"/>
    <x v="14"/>
    <x v="198"/>
    <n v="1715.95"/>
    <n v="17.16"/>
  </r>
  <r>
    <x v="796"/>
    <x v="1361"/>
    <x v="7"/>
    <x v="12"/>
    <n v="245.77"/>
    <n v="245.77"/>
  </r>
  <r>
    <x v="782"/>
    <x v="1084"/>
    <x v="15"/>
    <x v="1239"/>
    <n v="3189.31"/>
    <n v="3253.1"/>
  </r>
  <r>
    <x v="983"/>
    <x v="1362"/>
    <x v="15"/>
    <x v="913"/>
    <n v="731.88"/>
    <n v="29.28"/>
  </r>
  <r>
    <x v="785"/>
    <x v="1363"/>
    <x v="13"/>
    <x v="1240"/>
    <n v="6.91"/>
    <n v="739.78"/>
  </r>
  <r>
    <x v="786"/>
    <x v="1088"/>
    <x v="15"/>
    <x v="1241"/>
    <n v="683.12"/>
    <n v="724.11"/>
  </r>
  <r>
    <x v="810"/>
    <x v="1217"/>
    <x v="3"/>
    <x v="166"/>
    <n v="21823.119999999999"/>
    <n v="2400.54"/>
  </r>
  <r>
    <x v="760"/>
    <x v="1052"/>
    <x v="14"/>
    <x v="196"/>
    <n v="17217.12"/>
    <n v="344.34"/>
  </r>
  <r>
    <x v="790"/>
    <x v="1364"/>
    <x v="7"/>
    <x v="120"/>
    <n v="164.84"/>
    <n v="329.68"/>
  </r>
  <r>
    <x v="0"/>
    <x v="0"/>
    <x v="0"/>
    <x v="0"/>
    <m/>
    <m/>
  </r>
  <r>
    <x v="715"/>
    <x v="1005"/>
    <x v="7"/>
    <x v="12"/>
    <n v="116.08"/>
    <n v="116.08"/>
  </r>
  <r>
    <x v="857"/>
    <x v="1204"/>
    <x v="7"/>
    <x v="12"/>
    <n v="332.5"/>
    <n v="332.5"/>
  </r>
  <r>
    <x v="858"/>
    <x v="1205"/>
    <x v="7"/>
    <x v="12"/>
    <n v="249.72"/>
    <n v="249.72"/>
  </r>
  <r>
    <x v="859"/>
    <x v="1206"/>
    <x v="7"/>
    <x v="12"/>
    <n v="871.15"/>
    <n v="871.15"/>
  </r>
  <r>
    <x v="715"/>
    <x v="1005"/>
    <x v="7"/>
    <x v="12"/>
    <n v="116.08"/>
    <n v="116.08"/>
  </r>
  <r>
    <x v="860"/>
    <x v="1207"/>
    <x v="7"/>
    <x v="63"/>
    <n v="529.41999999999996"/>
    <n v="2117.6799999999998"/>
  </r>
  <r>
    <x v="861"/>
    <x v="1208"/>
    <x v="7"/>
    <x v="63"/>
    <n v="146.37"/>
    <n v="585.48"/>
  </r>
  <r>
    <x v="862"/>
    <x v="1209"/>
    <x v="7"/>
    <x v="12"/>
    <n v="782.21"/>
    <n v="782.21"/>
  </r>
  <r>
    <x v="861"/>
    <x v="1210"/>
    <x v="7"/>
    <x v="12"/>
    <n v="372.83"/>
    <n v="372.83"/>
  </r>
  <r>
    <x v="863"/>
    <x v="1211"/>
    <x v="7"/>
    <x v="26"/>
    <n v="33.340000000000003"/>
    <n v="100.02"/>
  </r>
  <r>
    <x v="984"/>
    <x v="1365"/>
    <x v="7"/>
    <x v="26"/>
    <n v="262.83999999999997"/>
    <n v="788.52"/>
  </r>
  <r>
    <x v="816"/>
    <x v="1158"/>
    <x v="8"/>
    <x v="134"/>
    <n v="6436.21"/>
    <n v="1158.52"/>
  </r>
  <r>
    <x v="985"/>
    <x v="1366"/>
    <x v="44"/>
    <x v="144"/>
    <n v="620.16"/>
    <n v="1116.29"/>
  </r>
  <r>
    <x v="815"/>
    <x v="1157"/>
    <x v="8"/>
    <x v="396"/>
    <n v="6080.86"/>
    <n v="912.13"/>
  </r>
  <r>
    <x v="864"/>
    <x v="1212"/>
    <x v="44"/>
    <x v="93"/>
    <n v="264.75"/>
    <n v="397.13"/>
  </r>
  <r>
    <x v="742"/>
    <x v="1156"/>
    <x v="8"/>
    <x v="1011"/>
    <n v="6888.54"/>
    <n v="5097.5200000000004"/>
  </r>
  <r>
    <x v="986"/>
    <x v="1367"/>
    <x v="44"/>
    <x v="824"/>
    <n v="119.35"/>
    <n v="847.39"/>
  </r>
  <r>
    <x v="865"/>
    <x v="1165"/>
    <x v="13"/>
    <x v="26"/>
    <n v="19.97"/>
    <n v="59.91"/>
  </r>
  <r>
    <x v="729"/>
    <x v="1368"/>
    <x v="8"/>
    <x v="947"/>
    <n v="817.8"/>
    <n v="850.51"/>
  </r>
  <r>
    <x v="802"/>
    <x v="1369"/>
    <x v="8"/>
    <x v="1242"/>
    <n v="369.1"/>
    <n v="252.83"/>
  </r>
  <r>
    <x v="868"/>
    <x v="1215"/>
    <x v="3"/>
    <x v="674"/>
    <n v="23171.02"/>
    <n v="2409.79"/>
  </r>
  <r>
    <x v="869"/>
    <x v="1216"/>
    <x v="3"/>
    <x v="619"/>
    <n v="15726.4"/>
    <n v="23.59"/>
  </r>
  <r>
    <x v="810"/>
    <x v="1217"/>
    <x v="3"/>
    <x v="981"/>
    <n v="21823.119999999999"/>
    <n v="1462.15"/>
  </r>
  <r>
    <x v="803"/>
    <x v="1370"/>
    <x v="8"/>
    <x v="758"/>
    <n v="1038.2"/>
    <n v="31.15"/>
  </r>
  <r>
    <x v="871"/>
    <x v="1219"/>
    <x v="3"/>
    <x v="619"/>
    <n v="52164.33"/>
    <n v="78.25"/>
  </r>
  <r>
    <x v="870"/>
    <x v="1218"/>
    <x v="3"/>
    <x v="619"/>
    <n v="38289.26"/>
    <n v="57.43"/>
  </r>
  <r>
    <x v="704"/>
    <x v="994"/>
    <x v="7"/>
    <x v="12"/>
    <n v="117.29"/>
    <n v="117.29"/>
  </r>
  <r>
    <x v="790"/>
    <x v="1104"/>
    <x v="7"/>
    <x v="12"/>
    <n v="193.83"/>
    <n v="193.83"/>
  </r>
  <r>
    <x v="0"/>
    <x v="0"/>
    <x v="0"/>
    <x v="0"/>
    <m/>
    <m/>
  </r>
  <r>
    <x v="987"/>
    <x v="1371"/>
    <x v="15"/>
    <x v="1243"/>
    <n v="14417.65"/>
    <n v="4613.6499999999996"/>
  </r>
  <r>
    <x v="988"/>
    <x v="1372"/>
    <x v="13"/>
    <x v="1244"/>
    <n v="370.23"/>
    <n v="11788.12"/>
  </r>
  <r>
    <x v="620"/>
    <x v="1373"/>
    <x v="7"/>
    <x v="12"/>
    <n v="352.91"/>
    <n v="352.91"/>
  </r>
  <r>
    <x v="989"/>
    <x v="1374"/>
    <x v="7"/>
    <x v="12"/>
    <n v="21758.16"/>
    <n v="21758.16"/>
  </r>
  <r>
    <x v="990"/>
    <x v="1375"/>
    <x v="7"/>
    <x v="12"/>
    <n v="376.44"/>
    <n v="376.44"/>
  </r>
  <r>
    <x v="991"/>
    <x v="1376"/>
    <x v="7"/>
    <x v="12"/>
    <n v="322.17"/>
    <n v="322.17"/>
  </r>
  <r>
    <x v="992"/>
    <x v="1377"/>
    <x v="7"/>
    <x v="12"/>
    <n v="305.29000000000002"/>
    <n v="305.29000000000002"/>
  </r>
  <r>
    <x v="990"/>
    <x v="1378"/>
    <x v="7"/>
    <x v="12"/>
    <n v="442.01"/>
    <n v="442.01"/>
  </r>
  <r>
    <x v="993"/>
    <x v="1379"/>
    <x v="7"/>
    <x v="12"/>
    <n v="549.03"/>
    <n v="549.03"/>
  </r>
  <r>
    <x v="994"/>
    <x v="1380"/>
    <x v="7"/>
    <x v="26"/>
    <n v="172.62"/>
    <n v="517.86"/>
  </r>
  <r>
    <x v="994"/>
    <x v="1381"/>
    <x v="7"/>
    <x v="120"/>
    <n v="172.62"/>
    <n v="345.24"/>
  </r>
  <r>
    <x v="995"/>
    <x v="1382"/>
    <x v="14"/>
    <x v="739"/>
    <n v="384.03"/>
    <n v="84.49"/>
  </r>
  <r>
    <x v="996"/>
    <x v="1383"/>
    <x v="7"/>
    <x v="727"/>
    <n v="40.229999999999997"/>
    <n v="885.06"/>
  </r>
  <r>
    <x v="445"/>
    <x v="1384"/>
    <x v="20"/>
    <x v="28"/>
    <n v="42.15"/>
    <n v="632.25"/>
  </r>
  <r>
    <x v="351"/>
    <x v="1385"/>
    <x v="2"/>
    <x v="1158"/>
    <n v="97034.34"/>
    <n v="310.51"/>
  </r>
  <r>
    <x v="997"/>
    <x v="1386"/>
    <x v="10"/>
    <x v="1245"/>
    <n v="2464.86"/>
    <n v="804.53"/>
  </r>
  <r>
    <x v="998"/>
    <x v="1387"/>
    <x v="4"/>
    <x v="606"/>
    <n v="118614.53"/>
    <n v="142.34"/>
  </r>
  <r>
    <x v="999"/>
    <x v="1388"/>
    <x v="55"/>
    <x v="120"/>
    <n v="142.01"/>
    <n v="284.02"/>
  </r>
  <r>
    <x v="1000"/>
    <x v="1389"/>
    <x v="15"/>
    <x v="1243"/>
    <n v="5080.37"/>
    <n v="1625.72"/>
  </r>
  <r>
    <x v="1001"/>
    <x v="1390"/>
    <x v="7"/>
    <x v="12"/>
    <n v="116.11"/>
    <n v="116.11"/>
  </r>
  <r>
    <x v="6"/>
    <x v="6"/>
    <x v="4"/>
    <x v="1246"/>
    <s v="   -   "/>
    <s v="   -   "/>
  </r>
  <r>
    <x v="1002"/>
    <x v="1391"/>
    <x v="15"/>
    <x v="1010"/>
    <n v="12492.22"/>
    <n v="874.46"/>
  </r>
  <r>
    <x v="1003"/>
    <x v="1392"/>
    <x v="13"/>
    <x v="1247"/>
    <n v="57.89"/>
    <n v="380.11"/>
  </r>
  <r>
    <x v="1004"/>
    <x v="1393"/>
    <x v="15"/>
    <x v="219"/>
    <n v="14360.96"/>
    <n v="718.05"/>
  </r>
  <r>
    <x v="1005"/>
    <x v="1394"/>
    <x v="13"/>
    <x v="1248"/>
    <n v="209.97"/>
    <n v="993.16"/>
  </r>
  <r>
    <x v="1006"/>
    <x v="1395"/>
    <x v="15"/>
    <x v="899"/>
    <n v="13373.86"/>
    <n v="8693.01"/>
  </r>
  <r>
    <x v="1007"/>
    <x v="1396"/>
    <x v="13"/>
    <x v="1249"/>
    <n v="479.7"/>
    <n v="31055.78"/>
  </r>
  <r>
    <x v="990"/>
    <x v="1397"/>
    <x v="7"/>
    <x v="120"/>
    <n v="249.25"/>
    <n v="498.5"/>
  </r>
  <r>
    <x v="992"/>
    <x v="1398"/>
    <x v="7"/>
    <x v="120"/>
    <n v="215.87"/>
    <n v="431.74"/>
  </r>
  <r>
    <x v="1008"/>
    <x v="1399"/>
    <x v="7"/>
    <x v="120"/>
    <n v="124.29"/>
    <n v="248.58"/>
  </r>
  <r>
    <x v="990"/>
    <x v="1375"/>
    <x v="7"/>
    <x v="120"/>
    <n v="376.44"/>
    <n v="752.88"/>
  </r>
  <r>
    <x v="991"/>
    <x v="1376"/>
    <x v="7"/>
    <x v="120"/>
    <n v="322.17"/>
    <n v="644.34"/>
  </r>
  <r>
    <x v="1009"/>
    <x v="1400"/>
    <x v="7"/>
    <x v="680"/>
    <n v="680.37"/>
    <n v="6803.7"/>
  </r>
  <r>
    <x v="1010"/>
    <x v="1401"/>
    <x v="7"/>
    <x v="680"/>
    <n v="63.43"/>
    <n v="634.29999999999995"/>
  </r>
  <r>
    <x v="1011"/>
    <x v="1402"/>
    <x v="7"/>
    <x v="193"/>
    <n v="513.29999999999995"/>
    <n v="3079.8"/>
  </r>
  <r>
    <x v="1012"/>
    <x v="1403"/>
    <x v="7"/>
    <x v="26"/>
    <n v="582.91999999999996"/>
    <n v="1748.76"/>
  </r>
  <r>
    <x v="1013"/>
    <x v="1404"/>
    <x v="7"/>
    <x v="680"/>
    <n v="100.4"/>
    <n v="1004"/>
  </r>
  <r>
    <x v="1014"/>
    <x v="1405"/>
    <x v="7"/>
    <x v="680"/>
    <n v="50.6"/>
    <n v="506"/>
  </r>
  <r>
    <x v="1015"/>
    <x v="1406"/>
    <x v="14"/>
    <x v="196"/>
    <n v="32121.13"/>
    <n v="642.41999999999996"/>
  </r>
  <r>
    <x v="993"/>
    <x v="1407"/>
    <x v="7"/>
    <x v="729"/>
    <n v="308.72000000000003"/>
    <n v="4013.36"/>
  </r>
  <r>
    <x v="996"/>
    <x v="1383"/>
    <x v="7"/>
    <x v="111"/>
    <n v="40.229999999999997"/>
    <n v="1689.66"/>
  </r>
  <r>
    <x v="996"/>
    <x v="1408"/>
    <x v="7"/>
    <x v="680"/>
    <n v="23.72"/>
    <n v="237.21"/>
  </r>
  <r>
    <x v="998"/>
    <x v="1387"/>
    <x v="4"/>
    <x v="1250"/>
    <n v="118614.53"/>
    <n v="336.87"/>
  </r>
  <r>
    <x v="995"/>
    <x v="1382"/>
    <x v="14"/>
    <x v="1251"/>
    <n v="384.03"/>
    <n v="199.7"/>
  </r>
  <r>
    <x v="443"/>
    <x v="1409"/>
    <x v="21"/>
    <x v="324"/>
    <n v="949.75"/>
    <n v="1139.7"/>
  </r>
  <r>
    <x v="444"/>
    <x v="1410"/>
    <x v="21"/>
    <x v="1252"/>
    <n v="751.94"/>
    <n v="204.53"/>
  </r>
  <r>
    <x v="445"/>
    <x v="1384"/>
    <x v="20"/>
    <x v="189"/>
    <n v="42.15"/>
    <n v="843"/>
  </r>
  <r>
    <x v="1016"/>
    <x v="1411"/>
    <x v="7"/>
    <x v="12"/>
    <n v="38.270000000000003"/>
    <n v="38.270000000000003"/>
  </r>
  <r>
    <x v="351"/>
    <x v="1385"/>
    <x v="2"/>
    <x v="1253"/>
    <n v="97034.34"/>
    <n v="640.42999999999995"/>
  </r>
  <r>
    <x v="997"/>
    <x v="1386"/>
    <x v="10"/>
    <x v="1254"/>
    <n v="2464.86"/>
    <n v="1659.34"/>
  </r>
  <r>
    <x v="439"/>
    <x v="1412"/>
    <x v="33"/>
    <x v="1255"/>
    <n v="234.29"/>
    <n v="1804.03"/>
  </r>
  <r>
    <x v="440"/>
    <x v="536"/>
    <x v="13"/>
    <x v="789"/>
    <n v="48.45"/>
    <n v="345.93"/>
  </r>
  <r>
    <x v="440"/>
    <x v="1413"/>
    <x v="13"/>
    <x v="858"/>
    <n v="99.82"/>
    <n v="509.08"/>
  </r>
  <r>
    <x v="440"/>
    <x v="1414"/>
    <x v="13"/>
    <x v="1256"/>
    <n v="265.02999999999997"/>
    <n v="17571.490000000002"/>
  </r>
  <r>
    <x v="441"/>
    <x v="519"/>
    <x v="7"/>
    <x v="748"/>
    <n v="4.67"/>
    <n v="98.07"/>
  </r>
  <r>
    <x v="441"/>
    <x v="1415"/>
    <x v="7"/>
    <x v="28"/>
    <n v="8.4"/>
    <n v="126"/>
  </r>
  <r>
    <x v="441"/>
    <x v="1416"/>
    <x v="7"/>
    <x v="1257"/>
    <n v="11.8"/>
    <n v="2301"/>
  </r>
  <r>
    <x v="442"/>
    <x v="521"/>
    <x v="13"/>
    <x v="1258"/>
    <n v="7.78"/>
    <n v="827.54"/>
  </r>
  <r>
    <x v="443"/>
    <x v="522"/>
    <x v="21"/>
    <x v="1259"/>
    <n v="478.23"/>
    <n v="522.9"/>
  </r>
  <r>
    <x v="444"/>
    <x v="523"/>
    <x v="21"/>
    <x v="1260"/>
    <n v="311.02"/>
    <n v="74.239999999999995"/>
  </r>
  <r>
    <x v="999"/>
    <x v="1388"/>
    <x v="55"/>
    <x v="120"/>
    <n v="142.01"/>
    <n v="284.02"/>
  </r>
  <r>
    <x v="1017"/>
    <x v="1417"/>
    <x v="55"/>
    <x v="680"/>
    <n v="82.81"/>
    <n v="828.1"/>
  </r>
  <r>
    <x v="1000"/>
    <x v="1389"/>
    <x v="15"/>
    <x v="1261"/>
    <n v="5080.37"/>
    <n v="3149.83"/>
  </r>
  <r>
    <x v="1018"/>
    <x v="1418"/>
    <x v="15"/>
    <x v="219"/>
    <n v="4975"/>
    <n v="248.75"/>
  </r>
  <r>
    <x v="514"/>
    <x v="1419"/>
    <x v="15"/>
    <x v="1262"/>
    <n v="14274.31"/>
    <n v="6851.67"/>
  </r>
  <r>
    <x v="1019"/>
    <x v="1420"/>
    <x v="13"/>
    <x v="1263"/>
    <n v="1064.81"/>
    <n v="50701.99"/>
  </r>
  <r>
    <x v="1020"/>
    <x v="1421"/>
    <x v="7"/>
    <x v="12"/>
    <n v="10694.63"/>
    <n v="10694.63"/>
  </r>
  <r>
    <x v="1021"/>
    <x v="1422"/>
    <x v="7"/>
    <x v="12"/>
    <n v="4019.81"/>
    <n v="4019.81"/>
  </r>
  <r>
    <x v="1022"/>
    <x v="1423"/>
    <x v="7"/>
    <x v="192"/>
    <n v="4019.81"/>
    <n v="28138.67"/>
  </r>
  <r>
    <x v="1023"/>
    <x v="1424"/>
    <x v="7"/>
    <x v="12"/>
    <n v="4981.01"/>
    <n v="4981.01"/>
  </r>
  <r>
    <x v="1024"/>
    <x v="1425"/>
    <x v="7"/>
    <x v="12"/>
    <n v="946.74"/>
    <n v="946.74"/>
  </r>
  <r>
    <x v="1025"/>
    <x v="1426"/>
    <x v="7"/>
    <x v="12"/>
    <n v="1002.68"/>
    <n v="1002.68"/>
  </r>
  <r>
    <x v="1026"/>
    <x v="1427"/>
    <x v="7"/>
    <x v="12"/>
    <n v="595.79999999999995"/>
    <n v="595.79999999999995"/>
  </r>
  <r>
    <x v="1027"/>
    <x v="1428"/>
    <x v="7"/>
    <x v="12"/>
    <n v="156.57"/>
    <n v="156.57"/>
  </r>
  <r>
    <x v="996"/>
    <x v="1429"/>
    <x v="7"/>
    <x v="681"/>
    <n v="204.31"/>
    <n v="3881.89"/>
  </r>
  <r>
    <x v="998"/>
    <x v="1387"/>
    <x v="4"/>
    <x v="1264"/>
    <n v="118614.53"/>
    <n v="138.78"/>
  </r>
  <r>
    <x v="995"/>
    <x v="1382"/>
    <x v="14"/>
    <x v="272"/>
    <n v="384.03"/>
    <n v="72.97"/>
  </r>
  <r>
    <x v="445"/>
    <x v="1384"/>
    <x v="20"/>
    <x v="741"/>
    <n v="42.15"/>
    <n v="2107.5"/>
  </r>
  <r>
    <x v="1028"/>
    <x v="1430"/>
    <x v="55"/>
    <x v="12"/>
    <n v="231.7"/>
    <n v="231.7"/>
  </r>
  <r>
    <x v="351"/>
    <x v="1385"/>
    <x v="2"/>
    <x v="619"/>
    <n v="97034.34"/>
    <n v="145.55000000000001"/>
  </r>
  <r>
    <x v="997"/>
    <x v="1386"/>
    <x v="10"/>
    <x v="1265"/>
    <n v="2464.86"/>
    <n v="377.12"/>
  </r>
  <r>
    <x v="1029"/>
    <x v="1431"/>
    <x v="15"/>
    <x v="907"/>
    <n v="10222.68"/>
    <n v="3169.03"/>
  </r>
  <r>
    <x v="6"/>
    <x v="6"/>
    <x v="4"/>
    <x v="1266"/>
    <s v="   -   "/>
    <s v="   -   "/>
  </r>
  <r>
    <x v="467"/>
    <x v="1432"/>
    <x v="15"/>
    <x v="1267"/>
    <n v="6917.42"/>
    <n v="3666.23"/>
  </r>
  <r>
    <x v="468"/>
    <x v="554"/>
    <x v="13"/>
    <x v="1268"/>
    <n v="291.24"/>
    <n v="15404.85"/>
  </r>
  <r>
    <x v="1030"/>
    <x v="1433"/>
    <x v="7"/>
    <x v="12"/>
    <n v="407.1"/>
    <n v="407.1"/>
  </r>
  <r>
    <x v="1031"/>
    <x v="1434"/>
    <x v="7"/>
    <x v="12"/>
    <n v="145.61000000000001"/>
    <n v="145.61000000000001"/>
  </r>
  <r>
    <x v="469"/>
    <x v="556"/>
    <x v="7"/>
    <x v="191"/>
    <n v="107.61"/>
    <n v="1936.98"/>
  </r>
  <r>
    <x v="1031"/>
    <x v="1434"/>
    <x v="7"/>
    <x v="12"/>
    <n v="145.61000000000001"/>
    <n v="145.61000000000001"/>
  </r>
  <r>
    <x v="469"/>
    <x v="556"/>
    <x v="7"/>
    <x v="191"/>
    <n v="107.61"/>
    <n v="1936.98"/>
  </r>
  <r>
    <x v="470"/>
    <x v="558"/>
    <x v="7"/>
    <x v="12"/>
    <n v="122.39"/>
    <n v="122.39"/>
  </r>
  <r>
    <x v="474"/>
    <x v="562"/>
    <x v="7"/>
    <x v="202"/>
    <n v="196.83"/>
    <n v="1771.47"/>
  </r>
  <r>
    <x v="473"/>
    <x v="561"/>
    <x v="7"/>
    <x v="12"/>
    <n v="133.86000000000001"/>
    <n v="133.86000000000001"/>
  </r>
  <r>
    <x v="512"/>
    <x v="1435"/>
    <x v="7"/>
    <x v="120"/>
    <n v="55.14"/>
    <n v="110.28"/>
  </r>
  <r>
    <x v="479"/>
    <x v="567"/>
    <x v="7"/>
    <x v="120"/>
    <n v="240.55"/>
    <n v="481.1"/>
  </r>
  <r>
    <x v="466"/>
    <x v="555"/>
    <x v="7"/>
    <x v="754"/>
    <n v="155.26"/>
    <n v="8694.56"/>
  </r>
  <r>
    <x v="467"/>
    <x v="1436"/>
    <x v="15"/>
    <x v="694"/>
    <n v="6917.42"/>
    <n v="1383.48"/>
  </r>
  <r>
    <x v="484"/>
    <x v="573"/>
    <x v="13"/>
    <x v="1269"/>
    <n v="143.16999999999999"/>
    <n v="2429.02"/>
  </r>
  <r>
    <x v="515"/>
    <x v="606"/>
    <x v="13"/>
    <x v="1270"/>
    <n v="285.20999999999998"/>
    <n v="853.92"/>
  </r>
  <r>
    <x v="999"/>
    <x v="1388"/>
    <x v="55"/>
    <x v="64"/>
    <n v="142.01"/>
    <n v="1136.08"/>
  </r>
  <r>
    <x v="1032"/>
    <x v="1437"/>
    <x v="55"/>
    <x v="12"/>
    <n v="196.76"/>
    <n v="196.76"/>
  </r>
  <r>
    <x v="479"/>
    <x v="574"/>
    <x v="7"/>
    <x v="12"/>
    <n v="849.74"/>
    <n v="849.74"/>
  </r>
  <r>
    <x v="509"/>
    <x v="601"/>
    <x v="7"/>
    <x v="120"/>
    <n v="184.68"/>
    <n v="369.36"/>
  </r>
  <r>
    <x v="510"/>
    <x v="602"/>
    <x v="7"/>
    <x v="26"/>
    <n v="131.47"/>
    <n v="394.41"/>
  </r>
  <r>
    <x v="477"/>
    <x v="1438"/>
    <x v="7"/>
    <x v="120"/>
    <n v="36.03"/>
    <n v="72.06"/>
  </r>
  <r>
    <x v="445"/>
    <x v="923"/>
    <x v="20"/>
    <x v="189"/>
    <n v="42.15"/>
    <n v="843"/>
  </r>
  <r>
    <x v="1033"/>
    <x v="1439"/>
    <x v="20"/>
    <x v="572"/>
    <n v="949.71"/>
    <n v="569.83000000000004"/>
  </r>
  <r>
    <x v="1034"/>
    <x v="1440"/>
    <x v="20"/>
    <x v="1271"/>
    <n v="386.38"/>
    <n v="216.37"/>
  </r>
  <r>
    <x v="351"/>
    <x v="1385"/>
    <x v="2"/>
    <x v="1272"/>
    <n v="97034.34"/>
    <n v="48.52"/>
  </r>
  <r>
    <x v="997"/>
    <x v="1386"/>
    <x v="10"/>
    <x v="1273"/>
    <n v="2464.86"/>
    <n v="125.71"/>
  </r>
  <r>
    <x v="1035"/>
    <x v="1441"/>
    <x v="7"/>
    <x v="754"/>
    <n v="20.83"/>
    <n v="1166.48"/>
  </r>
  <r>
    <x v="1031"/>
    <x v="1442"/>
    <x v="7"/>
    <x v="12"/>
    <n v="287.39"/>
    <n v="287.39"/>
  </r>
  <r>
    <x v="476"/>
    <x v="564"/>
    <x v="7"/>
    <x v="12"/>
    <n v="69.33"/>
    <n v="69.33"/>
  </r>
  <r>
    <x v="615"/>
    <x v="1443"/>
    <x v="7"/>
    <x v="12"/>
    <n v="1484.69"/>
    <n v="1484.69"/>
  </r>
  <r>
    <x v="1036"/>
    <x v="1444"/>
    <x v="7"/>
    <x v="12"/>
    <n v="1505.86"/>
    <n v="1505.86"/>
  </r>
  <r>
    <x v="1037"/>
    <x v="1445"/>
    <x v="7"/>
    <x v="12"/>
    <n v="900.71"/>
    <n v="900.71"/>
  </r>
  <r>
    <x v="463"/>
    <x v="1446"/>
    <x v="7"/>
    <x v="12"/>
    <n v="2051.9"/>
    <n v="2051.9"/>
  </r>
  <r>
    <x v="1038"/>
    <x v="1447"/>
    <x v="15"/>
    <x v="219"/>
    <n v="14460.17"/>
    <n v="723.01"/>
  </r>
  <r>
    <x v="1005"/>
    <x v="1448"/>
    <x v="13"/>
    <x v="1248"/>
    <n v="293.82"/>
    <n v="1389.77"/>
  </r>
  <r>
    <x v="1039"/>
    <x v="1449"/>
    <x v="7"/>
    <x v="12"/>
    <n v="101.32"/>
    <n v="101.32"/>
  </r>
  <r>
    <x v="1040"/>
    <x v="1450"/>
    <x v="7"/>
    <x v="12"/>
    <n v="45.93"/>
    <n v="45.93"/>
  </r>
  <r>
    <x v="1010"/>
    <x v="1451"/>
    <x v="7"/>
    <x v="63"/>
    <n v="98.25"/>
    <n v="393"/>
  </r>
  <r>
    <x v="524"/>
    <x v="1452"/>
    <x v="15"/>
    <x v="909"/>
    <n v="2909.71"/>
    <n v="1222.08"/>
  </r>
  <r>
    <x v="0"/>
    <x v="0"/>
    <x v="0"/>
    <x v="0"/>
    <m/>
    <m/>
  </r>
  <r>
    <x v="826"/>
    <x v="1173"/>
    <x v="13"/>
    <x v="741"/>
    <n v="215.67"/>
    <n v="10783.5"/>
  </r>
  <r>
    <x v="827"/>
    <x v="1174"/>
    <x v="7"/>
    <x v="741"/>
    <n v="65.7"/>
    <n v="3285"/>
  </r>
  <r>
    <x v="2"/>
    <x v="2"/>
    <x v="2"/>
    <x v="1274"/>
    <n v="14569.17"/>
    <n v="664.35"/>
  </r>
  <r>
    <x v="835"/>
    <x v="1182"/>
    <x v="2"/>
    <x v="1274"/>
    <n v="8246.16"/>
    <n v="376.02"/>
  </r>
  <r>
    <x v="836"/>
    <x v="1183"/>
    <x v="8"/>
    <x v="272"/>
    <n v="1868.33"/>
    <n v="354.98"/>
  </r>
  <r>
    <x v="837"/>
    <x v="1184"/>
    <x v="13"/>
    <x v="681"/>
    <n v="79.73"/>
    <n v="1514.87"/>
  </r>
  <r>
    <x v="0"/>
    <x v="0"/>
    <x v="0"/>
    <x v="0"/>
    <m/>
    <m/>
  </r>
  <r>
    <x v="1041"/>
    <x v="1453"/>
    <x v="13"/>
    <x v="9"/>
    <n v="54.11"/>
    <n v="270.55"/>
  </r>
  <r>
    <x v="1042"/>
    <x v="1454"/>
    <x v="13"/>
    <x v="9"/>
    <n v="121.38"/>
    <n v="606.9"/>
  </r>
  <r>
    <x v="1043"/>
    <x v="1455"/>
    <x v="8"/>
    <x v="61"/>
    <n v="9143.73"/>
    <n v="3657.49"/>
  </r>
  <r>
    <x v="1041"/>
    <x v="1453"/>
    <x v="13"/>
    <x v="189"/>
    <n v="54.11"/>
    <n v="1082.2"/>
  </r>
  <r>
    <x v="1044"/>
    <x v="1456"/>
    <x v="13"/>
    <x v="189"/>
    <n v="92.33"/>
    <n v="1846.6"/>
  </r>
  <r>
    <x v="1043"/>
    <x v="1455"/>
    <x v="8"/>
    <x v="281"/>
    <n v="9143.73"/>
    <n v="914.37"/>
  </r>
  <r>
    <x v="1044"/>
    <x v="1456"/>
    <x v="13"/>
    <x v="9"/>
    <n v="92.33"/>
    <n v="461.65"/>
  </r>
  <r>
    <x v="1045"/>
    <x v="1457"/>
    <x v="13"/>
    <x v="9"/>
    <n v="129.84"/>
    <n v="649.20000000000005"/>
  </r>
  <r>
    <x v="1043"/>
    <x v="1455"/>
    <x v="8"/>
    <x v="694"/>
    <n v="9143.73"/>
    <n v="1828.75"/>
  </r>
  <r>
    <x v="1041"/>
    <x v="1453"/>
    <x v="13"/>
    <x v="680"/>
    <n v="54.11"/>
    <n v="541.1"/>
  </r>
  <r>
    <x v="1044"/>
    <x v="1456"/>
    <x v="13"/>
    <x v="680"/>
    <n v="92.33"/>
    <n v="923.3"/>
  </r>
  <r>
    <x v="421"/>
    <x v="493"/>
    <x v="15"/>
    <x v="281"/>
    <n v="11252.99"/>
    <n v="1125.3"/>
  </r>
  <r>
    <x v="1046"/>
    <x v="1458"/>
    <x v="13"/>
    <x v="680"/>
    <n v="25.36"/>
    <n v="253.6"/>
  </r>
  <r>
    <x v="597"/>
    <x v="796"/>
    <x v="9"/>
    <x v="1275"/>
    <n v="22392.14"/>
    <n v="351.56"/>
  </r>
  <r>
    <x v="579"/>
    <x v="1459"/>
    <x v="12"/>
    <x v="873"/>
    <n v="605.17999999999995"/>
    <n v="950.13"/>
  </r>
  <r>
    <x v="1047"/>
    <x v="1460"/>
    <x v="7"/>
    <x v="63"/>
    <n v="58.59"/>
    <n v="234.36"/>
  </r>
  <r>
    <x v="578"/>
    <x v="753"/>
    <x v="9"/>
    <x v="1276"/>
    <n v="18464.62"/>
    <n v="463.46"/>
  </r>
  <r>
    <x v="579"/>
    <x v="1461"/>
    <x v="12"/>
    <x v="1277"/>
    <n v="605.17999999999995"/>
    <n v="1519"/>
  </r>
  <r>
    <x v="1048"/>
    <x v="1462"/>
    <x v="7"/>
    <x v="63"/>
    <n v="98.19"/>
    <n v="392.76"/>
  </r>
  <r>
    <x v="445"/>
    <x v="774"/>
    <x v="20"/>
    <x v="862"/>
    <n v="42.15"/>
    <n v="2950.5"/>
  </r>
  <r>
    <x v="1049"/>
    <x v="1463"/>
    <x v="15"/>
    <x v="684"/>
    <n v="10227.75"/>
    <n v="153.41999999999999"/>
  </r>
  <r>
    <x v="1050"/>
    <x v="1464"/>
    <x v="13"/>
    <x v="93"/>
    <n v="526.74"/>
    <n v="790.11"/>
  </r>
  <r>
    <x v="1051"/>
    <x v="1465"/>
    <x v="32"/>
    <x v="281"/>
    <n v="1022.53"/>
    <n v="102.25"/>
  </r>
  <r>
    <x v="1052"/>
    <x v="1466"/>
    <x v="7"/>
    <x v="193"/>
    <n v="197.51"/>
    <n v="1185.06"/>
  </r>
  <r>
    <x v="1053"/>
    <x v="1467"/>
    <x v="7"/>
    <x v="193"/>
    <n v="695.05"/>
    <n v="4170.3"/>
  </r>
  <r>
    <x v="1054"/>
    <x v="1468"/>
    <x v="7"/>
    <x v="12"/>
    <n v="278.01"/>
    <n v="278.01"/>
  </r>
  <r>
    <x v="1055"/>
    <x v="1469"/>
    <x v="7"/>
    <x v="12"/>
    <n v="364.65"/>
    <n v="364.65"/>
  </r>
  <r>
    <x v="1056"/>
    <x v="1470"/>
    <x v="7"/>
    <x v="12"/>
    <n v="863.73"/>
    <n v="863.73"/>
  </r>
  <r>
    <x v="1057"/>
    <x v="1471"/>
    <x v="7"/>
    <x v="12"/>
    <n v="1149.6400000000001"/>
    <n v="1149.6400000000001"/>
  </r>
  <r>
    <x v="1052"/>
    <x v="1466"/>
    <x v="7"/>
    <x v="120"/>
    <n v="197.51"/>
    <n v="395.02"/>
  </r>
  <r>
    <x v="0"/>
    <x v="0"/>
    <x v="0"/>
    <x v="0"/>
    <m/>
    <m/>
  </r>
  <r>
    <x v="1"/>
    <x v="1"/>
    <x v="1"/>
    <x v="1278"/>
    <n v="89242.51"/>
    <n v="449.78"/>
  </r>
  <r>
    <x v="2"/>
    <x v="2"/>
    <x v="2"/>
    <x v="1279"/>
    <n v="14569.17"/>
    <n v="1940.61"/>
  </r>
  <r>
    <x v="835"/>
    <x v="1182"/>
    <x v="2"/>
    <x v="1280"/>
    <n v="8246.16"/>
    <n v="1269.08"/>
  </r>
  <r>
    <x v="1058"/>
    <x v="1472"/>
    <x v="56"/>
    <x v="115"/>
    <n v="15001.38"/>
    <n v="555.04999999999995"/>
  </r>
  <r>
    <x v="484"/>
    <x v="1473"/>
    <x v="13"/>
    <x v="1281"/>
    <n v="120.09"/>
    <n v="4443.33"/>
  </r>
  <r>
    <x v="805"/>
    <x v="1126"/>
    <x v="8"/>
    <x v="1282"/>
    <n v="2413.1799999999998"/>
    <n v="941.14"/>
  </r>
  <r>
    <x v="1059"/>
    <x v="1474"/>
    <x v="8"/>
    <x v="114"/>
    <n v="661.73"/>
    <n v="92.64"/>
  </r>
  <r>
    <x v="1060"/>
    <x v="1475"/>
    <x v="10"/>
    <x v="1271"/>
    <n v="656.1"/>
    <n v="367.42"/>
  </r>
  <r>
    <x v="1061"/>
    <x v="1476"/>
    <x v="8"/>
    <x v="396"/>
    <n v="3141.83"/>
    <n v="471.27"/>
  </r>
  <r>
    <x v="1062"/>
    <x v="1477"/>
    <x v="8"/>
    <x v="396"/>
    <n v="6020.22"/>
    <n v="903.03"/>
  </r>
  <r>
    <x v="1063"/>
    <x v="1478"/>
    <x v="3"/>
    <x v="1283"/>
    <n v="44655.01"/>
    <n v="3370.56"/>
  </r>
  <r>
    <x v="1064"/>
    <x v="1479"/>
    <x v="57"/>
    <x v="114"/>
    <n v="234.36"/>
    <n v="32.81"/>
  </r>
  <r>
    <x v="1065"/>
    <x v="1480"/>
    <x v="13"/>
    <x v="113"/>
    <n v="5.66"/>
    <n v="79.239999999999995"/>
  </r>
  <r>
    <x v="1066"/>
    <x v="1481"/>
    <x v="7"/>
    <x v="120"/>
    <n v="125.4"/>
    <n v="250.8"/>
  </r>
  <r>
    <x v="1067"/>
    <x v="1482"/>
    <x v="26"/>
    <x v="1144"/>
    <n v="627.32000000000005"/>
    <n v="1279.73"/>
  </r>
  <r>
    <x v="1068"/>
    <x v="1483"/>
    <x v="14"/>
    <x v="315"/>
    <n v="705.92"/>
    <n v="56.47"/>
  </r>
  <r>
    <x v="0"/>
    <x v="0"/>
    <x v="0"/>
    <x v="0"/>
    <m/>
    <m/>
  </r>
  <r>
    <x v="941"/>
    <x v="1306"/>
    <x v="9"/>
    <x v="1284"/>
    <n v="11968.99"/>
    <n v="2973.1"/>
  </r>
  <r>
    <x v="835"/>
    <x v="1182"/>
    <x v="2"/>
    <x v="1285"/>
    <n v="8246.16"/>
    <n v="1127.25"/>
  </r>
  <r>
    <x v="942"/>
    <x v="1307"/>
    <x v="2"/>
    <x v="1286"/>
    <n v="10339.4"/>
    <n v="752.71"/>
  </r>
  <r>
    <x v="835"/>
    <x v="1182"/>
    <x v="2"/>
    <x v="1287"/>
    <n v="8246.16"/>
    <n v="539.29999999999995"/>
  </r>
  <r>
    <x v="361"/>
    <x v="1304"/>
    <x v="1"/>
    <x v="1288"/>
    <n v="88291.26"/>
    <n v="339.04"/>
  </r>
  <r>
    <x v="362"/>
    <x v="417"/>
    <x v="4"/>
    <x v="1289"/>
    <n v="180"/>
    <n v="1175.04"/>
  </r>
  <r>
    <x v="467"/>
    <x v="553"/>
    <x v="15"/>
    <x v="1221"/>
    <n v="6917.42"/>
    <n v="242.11"/>
  </r>
  <r>
    <x v="1069"/>
    <x v="1484"/>
    <x v="3"/>
    <x v="845"/>
    <n v="29058.5"/>
    <n v="223.75"/>
  </r>
  <r>
    <x v="484"/>
    <x v="573"/>
    <x v="13"/>
    <x v="1290"/>
    <n v="257.64"/>
    <n v="2903.6"/>
  </r>
  <r>
    <x v="1070"/>
    <x v="1485"/>
    <x v="7"/>
    <x v="12"/>
    <n v="2217.09"/>
    <n v="2217.09"/>
  </r>
  <r>
    <x v="1071"/>
    <x v="1486"/>
    <x v="3"/>
    <x v="845"/>
    <n v="99064.59"/>
    <n v="762.8"/>
  </r>
  <r>
    <x v="1072"/>
    <x v="1487"/>
    <x v="13"/>
    <x v="1291"/>
    <n v="2701.46"/>
    <n v="20884.45"/>
  </r>
  <r>
    <x v="1073"/>
    <x v="1488"/>
    <x v="3"/>
    <x v="845"/>
    <n v="392230.27"/>
    <n v="3020.17"/>
  </r>
  <r>
    <x v="1074"/>
    <x v="1489"/>
    <x v="15"/>
    <x v="1292"/>
    <n v="10506.1"/>
    <n v="808.97"/>
  </r>
  <r>
    <x v="1075"/>
    <x v="1490"/>
    <x v="58"/>
    <x v="12"/>
    <n v="1004.06"/>
    <n v="1004.06"/>
  </r>
  <r>
    <x v="956"/>
    <x v="1491"/>
    <x v="4"/>
    <x v="1293"/>
    <n v="8244.39"/>
    <n v="64.97"/>
  </r>
  <r>
    <x v="1076"/>
    <x v="1492"/>
    <x v="13"/>
    <x v="1294"/>
    <n v="1218.3599999999999"/>
    <n v="492.22"/>
  </r>
  <r>
    <x v="1077"/>
    <x v="1493"/>
    <x v="22"/>
    <x v="1144"/>
    <n v="1051.29"/>
    <n v="2144.63"/>
  </r>
  <r>
    <x v="241"/>
    <x v="1494"/>
    <x v="2"/>
    <x v="1295"/>
    <n v="302095.49"/>
    <n v="401.79"/>
  </r>
  <r>
    <x v="1078"/>
    <x v="1495"/>
    <x v="53"/>
    <x v="1227"/>
    <n v="558022.01"/>
    <n v="5022.2"/>
  </r>
  <r>
    <x v="911"/>
    <x v="1272"/>
    <x v="4"/>
    <x v="1296"/>
    <n v="21525.03"/>
    <n v="3680.95"/>
  </r>
  <r>
    <x v="877"/>
    <x v="1225"/>
    <x v="4"/>
    <x v="1297"/>
    <n v="20153.68"/>
    <n v="13.3"/>
  </r>
  <r>
    <x v="956"/>
    <x v="1325"/>
    <x v="4"/>
    <x v="1298"/>
    <n v="66106.92"/>
    <n v="360.94"/>
  </r>
  <r>
    <x v="1079"/>
    <x v="1496"/>
    <x v="2"/>
    <x v="606"/>
    <n v="128478.96"/>
    <n v="154.16999999999999"/>
  </r>
  <r>
    <x v="1080"/>
    <x v="1497"/>
    <x v="7"/>
    <x v="12"/>
    <n v="1142.1600000000001"/>
    <n v="1142.1600000000001"/>
  </r>
  <r>
    <x v="1081"/>
    <x v="1498"/>
    <x v="7"/>
    <x v="12"/>
    <n v="324.68"/>
    <n v="324.68"/>
  </r>
  <r>
    <x v="1082"/>
    <x v="1499"/>
    <x v="7"/>
    <x v="12"/>
    <n v="163.81"/>
    <n v="163.81"/>
  </r>
  <r>
    <x v="1083"/>
    <x v="1500"/>
    <x v="7"/>
    <x v="12"/>
    <n v="1841.74"/>
    <n v="1841.74"/>
  </r>
  <r>
    <x v="1084"/>
    <x v="1501"/>
    <x v="20"/>
    <x v="1299"/>
    <n v="40.93"/>
    <n v="336.44"/>
  </r>
  <r>
    <x v="1077"/>
    <x v="1502"/>
    <x v="22"/>
    <x v="1300"/>
    <n v="1051.29"/>
    <n v="13937.04"/>
  </r>
  <r>
    <x v="0"/>
    <x v="0"/>
    <x v="0"/>
    <x v="0"/>
    <m/>
    <m/>
  </r>
  <r>
    <x v="361"/>
    <x v="1304"/>
    <x v="1"/>
    <x v="1301"/>
    <n v="88291.26"/>
    <n v="2011.72"/>
  </r>
  <r>
    <x v="1085"/>
    <x v="1503"/>
    <x v="2"/>
    <x v="1302"/>
    <n v="13396.07"/>
    <n v="238.45"/>
  </r>
  <r>
    <x v="941"/>
    <x v="1306"/>
    <x v="9"/>
    <x v="1303"/>
    <n v="11968.99"/>
    <n v="7573.98"/>
  </r>
  <r>
    <x v="835"/>
    <x v="1182"/>
    <x v="2"/>
    <x v="1304"/>
    <n v="8246.16"/>
    <n v="3015.21"/>
  </r>
  <r>
    <x v="361"/>
    <x v="1304"/>
    <x v="1"/>
    <x v="1301"/>
    <n v="88291.26"/>
    <n v="2011.72"/>
  </r>
  <r>
    <x v="362"/>
    <x v="417"/>
    <x v="4"/>
    <x v="1305"/>
    <n v="180"/>
    <n v="6972.21"/>
  </r>
  <r>
    <x v="1086"/>
    <x v="1504"/>
    <x v="3"/>
    <x v="119"/>
    <n v="49496"/>
    <n v="247.48"/>
  </r>
  <r>
    <x v="500"/>
    <x v="590"/>
    <x v="13"/>
    <x v="1306"/>
    <n v="960.42"/>
    <n v="4850.12"/>
  </r>
  <r>
    <x v="1087"/>
    <x v="1505"/>
    <x v="23"/>
    <x v="1307"/>
    <n v="45179.85"/>
    <n v="19314.39"/>
  </r>
  <r>
    <x v="1088"/>
    <x v="1506"/>
    <x v="7"/>
    <x v="12"/>
    <n v="1101.6199999999999"/>
    <n v="1101.6199999999999"/>
  </r>
  <r>
    <x v="1089"/>
    <x v="1507"/>
    <x v="7"/>
    <x v="26"/>
    <n v="3497.4"/>
    <n v="10492.2"/>
  </r>
  <r>
    <x v="1090"/>
    <x v="1508"/>
    <x v="7"/>
    <x v="12"/>
    <n v="3774.77"/>
    <n v="3774.77"/>
  </r>
  <r>
    <x v="1091"/>
    <x v="1509"/>
    <x v="7"/>
    <x v="12"/>
    <n v="4811.7299999999996"/>
    <n v="4811.7299999999996"/>
  </r>
  <r>
    <x v="1081"/>
    <x v="1498"/>
    <x v="7"/>
    <x v="26"/>
    <n v="324.68"/>
    <n v="974.04"/>
  </r>
  <r>
    <x v="1092"/>
    <x v="1510"/>
    <x v="7"/>
    <x v="12"/>
    <n v="3053.66"/>
    <n v="3053.66"/>
  </r>
  <r>
    <x v="1084"/>
    <x v="1501"/>
    <x v="20"/>
    <x v="1308"/>
    <n v="40.93"/>
    <n v="369.19"/>
  </r>
  <r>
    <x v="946"/>
    <x v="1511"/>
    <x v="9"/>
    <x v="1003"/>
    <n v="10945.89"/>
    <n v="2517.5500000000002"/>
  </r>
  <r>
    <x v="1093"/>
    <x v="1512"/>
    <x v="13"/>
    <x v="101"/>
    <n v="2732.63"/>
    <n v="683.16"/>
  </r>
  <r>
    <x v="944"/>
    <x v="1309"/>
    <x v="53"/>
    <x v="1309"/>
    <n v="433399.14"/>
    <n v="1950.3"/>
  </r>
  <r>
    <x v="1094"/>
    <x v="1513"/>
    <x v="4"/>
    <x v="1310"/>
    <n v="20153.68"/>
    <n v="564.29999999999995"/>
  </r>
  <r>
    <x v="957"/>
    <x v="1326"/>
    <x v="14"/>
    <x v="198"/>
    <n v="5787.2"/>
    <n v="57.87"/>
  </r>
  <r>
    <x v="1095"/>
    <x v="1514"/>
    <x v="7"/>
    <x v="12"/>
    <n v="563.80999999999995"/>
    <n v="563.80999999999995"/>
  </r>
  <r>
    <x v="946"/>
    <x v="1515"/>
    <x v="9"/>
    <x v="1311"/>
    <n v="10945.89"/>
    <n v="76.62"/>
  </r>
  <r>
    <x v="485"/>
    <x v="1516"/>
    <x v="2"/>
    <x v="1312"/>
    <n v="29213.87"/>
    <n v="8.76"/>
  </r>
  <r>
    <x v="997"/>
    <x v="1386"/>
    <x v="10"/>
    <x v="1313"/>
    <n v="2464.86"/>
    <n v="75.42"/>
  </r>
  <r>
    <x v="419"/>
    <x v="491"/>
    <x v="15"/>
    <x v="119"/>
    <n v="7802.92"/>
    <n v="39.01"/>
  </r>
  <r>
    <x v="438"/>
    <x v="1517"/>
    <x v="13"/>
    <x v="724"/>
    <n v="141.81"/>
    <n v="70.91"/>
  </r>
  <r>
    <x v="1070"/>
    <x v="1485"/>
    <x v="7"/>
    <x v="12"/>
    <n v="2217.09"/>
    <n v="2217.09"/>
  </r>
  <r>
    <x v="241"/>
    <x v="1494"/>
    <x v="2"/>
    <x v="1314"/>
    <n v="302095.49"/>
    <n v="767.32"/>
  </r>
  <r>
    <x v="1078"/>
    <x v="1495"/>
    <x v="53"/>
    <x v="607"/>
    <n v="558022.01"/>
    <n v="9653.7800000000007"/>
  </r>
  <r>
    <x v="911"/>
    <x v="1272"/>
    <x v="4"/>
    <x v="1315"/>
    <n v="21525.03"/>
    <n v="2006.99"/>
  </r>
  <r>
    <x v="877"/>
    <x v="1225"/>
    <x v="4"/>
    <x v="1297"/>
    <n v="20153.68"/>
    <n v="13.3"/>
  </r>
  <r>
    <x v="956"/>
    <x v="1325"/>
    <x v="4"/>
    <x v="1316"/>
    <n v="66106.92"/>
    <n v="721.89"/>
  </r>
  <r>
    <x v="1096"/>
    <x v="1518"/>
    <x v="2"/>
    <x v="1317"/>
    <n v="73647.13"/>
    <n v="640.73"/>
  </r>
  <r>
    <x v="1097"/>
    <x v="1519"/>
    <x v="7"/>
    <x v="12"/>
    <n v="549.87"/>
    <n v="549.87"/>
  </r>
  <r>
    <x v="1088"/>
    <x v="1506"/>
    <x v="7"/>
    <x v="120"/>
    <n v="1101.6199999999999"/>
    <n v="2203.2399999999998"/>
  </r>
  <r>
    <x v="1090"/>
    <x v="1508"/>
    <x v="7"/>
    <x v="12"/>
    <n v="3774.77"/>
    <n v="3774.77"/>
  </r>
  <r>
    <x v="1081"/>
    <x v="1498"/>
    <x v="7"/>
    <x v="12"/>
    <n v="324.68"/>
    <n v="324.68"/>
  </r>
  <r>
    <x v="1082"/>
    <x v="1499"/>
    <x v="7"/>
    <x v="12"/>
    <n v="163.81"/>
    <n v="163.81"/>
  </r>
  <r>
    <x v="1083"/>
    <x v="1500"/>
    <x v="7"/>
    <x v="12"/>
    <n v="1841.74"/>
    <n v="1841.74"/>
  </r>
  <r>
    <x v="1084"/>
    <x v="1501"/>
    <x v="20"/>
    <x v="1318"/>
    <n v="40.93"/>
    <n v="0.28000000000000003"/>
  </r>
  <r>
    <x v="1077"/>
    <x v="1502"/>
    <x v="22"/>
    <x v="1142"/>
    <n v="1051.29"/>
    <n v="2312.84"/>
  </r>
  <r>
    <x v="954"/>
    <x v="1323"/>
    <x v="4"/>
    <x v="1319"/>
    <n v="34598.75"/>
    <n v="1456.61"/>
  </r>
  <r>
    <x v="1098"/>
    <x v="1520"/>
    <x v="9"/>
    <x v="1320"/>
    <n v="9290.8799999999992"/>
    <n v="203.4"/>
  </r>
  <r>
    <x v="0"/>
    <x v="0"/>
    <x v="0"/>
    <x v="0"/>
    <m/>
    <m/>
  </r>
  <r>
    <x v="515"/>
    <x v="606"/>
    <x v="13"/>
    <x v="1306"/>
    <n v="417.92"/>
    <n v="2110.5"/>
  </r>
  <r>
    <x v="1099"/>
    <x v="1521"/>
    <x v="13"/>
    <x v="101"/>
    <n v="1939.16"/>
    <n v="484.79"/>
  </r>
  <r>
    <x v="1070"/>
    <x v="1485"/>
    <x v="7"/>
    <x v="12"/>
    <n v="2217.09"/>
    <n v="2217.09"/>
  </r>
  <r>
    <x v="0"/>
    <x v="0"/>
    <x v="0"/>
    <x v="0"/>
    <m/>
    <m/>
  </r>
  <r>
    <x v="1100"/>
    <x v="1522"/>
    <x v="1"/>
    <x v="1321"/>
    <n v="79914.05"/>
    <n v="79.11"/>
  </r>
  <r>
    <x v="362"/>
    <x v="417"/>
    <x v="4"/>
    <x v="1322"/>
    <n v="180"/>
    <n v="294.02999999999997"/>
  </r>
  <r>
    <x v="835"/>
    <x v="1523"/>
    <x v="2"/>
    <x v="1323"/>
    <n v="8246.16"/>
    <n v="235.02"/>
  </r>
  <r>
    <x v="1058"/>
    <x v="1524"/>
    <x v="56"/>
    <x v="683"/>
    <n v="14981.25"/>
    <n v="254.68"/>
  </r>
  <r>
    <x v="1101"/>
    <x v="1525"/>
    <x v="44"/>
    <x v="560"/>
    <n v="806.08"/>
    <n v="1370.34"/>
  </r>
  <r>
    <x v="1102"/>
    <x v="1526"/>
    <x v="8"/>
    <x v="101"/>
    <n v="1861.74"/>
    <n v="465.44"/>
  </r>
  <r>
    <x v="868"/>
    <x v="1215"/>
    <x v="3"/>
    <x v="1043"/>
    <n v="23171.02"/>
    <n v="579.28"/>
  </r>
  <r>
    <x v="1103"/>
    <x v="1527"/>
    <x v="7"/>
    <x v="63"/>
    <n v="164.09"/>
    <n v="656.36"/>
  </r>
  <r>
    <x v="860"/>
    <x v="1207"/>
    <x v="7"/>
    <x v="120"/>
    <n v="538.34"/>
    <n v="1076.68"/>
  </r>
  <r>
    <x v="861"/>
    <x v="1208"/>
    <x v="7"/>
    <x v="120"/>
    <n v="146.37"/>
    <n v="292.74"/>
  </r>
  <r>
    <x v="984"/>
    <x v="1365"/>
    <x v="7"/>
    <x v="120"/>
    <n v="262.83999999999997"/>
    <n v="525.67999999999995"/>
  </r>
  <r>
    <x v="1078"/>
    <x v="1495"/>
    <x v="53"/>
    <x v="1000"/>
    <n v="558022.01"/>
    <n v="1116.04"/>
  </r>
  <r>
    <x v="1078"/>
    <x v="1495"/>
    <x v="53"/>
    <x v="1324"/>
    <n v="558022.01"/>
    <n v="1506.66"/>
  </r>
  <r>
    <x v="956"/>
    <x v="1325"/>
    <x v="4"/>
    <x v="1325"/>
    <n v="66106.92"/>
    <n v="1096.05"/>
  </r>
  <r>
    <x v="1104"/>
    <x v="1528"/>
    <x v="1"/>
    <x v="1326"/>
    <n v="69349.41"/>
    <n v="561.73"/>
  </r>
  <r>
    <x v="361"/>
    <x v="1304"/>
    <x v="1"/>
    <x v="1327"/>
    <n v="88291.26"/>
    <n v="565.05999999999995"/>
  </r>
  <r>
    <x v="1085"/>
    <x v="1503"/>
    <x v="2"/>
    <x v="1328"/>
    <n v="13396.07"/>
    <n v="160.75"/>
  </r>
  <r>
    <x v="941"/>
    <x v="1306"/>
    <x v="9"/>
    <x v="1329"/>
    <n v="11968.99"/>
    <n v="1938.98"/>
  </r>
  <r>
    <x v="835"/>
    <x v="1182"/>
    <x v="2"/>
    <x v="1330"/>
    <n v="8246.16"/>
    <n v="667.94"/>
  </r>
  <r>
    <x v="362"/>
    <x v="417"/>
    <x v="4"/>
    <x v="1331"/>
    <n v="180"/>
    <n v="1958.4"/>
  </r>
  <r>
    <x v="241"/>
    <x v="1494"/>
    <x v="2"/>
    <x v="1314"/>
    <n v="302095.49"/>
    <n v="767.32"/>
  </r>
  <r>
    <x v="1078"/>
    <x v="1495"/>
    <x v="53"/>
    <x v="155"/>
    <n v="558022.01"/>
    <n v="10044.4"/>
  </r>
  <r>
    <x v="911"/>
    <x v="1272"/>
    <x v="4"/>
    <x v="1332"/>
    <n v="21525.03"/>
    <n v="5450.14"/>
  </r>
  <r>
    <x v="877"/>
    <x v="1225"/>
    <x v="4"/>
    <x v="1297"/>
    <n v="20153.68"/>
    <n v="13.3"/>
  </r>
  <r>
    <x v="226"/>
    <x v="242"/>
    <x v="4"/>
    <x v="1333"/>
    <n v="73560.13"/>
    <n v="328.81"/>
  </r>
  <r>
    <x v="1105"/>
    <x v="1529"/>
    <x v="4"/>
    <x v="1334"/>
    <n v="62826.14"/>
    <n v="1096.94"/>
  </r>
  <r>
    <x v="1096"/>
    <x v="1518"/>
    <x v="2"/>
    <x v="1335"/>
    <n v="63613.94"/>
    <n v="184.48"/>
  </r>
  <r>
    <x v="1090"/>
    <x v="1508"/>
    <x v="7"/>
    <x v="12"/>
    <n v="3774.77"/>
    <n v="3774.77"/>
  </r>
  <r>
    <x v="1081"/>
    <x v="1498"/>
    <x v="7"/>
    <x v="12"/>
    <n v="324.68"/>
    <n v="324.68"/>
  </r>
  <r>
    <x v="1082"/>
    <x v="1499"/>
    <x v="7"/>
    <x v="12"/>
    <n v="163.81"/>
    <n v="163.81"/>
  </r>
  <r>
    <x v="1083"/>
    <x v="1500"/>
    <x v="7"/>
    <x v="12"/>
    <n v="1841.74"/>
    <n v="1841.74"/>
  </r>
  <r>
    <x v="1084"/>
    <x v="1501"/>
    <x v="20"/>
    <x v="1336"/>
    <n v="40.93"/>
    <n v="0.22"/>
  </r>
  <r>
    <x v="1077"/>
    <x v="1502"/>
    <x v="22"/>
    <x v="1142"/>
    <n v="1051.29"/>
    <n v="2312.84"/>
  </r>
  <r>
    <x v="954"/>
    <x v="1323"/>
    <x v="4"/>
    <x v="1319"/>
    <n v="34598.75"/>
    <n v="1456.61"/>
  </r>
  <r>
    <x v="1098"/>
    <x v="1520"/>
    <x v="9"/>
    <x v="196"/>
    <n v="9290.8799999999992"/>
    <n v="185.82"/>
  </r>
  <r>
    <x v="0"/>
    <x v="0"/>
    <x v="0"/>
    <x v="0"/>
    <m/>
    <m/>
  </r>
  <r>
    <x v="1104"/>
    <x v="1528"/>
    <x v="1"/>
    <x v="1337"/>
    <n v="69349.41"/>
    <n v="2479.2399999999998"/>
  </r>
  <r>
    <x v="361"/>
    <x v="1304"/>
    <x v="1"/>
    <x v="60"/>
    <n v="88291.26"/>
    <n v="971.2"/>
  </r>
  <r>
    <x v="1"/>
    <x v="1"/>
    <x v="1"/>
    <x v="1338"/>
    <n v="89242.51"/>
    <n v="1827.69"/>
  </r>
  <r>
    <x v="1106"/>
    <x v="1530"/>
    <x v="2"/>
    <x v="1192"/>
    <n v="30046.07"/>
    <n v="480.74"/>
  </r>
  <r>
    <x v="1107"/>
    <x v="1531"/>
    <x v="9"/>
    <x v="1339"/>
    <n v="12738.78"/>
    <n v="4891.6899999999996"/>
  </r>
  <r>
    <x v="4"/>
    <x v="4"/>
    <x v="2"/>
    <x v="1340"/>
    <n v="1147.5"/>
    <n v="126"/>
  </r>
  <r>
    <x v="1108"/>
    <x v="1532"/>
    <x v="1"/>
    <x v="1341"/>
    <n v="4132.5"/>
    <n v="238.98"/>
  </r>
  <r>
    <x v="4"/>
    <x v="4"/>
    <x v="2"/>
    <x v="1342"/>
    <n v="1147.5"/>
    <n v="663.6"/>
  </r>
  <r>
    <x v="362"/>
    <x v="417"/>
    <x v="4"/>
    <x v="1343"/>
    <n v="180"/>
    <n v="3069"/>
  </r>
  <r>
    <x v="1086"/>
    <x v="1504"/>
    <x v="3"/>
    <x v="1227"/>
    <n v="49496"/>
    <n v="445.46"/>
  </r>
  <r>
    <x v="1019"/>
    <x v="1420"/>
    <x v="13"/>
    <x v="1344"/>
    <n v="1064.81"/>
    <n v="9679.1200000000008"/>
  </r>
  <r>
    <x v="1087"/>
    <x v="1533"/>
    <x v="23"/>
    <x v="1345"/>
    <n v="42144.42"/>
    <n v="18669.98"/>
  </r>
  <r>
    <x v="1109"/>
    <x v="1534"/>
    <x v="10"/>
    <x v="1346"/>
    <n v="2464.86"/>
    <n v="1005.66"/>
  </r>
  <r>
    <x v="1089"/>
    <x v="1507"/>
    <x v="7"/>
    <x v="63"/>
    <n v="3497.4"/>
    <n v="13989.6"/>
  </r>
  <r>
    <x v="1090"/>
    <x v="1508"/>
    <x v="7"/>
    <x v="12"/>
    <n v="3774.77"/>
    <n v="3774.77"/>
  </r>
  <r>
    <x v="1091"/>
    <x v="1509"/>
    <x v="7"/>
    <x v="12"/>
    <n v="4811.7299999999996"/>
    <n v="4811.7299999999996"/>
  </r>
  <r>
    <x v="1081"/>
    <x v="1498"/>
    <x v="7"/>
    <x v="63"/>
    <n v="324.68"/>
    <n v="1298.72"/>
  </r>
  <r>
    <x v="977"/>
    <x v="1351"/>
    <x v="10"/>
    <x v="1347"/>
    <n v="2580.8200000000002"/>
    <n v="46.97"/>
  </r>
  <r>
    <x v="1110"/>
    <x v="1535"/>
    <x v="13"/>
    <x v="101"/>
    <n v="1613.43"/>
    <n v="403.36"/>
  </r>
  <r>
    <x v="1092"/>
    <x v="1510"/>
    <x v="7"/>
    <x v="12"/>
    <n v="3053.66"/>
    <n v="3053.66"/>
  </r>
  <r>
    <x v="1084"/>
    <x v="1501"/>
    <x v="20"/>
    <x v="1348"/>
    <n v="40.93"/>
    <n v="402.75"/>
  </r>
  <r>
    <x v="939"/>
    <x v="1536"/>
    <x v="2"/>
    <x v="1181"/>
    <n v="456720.36"/>
    <n v="776.42"/>
  </r>
  <r>
    <x v="1094"/>
    <x v="1513"/>
    <x v="4"/>
    <x v="1253"/>
    <n v="20153.68"/>
    <n v="133.01"/>
  </r>
  <r>
    <x v="1111"/>
    <x v="1537"/>
    <x v="2"/>
    <x v="1349"/>
    <n v="125868.31"/>
    <n v="654.52"/>
  </r>
  <r>
    <x v="1112"/>
    <x v="1538"/>
    <x v="7"/>
    <x v="63"/>
    <n v="797.83"/>
    <n v="3191.32"/>
  </r>
  <r>
    <x v="1113"/>
    <x v="1539"/>
    <x v="7"/>
    <x v="63"/>
    <n v="376.4"/>
    <n v="1505.6"/>
  </r>
  <r>
    <x v="351"/>
    <x v="1385"/>
    <x v="2"/>
    <x v="1350"/>
    <n v="97034.34"/>
    <n v="38.81"/>
  </r>
  <r>
    <x v="997"/>
    <x v="1386"/>
    <x v="10"/>
    <x v="1254"/>
    <n v="2464.86"/>
    <n v="1659.34"/>
  </r>
  <r>
    <x v="946"/>
    <x v="1511"/>
    <x v="9"/>
    <x v="1351"/>
    <n v="9168.92"/>
    <n v="2640.65"/>
  </r>
  <r>
    <x v="81"/>
    <x v="1540"/>
    <x v="4"/>
    <x v="1352"/>
    <n v="34623.61"/>
    <n v="797.73"/>
  </r>
  <r>
    <x v="419"/>
    <x v="491"/>
    <x v="15"/>
    <x v="119"/>
    <n v="7802.92"/>
    <n v="39.01"/>
  </r>
  <r>
    <x v="438"/>
    <x v="1517"/>
    <x v="13"/>
    <x v="724"/>
    <n v="141.81"/>
    <n v="70.91"/>
  </r>
  <r>
    <x v="1021"/>
    <x v="1422"/>
    <x v="7"/>
    <x v="12"/>
    <n v="4019.81"/>
    <n v="4019.81"/>
  </r>
  <r>
    <x v="1022"/>
    <x v="1423"/>
    <x v="7"/>
    <x v="192"/>
    <n v="4019.81"/>
    <n v="28138.67"/>
  </r>
  <r>
    <x v="1070"/>
    <x v="1541"/>
    <x v="7"/>
    <x v="12"/>
    <n v="2217.09"/>
    <n v="2217.09"/>
  </r>
  <r>
    <x v="467"/>
    <x v="553"/>
    <x v="15"/>
    <x v="11"/>
    <n v="6917.42"/>
    <n v="622.57000000000005"/>
  </r>
  <r>
    <x v="1007"/>
    <x v="1542"/>
    <x v="13"/>
    <x v="1353"/>
    <n v="155.72"/>
    <n v="1395.87"/>
  </r>
  <r>
    <x v="474"/>
    <x v="1543"/>
    <x v="7"/>
    <x v="12"/>
    <n v="166.98"/>
    <n v="166.98"/>
  </r>
  <r>
    <x v="510"/>
    <x v="602"/>
    <x v="7"/>
    <x v="12"/>
    <n v="131.47"/>
    <n v="131.47"/>
  </r>
  <r>
    <x v="1114"/>
    <x v="1544"/>
    <x v="13"/>
    <x v="101"/>
    <n v="913.33"/>
    <n v="228.33"/>
  </r>
  <r>
    <x v="649"/>
    <x v="924"/>
    <x v="15"/>
    <x v="11"/>
    <n v="821.61"/>
    <n v="73.94"/>
  </r>
  <r>
    <x v="1115"/>
    <x v="1545"/>
    <x v="9"/>
    <x v="1354"/>
    <n v="20497.240000000002"/>
    <n v="38124.870000000003"/>
  </r>
  <r>
    <x v="1116"/>
    <x v="1546"/>
    <x v="9"/>
    <x v="1354"/>
    <n v="3952.99"/>
    <n v="7352.56"/>
  </r>
  <r>
    <x v="241"/>
    <x v="1547"/>
    <x v="2"/>
    <x v="1355"/>
    <n v="302095.49"/>
    <n v="28094.880000000001"/>
  </r>
  <r>
    <x v="969"/>
    <x v="1339"/>
    <x v="9"/>
    <x v="1354"/>
    <n v="13971.01"/>
    <n v="25986.080000000002"/>
  </r>
  <r>
    <x v="1117"/>
    <x v="1548"/>
    <x v="12"/>
    <x v="1356"/>
    <n v="31.51"/>
    <n v="12893.89"/>
  </r>
  <r>
    <x v="241"/>
    <x v="1547"/>
    <x v="2"/>
    <x v="1357"/>
    <n v="302095.49"/>
    <n v="16856.93"/>
  </r>
  <r>
    <x v="1118"/>
    <x v="1549"/>
    <x v="59"/>
    <x v="1358"/>
    <n v="75989.89"/>
    <n v="14134.12"/>
  </r>
  <r>
    <x v="1119"/>
    <x v="1550"/>
    <x v="10"/>
    <x v="1359"/>
    <n v="2199.3200000000002"/>
    <n v="26037.53"/>
  </r>
  <r>
    <x v="1120"/>
    <x v="1551"/>
    <x v="12"/>
    <x v="1360"/>
    <n v="265.05"/>
    <n v="49792.29"/>
  </r>
  <r>
    <x v="1121"/>
    <x v="1552"/>
    <x v="7"/>
    <x v="1361"/>
    <n v="1133.71"/>
    <n v="3373.92"/>
  </r>
  <r>
    <x v="352"/>
    <x v="407"/>
    <x v="8"/>
    <x v="942"/>
    <n v="8100.1"/>
    <n v="3807.05"/>
  </r>
  <r>
    <x v="1122"/>
    <x v="1553"/>
    <x v="10"/>
    <x v="1362"/>
    <n v="2863.04"/>
    <n v="6459.02"/>
  </r>
  <r>
    <x v="1123"/>
    <x v="1554"/>
    <x v="7"/>
    <x v="546"/>
    <n v="80.680000000000007"/>
    <n v="3791.96"/>
  </r>
  <r>
    <x v="1124"/>
    <x v="1555"/>
    <x v="27"/>
    <x v="1346"/>
    <n v="219424.35"/>
    <n v="89525.13"/>
  </r>
  <r>
    <x v="1125"/>
    <x v="1556"/>
    <x v="9"/>
    <x v="968"/>
    <n v="1970.57"/>
    <n v="8039.93"/>
  </r>
  <r>
    <x v="1126"/>
    <x v="1557"/>
    <x v="4"/>
    <x v="1363"/>
    <n v="2873.26"/>
    <n v="128248.53"/>
  </r>
  <r>
    <x v="1127"/>
    <x v="1558"/>
    <x v="9"/>
    <x v="968"/>
    <n v="563.15"/>
    <n v="2297.65"/>
  </r>
  <r>
    <x v="1126"/>
    <x v="1557"/>
    <x v="4"/>
    <x v="1364"/>
    <n v="2873.26"/>
    <n v="98472.37"/>
  </r>
  <r>
    <x v="1128"/>
    <x v="1559"/>
    <x v="9"/>
    <x v="968"/>
    <n v="1970.57"/>
    <n v="8039.93"/>
  </r>
  <r>
    <x v="1129"/>
    <x v="1560"/>
    <x v="4"/>
    <x v="1365"/>
    <n v="3158.44"/>
    <n v="93942.11"/>
  </r>
  <r>
    <x v="1130"/>
    <x v="1561"/>
    <x v="9"/>
    <x v="968"/>
    <n v="7741.16"/>
    <n v="31583.93"/>
  </r>
  <r>
    <x v="1129"/>
    <x v="1560"/>
    <x v="4"/>
    <x v="1366"/>
    <n v="3158.44"/>
    <n v="30927.439999999999"/>
  </r>
  <r>
    <x v="1131"/>
    <x v="1562"/>
    <x v="8"/>
    <x v="219"/>
    <n v="8389.52"/>
    <n v="419.48"/>
  </r>
  <r>
    <x v="1122"/>
    <x v="1553"/>
    <x v="10"/>
    <x v="979"/>
    <n v="2863.04"/>
    <n v="787.34"/>
  </r>
  <r>
    <x v="1132"/>
    <x v="1563"/>
    <x v="7"/>
    <x v="9"/>
    <n v="287.76"/>
    <n v="1438.8"/>
  </r>
  <r>
    <x v="1124"/>
    <x v="1555"/>
    <x v="27"/>
    <x v="155"/>
    <n v="219424.35"/>
    <n v="3949.64"/>
  </r>
  <r>
    <x v="1125"/>
    <x v="1556"/>
    <x v="9"/>
    <x v="134"/>
    <n v="1769.24"/>
    <n v="318.45999999999998"/>
  </r>
  <r>
    <x v="1126"/>
    <x v="1557"/>
    <x v="4"/>
    <x v="1367"/>
    <n v="2873.26"/>
    <n v="5658.02"/>
  </r>
  <r>
    <x v="1127"/>
    <x v="1558"/>
    <x v="9"/>
    <x v="134"/>
    <n v="563.15"/>
    <n v="101.37"/>
  </r>
  <r>
    <x v="1126"/>
    <x v="1557"/>
    <x v="4"/>
    <x v="1368"/>
    <n v="2873.26"/>
    <n v="4344.37"/>
  </r>
  <r>
    <x v="1128"/>
    <x v="1559"/>
    <x v="9"/>
    <x v="134"/>
    <n v="1769.24"/>
    <n v="318.45999999999998"/>
  </r>
  <r>
    <x v="1129"/>
    <x v="1560"/>
    <x v="4"/>
    <x v="1369"/>
    <n v="3158.44"/>
    <n v="4144.5"/>
  </r>
  <r>
    <x v="1130"/>
    <x v="1561"/>
    <x v="9"/>
    <x v="134"/>
    <n v="160.9"/>
    <n v="28.96"/>
  </r>
  <r>
    <x v="1129"/>
    <x v="1560"/>
    <x v="4"/>
    <x v="1370"/>
    <n v="3158.44"/>
    <n v="1364.45"/>
  </r>
  <r>
    <x v="1131"/>
    <x v="1564"/>
    <x v="8"/>
    <x v="572"/>
    <n v="8942.98"/>
    <n v="5365.79"/>
  </r>
  <r>
    <x v="1122"/>
    <x v="1553"/>
    <x v="10"/>
    <x v="771"/>
    <n v="2863.04"/>
    <n v="9448.0300000000007"/>
  </r>
  <r>
    <x v="1115"/>
    <x v="1545"/>
    <x v="9"/>
    <x v="1103"/>
    <n v="20497.240000000002"/>
    <n v="14758.01"/>
  </r>
  <r>
    <x v="1118"/>
    <x v="1565"/>
    <x v="59"/>
    <x v="1371"/>
    <n v="75989.89"/>
    <n v="5471.27"/>
  </r>
  <r>
    <x v="1119"/>
    <x v="1550"/>
    <x v="10"/>
    <x v="1372"/>
    <n v="2199.3200000000002"/>
    <n v="10079.040000000001"/>
  </r>
  <r>
    <x v="1121"/>
    <x v="1552"/>
    <x v="7"/>
    <x v="1373"/>
    <n v="1133.71"/>
    <n v="1306.03"/>
  </r>
  <r>
    <x v="1133"/>
    <x v="1566"/>
    <x v="59"/>
    <x v="559"/>
    <n v="55895.51"/>
    <n v="4751.12"/>
  </r>
  <r>
    <x v="1134"/>
    <x v="1567"/>
    <x v="53"/>
    <x v="737"/>
    <n v="2645.04"/>
    <n v="269.79000000000002"/>
  </r>
  <r>
    <x v="1135"/>
    <x v="1568"/>
    <x v="15"/>
    <x v="324"/>
    <n v="8931.99"/>
    <n v="10718.39"/>
  </r>
  <r>
    <x v="1136"/>
    <x v="1563"/>
    <x v="7"/>
    <x v="924"/>
    <s v="   -   "/>
    <s v="   -   "/>
  </r>
  <r>
    <x v="9"/>
    <x v="9"/>
    <x v="6"/>
    <x v="1374"/>
    <n v="7042.6"/>
    <n v="1969.96"/>
  </r>
  <r>
    <x v="10"/>
    <x v="10"/>
    <x v="4"/>
    <x v="1375"/>
    <n v="195"/>
    <n v="5454.54"/>
  </r>
  <r>
    <x v="1137"/>
    <x v="1569"/>
    <x v="27"/>
    <x v="1346"/>
    <n v="178.13"/>
    <n v="72.680000000000007"/>
  </r>
  <r>
    <x v="1138"/>
    <x v="1570"/>
    <x v="5"/>
    <x v="725"/>
    <n v="5012.08"/>
    <n v="4009.66"/>
  </r>
  <r>
    <x v="1139"/>
    <x v="1570"/>
    <x v="5"/>
    <x v="725"/>
    <n v="7714.65"/>
    <n v="6171.72"/>
  </r>
  <r>
    <x v="1140"/>
    <x v="1571"/>
    <x v="15"/>
    <x v="1271"/>
    <n v="21037.86"/>
    <n v="11781.2"/>
  </r>
  <r>
    <x v="1141"/>
    <x v="1572"/>
    <x v="5"/>
    <x v="724"/>
    <n v="9923.14"/>
    <n v="4961.57"/>
  </r>
  <r>
    <x v="1142"/>
    <x v="1573"/>
    <x v="15"/>
    <x v="166"/>
    <n v="28001.64"/>
    <n v="3080.18"/>
  </r>
  <r>
    <x v="1143"/>
    <x v="1574"/>
    <x v="13"/>
    <x v="816"/>
    <n v="492.48"/>
    <n v="5417.28"/>
  </r>
  <r>
    <x v="1144"/>
    <x v="1575"/>
    <x v="7"/>
    <x v="192"/>
    <n v="412.1"/>
    <n v="2884.7"/>
  </r>
  <r>
    <x v="1145"/>
    <x v="1576"/>
    <x v="14"/>
    <x v="198"/>
    <n v="84672.82"/>
    <n v="846.73"/>
  </r>
  <r>
    <x v="1146"/>
    <x v="1577"/>
    <x v="7"/>
    <x v="12"/>
    <n v="6873.23"/>
    <n v="6873.23"/>
  </r>
  <r>
    <x v="1122"/>
    <x v="1553"/>
    <x v="10"/>
    <x v="64"/>
    <n v="2863.04"/>
    <n v="22904.32"/>
  </r>
  <r>
    <x v="1147"/>
    <x v="1578"/>
    <x v="10"/>
    <x v="323"/>
    <n v="4217.1099999999997"/>
    <n v="4723.16"/>
  </r>
  <r>
    <x v="2"/>
    <x v="2"/>
    <x v="2"/>
    <x v="1006"/>
    <n v="14569.17"/>
    <n v="2127.1"/>
  </r>
  <r>
    <x v="835"/>
    <x v="1182"/>
    <x v="2"/>
    <x v="1376"/>
    <n v="8246.16"/>
    <n v="453.54"/>
  </r>
  <r>
    <x v="361"/>
    <x v="1304"/>
    <x v="1"/>
    <x v="1377"/>
    <n v="88291.26"/>
    <n v="803.45"/>
  </r>
  <r>
    <x v="362"/>
    <x v="417"/>
    <x v="4"/>
    <x v="1378"/>
    <n v="180"/>
    <n v="2620.8000000000002"/>
  </r>
  <r>
    <x v="1148"/>
    <x v="1579"/>
    <x v="2"/>
    <x v="1379"/>
    <n v="423158.58"/>
    <n v="35206.79"/>
  </r>
  <r>
    <x v="1149"/>
    <x v="1580"/>
    <x v="4"/>
    <x v="925"/>
    <n v="19626.25"/>
    <n v="3140.2"/>
  </r>
  <r>
    <x v="1150"/>
    <x v="1581"/>
    <x v="4"/>
    <x v="925"/>
    <n v="9553.98"/>
    <n v="1528.64"/>
  </r>
  <r>
    <x v="948"/>
    <x v="1314"/>
    <x v="4"/>
    <x v="1380"/>
    <n v="20153.68"/>
    <n v="5643.03"/>
  </r>
  <r>
    <x v="1094"/>
    <x v="1513"/>
    <x v="4"/>
    <x v="1381"/>
    <n v="20153.68"/>
    <n v="1309.99"/>
  </r>
  <r>
    <x v="226"/>
    <x v="242"/>
    <x v="4"/>
    <x v="609"/>
    <n v="73560.13"/>
    <n v="3089.53"/>
  </r>
  <r>
    <x v="227"/>
    <x v="1582"/>
    <x v="4"/>
    <x v="609"/>
    <n v="57862.53"/>
    <n v="2430.23"/>
  </r>
  <r>
    <x v="1142"/>
    <x v="1583"/>
    <x v="15"/>
    <x v="114"/>
    <n v="15829.24"/>
    <n v="2216.09"/>
  </r>
  <r>
    <x v="1151"/>
    <x v="1584"/>
    <x v="13"/>
    <x v="113"/>
    <n v="984.43"/>
    <n v="13782.02"/>
  </r>
  <r>
    <x v="1144"/>
    <x v="1585"/>
    <x v="7"/>
    <x v="193"/>
    <n v="771.55"/>
    <n v="4629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B1155" firstHeaderRow="1" firstDataRow="1" firstDataCol="1"/>
  <pivotFields count="6">
    <pivotField axis="axisRow" showAll="0" defaultSubtotal="0">
      <items count="1152">
        <item x="837"/>
        <item x="826"/>
        <item x="839"/>
        <item x="838"/>
        <item x="842"/>
        <item x="841"/>
        <item x="843"/>
        <item x="847"/>
        <item x="828"/>
        <item x="830"/>
        <item x="829"/>
        <item x="834"/>
        <item x="827"/>
        <item x="831"/>
        <item x="845"/>
        <item x="759"/>
        <item x="725"/>
        <item x="707"/>
        <item x="706"/>
        <item x="708"/>
        <item x="705"/>
        <item x="709"/>
        <item x="719"/>
        <item x="790"/>
        <item x="791"/>
        <item x="761"/>
        <item x="721"/>
        <item x="720"/>
        <item x="716"/>
        <item x="800"/>
        <item x="779"/>
        <item x="717"/>
        <item x="718"/>
        <item x="857"/>
        <item x="700"/>
        <item x="792"/>
        <item x="710"/>
        <item x="712"/>
        <item x="711"/>
        <item x="799"/>
        <item x="713"/>
        <item x="714"/>
        <item x="698"/>
        <item x="764"/>
        <item x="765"/>
        <item x="767"/>
        <item x="15"/>
        <item x="788"/>
        <item x="869"/>
        <item x="868"/>
        <item x="810"/>
        <item x="734"/>
        <item x="809"/>
        <item x="736"/>
        <item x="735"/>
        <item x="807"/>
        <item x="737"/>
        <item x="808"/>
        <item x="738"/>
        <item x="739"/>
        <item x="733"/>
        <item x="870"/>
        <item x="871"/>
        <item x="722"/>
        <item x="703"/>
        <item x="702"/>
        <item x="762"/>
        <item x="859"/>
        <item x="690"/>
        <item x="696"/>
        <item x="545"/>
        <item x="691"/>
        <item x="692"/>
        <item x="794"/>
        <item x="697"/>
        <item x="693"/>
        <item x="631"/>
        <item x="727"/>
        <item x="770"/>
        <item x="616"/>
        <item x="617"/>
        <item x="674"/>
        <item x="565"/>
        <item x="563"/>
        <item x="561"/>
        <item x="403"/>
        <item x="743"/>
        <item x="744"/>
        <item x="747"/>
        <item x="748"/>
        <item x="749"/>
        <item x="750"/>
        <item x="751"/>
        <item x="833"/>
        <item x="861"/>
        <item x="863"/>
        <item x="723"/>
        <item x="724"/>
        <item x="796"/>
        <item x="777"/>
        <item x="774"/>
        <item x="1104"/>
        <item x="4"/>
        <item x="1"/>
        <item x="942"/>
        <item x="940"/>
        <item x="1106"/>
        <item x="943"/>
        <item x="1085"/>
        <item x="2"/>
        <item x="835"/>
        <item x="941"/>
        <item x="1107"/>
        <item x="1100"/>
        <item x="361"/>
        <item x="87"/>
        <item x="76"/>
        <item x="91"/>
        <item x="70"/>
        <item x="72"/>
        <item x="68"/>
        <item x="904"/>
        <item x="66"/>
        <item x="881"/>
        <item x="914"/>
        <item x="886"/>
        <item x="885"/>
        <item x="1108"/>
        <item x="3"/>
        <item x="912"/>
        <item x="1137"/>
        <item x="242"/>
        <item x="350"/>
        <item x="855"/>
        <item x="341"/>
        <item x="854"/>
        <item x="369"/>
        <item x="368"/>
        <item x="852"/>
        <item x="636"/>
        <item x="419"/>
        <item x="688"/>
        <item x="641"/>
        <item x="687"/>
        <item x="676"/>
        <item x="490"/>
        <item x="491"/>
        <item x="492"/>
        <item x="1029"/>
        <item x="497"/>
        <item x="498"/>
        <item x="461"/>
        <item x="467"/>
        <item x="524"/>
        <item x="421"/>
        <item x="532"/>
        <item x="428"/>
        <item x="433"/>
        <item x="556"/>
        <item x="453"/>
        <item x="987"/>
        <item x="514"/>
        <item x="525"/>
        <item x="499"/>
        <item x="1002"/>
        <item x="1018"/>
        <item x="1004"/>
        <item x="1038"/>
        <item x="1006"/>
        <item x="1000"/>
        <item x="405"/>
        <item x="620"/>
        <item x="1001"/>
        <item x="506"/>
        <item x="404"/>
        <item x="413"/>
        <item x="487"/>
        <item x="683"/>
        <item x="420"/>
        <item x="649"/>
        <item x="1049"/>
        <item x="523"/>
        <item x="416"/>
        <item x="417"/>
        <item x="418"/>
        <item x="480"/>
        <item x="482"/>
        <item x="457"/>
        <item x="459"/>
        <item x="618"/>
        <item x="615"/>
        <item x="634"/>
        <item x="534"/>
        <item x="629"/>
        <item x="628"/>
        <item x="627"/>
        <item x="625"/>
        <item x="686"/>
        <item x="675"/>
        <item x="547"/>
        <item x="553"/>
        <item x="673"/>
        <item x="526"/>
        <item x="550"/>
        <item x="62"/>
        <item x="567"/>
        <item x="609"/>
        <item x="611"/>
        <item x="613"/>
        <item x="571"/>
        <item x="595"/>
        <item x="581"/>
        <item x="1056"/>
        <item x="575"/>
        <item x="1054"/>
        <item x="1057"/>
        <item x="582"/>
        <item x="1055"/>
        <item x="576"/>
        <item x="594"/>
        <item x="573"/>
        <item x="606"/>
        <item x="601"/>
        <item x="597"/>
        <item x="564"/>
        <item x="598"/>
        <item x="578"/>
        <item x="1053"/>
        <item x="1052"/>
        <item x="569"/>
        <item x="580"/>
        <item x="593"/>
        <item x="560"/>
        <item x="780"/>
        <item x="766"/>
        <item x="771"/>
        <item x="763"/>
        <item x="782"/>
        <item x="776"/>
        <item x="760"/>
        <item x="773"/>
        <item x="775"/>
        <item x="982"/>
        <item x="784"/>
        <item x="983"/>
        <item x="758"/>
        <item x="786"/>
        <item x="787"/>
        <item x="1087"/>
        <item x="1070"/>
        <item x="1082"/>
        <item x="14"/>
        <item x="1058"/>
        <item x="952"/>
        <item x="950"/>
        <item x="102"/>
        <item x="103"/>
        <item x="977"/>
        <item x="18"/>
        <item x="1147"/>
        <item x="19"/>
        <item x="889"/>
        <item x="17"/>
        <item x="1142"/>
        <item x="1140"/>
        <item x="1145"/>
        <item x="1079"/>
        <item x="1096"/>
        <item x="223"/>
        <item x="356"/>
        <item x="228"/>
        <item x="238"/>
        <item x="171"/>
        <item x="1111"/>
        <item x="976"/>
        <item x="957"/>
        <item x="958"/>
        <item x="959"/>
        <item x="975"/>
        <item x="980"/>
        <item x="978"/>
        <item x="364"/>
        <item x="979"/>
        <item x="365"/>
        <item x="895"/>
        <item x="367"/>
        <item x="100"/>
        <item x="366"/>
        <item x="894"/>
        <item x="344"/>
        <item x="397"/>
        <item x="386"/>
        <item x="180"/>
        <item x="169"/>
        <item x="220"/>
        <item x="379"/>
        <item x="373"/>
        <item x="363"/>
        <item x="258"/>
        <item x="935"/>
        <item x="233"/>
        <item x="400"/>
        <item x="375"/>
        <item x="58"/>
        <item x="972"/>
        <item x="398"/>
        <item x="646"/>
        <item x="396"/>
        <item x="284"/>
        <item x="160"/>
        <item x="167"/>
        <item x="148"/>
        <item x="150"/>
        <item x="927"/>
        <item x="16"/>
        <item x="158"/>
        <item x="119"/>
        <item x="118"/>
        <item x="120"/>
        <item x="133"/>
        <item x="401"/>
        <item x="249"/>
        <item x="111"/>
        <item x="247"/>
        <item x="113"/>
        <item x="271"/>
        <item x="260"/>
        <item x="276"/>
        <item x="280"/>
        <item x="138"/>
        <item x="208"/>
        <item x="192"/>
        <item x="193"/>
        <item x="74"/>
        <item x="378"/>
        <item x="209"/>
        <item x="184"/>
        <item x="197"/>
        <item x="203"/>
        <item x="206"/>
        <item x="222"/>
        <item x="207"/>
        <item x="185"/>
        <item x="358"/>
        <item x="906"/>
        <item x="907"/>
        <item x="198"/>
        <item x="199"/>
        <item x="210"/>
        <item x="929"/>
        <item x="934"/>
        <item x="930"/>
        <item x="186"/>
        <item x="251"/>
        <item x="331"/>
        <item x="194"/>
        <item x="215"/>
        <item x="211"/>
        <item x="212"/>
        <item x="213"/>
        <item x="214"/>
        <item x="200"/>
        <item x="201"/>
        <item x="181"/>
        <item x="204"/>
        <item x="99"/>
        <item x="332"/>
        <item x="255"/>
        <item x="109"/>
        <item x="246"/>
        <item x="1098"/>
        <item x="330"/>
        <item x="300"/>
        <item x="321"/>
        <item x="297"/>
        <item x="320"/>
        <item x="304"/>
        <item x="291"/>
        <item x="219"/>
        <item x="303"/>
        <item x="318"/>
        <item x="296"/>
        <item x="329"/>
        <item x="44"/>
        <item x="243"/>
        <item x="272"/>
        <item x="327"/>
        <item x="322"/>
        <item x="283"/>
        <item x="286"/>
        <item x="309"/>
        <item x="316"/>
        <item x="80"/>
        <item x="21"/>
        <item x="20"/>
        <item x="22"/>
        <item x="1069"/>
        <item x="1086"/>
        <item x="1073"/>
        <item x="1074"/>
        <item x="1075"/>
        <item x="5"/>
        <item x="1071"/>
        <item x="439"/>
        <item x="650"/>
        <item x="656"/>
        <item x="682"/>
        <item x="658"/>
        <item x="652"/>
        <item x="583"/>
        <item x="660"/>
        <item x="653"/>
        <item x="662"/>
        <item x="655"/>
        <item x="846"/>
        <item x="86"/>
        <item x="1124"/>
        <item x="1115"/>
        <item x="1116"/>
        <item x="1128"/>
        <item x="1125"/>
        <item x="1130"/>
        <item x="1127"/>
        <item x="1118"/>
        <item x="1133"/>
        <item x="352"/>
        <item x="1131"/>
        <item x="1134"/>
        <item x="241"/>
        <item x="177"/>
        <item x="351"/>
        <item x="226"/>
        <item x="956"/>
        <item x="1105"/>
        <item x="485"/>
        <item x="348"/>
        <item x="1148"/>
        <item x="939"/>
        <item x="947"/>
        <item x="354"/>
        <item x="1078"/>
        <item x="955"/>
        <item x="944"/>
        <item x="370"/>
        <item x="371"/>
        <item x="59"/>
        <item x="94"/>
        <item x="174"/>
        <item x="173"/>
        <item x="92"/>
        <item x="936"/>
        <item x="969"/>
        <item x="334"/>
        <item x="65"/>
        <item x="946"/>
        <item x="1077"/>
        <item x="909"/>
        <item x="874"/>
        <item x="176"/>
        <item x="385"/>
        <item x="1097"/>
        <item x="1088"/>
        <item x="1089"/>
        <item x="1080"/>
        <item x="1090"/>
        <item x="1091"/>
        <item x="1081"/>
        <item x="960"/>
        <item x="961"/>
        <item x="962"/>
        <item x="963"/>
        <item x="964"/>
        <item x="965"/>
        <item x="966"/>
        <item x="1113"/>
        <item x="967"/>
        <item x="1095"/>
        <item x="968"/>
        <item x="1112"/>
        <item x="229"/>
        <item x="230"/>
        <item x="232"/>
        <item x="231"/>
        <item x="93"/>
        <item x="1132"/>
        <item x="1136"/>
        <item x="1123"/>
        <item x="353"/>
        <item x="726"/>
        <item x="832"/>
        <item x="844"/>
        <item x="769"/>
        <item x="699"/>
        <item x="806"/>
        <item x="695"/>
        <item x="689"/>
        <item x="544"/>
        <item x="559"/>
        <item x="664"/>
        <item x="666"/>
        <item x="1043"/>
        <item x="590"/>
        <item x="592"/>
        <item x="630"/>
        <item x="562"/>
        <item x="1061"/>
        <item x="1059"/>
        <item x="1064"/>
        <item x="1062"/>
        <item x="1102"/>
        <item x="805"/>
        <item x="1103"/>
        <item x="1066"/>
        <item x="752"/>
        <item x="731"/>
        <item x="732"/>
        <item x="740"/>
        <item x="745"/>
        <item x="742"/>
        <item x="815"/>
        <item x="816"/>
        <item x="814"/>
        <item x="811"/>
        <item x="813"/>
        <item x="812"/>
        <item x="728"/>
        <item x="867"/>
        <item x="729"/>
        <item x="803"/>
        <item x="730"/>
        <item x="804"/>
        <item x="802"/>
        <item x="840"/>
        <item x="836"/>
        <item x="824"/>
        <item x="822"/>
        <item x="858"/>
        <item x="860"/>
        <item x="862"/>
        <item x="704"/>
        <item x="797"/>
        <item x="798"/>
        <item x="795"/>
        <item x="701"/>
        <item x="793"/>
        <item x="694"/>
        <item x="715"/>
        <item x="12"/>
        <item x="849"/>
        <item x="851"/>
        <item x="850"/>
        <item x="289"/>
        <item x="336"/>
        <item x="337"/>
        <item x="1032"/>
        <item x="1028"/>
        <item x="1017"/>
        <item x="999"/>
        <item x="685"/>
        <item x="668"/>
        <item x="684"/>
        <item x="669"/>
        <item x="974"/>
        <item x="1135"/>
        <item x="890"/>
        <item x="7"/>
        <item x="1141"/>
        <item x="1139"/>
        <item x="1138"/>
        <item x="873"/>
        <item x="9"/>
        <item x="175"/>
        <item x="880"/>
        <item x="141"/>
        <item x="217"/>
        <item x="891"/>
        <item x="883"/>
        <item x="916"/>
        <item x="882"/>
        <item x="104"/>
        <item x="903"/>
        <item x="105"/>
        <item x="913"/>
        <item x="244"/>
        <item x="60"/>
        <item x="984"/>
        <item x="953"/>
        <item x="310"/>
        <item x="951"/>
        <item x="311"/>
        <item x="391"/>
        <item x="312"/>
        <item x="90"/>
        <item x="57"/>
        <item x="901"/>
        <item x="313"/>
        <item x="672"/>
        <item x="893"/>
        <item x="325"/>
        <item x="268"/>
        <item x="269"/>
        <item x="46"/>
        <item x="971"/>
        <item x="314"/>
        <item x="970"/>
        <item x="84"/>
        <item x="319"/>
        <item x="443"/>
        <item x="585"/>
        <item x="540"/>
        <item x="117"/>
        <item x="110"/>
        <item x="442"/>
        <item x="277"/>
        <item x="266"/>
        <item x="315"/>
        <item x="292"/>
        <item x="183"/>
        <item x="1065"/>
        <item x="45"/>
        <item x="42"/>
        <item x="43"/>
        <item x="257"/>
        <item x="1121"/>
        <item x="179"/>
        <item x="83"/>
        <item x="1084"/>
        <item x="663"/>
        <item x="295"/>
        <item x="50"/>
        <item x="51"/>
        <item x="52"/>
        <item x="53"/>
        <item x="54"/>
        <item x="34"/>
        <item x="30"/>
        <item x="115"/>
        <item x="31"/>
        <item x="32"/>
        <item x="33"/>
        <item x="888"/>
        <item x="37"/>
        <item x="256"/>
        <item x="29"/>
        <item x="36"/>
        <item x="38"/>
        <item x="35"/>
        <item x="8"/>
        <item x="381"/>
        <item x="380"/>
        <item x="23"/>
        <item x="259"/>
        <item x="892"/>
        <item x="24"/>
        <item x="25"/>
        <item x="26"/>
        <item x="27"/>
        <item x="28"/>
        <item x="872"/>
        <item x="384"/>
        <item x="823"/>
        <item x="88"/>
        <item x="825"/>
        <item x="949"/>
        <item x="293"/>
        <item x="915"/>
        <item x="899"/>
        <item x="236"/>
        <item x="235"/>
        <item x="234"/>
        <item x="79"/>
        <item x="908"/>
        <item x="376"/>
        <item x="281"/>
        <item x="267"/>
        <item x="288"/>
        <item x="382"/>
        <item x="254"/>
        <item x="383"/>
        <item x="107"/>
        <item x="393"/>
        <item x="394"/>
        <item x="299"/>
        <item x="270"/>
        <item x="902"/>
        <item x="392"/>
        <item x="245"/>
        <item x="349"/>
        <item x="339"/>
        <item x="155"/>
        <item x="345"/>
        <item x="188"/>
        <item x="306"/>
        <item x="359"/>
        <item x="195"/>
        <item x="308"/>
        <item x="191"/>
        <item x="273"/>
        <item x="202"/>
        <item x="931"/>
        <item x="933"/>
        <item x="932"/>
        <item x="82"/>
        <item x="342"/>
        <item x="98"/>
        <item x="187"/>
        <item x="278"/>
        <item x="938"/>
        <item x="343"/>
        <item x="106"/>
        <item x="1034"/>
        <item x="156"/>
        <item x="298"/>
        <item x="305"/>
        <item x="301"/>
        <item x="307"/>
        <item x="360"/>
        <item x="189"/>
        <item x="333"/>
        <item x="96"/>
        <item x="853"/>
        <item x="328"/>
        <item x="112"/>
        <item x="302"/>
        <item x="887"/>
        <item x="659"/>
        <item x="216"/>
        <item x="196"/>
        <item x="218"/>
        <item x="71"/>
        <item x="205"/>
        <item x="279"/>
        <item x="75"/>
        <item x="114"/>
        <item x="81"/>
        <item x="265"/>
        <item x="240"/>
        <item x="900"/>
        <item x="444"/>
        <item x="67"/>
        <item x="879"/>
        <item x="1117"/>
        <item x="77"/>
        <item x="335"/>
        <item x="142"/>
        <item x="1035"/>
        <item x="39"/>
        <item x="451"/>
        <item x="989"/>
        <item x="250"/>
        <item x="116"/>
        <item x="248"/>
        <item x="529"/>
        <item x="1051"/>
        <item x="1009"/>
        <item x="1023"/>
        <item x="1014"/>
        <item x="1013"/>
        <item x="1040"/>
        <item x="637"/>
        <item x="993"/>
        <item x="638"/>
        <item x="991"/>
        <item x="639"/>
        <item x="1024"/>
        <item x="992"/>
        <item x="640"/>
        <item x="61"/>
        <item x="1020"/>
        <item x="1003"/>
        <item x="1005"/>
        <item x="1007"/>
        <item x="783"/>
        <item x="438"/>
        <item x="988"/>
        <item x="1019"/>
        <item x="746"/>
        <item x="642"/>
        <item x="484"/>
        <item x="515"/>
        <item x="500"/>
        <item x="509"/>
        <item x="516"/>
        <item x="518"/>
        <item x="517"/>
        <item x="501"/>
        <item x="502"/>
        <item x="503"/>
        <item x="510"/>
        <item x="511"/>
        <item x="519"/>
        <item x="520"/>
        <item x="504"/>
        <item x="522"/>
        <item x="512"/>
        <item x="521"/>
        <item x="505"/>
        <item x="677"/>
        <item x="456"/>
        <item x="425"/>
        <item x="648"/>
        <item x="681"/>
        <item x="1046"/>
        <item x="422"/>
        <item x="429"/>
        <item x="434"/>
        <item x="449"/>
        <item x="450"/>
        <item x="178"/>
        <item x="452"/>
        <item x="454"/>
        <item x="1039"/>
        <item x="1114"/>
        <item x="789"/>
        <item x="426"/>
        <item x="432"/>
        <item x="437"/>
        <item x="608"/>
        <item x="530"/>
        <item x="531"/>
        <item x="533"/>
        <item x="542"/>
        <item x="543"/>
        <item x="1099"/>
        <item x="1110"/>
        <item x="1072"/>
        <item x="190"/>
        <item x="1093"/>
        <item x="555"/>
        <item x="108"/>
        <item x="346"/>
        <item x="347"/>
        <item x="294"/>
        <item x="817"/>
        <item x="818"/>
        <item x="819"/>
        <item x="820"/>
        <item x="821"/>
        <item x="1037"/>
        <item x="528"/>
        <item x="462"/>
        <item x="468"/>
        <item x="464"/>
        <item x="469"/>
        <item x="465"/>
        <item x="470"/>
        <item x="471"/>
        <item x="472"/>
        <item x="473"/>
        <item x="474"/>
        <item x="475"/>
        <item x="476"/>
        <item x="479"/>
        <item x="477"/>
        <item x="481"/>
        <item x="483"/>
        <item x="463"/>
        <item x="478"/>
        <item x="1030"/>
        <item x="1076"/>
        <item x="1050"/>
        <item x="1083"/>
        <item x="1092"/>
        <item x="667"/>
        <item x="1010"/>
        <item x="1011"/>
        <item x="1012"/>
        <item x="1021"/>
        <item x="1022"/>
        <item x="323"/>
        <item x="856"/>
        <item x="654"/>
        <item x="651"/>
        <item x="584"/>
        <item x="657"/>
        <item x="538"/>
        <item x="586"/>
        <item x="661"/>
        <item x="97"/>
        <item x="69"/>
        <item x="73"/>
        <item x="264"/>
        <item x="47"/>
        <item x="48"/>
        <item x="49"/>
        <item x="182"/>
        <item x="440"/>
        <item x="1008"/>
        <item x="149"/>
        <item x="151"/>
        <item x="152"/>
        <item x="153"/>
        <item x="154"/>
        <item x="168"/>
        <item x="1144"/>
        <item x="157"/>
        <item x="395"/>
        <item x="399"/>
        <item x="374"/>
        <item x="237"/>
        <item x="239"/>
        <item x="1146"/>
        <item x="897"/>
        <item x="898"/>
        <item x="896"/>
        <item x="954"/>
        <item x="101"/>
        <item x="145"/>
        <item x="146"/>
        <item x="147"/>
        <item x="140"/>
        <item x="139"/>
        <item x="143"/>
        <item x="144"/>
        <item x="973"/>
        <item x="387"/>
        <item x="389"/>
        <item x="388"/>
        <item x="390"/>
        <item x="1143"/>
        <item x="1151"/>
        <item x="552"/>
        <item x="121"/>
        <item x="122"/>
        <item x="123"/>
        <item x="124"/>
        <item x="125"/>
        <item x="130"/>
        <item x="131"/>
        <item x="126"/>
        <item x="127"/>
        <item x="129"/>
        <item x="128"/>
        <item x="132"/>
        <item x="136"/>
        <item x="134"/>
        <item x="135"/>
        <item x="290"/>
        <item x="252"/>
        <item x="253"/>
        <item x="137"/>
        <item x="159"/>
        <item x="285"/>
        <item x="161"/>
        <item x="162"/>
        <item x="163"/>
        <item x="164"/>
        <item x="165"/>
        <item x="166"/>
        <item x="877"/>
        <item x="945"/>
        <item x="1094"/>
        <item x="355"/>
        <item x="948"/>
        <item x="911"/>
        <item x="1149"/>
        <item x="1150"/>
        <item x="227"/>
        <item x="928"/>
        <item x="317"/>
        <item x="287"/>
        <item x="568"/>
        <item x="261"/>
        <item x="324"/>
        <item x="263"/>
        <item x="274"/>
        <item x="275"/>
        <item x="170"/>
        <item x="262"/>
        <item x="221"/>
        <item x="619"/>
        <item x="466"/>
        <item x="996"/>
        <item x="596"/>
        <item x="602"/>
        <item x="579"/>
        <item x="570"/>
        <item x="577"/>
        <item x="574"/>
        <item x="488"/>
        <item x="926"/>
        <item x="78"/>
        <item x="917"/>
        <item x="918"/>
        <item x="919"/>
        <item x="920"/>
        <item x="921"/>
        <item x="922"/>
        <item x="923"/>
        <item x="924"/>
        <item x="925"/>
        <item x="591"/>
        <item x="402"/>
        <item x="612"/>
        <item x="614"/>
        <item x="572"/>
        <item x="998"/>
        <item x="414"/>
        <item x="551"/>
        <item x="527"/>
        <item x="63"/>
        <item x="64"/>
        <item x="415"/>
        <item x="607"/>
        <item x="447"/>
        <item x="446"/>
        <item x="458"/>
        <item x="460"/>
        <item x="1047"/>
        <item x="1048"/>
        <item x="407"/>
        <item x="990"/>
        <item x="1026"/>
        <item x="224"/>
        <item x="225"/>
        <item x="11"/>
        <item x="357"/>
        <item x="1060"/>
        <item x="1119"/>
        <item x="905"/>
        <item x="1129"/>
        <item x="1126"/>
        <item x="875"/>
        <item x="910"/>
        <item x="1109"/>
        <item x="1122"/>
        <item x="997"/>
        <item x="486"/>
        <item x="372"/>
        <item x="876"/>
        <item x="377"/>
        <item x="937"/>
        <item x="1120"/>
        <item x="95"/>
        <item x="326"/>
        <item x="778"/>
        <item x="1063"/>
        <item x="172"/>
        <item x="785"/>
        <item x="865"/>
        <item x="866"/>
        <item x="424"/>
        <item x="430"/>
        <item x="435"/>
        <item x="455"/>
        <item x="431"/>
        <item x="436"/>
        <item x="423"/>
        <item x="986"/>
        <item x="864"/>
        <item x="985"/>
        <item x="1101"/>
        <item x="994"/>
        <item x="1025"/>
        <item x="643"/>
        <item x="678"/>
        <item x="495"/>
        <item x="493"/>
        <item x="494"/>
        <item x="645"/>
        <item x="644"/>
        <item x="679"/>
        <item x="680"/>
        <item x="635"/>
        <item x="496"/>
        <item x="647"/>
        <item x="671"/>
        <item x="6"/>
        <item x="1068"/>
        <item x="427"/>
        <item x="282"/>
        <item x="781"/>
        <item x="1041"/>
        <item x="1042"/>
        <item x="1044"/>
        <item x="1045"/>
        <item x="537"/>
        <item x="541"/>
        <item x="848"/>
        <item x="89"/>
        <item x="40"/>
        <item x="56"/>
        <item x="55"/>
        <item x="41"/>
        <item x="884"/>
        <item x="995"/>
        <item x="1015"/>
        <item x="1027"/>
        <item x="1067"/>
        <item x="665"/>
        <item x="753"/>
        <item x="755"/>
        <item x="754"/>
        <item x="756"/>
        <item x="757"/>
        <item x="539"/>
        <item x="801"/>
        <item x="1016"/>
        <item x="1033"/>
        <item x="981"/>
        <item x="768"/>
        <item x="772"/>
        <item x="878"/>
        <item x="741"/>
        <item x="13"/>
        <item x="626"/>
        <item x="445"/>
        <item x="558"/>
        <item x="670"/>
        <item x="557"/>
        <item x="623"/>
        <item x="513"/>
        <item x="508"/>
        <item x="408"/>
        <item x="409"/>
        <item x="535"/>
        <item x="1036"/>
        <item x="489"/>
        <item x="610"/>
        <item x="633"/>
        <item x="621"/>
        <item x="549"/>
        <item x="603"/>
        <item x="599"/>
        <item x="600"/>
        <item x="588"/>
        <item x="589"/>
        <item x="604"/>
        <item x="605"/>
        <item x="587"/>
        <item x="412"/>
        <item x="632"/>
        <item x="624"/>
        <item x="548"/>
        <item x="546"/>
        <item x="536"/>
        <item x="622"/>
        <item x="406"/>
        <item x="554"/>
        <item x="410"/>
        <item x="411"/>
        <item x="448"/>
        <item x="507"/>
        <item x="566"/>
        <item x="441"/>
        <item x="1031"/>
        <item x="338"/>
        <item x="85"/>
        <item x="362"/>
        <item x="10"/>
        <item x="340"/>
        <item x="0"/>
      </items>
    </pivotField>
    <pivotField showAll="0" defaultSubtotal="0">
      <items count="1586">
        <item x="1013"/>
        <item x="451"/>
        <item x="770"/>
        <item x="938"/>
        <item x="926"/>
        <item x="929"/>
        <item x="931"/>
        <item x="933"/>
        <item x="935"/>
        <item x="966"/>
        <item x="941"/>
        <item x="127"/>
        <item x="32"/>
        <item x="33"/>
        <item x="30"/>
        <item x="31"/>
        <item x="1220"/>
        <item x="28"/>
        <item x="27"/>
        <item x="279"/>
        <item x="36"/>
        <item x="1055"/>
        <item x="1054"/>
        <item x="1056"/>
        <item x="1053"/>
        <item x="1105"/>
        <item x="1104"/>
        <item x="1364"/>
        <item x="1103"/>
        <item x="1099"/>
        <item x="1096"/>
        <item x="1100"/>
        <item x="1102"/>
        <item x="1101"/>
        <item x="1097"/>
        <item x="1098"/>
        <item x="902"/>
        <item x="670"/>
        <item x="717"/>
        <item x="629"/>
        <item x="713"/>
        <item x="396"/>
        <item x="1260"/>
        <item x="1267"/>
        <item x="80"/>
        <item x="265"/>
        <item x="402"/>
        <item x="1005"/>
        <item x="60"/>
        <item x="252"/>
        <item x="253"/>
        <item x="251"/>
        <item x="460"/>
        <item x="1072"/>
        <item x="161"/>
        <item x="163"/>
        <item x="164"/>
        <item x="165"/>
        <item x="166"/>
        <item x="146"/>
        <item x="101"/>
        <item x="137"/>
        <item x="148"/>
        <item x="147"/>
        <item x="143"/>
        <item x="144"/>
        <item x="142"/>
        <item x="136"/>
        <item x="135"/>
        <item x="141"/>
        <item x="140"/>
        <item x="134"/>
        <item x="133"/>
        <item x="139"/>
        <item x="138"/>
        <item x="946"/>
        <item x="969"/>
        <item x="1502"/>
        <item x="1493"/>
        <item x="39"/>
        <item x="332"/>
        <item x="397"/>
        <item x="1259"/>
        <item x="398"/>
        <item x="119"/>
        <item x="1387"/>
        <item x="438"/>
        <item x="408"/>
        <item x="1554"/>
        <item x="128"/>
        <item x="270"/>
        <item x="6"/>
        <item x="1398"/>
        <item x="1377"/>
        <item x="1381"/>
        <item x="1380"/>
        <item x="913"/>
        <item x="962"/>
        <item x="182"/>
        <item x="897"/>
        <item x="678"/>
        <item x="853"/>
        <item x="834"/>
        <item x="860"/>
        <item x="858"/>
        <item x="859"/>
        <item x="854"/>
        <item x="844"/>
        <item x="466"/>
        <item x="998"/>
        <item x="997"/>
        <item x="996"/>
        <item x="995"/>
        <item x="999"/>
        <item x="1016"/>
        <item x="1113"/>
        <item x="1079"/>
        <item x="1112"/>
        <item x="1076"/>
        <item x="948"/>
        <item x="970"/>
        <item x="557"/>
        <item x="602"/>
        <item x="610"/>
        <item x="596"/>
        <item x="1423"/>
        <item x="556"/>
        <item x="550"/>
        <item x="551"/>
        <item x="558"/>
        <item x="603"/>
        <item x="611"/>
        <item x="1422"/>
        <item x="1403"/>
        <item x="1402"/>
        <item x="1401"/>
        <item x="1451"/>
        <item x="473"/>
        <item x="1200"/>
        <item x="122"/>
        <item x="578"/>
        <item x="968"/>
        <item x="1376"/>
        <item x="1425"/>
        <item x="839"/>
        <item x="848"/>
        <item x="789"/>
        <item x="812"/>
        <item x="741"/>
        <item x="791"/>
        <item x="924"/>
        <item x="492"/>
        <item x="1341"/>
        <item x="218"/>
        <item x="1300"/>
        <item x="1515"/>
        <item x="380"/>
        <item x="1312"/>
        <item x="1511"/>
        <item x="1339"/>
        <item x="641"/>
        <item x="642"/>
        <item x="643"/>
        <item x="660"/>
        <item x="661"/>
        <item x="710"/>
        <item x="455"/>
        <item x="1280"/>
        <item x="1225"/>
        <item x="1513"/>
        <item x="1314"/>
        <item x="1272"/>
        <item x="1580"/>
        <item x="1310"/>
        <item x="410"/>
        <item x="274"/>
        <item x="454"/>
        <item x="1441"/>
        <item x="316"/>
        <item x="446"/>
        <item x="445"/>
        <item x="772"/>
        <item x="1227"/>
        <item x="1440"/>
        <item x="169"/>
        <item x="1302"/>
        <item x="1193"/>
        <item x="313"/>
        <item x="1544"/>
        <item x="103"/>
        <item x="788"/>
        <item x="738"/>
        <item x="739"/>
        <item x="340"/>
        <item x="347"/>
        <item x="343"/>
        <item x="1340"/>
        <item x="201"/>
        <item x="87"/>
        <item x="261"/>
        <item x="468"/>
        <item x="1291"/>
        <item x="1231"/>
        <item x="985"/>
        <item x="986"/>
        <item x="155"/>
        <item x="156"/>
        <item x="157"/>
        <item x="159"/>
        <item x="158"/>
        <item x="151"/>
        <item x="152"/>
        <item x="154"/>
        <item x="288"/>
        <item x="971"/>
        <item x="1468"/>
        <item x="1469"/>
        <item x="16"/>
        <item x="949"/>
        <item x="1571"/>
        <item x="1390"/>
        <item x="1572"/>
        <item x="1350"/>
        <item x="1299"/>
        <item x="1348"/>
        <item x="12"/>
        <item x="14"/>
        <item x="5"/>
        <item x="1452"/>
        <item x="1418"/>
        <item x="1389"/>
        <item x="617"/>
        <item x="619"/>
        <item x="618"/>
        <item x="1431"/>
        <item x="1466"/>
        <item x="972"/>
        <item x="974"/>
        <item x="976"/>
        <item x="975"/>
        <item x="973"/>
        <item x="1582"/>
        <item x="243"/>
        <item x="1343"/>
        <item x="392"/>
        <item x="1206"/>
        <item x="1106"/>
        <item x="1011"/>
        <item x="1293"/>
        <item x="1297"/>
        <item x="1274"/>
        <item x="113"/>
        <item x="215"/>
        <item x="199"/>
        <item x="222"/>
        <item x="238"/>
        <item x="223"/>
        <item x="206"/>
        <item x="213"/>
        <item x="219"/>
        <item x="1266"/>
        <item x="1342"/>
        <item x="208"/>
        <item x="225"/>
        <item x="441"/>
        <item x="439"/>
        <item x="217"/>
        <item x="1503"/>
        <item x="268"/>
        <item x="272"/>
        <item x="273"/>
        <item x="1323"/>
        <item x="1444"/>
        <item x="1264"/>
        <item x="1551"/>
        <item x="830"/>
        <item x="831"/>
        <item x="832"/>
        <item x="827"/>
        <item x="828"/>
        <item x="829"/>
        <item x="806"/>
        <item x="807"/>
        <item x="776"/>
        <item x="777"/>
        <item x="105"/>
        <item x="58"/>
        <item x="1382"/>
        <item x="296"/>
        <item x="95"/>
        <item x="93"/>
        <item x="46"/>
        <item x="167"/>
        <item x="205"/>
        <item x="1127"/>
        <item x="436"/>
        <item x="250"/>
        <item x="467"/>
        <item x="979"/>
        <item x="405"/>
        <item x="379"/>
        <item x="1295"/>
        <item x="635"/>
        <item x="636"/>
        <item x="637"/>
        <item x="656"/>
        <item x="657"/>
        <item x="708"/>
        <item x="1405"/>
        <item x="1490"/>
        <item x="1482"/>
        <item x="1435"/>
        <item x="565"/>
        <item x="604"/>
        <item x="612"/>
        <item x="597"/>
        <item x="1438"/>
        <item x="1406"/>
        <item x="586"/>
        <item x="1428"/>
        <item x="904"/>
        <item x="320"/>
        <item x="1187"/>
        <item x="1183"/>
        <item x="1481"/>
        <item x="1527"/>
        <item x="671"/>
        <item x="672"/>
        <item x="718"/>
        <item x="179"/>
        <item x="160"/>
        <item x="162"/>
        <item x="130"/>
        <item x="132"/>
        <item x="145"/>
        <item x="281"/>
        <item x="111"/>
        <item x="110"/>
        <item x="1523"/>
        <item x="1182"/>
        <item x="1532"/>
        <item x="3"/>
        <item x="874"/>
        <item x="956"/>
        <item x="1374"/>
        <item x="599"/>
        <item x="476"/>
        <item x="1089"/>
        <item x="1088"/>
        <item x="863"/>
        <item x="837"/>
        <item x="861"/>
        <item x="856"/>
        <item x="846"/>
        <item x="295"/>
        <item x="695"/>
        <item x="1175"/>
        <item x="1186"/>
        <item x="1281"/>
        <item x="1288"/>
        <item x="1282"/>
        <item x="526"/>
        <item x="525"/>
        <item x="1439"/>
        <item x="1201"/>
        <item x="841"/>
        <item x="850"/>
        <item x="743"/>
        <item x="773"/>
        <item x="1414"/>
        <item x="535"/>
        <item x="536"/>
        <item x="537"/>
        <item x="1413"/>
        <item x="538"/>
        <item x="515"/>
        <item x="516"/>
        <item x="517"/>
        <item x="1412"/>
        <item x="514"/>
        <item x="862"/>
        <item x="1506"/>
        <item x="1507"/>
        <item x="1519"/>
        <item x="1498"/>
        <item x="1024"/>
        <item x="1526"/>
        <item x="1126"/>
        <item x="1477"/>
        <item x="1476"/>
        <item x="1025"/>
        <item x="1143"/>
        <item x="1144"/>
        <item x="1218"/>
        <item x="1219"/>
        <item x="1145"/>
        <item x="1148"/>
        <item x="1146"/>
        <item x="1149"/>
        <item x="1147"/>
        <item x="1478"/>
        <item x="1216"/>
        <item x="1215"/>
        <item x="1217"/>
        <item x="1141"/>
        <item x="1136"/>
        <item x="1137"/>
        <item x="1140"/>
        <item x="1139"/>
        <item x="1138"/>
        <item x="1142"/>
        <item x="1135"/>
        <item x="1128"/>
        <item x="1133"/>
        <item x="1134"/>
        <item x="1130"/>
        <item x="1131"/>
        <item x="1132"/>
        <item x="1129"/>
        <item x="1563"/>
        <item x="605"/>
        <item x="600"/>
        <item x="549"/>
        <item x="458"/>
        <item x="1433"/>
        <item x="883"/>
        <item x="957"/>
        <item x="482"/>
        <item x="900"/>
        <item x="899"/>
        <item x="898"/>
        <item x="566"/>
        <item x="901"/>
        <item x="887"/>
        <item x="886"/>
        <item x="885"/>
        <item x="884"/>
        <item x="372"/>
        <item x="1409"/>
        <item x="304"/>
        <item x="522"/>
        <item x="210"/>
        <item x="83"/>
        <item x="102"/>
        <item x="84"/>
        <item x="86"/>
        <item x="1177"/>
        <item x="990"/>
        <item x="1015"/>
        <item x="1014"/>
        <item x="413"/>
        <item x="202"/>
        <item x="348"/>
        <item x="651"/>
        <item x="621"/>
        <item x="1416"/>
        <item x="518"/>
        <item x="519"/>
        <item x="520"/>
        <item x="1415"/>
        <item x="539"/>
        <item x="1007"/>
        <item x="1008"/>
        <item x="1369"/>
        <item x="1214"/>
        <item x="1123"/>
        <item x="1283"/>
        <item x="350"/>
        <item x="579"/>
        <item x="530"/>
        <item x="786"/>
        <item x="733"/>
        <item x="953"/>
        <item x="735"/>
        <item x="989"/>
        <item x="1002"/>
        <item x="1001"/>
        <item x="1000"/>
        <item x="987"/>
        <item x="749"/>
        <item x="1207"/>
        <item x="1209"/>
        <item x="1180"/>
        <item x="1211"/>
        <item x="1081"/>
        <item x="1122"/>
        <item x="1359"/>
        <item x="1179"/>
        <item x="1210"/>
        <item x="1208"/>
        <item x="1058"/>
        <item x="1057"/>
        <item x="255"/>
        <item x="401"/>
        <item x="1306"/>
        <item x="923"/>
        <item x="1531"/>
        <item x="688"/>
        <item x="630"/>
        <item x="478"/>
        <item x="479"/>
        <item x="480"/>
        <item x="481"/>
        <item x="527"/>
        <item x="719"/>
        <item x="720"/>
        <item x="673"/>
        <item x="674"/>
        <item x="484"/>
        <item x="881"/>
        <item x="882"/>
        <item x="879"/>
        <item x="880"/>
        <item x="877"/>
        <item x="878"/>
        <item x="875"/>
        <item x="876"/>
        <item x="472"/>
        <item x="471"/>
        <item x="1046"/>
        <item x="386"/>
        <item x="1286"/>
        <item x="687"/>
        <item x="15"/>
        <item x="1365"/>
        <item x="462"/>
        <item x="1552"/>
        <item x="809"/>
        <item x="810"/>
        <item x="811"/>
        <item x="787"/>
        <item x="736"/>
        <item x="1003"/>
        <item x="1004"/>
        <item x="1446"/>
        <item x="1445"/>
        <item x="1047"/>
        <item x="54"/>
        <item x="337"/>
        <item x="53"/>
        <item x="334"/>
        <item x="29"/>
        <item x="644"/>
        <item x="645"/>
        <item x="646"/>
        <item x="696"/>
        <item x="662"/>
        <item x="711"/>
        <item x="211"/>
        <item x="234"/>
        <item x="1108"/>
        <item x="1358"/>
        <item x="457"/>
        <item x="284"/>
        <item x="34"/>
        <item x="1241"/>
        <item x="94"/>
        <item x="118"/>
        <item x="115"/>
        <item x="1237"/>
        <item x="1238"/>
        <item x="91"/>
        <item x="50"/>
        <item x="1240"/>
        <item x="370"/>
        <item x="1284"/>
        <item x="1538"/>
        <item x="1045"/>
        <item x="1044"/>
        <item x="1192"/>
        <item x="1500"/>
        <item x="1510"/>
        <item x="775"/>
        <item x="328"/>
        <item x="104"/>
        <item x="981"/>
        <item x="72"/>
        <item x="942"/>
        <item x="872"/>
        <item x="524"/>
        <item x="1384"/>
        <item x="1345"/>
        <item x="194"/>
        <item x="126"/>
        <item x="109"/>
        <item x="1236"/>
        <item x="1276"/>
        <item x="771"/>
        <item x="805"/>
        <item x="232"/>
        <item x="21"/>
        <item x="249"/>
        <item x="425"/>
        <item x="459"/>
        <item x="422"/>
        <item x="945"/>
        <item x="465"/>
        <item x="1354"/>
        <item x="181"/>
        <item x="7"/>
        <item x="1570"/>
        <item x="947"/>
        <item x="1254"/>
        <item x="1250"/>
        <item x="434"/>
        <item x="1352"/>
        <item x="1356"/>
        <item x="1344"/>
        <item x="254"/>
        <item x="419"/>
        <item x="1353"/>
        <item x="420"/>
        <item x="426"/>
        <item x="421"/>
        <item x="400"/>
        <item x="442"/>
        <item x="463"/>
        <item x="193"/>
        <item x="263"/>
        <item x="450"/>
        <item x="447"/>
        <item x="108"/>
        <item x="1346"/>
        <item x="1315"/>
        <item x="1248"/>
        <item x="1249"/>
        <item x="424"/>
        <item x="423"/>
        <item x="1073"/>
        <item x="1059"/>
        <item x="1068"/>
        <item x="336"/>
        <item x="236"/>
        <item x="20"/>
        <item x="393"/>
        <item x="1322"/>
        <item x="1034"/>
        <item x="433"/>
        <item x="418"/>
        <item x="732"/>
        <item x="1467"/>
        <item x="114"/>
        <item x="1222"/>
        <item x="1268"/>
        <item x="1271"/>
        <item x="100"/>
        <item x="189"/>
        <item x="1379"/>
        <item x="697"/>
        <item x="663"/>
        <item x="726"/>
        <item x="1407"/>
        <item x="715"/>
        <item x="503"/>
        <item x="509"/>
        <item x="510"/>
        <item x="534"/>
        <item x="496"/>
        <item x="497"/>
        <item x="505"/>
        <item x="572"/>
        <item x="1449"/>
        <item x="1465"/>
        <item x="613"/>
        <item x="431"/>
        <item x="1199"/>
        <item x="1233"/>
        <item x="1278"/>
        <item x="1277"/>
        <item x="1522"/>
        <item x="9"/>
        <item x="1581"/>
        <item x="1042"/>
        <item x="1041"/>
        <item x="1040"/>
        <item x="1039"/>
        <item x="1043"/>
        <item x="1483"/>
        <item x="149"/>
        <item x="1488"/>
        <item x="927"/>
        <item x="928"/>
        <item x="934"/>
        <item x="930"/>
        <item x="932"/>
        <item x="936"/>
        <item x="937"/>
        <item x="967"/>
        <item x="939"/>
        <item x="950"/>
        <item x="1190"/>
        <item x="869"/>
        <item x="868"/>
        <item x="867"/>
        <item x="866"/>
        <item x="870"/>
        <item x="955"/>
        <item x="865"/>
        <item x="1080"/>
        <item x="1121"/>
        <item x="1421"/>
        <item x="44"/>
        <item x="129"/>
        <item x="1285"/>
        <item x="1202"/>
        <item x="388"/>
        <item x="329"/>
        <item x="346"/>
        <item x="333"/>
        <item x="382"/>
        <item x="22"/>
        <item x="267"/>
        <item x="124"/>
        <item x="335"/>
        <item x="1245"/>
        <item x="282"/>
        <item x="185"/>
        <item x="184"/>
        <item x="257"/>
        <item x="403"/>
        <item x="384"/>
        <item x="1251"/>
        <item x="1253"/>
        <item x="1252"/>
        <item x="266"/>
        <item x="120"/>
        <item x="260"/>
        <item x="498"/>
        <item x="506"/>
        <item x="512"/>
        <item x="691"/>
        <item x="692"/>
        <item x="693"/>
        <item x="725"/>
        <item x="11"/>
        <item x="461"/>
        <item x="921"/>
        <item x="276"/>
        <item x="435"/>
        <item x="1355"/>
        <item x="315"/>
        <item x="523"/>
        <item x="1410"/>
        <item x="171"/>
        <item x="1475"/>
        <item x="1114"/>
        <item x="1119"/>
        <item x="1115"/>
        <item x="1116"/>
        <item x="1120"/>
        <item x="1117"/>
        <item x="1118"/>
        <item x="1574"/>
        <item x="1584"/>
        <item x="417"/>
        <item x="10"/>
        <item x="1290"/>
        <item x="322"/>
        <item x="1071"/>
        <item x="564"/>
        <item x="504"/>
        <item x="511"/>
        <item x="793"/>
        <item x="746"/>
        <item x="745"/>
        <item x="813"/>
        <item x="1450"/>
        <item x="698"/>
        <item x="699"/>
        <item x="647"/>
        <item x="648"/>
        <item x="727"/>
        <item x="649"/>
        <item x="700"/>
        <item x="664"/>
        <item x="712"/>
        <item x="728"/>
        <item x="914"/>
        <item x="964"/>
        <item x="963"/>
        <item x="920"/>
        <item x="919"/>
        <item x="918"/>
        <item x="917"/>
        <item x="916"/>
        <item x="915"/>
        <item x="356"/>
        <item x="1388"/>
        <item x="1437"/>
        <item x="1430"/>
        <item x="1417"/>
        <item x="168"/>
        <item x="197"/>
        <item x="52"/>
        <item x="51"/>
        <item x="1569"/>
        <item x="951"/>
        <item x="359"/>
        <item x="363"/>
        <item x="302"/>
        <item x="292"/>
        <item x="305"/>
        <item x="240"/>
        <item x="241"/>
        <item x="74"/>
        <item x="70"/>
        <item x="125"/>
        <item x="76"/>
        <item x="221"/>
        <item x="1509"/>
        <item x="99"/>
        <item x="1335"/>
        <item x="1337"/>
        <item x="1329"/>
        <item x="1330"/>
        <item x="1331"/>
        <item x="1332"/>
        <item x="1539"/>
        <item x="1333"/>
        <item x="1336"/>
        <item x="1514"/>
        <item x="1334"/>
        <item x="1508"/>
        <item x="1497"/>
        <item x="383"/>
        <item x="212"/>
        <item x="196"/>
        <item x="308"/>
        <item x="291"/>
        <item x="414"/>
        <item x="349"/>
        <item x="203"/>
        <item x="1459"/>
        <item x="1461"/>
        <item x="822"/>
        <item x="823"/>
        <item x="824"/>
        <item x="825"/>
        <item x="769"/>
        <item x="768"/>
        <item x="760"/>
        <item x="761"/>
        <item x="762"/>
        <item x="826"/>
        <item x="763"/>
        <item x="766"/>
        <item x="767"/>
        <item x="764"/>
        <item x="751"/>
        <item x="755"/>
        <item x="752"/>
        <item x="757"/>
        <item x="758"/>
        <item x="814"/>
        <item x="842"/>
        <item x="815"/>
        <item x="816"/>
        <item x="851"/>
        <item x="817"/>
        <item x="852"/>
        <item x="843"/>
        <item x="795"/>
        <item x="857"/>
        <item x="797"/>
        <item x="799"/>
        <item x="754"/>
        <item x="800"/>
        <item x="801"/>
        <item x="802"/>
        <item x="803"/>
        <item x="804"/>
        <item x="819"/>
        <item x="820"/>
        <item x="821"/>
        <item x="45"/>
        <item x="690"/>
        <item x="1404"/>
        <item x="394"/>
        <item x="395"/>
        <item x="1479"/>
        <item x="943"/>
        <item x="275"/>
        <item x="1229"/>
        <item x="378"/>
        <item x="342"/>
        <item x="375"/>
        <item x="365"/>
        <item x="262"/>
        <item x="1296"/>
        <item x="360"/>
        <item x="338"/>
        <item x="123"/>
        <item x="258"/>
        <item x="1205"/>
        <item x="1204"/>
        <item x="1540"/>
        <item x="82"/>
        <item x="623"/>
        <item x="1485"/>
        <item x="1541"/>
        <item x="982"/>
        <item x="669"/>
        <item x="716"/>
        <item x="977"/>
        <item x="983"/>
        <item x="731"/>
        <item x="785"/>
        <item x="808"/>
        <item x="1197"/>
        <item x="1196"/>
        <item x="1198"/>
        <item x="18"/>
        <item x="1351"/>
        <item x="1026"/>
        <item x="1028"/>
        <item x="1027"/>
        <item x="1029"/>
        <item x="1030"/>
        <item x="1031"/>
        <item x="1370"/>
        <item x="1368"/>
        <item x="1124"/>
        <item x="1020"/>
        <item x="1022"/>
        <item x="1021"/>
        <item x="1125"/>
        <item x="1032"/>
        <item x="1023"/>
        <item x="1169"/>
        <item x="1171"/>
        <item x="1091"/>
        <item x="1090"/>
        <item x="1092"/>
        <item x="1173"/>
        <item x="1184"/>
        <item x="1033"/>
        <item x="35"/>
        <item x="1070"/>
        <item x="1319"/>
        <item x="331"/>
        <item x="1362"/>
        <item x="1084"/>
        <item x="1086"/>
        <item x="740"/>
        <item x="790"/>
        <item x="838"/>
        <item x="847"/>
        <item x="1463"/>
        <item x="794"/>
        <item x="818"/>
        <item x="796"/>
        <item x="798"/>
        <item x="753"/>
        <item x="750"/>
        <item x="756"/>
        <item x="748"/>
        <item x="759"/>
        <item x="747"/>
        <item x="765"/>
        <item x="792"/>
        <item x="744"/>
        <item x="1082"/>
        <item x="1436"/>
        <item x="553"/>
        <item x="1432"/>
        <item x="547"/>
        <item x="580"/>
        <item x="581"/>
        <item x="582"/>
        <item x="491"/>
        <item x="911"/>
        <item x="960"/>
        <item x="905"/>
        <item x="1395"/>
        <item x="1391"/>
        <item x="1393"/>
        <item x="1447"/>
        <item x="1371"/>
        <item x="589"/>
        <item x="493"/>
        <item x="1419"/>
        <item x="626"/>
        <item x="501"/>
        <item x="507"/>
        <item x="705"/>
        <item x="532"/>
        <item x="487"/>
        <item x="488"/>
        <item x="489"/>
        <item x="490"/>
        <item x="1399"/>
        <item x="1226"/>
        <item x="345"/>
        <item x="237"/>
        <item x="1489"/>
        <item x="306"/>
        <item x="324"/>
        <item x="319"/>
        <item x="376"/>
        <item x="287"/>
        <item x="368"/>
        <item x="307"/>
        <item x="290"/>
        <item x="286"/>
        <item x="352"/>
        <item x="354"/>
        <item x="355"/>
        <item x="353"/>
        <item x="385"/>
        <item x="1246"/>
        <item x="283"/>
        <item x="444"/>
        <item x="443"/>
        <item x="448"/>
        <item x="622"/>
        <item x="1107"/>
        <item x="59"/>
        <item x="685"/>
        <item x="686"/>
        <item x="680"/>
        <item x="681"/>
        <item x="682"/>
        <item x="683"/>
        <item x="684"/>
        <item x="988"/>
        <item x="567"/>
        <item x="574"/>
        <item x="614"/>
        <item x="592"/>
        <item x="1191"/>
        <item x="1012"/>
        <item x="1010"/>
        <item x="984"/>
        <item x="65"/>
        <item x="64"/>
        <item x="1279"/>
        <item x="1321"/>
        <item x="714"/>
        <item x="1243"/>
        <item x="1568"/>
        <item x="1347"/>
        <item x="17"/>
        <item x="1567"/>
        <item x="233"/>
        <item x="1566"/>
        <item x="1242"/>
        <item x="1578"/>
        <item x="1270"/>
        <item x="19"/>
        <item x="1244"/>
        <item x="55"/>
        <item x="1178"/>
        <item x="1111"/>
        <item x="1361"/>
        <item x="1110"/>
        <item x="1307"/>
        <item x="1308"/>
        <item x="2"/>
        <item x="1530"/>
        <item x="1305"/>
        <item x="416"/>
        <item x="1304"/>
        <item x="1528"/>
        <item x="1"/>
        <item x="440"/>
        <item x="1224"/>
        <item x="1301"/>
        <item x="78"/>
        <item x="68"/>
        <item x="1548"/>
        <item x="486"/>
        <item x="485"/>
        <item x="1255"/>
        <item x="192"/>
        <item x="1294"/>
        <item x="1247"/>
        <item x="13"/>
        <item x="369"/>
        <item x="1195"/>
        <item x="57"/>
        <item x="56"/>
        <item x="41"/>
        <item x="40"/>
        <item x="1234"/>
        <item x="1181"/>
        <item x="325"/>
        <item x="326"/>
        <item x="1074"/>
        <item x="1061"/>
        <item x="1060"/>
        <item x="1064"/>
        <item x="1357"/>
        <item x="1062"/>
        <item x="1063"/>
        <item x="1067"/>
        <item x="1066"/>
        <item x="1065"/>
        <item x="1069"/>
        <item x="1017"/>
        <item x="1006"/>
        <item x="1221"/>
        <item x="449"/>
        <item x="1009"/>
        <item x="632"/>
        <item x="633"/>
        <item x="634"/>
        <item x="654"/>
        <item x="721"/>
        <item x="707"/>
        <item x="722"/>
        <item x="723"/>
        <item x="1203"/>
        <item x="1434"/>
        <item x="1442"/>
        <item x="85"/>
        <item x="389"/>
        <item x="317"/>
        <item x="1049"/>
        <item x="1501"/>
        <item x="1048"/>
        <item x="1018"/>
        <item x="1019"/>
        <item x="37"/>
        <item x="38"/>
        <item x="437"/>
        <item x="1172"/>
        <item x="774"/>
        <item x="1170"/>
        <item x="1317"/>
        <item x="264"/>
        <item x="61"/>
        <item x="8"/>
        <item x="944"/>
        <item x="116"/>
        <item x="97"/>
        <item x="92"/>
        <item x="429"/>
        <item x="289"/>
        <item x="1575"/>
        <item x="1585"/>
        <item x="464"/>
        <item x="24"/>
        <item x="277"/>
        <item x="23"/>
        <item x="26"/>
        <item x="278"/>
        <item x="25"/>
        <item x="940"/>
        <item x="312"/>
        <item x="521"/>
        <item x="1480"/>
        <item x="1411"/>
        <item x="293"/>
        <item x="1194"/>
        <item x="294"/>
        <item x="1550"/>
        <item x="1560"/>
        <item x="1557"/>
        <item x="576"/>
        <item x="1553"/>
        <item x="432"/>
        <item x="1386"/>
        <item x="1534"/>
        <item x="245"/>
        <item x="246"/>
        <item x="247"/>
        <item x="248"/>
        <item x="412"/>
        <item x="89"/>
        <item x="782"/>
        <item x="783"/>
        <item x="655"/>
        <item x="978"/>
        <item x="43"/>
        <item x="980"/>
        <item x="677"/>
        <item x="676"/>
        <item x="381"/>
        <item x="560"/>
        <item x="559"/>
        <item x="562"/>
        <item x="561"/>
        <item x="1543"/>
        <item x="1400"/>
        <item x="1424"/>
        <item x="583"/>
        <item x="584"/>
        <item x="585"/>
        <item x="314"/>
        <item x="571"/>
        <item x="569"/>
        <item x="616"/>
        <item x="1185"/>
        <item x="1174"/>
        <item x="1109"/>
        <item x="607"/>
        <item x="608"/>
        <item x="595"/>
        <item x="593"/>
        <item x="594"/>
        <item x="601"/>
        <item x="609"/>
        <item x="701"/>
        <item x="702"/>
        <item x="703"/>
        <item x="650"/>
        <item x="665"/>
        <item x="666"/>
        <item x="704"/>
        <item x="667"/>
        <item x="668"/>
        <item x="729"/>
        <item x="1083"/>
        <item x="1392"/>
        <item x="1150"/>
        <item x="1151"/>
        <item x="1152"/>
        <item x="1153"/>
        <item x="1154"/>
        <item x="1156"/>
        <item x="1157"/>
        <item x="1158"/>
        <item x="1155"/>
        <item x="1164"/>
        <item x="1165"/>
        <item x="1166"/>
        <item x="1213"/>
        <item x="1167"/>
        <item x="1168"/>
        <item x="1035"/>
        <item x="1036"/>
        <item x="1087"/>
        <item x="1542"/>
        <item x="606"/>
        <item x="590"/>
        <item x="1287"/>
        <item x="573"/>
        <item x="554"/>
        <item x="548"/>
        <item x="1464"/>
        <item x="1394"/>
        <item x="1448"/>
        <item x="1396"/>
        <item x="1363"/>
        <item x="1085"/>
        <item x="1159"/>
        <item x="1160"/>
        <item x="1161"/>
        <item x="1162"/>
        <item x="1163"/>
        <item x="1212"/>
        <item x="528"/>
        <item x="529"/>
        <item x="531"/>
        <item x="533"/>
        <item x="1473"/>
        <item x="1037"/>
        <item x="624"/>
        <item x="625"/>
        <item x="627"/>
        <item x="652"/>
        <item x="653"/>
        <item x="706"/>
        <item x="1525"/>
        <item x="1372"/>
        <item x="1420"/>
        <item x="494"/>
        <item x="502"/>
        <item x="508"/>
        <item x="1367"/>
        <item x="1366"/>
        <item x="1492"/>
        <item x="62"/>
        <item x="922"/>
        <item x="965"/>
        <item x="191"/>
        <item x="906"/>
        <item x="907"/>
        <item x="1521"/>
        <item x="908"/>
        <item x="1535"/>
        <item x="1487"/>
        <item x="1512"/>
        <item x="909"/>
        <item x="910"/>
        <item x="1517"/>
        <item x="513"/>
        <item x="912"/>
        <item x="961"/>
        <item x="542"/>
        <item x="1038"/>
        <item x="1458"/>
        <item x="1454"/>
        <item x="1457"/>
        <item x="1453"/>
        <item x="1456"/>
        <item x="779"/>
        <item x="781"/>
        <item x="778"/>
        <item x="780"/>
        <item x="1455"/>
        <item x="357"/>
        <item x="495"/>
        <item x="98"/>
        <item x="1326"/>
        <item x="1327"/>
        <item x="1328"/>
        <item x="1349"/>
        <item x="358"/>
        <item x="362"/>
        <item x="244"/>
        <item x="411"/>
        <item x="1484"/>
        <item x="1504"/>
        <item x="1486"/>
        <item x="427"/>
        <item x="428"/>
        <item x="1558"/>
        <item x="1559"/>
        <item x="1556"/>
        <item x="1561"/>
        <item x="1536"/>
        <item x="1303"/>
        <item x="615"/>
        <item x="591"/>
        <item x="575"/>
        <item x="1516"/>
        <item x="1547"/>
        <item x="1494"/>
        <item x="1311"/>
        <item x="259"/>
        <item x="1262"/>
        <item x="327"/>
        <item x="1239"/>
        <item x="1275"/>
        <item x="228"/>
        <item x="227"/>
        <item x="216"/>
        <item x="1273"/>
        <item x="96"/>
        <item x="90"/>
        <item x="1579"/>
        <item x="351"/>
        <item x="323"/>
        <item x="1505"/>
        <item x="1533"/>
        <item x="1318"/>
        <item x="1320"/>
        <item x="1537"/>
        <item x="318"/>
        <item x="301"/>
        <item x="371"/>
        <item x="366"/>
        <item x="1555"/>
        <item x="188"/>
        <item x="187"/>
        <item x="186"/>
        <item x="1546"/>
        <item x="1545"/>
        <item x="430"/>
        <item x="67"/>
        <item x="1289"/>
        <item x="311"/>
        <item x="300"/>
        <item x="285"/>
        <item x="321"/>
        <item x="1313"/>
        <item x="409"/>
        <item x="230"/>
        <item x="229"/>
        <item x="77"/>
        <item x="214"/>
        <item x="271"/>
        <item x="200"/>
        <item x="209"/>
        <item x="231"/>
        <item x="377"/>
        <item x="226"/>
        <item x="235"/>
        <item x="1549"/>
        <item x="1565"/>
        <item x="1292"/>
        <item x="1228"/>
        <item x="1474"/>
        <item x="1232"/>
        <item x="1261"/>
        <item x="112"/>
        <item x="1235"/>
        <item x="1495"/>
        <item x="1324"/>
        <item x="1309"/>
        <item x="399"/>
        <item x="198"/>
        <item x="75"/>
        <item x="1265"/>
        <item x="207"/>
        <item x="224"/>
        <item x="1338"/>
        <item x="195"/>
        <item x="220"/>
        <item x="387"/>
        <item x="1524"/>
        <item x="1472"/>
        <item x="1385"/>
        <item x="1298"/>
        <item x="406"/>
        <item x="1576"/>
        <item x="544"/>
        <item x="546"/>
        <item x="66"/>
        <item x="734"/>
        <item x="1230"/>
        <item x="871"/>
        <item x="407"/>
        <item x="1562"/>
        <item x="1564"/>
        <item x="172"/>
        <item x="873"/>
        <item x="598"/>
        <item x="475"/>
        <item x="833"/>
        <item x="1470"/>
        <item x="1471"/>
        <item x="1077"/>
        <item x="1075"/>
        <item x="1078"/>
        <item x="1052"/>
        <item x="577"/>
        <item x="63"/>
        <item x="737"/>
        <item x="903"/>
        <item x="1050"/>
        <item x="131"/>
        <item x="1443"/>
        <item x="269"/>
        <item x="242"/>
        <item x="1529"/>
        <item x="190"/>
        <item x="1325"/>
        <item x="1491"/>
        <item x="153"/>
        <item x="1373"/>
        <item x="784"/>
        <item x="730"/>
        <item x="836"/>
        <item x="689"/>
        <item x="474"/>
        <item x="483"/>
        <item x="1499"/>
        <item x="150"/>
        <item x="183"/>
        <item x="256"/>
        <item x="1573"/>
        <item x="1583"/>
        <item x="840"/>
        <item x="849"/>
        <item x="742"/>
        <item x="954"/>
        <item x="864"/>
        <item x="1518"/>
        <item x="1496"/>
        <item x="170"/>
        <item x="628"/>
        <item x="675"/>
        <item x="994"/>
        <item x="679"/>
        <item x="620"/>
        <item x="239"/>
        <item x="570"/>
        <item x="568"/>
        <item x="543"/>
        <item x="545"/>
        <item x="894"/>
        <item x="892"/>
        <item x="890"/>
        <item x="888"/>
        <item x="958"/>
        <item x="587"/>
        <item x="588"/>
        <item x="470"/>
        <item x="1360"/>
        <item x="1263"/>
        <item x="69"/>
        <item x="71"/>
        <item x="73"/>
        <item x="81"/>
        <item x="367"/>
        <item x="47"/>
        <item x="48"/>
        <item x="49"/>
        <item x="4"/>
        <item x="42"/>
        <item x="280"/>
        <item x="952"/>
        <item x="889"/>
        <item x="959"/>
        <item x="896"/>
        <item x="895"/>
        <item x="893"/>
        <item x="891"/>
        <item x="88"/>
        <item x="344"/>
        <item x="361"/>
        <item x="925"/>
        <item x="415"/>
        <item x="469"/>
        <item x="404"/>
        <item x="1520"/>
        <item x="107"/>
        <item x="1460"/>
        <item x="1462"/>
        <item x="1378"/>
        <item x="1397"/>
        <item x="1426"/>
        <item x="1375"/>
        <item x="1427"/>
        <item x="477"/>
        <item x="79"/>
        <item x="330"/>
        <item x="180"/>
        <item x="173"/>
        <item x="174"/>
        <item x="175"/>
        <item x="176"/>
        <item x="177"/>
        <item x="178"/>
        <item x="1577"/>
        <item x="1093"/>
        <item x="1383"/>
        <item x="1429"/>
        <item x="1408"/>
        <item x="541"/>
        <item x="540"/>
        <item x="694"/>
        <item x="638"/>
        <item x="639"/>
        <item x="640"/>
        <item x="658"/>
        <item x="659"/>
        <item x="724"/>
        <item x="709"/>
        <item x="555"/>
        <item x="552"/>
        <item x="204"/>
        <item x="1189"/>
        <item x="563"/>
        <item x="117"/>
        <item x="1223"/>
        <item x="1269"/>
        <item x="391"/>
        <item x="456"/>
        <item x="1051"/>
        <item x="1095"/>
        <item x="1094"/>
        <item x="1256"/>
        <item x="1257"/>
        <item x="1316"/>
        <item x="835"/>
        <item x="855"/>
        <item x="845"/>
        <item x="499"/>
        <item x="500"/>
        <item x="341"/>
        <item x="339"/>
        <item x="364"/>
        <item x="373"/>
        <item x="299"/>
        <item x="452"/>
        <item x="453"/>
        <item x="1258"/>
        <item x="1188"/>
        <item x="374"/>
        <item x="390"/>
        <item x="106"/>
        <item x="631"/>
        <item x="303"/>
        <item x="1176"/>
        <item x="310"/>
        <item x="309"/>
        <item x="298"/>
        <item x="297"/>
        <item x="992"/>
        <item x="993"/>
        <item x="991"/>
        <item x="121"/>
        <item x="0"/>
      </items>
    </pivotField>
    <pivotField showAll="0" defaultSubtotal="0">
      <items count="60">
        <item x="24"/>
        <item x="28"/>
        <item x="22"/>
        <item x="17"/>
        <item x="58"/>
        <item x="55"/>
        <item x="33"/>
        <item x="41"/>
        <item x="43"/>
        <item x="52"/>
        <item x="8"/>
        <item x="57"/>
        <item x="11"/>
        <item x="53"/>
        <item x="31"/>
        <item x="6"/>
        <item x="25"/>
        <item x="51"/>
        <item x="59"/>
        <item x="3"/>
        <item x="27"/>
        <item x="1"/>
        <item x="48"/>
        <item x="36"/>
        <item x="15"/>
        <item x="9"/>
        <item x="19"/>
        <item x="2"/>
        <item x="14"/>
        <item x="34"/>
        <item x="44"/>
        <item x="54"/>
        <item x="23"/>
        <item x="32"/>
        <item x="16"/>
        <item x="5"/>
        <item x="50"/>
        <item x="18"/>
        <item x="40"/>
        <item x="38"/>
        <item x="20"/>
        <item x="42"/>
        <item x="56"/>
        <item x="46"/>
        <item x="37"/>
        <item x="26"/>
        <item x="49"/>
        <item x="21"/>
        <item x="13"/>
        <item x="45"/>
        <item x="12"/>
        <item x="10"/>
        <item x="47"/>
        <item x="29"/>
        <item x="35"/>
        <item x="4"/>
        <item x="39"/>
        <item x="7"/>
        <item x="30"/>
        <item x="0"/>
      </items>
    </pivotField>
    <pivotField dataField="1" showAll="0" defaultSubtotal="0">
      <items count="1382">
        <item x="1015"/>
        <item x="1035"/>
        <item x="1009"/>
        <item x="1014"/>
        <item x="132"/>
        <item x="242"/>
        <item x="1034"/>
        <item x="169"/>
        <item x="138"/>
        <item x="397"/>
        <item x="1008"/>
        <item x="1069"/>
        <item x="1027"/>
        <item x="1025"/>
        <item x="1171"/>
        <item x="1001"/>
        <item x="222"/>
        <item x="1028"/>
        <item x="1312"/>
        <item x="1350"/>
        <item x="1272"/>
        <item x="1193"/>
        <item x="1297"/>
        <item x="1213"/>
        <item x="1225"/>
        <item x="1040"/>
        <item x="1321"/>
        <item x="736"/>
        <item x="293"/>
        <item x="1264"/>
        <item x="606"/>
        <item x="1295"/>
        <item x="1188"/>
        <item x="619"/>
        <item x="1181"/>
        <item x="653"/>
        <item x="1000"/>
        <item x="598"/>
        <item x="1207"/>
        <item x="731"/>
        <item x="1031"/>
        <item x="1314"/>
        <item x="1324"/>
        <item x="1250"/>
        <item x="630"/>
        <item x="1335"/>
        <item x="1070"/>
        <item x="916"/>
        <item x="1158"/>
        <item x="282"/>
        <item x="608"/>
        <item x="1099"/>
        <item x="1288"/>
        <item x="1018"/>
        <item x="6"/>
        <item x="1333"/>
        <item x="1309"/>
        <item x="119"/>
        <item x="1278"/>
        <item x="999"/>
        <item x="1349"/>
        <item x="1298"/>
        <item x="1336"/>
        <item x="208"/>
        <item x="654"/>
        <item x="85"/>
        <item x="604"/>
        <item x="1156"/>
        <item x="1327"/>
        <item x="1113"/>
        <item x="1253"/>
        <item x="864"/>
        <item x="1170"/>
        <item x="1318"/>
        <item x="1311"/>
        <item x="1038"/>
        <item x="845"/>
        <item x="1293"/>
        <item x="651"/>
        <item x="1326"/>
        <item x="869"/>
        <item x="1317"/>
        <item x="301"/>
        <item x="1227"/>
        <item x="1183"/>
        <item x="1377"/>
        <item x="1218"/>
        <item x="7"/>
        <item x="198"/>
        <item x="1179"/>
        <item x="986"/>
        <item x="1002"/>
        <item x="1316"/>
        <item x="1123"/>
        <item x="60"/>
        <item x="139"/>
        <item x="1214"/>
        <item x="170"/>
        <item x="1215"/>
        <item x="59"/>
        <item x="1328"/>
        <item x="610"/>
        <item x="1205"/>
        <item x="1044"/>
        <item x="190"/>
        <item x="684"/>
        <item x="1275"/>
        <item x="1104"/>
        <item x="1192"/>
        <item x="1196"/>
        <item x="1325"/>
        <item x="796"/>
        <item x="683"/>
        <item x="1191"/>
        <item x="607"/>
        <item x="982"/>
        <item x="1334"/>
        <item x="621"/>
        <item x="1209"/>
        <item x="904"/>
        <item x="1302"/>
        <item x="302"/>
        <item x="155"/>
        <item x="179"/>
        <item x="1347"/>
        <item x="1"/>
        <item x="1176"/>
        <item x="1162"/>
        <item x="196"/>
        <item x="1338"/>
        <item x="620"/>
        <item x="825"/>
        <item x="1320"/>
        <item x="1194"/>
        <item x="1301"/>
        <item x="596"/>
        <item x="1132"/>
        <item x="1352"/>
        <item x="1201"/>
        <item x="912"/>
        <item x="802"/>
        <item x="1043"/>
        <item x="1276"/>
        <item x="997"/>
        <item x="97"/>
        <item x="951"/>
        <item x="310"/>
        <item x="14"/>
        <item x="3"/>
        <item x="1190"/>
        <item x="1107"/>
        <item x="1310"/>
        <item x="1072"/>
        <item x="1323"/>
        <item x="1117"/>
        <item x="1195"/>
        <item x="758"/>
        <item x="1212"/>
        <item x="1187"/>
        <item x="1313"/>
        <item x="605"/>
        <item x="631"/>
        <item x="1224"/>
        <item x="801"/>
        <item x="1217"/>
        <item x="1128"/>
        <item x="627"/>
        <item x="1177"/>
        <item x="224"/>
        <item x="1004"/>
        <item x="1221"/>
        <item x="829"/>
        <item x="1337"/>
        <item x="2"/>
        <item x="600"/>
        <item x="160"/>
        <item x="650"/>
        <item x="515"/>
        <item x="115"/>
        <item x="1075"/>
        <item x="1121"/>
        <item x="913"/>
        <item x="652"/>
        <item x="980"/>
        <item x="591"/>
        <item x="1189"/>
        <item x="609"/>
        <item x="1319"/>
        <item x="827"/>
        <item x="308"/>
        <item x="1065"/>
        <item x="571"/>
        <item x="1274"/>
        <item x="13"/>
        <item x="1078"/>
        <item x="304"/>
        <item x="1074"/>
        <item x="106"/>
        <item x="223"/>
        <item x="200"/>
        <item x="576"/>
        <item x="219"/>
        <item x="147"/>
        <item x="74"/>
        <item x="1273"/>
        <item x="628"/>
        <item x="601"/>
        <item x="1246"/>
        <item x="988"/>
        <item x="288"/>
        <item x="616"/>
        <item x="1376"/>
        <item x="1357"/>
        <item x="673"/>
        <item x="1159"/>
        <item x="1341"/>
        <item x="871"/>
        <item x="220"/>
        <item x="184"/>
        <item x="195"/>
        <item x="1119"/>
        <item x="1026"/>
        <item x="1381"/>
        <item x="197"/>
        <item x="1287"/>
        <item x="327"/>
        <item x="294"/>
        <item x="299"/>
        <item x="450"/>
        <item x="981"/>
        <item x="897"/>
        <item x="1050"/>
        <item x="186"/>
        <item x="1010"/>
        <item x="1130"/>
        <item x="1211"/>
        <item x="1371"/>
        <item x="1286"/>
        <item x="866"/>
        <item x="1115"/>
        <item x="199"/>
        <item x="266"/>
        <item x="922"/>
        <item x="1283"/>
        <item x="1219"/>
        <item x="1292"/>
        <item x="1216"/>
        <item x="108"/>
        <item x="315"/>
        <item x="1223"/>
        <item x="1330"/>
        <item x="1220"/>
        <item x="551"/>
        <item x="1379"/>
        <item x="522"/>
        <item x="645"/>
        <item x="559"/>
        <item x="11"/>
        <item x="593"/>
        <item x="634"/>
        <item x="1355"/>
        <item x="1315"/>
        <item x="638"/>
        <item x="921"/>
        <item x="798"/>
        <item x="1184"/>
        <item x="1186"/>
        <item x="1172"/>
        <item x="636"/>
        <item x="877"/>
        <item x="640"/>
        <item x="1200"/>
        <item x="287"/>
        <item x="303"/>
        <item x="281"/>
        <item x="1120"/>
        <item x="1005"/>
        <item x="678"/>
        <item x="1210"/>
        <item x="737"/>
        <item x="674"/>
        <item x="1139"/>
        <item x="141"/>
        <item x="782"/>
        <item x="172"/>
        <item x="1340"/>
        <item x="166"/>
        <item x="812"/>
        <item x="475"/>
        <item x="265"/>
        <item x="920"/>
        <item x="1135"/>
        <item x="733"/>
        <item x="1097"/>
        <item x="1111"/>
        <item x="1066"/>
        <item x="1173"/>
        <item x="1185"/>
        <item x="647"/>
        <item x="852"/>
        <item x="1127"/>
        <item x="297"/>
        <item x="1080"/>
        <item x="742"/>
        <item x="1222"/>
        <item x="885"/>
        <item x="1174"/>
        <item x="1279"/>
        <item x="181"/>
        <item x="1020"/>
        <item x="1237"/>
        <item x="1197"/>
        <item x="883"/>
        <item x="1285"/>
        <item x="280"/>
        <item x="114"/>
        <item x="578"/>
        <item x="919"/>
        <item x="544"/>
        <item x="879"/>
        <item x="952"/>
        <item x="887"/>
        <item x="1109"/>
        <item x="1006"/>
        <item x="396"/>
        <item x="1265"/>
        <item x="1280"/>
        <item x="400"/>
        <item x="875"/>
        <item x="925"/>
        <item x="1329"/>
        <item x="218"/>
        <item x="461"/>
        <item x="1141"/>
        <item x="460"/>
        <item x="676"/>
        <item x="910"/>
        <item x="1296"/>
        <item x="1204"/>
        <item x="95"/>
        <item x="134"/>
        <item x="175"/>
        <item x="1036"/>
        <item x="770"/>
        <item x="1084"/>
        <item x="1358"/>
        <item x="857"/>
        <item x="272"/>
        <item x="174"/>
        <item x="987"/>
        <item x="259"/>
        <item x="279"/>
        <item x="694"/>
        <item x="262"/>
        <item x="135"/>
        <item x="1029"/>
        <item x="1042"/>
        <item x="739"/>
        <item x="704"/>
        <item x="84"/>
        <item x="554"/>
        <item x="1208"/>
        <item x="157"/>
        <item x="675"/>
        <item x="594"/>
        <item x="1003"/>
        <item x="207"/>
        <item x="891"/>
        <item x="290"/>
        <item x="1260"/>
        <item x="1019"/>
        <item x="1198"/>
        <item x="1112"/>
        <item x="732"/>
        <item x="815"/>
        <item x="1284"/>
        <item x="101"/>
        <item x="71"/>
        <item x="1332"/>
        <item x="1122"/>
        <item x="500"/>
        <item x="690"/>
        <item x="611"/>
        <item x="1125"/>
        <item x="574"/>
        <item x="4"/>
        <item x="1252"/>
        <item x="979"/>
        <item x="291"/>
        <item x="1374"/>
        <item x="1380"/>
        <item x="992"/>
        <item x="432"/>
        <item x="847"/>
        <item x="1351"/>
        <item x="1167"/>
        <item x="917"/>
        <item x="296"/>
        <item x="703"/>
        <item x="743"/>
        <item x="890"/>
        <item x="185"/>
        <item x="907"/>
        <item x="462"/>
        <item x="803"/>
        <item x="1243"/>
        <item x="592"/>
        <item x="1245"/>
        <item x="833"/>
        <item x="682"/>
        <item x="452"/>
        <item x="443"/>
        <item x="1226"/>
        <item x="622"/>
        <item x="137"/>
        <item x="168"/>
        <item x="1032"/>
        <item x="1304"/>
        <item x="806"/>
        <item x="1083"/>
        <item x="438"/>
        <item x="734"/>
        <item x="1339"/>
        <item x="1163"/>
        <item x="1282"/>
        <item x="440"/>
        <item x="177"/>
        <item x="61"/>
        <item x="1294"/>
        <item x="201"/>
        <item x="1346"/>
        <item x="597"/>
        <item x="909"/>
        <item x="482"/>
        <item x="387"/>
        <item x="1307"/>
        <item x="646"/>
        <item x="711"/>
        <item x="1370"/>
        <item x="709"/>
        <item x="1345"/>
        <item x="768"/>
        <item x="903"/>
        <item x="1024"/>
        <item x="942"/>
        <item x="818"/>
        <item x="417"/>
        <item x="1262"/>
        <item x="781"/>
        <item x="724"/>
        <item x="153"/>
        <item x="792"/>
        <item x="258"/>
        <item x="1251"/>
        <item x="667"/>
        <item x="145"/>
        <item x="1267"/>
        <item x="835"/>
        <item x="501"/>
        <item x="269"/>
        <item x="257"/>
        <item x="239"/>
        <item x="687"/>
        <item x="1271"/>
        <item x="990"/>
        <item x="102"/>
        <item x="874"/>
        <item x="1030"/>
        <item x="975"/>
        <item x="1342"/>
        <item x="838"/>
        <item x="1266"/>
        <item x="888"/>
        <item x="1168"/>
        <item x="614"/>
        <item x="572"/>
        <item x="722"/>
        <item x="225"/>
        <item x="911"/>
        <item x="263"/>
        <item x="573"/>
        <item x="1261"/>
        <item x="159"/>
        <item x="213"/>
        <item x="82"/>
        <item x="538"/>
        <item x="854"/>
        <item x="848"/>
        <item x="577"/>
        <item x="1303"/>
        <item x="899"/>
        <item x="753"/>
        <item x="434"/>
        <item x="124"/>
        <item x="955"/>
        <item x="865"/>
        <item x="1254"/>
        <item x="35"/>
        <item x="1242"/>
        <item x="915"/>
        <item x="260"/>
        <item x="15"/>
        <item x="1055"/>
        <item x="247"/>
        <item x="243"/>
        <item x="1103"/>
        <item x="1012"/>
        <item x="1011"/>
        <item x="943"/>
        <item x="1039"/>
        <item x="133"/>
        <item x="846"/>
        <item x="289"/>
        <item x="886"/>
        <item x="637"/>
        <item x="625"/>
        <item x="725"/>
        <item x="923"/>
        <item x="5"/>
        <item x="286"/>
        <item x="1046"/>
        <item x="1234"/>
        <item x="870"/>
        <item x="978"/>
        <item x="1202"/>
        <item x="831"/>
        <item x="938"/>
        <item x="1228"/>
        <item x="357"/>
        <item x="898"/>
        <item x="381"/>
        <item x="530"/>
        <item x="10"/>
        <item x="1145"/>
        <item x="861"/>
        <item x="117"/>
        <item x="685"/>
        <item x="914"/>
        <item x="1166"/>
        <item x="285"/>
        <item x="985"/>
        <item x="8"/>
        <item x="12"/>
        <item x="156"/>
        <item x="180"/>
        <item x="1239"/>
        <item x="18"/>
        <item x="367"/>
        <item x="947"/>
        <item x="283"/>
        <item x="1058"/>
        <item x="1241"/>
        <item x="321"/>
        <item x="1259"/>
        <item x="309"/>
        <item x="167"/>
        <item x="632"/>
        <item x="323"/>
        <item x="253"/>
        <item x="881"/>
        <item x="1180"/>
        <item x="1373"/>
        <item x="927"/>
        <item x="880"/>
        <item x="1102"/>
        <item x="87"/>
        <item x="295"/>
        <item x="590"/>
        <item x="324"/>
        <item x="300"/>
        <item x="152"/>
        <item x="273"/>
        <item x="163"/>
        <item x="868"/>
        <item x="234"/>
        <item x="1199"/>
        <item x="75"/>
        <item x="58"/>
        <item x="686"/>
        <item x="1369"/>
        <item x="613"/>
        <item x="206"/>
        <item x="188"/>
        <item x="702"/>
        <item x="444"/>
        <item x="820"/>
        <item x="1160"/>
        <item x="853"/>
        <item x="995"/>
        <item x="809"/>
        <item x="933"/>
        <item x="468"/>
        <item x="488"/>
        <item x="969"/>
        <item x="93"/>
        <item x="1368"/>
        <item x="211"/>
        <item x="860"/>
        <item x="94"/>
        <item x="784"/>
        <item x="873"/>
        <item x="958"/>
        <item x="431"/>
        <item x="830"/>
        <item x="319"/>
        <item x="1322"/>
        <item x="800"/>
        <item x="413"/>
        <item x="797"/>
        <item x="560"/>
        <item x="275"/>
        <item x="983"/>
        <item x="946"/>
        <item x="655"/>
        <item x="261"/>
        <item x="562"/>
        <item x="624"/>
        <item x="144"/>
        <item x="1354"/>
        <item x="872"/>
        <item x="1134"/>
        <item x="343"/>
        <item x="1165"/>
        <item x="1367"/>
        <item x="120"/>
        <item x="679"/>
        <item x="1144"/>
        <item x="767"/>
        <item x="136"/>
        <item x="826"/>
        <item x="409"/>
        <item x="945"/>
        <item x="1142"/>
        <item x="112"/>
        <item x="507"/>
        <item x="658"/>
        <item x="1362"/>
        <item x="867"/>
        <item x="791"/>
        <item x="1106"/>
        <item x="455"/>
        <item x="1178"/>
        <item x="906"/>
        <item x="984"/>
        <item x="1138"/>
        <item x="1277"/>
        <item x="1023"/>
        <item x="476"/>
        <item x="73"/>
        <item x="902"/>
        <item x="493"/>
        <item x="1238"/>
        <item x="425"/>
        <item x="271"/>
        <item x="721"/>
        <item x="659"/>
        <item x="442"/>
        <item x="317"/>
        <item x="240"/>
        <item x="759"/>
        <item x="318"/>
        <item x="527"/>
        <item x="1361"/>
        <item x="752"/>
        <item x="1270"/>
        <item x="267"/>
        <item x="26"/>
        <item x="1064"/>
        <item x="642"/>
        <item x="764"/>
        <item x="1096"/>
        <item x="805"/>
        <item x="57"/>
        <item x="1063"/>
        <item x="83"/>
        <item x="467"/>
        <item x="1073"/>
        <item x="209"/>
        <item x="771"/>
        <item x="1137"/>
        <item x="894"/>
        <item x="385"/>
        <item x="677"/>
        <item x="76"/>
        <item x="30"/>
        <item x="447"/>
        <item x="127"/>
        <item x="878"/>
        <item x="639"/>
        <item x="531"/>
        <item x="972"/>
        <item x="1017"/>
        <item x="244"/>
        <item x="561"/>
        <item x="116"/>
        <item x="1054"/>
        <item x="1076"/>
        <item x="91"/>
        <item x="456"/>
        <item x="278"/>
        <item x="1105"/>
        <item x="584"/>
        <item x="1071"/>
        <item x="63"/>
        <item x="968"/>
        <item x="221"/>
        <item x="918"/>
        <item x="828"/>
        <item x="487"/>
        <item x="956"/>
        <item x="892"/>
        <item x="657"/>
        <item x="386"/>
        <item x="99"/>
        <item x="529"/>
        <item x="430"/>
        <item x="1232"/>
        <item x="162"/>
        <item x="840"/>
        <item x="557"/>
        <item x="900"/>
        <item x="360"/>
        <item x="957"/>
        <item x="1372"/>
        <item x="817"/>
        <item x="1248"/>
        <item x="813"/>
        <item x="494"/>
        <item x="105"/>
        <item x="16"/>
        <item x="649"/>
        <item x="9"/>
        <item x="882"/>
        <item x="1306"/>
        <item x="648"/>
        <item x="858"/>
        <item x="251"/>
        <item x="849"/>
        <item x="944"/>
        <item x="256"/>
        <item x="370"/>
        <item x="893"/>
        <item x="506"/>
        <item x="901"/>
        <item x="107"/>
        <item x="1133"/>
        <item x="109"/>
        <item x="555"/>
        <item x="884"/>
        <item x="329"/>
        <item x="254"/>
        <item x="449"/>
        <item x="989"/>
        <item x="193"/>
        <item x="226"/>
        <item x="787"/>
        <item x="589"/>
        <item x="1095"/>
        <item x="463"/>
        <item x="814"/>
        <item x="543"/>
        <item x="38"/>
        <item x="1289"/>
        <item x="850"/>
        <item x="1247"/>
        <item x="666"/>
        <item x="328"/>
        <item x="20"/>
        <item x="516"/>
        <item x="1053"/>
        <item x="451"/>
        <item x="439"/>
        <item x="1022"/>
        <item x="1051"/>
        <item x="612"/>
        <item x="187"/>
        <item x="889"/>
        <item x="192"/>
        <item x="314"/>
        <item x="41"/>
        <item x="824"/>
        <item x="789"/>
        <item x="178"/>
        <item x="43"/>
        <item x="1236"/>
        <item x="1052"/>
        <item x="842"/>
        <item x="564"/>
        <item x="268"/>
        <item x="1164"/>
        <item x="24"/>
        <item x="1255"/>
        <item x="1291"/>
        <item x="215"/>
        <item x="895"/>
        <item x="799"/>
        <item x="1136"/>
        <item x="810"/>
        <item x="730"/>
        <item x="523"/>
        <item x="64"/>
        <item x="966"/>
        <item x="1299"/>
        <item x="1116"/>
        <item x="483"/>
        <item x="274"/>
        <item x="553"/>
        <item x="569"/>
        <item x="277"/>
        <item x="526"/>
        <item x="1353"/>
        <item x="202"/>
        <item x="1308"/>
        <item x="1114"/>
        <item x="524"/>
        <item x="566"/>
        <item x="1344"/>
        <item x="623"/>
        <item x="448"/>
        <item x="65"/>
        <item x="774"/>
        <item x="154"/>
        <item x="876"/>
        <item x="695"/>
        <item x="558"/>
        <item x="1366"/>
        <item x="1348"/>
        <item x="384"/>
        <item x="855"/>
        <item x="680"/>
        <item x="346"/>
        <item x="834"/>
        <item x="1169"/>
        <item x="635"/>
        <item x="1152"/>
        <item x="1143"/>
        <item x="429"/>
        <item x="313"/>
        <item x="502"/>
        <item x="1140"/>
        <item x="756"/>
        <item x="143"/>
        <item x="1161"/>
        <item x="1331"/>
        <item x="176"/>
        <item x="1037"/>
        <item x="816"/>
        <item x="783"/>
        <item x="130"/>
        <item x="92"/>
        <item x="1290"/>
        <item x="37"/>
        <item x="320"/>
        <item x="1359"/>
        <item x="62"/>
        <item x="762"/>
        <item x="142"/>
        <item x="539"/>
        <item x="841"/>
        <item x="173"/>
        <item x="836"/>
        <item x="664"/>
        <item x="1081"/>
        <item x="729"/>
        <item x="125"/>
        <item x="1300"/>
        <item x="959"/>
        <item x="182"/>
        <item x="935"/>
        <item x="745"/>
        <item x="326"/>
        <item x="96"/>
        <item x="859"/>
        <item x="528"/>
        <item x="534"/>
        <item x="113"/>
        <item x="270"/>
        <item x="693"/>
        <item x="808"/>
        <item x="66"/>
        <item x="248"/>
        <item x="993"/>
        <item x="40"/>
        <item x="660"/>
        <item x="545"/>
        <item x="761"/>
        <item x="582"/>
        <item x="1378"/>
        <item x="36"/>
        <item x="49"/>
        <item x="937"/>
        <item x="550"/>
        <item x="28"/>
        <item x="1124"/>
        <item x="422"/>
        <item x="140"/>
        <item x="171"/>
        <item x="1094"/>
        <item x="151"/>
        <item x="466"/>
        <item x="1154"/>
        <item x="1049"/>
        <item x="402"/>
        <item x="525"/>
        <item x="706"/>
        <item x="851"/>
        <item x="407"/>
        <item x="56"/>
        <item x="1110"/>
        <item x="1235"/>
        <item x="1048"/>
        <item x="786"/>
        <item x="819"/>
        <item x="856"/>
        <item x="1269"/>
        <item x="52"/>
        <item x="1343"/>
        <item x="22"/>
        <item x="44"/>
        <item x="961"/>
        <item x="191"/>
        <item x="204"/>
        <item x="1021"/>
        <item x="726"/>
        <item x="681"/>
        <item x="713"/>
        <item x="205"/>
        <item x="1045"/>
        <item x="189"/>
        <item x="1007"/>
        <item x="312"/>
        <item x="486"/>
        <item x="748"/>
        <item x="1108"/>
        <item x="104"/>
        <item x="1016"/>
        <item x="740"/>
        <item x="727"/>
        <item x="662"/>
        <item x="1146"/>
        <item x="51"/>
        <item x="807"/>
        <item x="929"/>
        <item x="1231"/>
        <item x="757"/>
        <item x="158"/>
        <item x="1089"/>
        <item x="118"/>
        <item x="292"/>
        <item x="691"/>
        <item x="738"/>
        <item x="399"/>
        <item x="100"/>
        <item x="423"/>
        <item x="896"/>
        <item x="763"/>
        <item x="89"/>
        <item x="973"/>
        <item x="54"/>
        <item x="794"/>
        <item x="505"/>
        <item x="697"/>
        <item x="556"/>
        <item x="926"/>
        <item x="72"/>
        <item x="1375"/>
        <item x="641"/>
        <item x="595"/>
        <item x="804"/>
        <item x="663"/>
        <item x="88"/>
        <item x="80"/>
        <item x="334"/>
        <item x="1085"/>
        <item x="122"/>
        <item x="1365"/>
        <item x="424"/>
        <item x="307"/>
        <item x="433"/>
        <item x="1126"/>
        <item x="542"/>
        <item x="930"/>
        <item x="401"/>
        <item x="465"/>
        <item x="1244"/>
        <item x="949"/>
        <item x="252"/>
        <item x="121"/>
        <item x="928"/>
        <item x="778"/>
        <item x="453"/>
        <item x="1148"/>
        <item x="446"/>
        <item x="1364"/>
        <item x="665"/>
        <item x="103"/>
        <item x="723"/>
        <item x="779"/>
        <item x="454"/>
        <item x="161"/>
        <item x="1281"/>
        <item x="146"/>
        <item x="416"/>
        <item x="1206"/>
        <item x="769"/>
        <item x="53"/>
        <item x="34"/>
        <item x="237"/>
        <item x="1305"/>
        <item x="547"/>
        <item x="441"/>
        <item x="587"/>
        <item x="1047"/>
        <item x="744"/>
        <item x="644"/>
        <item x="837"/>
        <item x="712"/>
        <item x="552"/>
        <item x="710"/>
        <item x="586"/>
        <item x="111"/>
        <item x="485"/>
        <item x="404"/>
        <item x="232"/>
        <item x="716"/>
        <item x="755"/>
        <item x="481"/>
        <item x="1363"/>
        <item x="276"/>
        <item x="33"/>
        <item x="715"/>
        <item x="700"/>
        <item x="1230"/>
        <item x="962"/>
        <item x="931"/>
        <item x="546"/>
        <item x="585"/>
        <item x="1088"/>
        <item x="1263"/>
        <item x="1203"/>
        <item x="780"/>
        <item x="217"/>
        <item x="39"/>
        <item x="688"/>
        <item x="741"/>
        <item x="403"/>
        <item x="1033"/>
        <item x="479"/>
        <item x="415"/>
        <item x="1268"/>
        <item x="839"/>
        <item x="514"/>
        <item x="504"/>
        <item x="214"/>
        <item x="692"/>
        <item x="754"/>
        <item x="696"/>
        <item x="775"/>
        <item x="976"/>
        <item x="27"/>
        <item x="241"/>
        <item x="924"/>
        <item x="90"/>
        <item x="148"/>
        <item x="264"/>
        <item x="165"/>
        <item x="963"/>
        <item x="380"/>
        <item x="541"/>
        <item x="332"/>
        <item x="579"/>
        <item x="477"/>
        <item x="1249"/>
        <item x="284"/>
        <item x="1098"/>
        <item x="1256"/>
        <item x="977"/>
        <item x="331"/>
        <item x="746"/>
        <item x="1100"/>
        <item x="521"/>
        <item x="1101"/>
        <item x="50"/>
        <item x="862"/>
        <item x="383"/>
        <item x="426"/>
        <item x="773"/>
        <item x="1056"/>
        <item x="250"/>
        <item x="398"/>
        <item x="535"/>
        <item x="359"/>
        <item x="1233"/>
        <item x="98"/>
        <item x="129"/>
        <item x="643"/>
        <item x="749"/>
        <item x="459"/>
        <item x="245"/>
        <item x="699"/>
        <item x="669"/>
        <item x="707"/>
        <item x="998"/>
        <item x="369"/>
        <item x="437"/>
        <item x="832"/>
        <item x="570"/>
        <item x="1229"/>
        <item x="940"/>
        <item x="48"/>
        <item x="86"/>
        <item x="311"/>
        <item x="532"/>
        <item x="776"/>
        <item x="32"/>
        <item x="21"/>
        <item x="714"/>
        <item x="960"/>
        <item x="316"/>
        <item x="497"/>
        <item x="905"/>
        <item x="395"/>
        <item x="457"/>
        <item x="588"/>
        <item x="760"/>
        <item x="728"/>
        <item x="705"/>
        <item x="419"/>
        <item x="950"/>
        <item x="1013"/>
        <item x="47"/>
        <item x="689"/>
        <item x="795"/>
        <item x="1258"/>
        <item x="418"/>
        <item x="1240"/>
        <item x="765"/>
        <item x="372"/>
        <item x="964"/>
        <item x="747"/>
        <item x="322"/>
        <item x="472"/>
        <item x="971"/>
        <item x="356"/>
        <item x="1086"/>
        <item x="325"/>
        <item x="495"/>
        <item x="229"/>
        <item x="750"/>
        <item x="464"/>
        <item x="1087"/>
        <item x="255"/>
        <item x="1118"/>
        <item x="364"/>
        <item x="1129"/>
        <item x="391"/>
        <item x="238"/>
        <item x="719"/>
        <item x="908"/>
        <item x="932"/>
        <item x="718"/>
        <item x="701"/>
        <item x="517"/>
        <item x="811"/>
        <item x="954"/>
        <item x="445"/>
        <item x="469"/>
        <item x="489"/>
        <item x="236"/>
        <item x="575"/>
        <item x="777"/>
        <item x="934"/>
        <item x="785"/>
        <item x="970"/>
        <item x="375"/>
        <item x="362"/>
        <item x="708"/>
        <item x="212"/>
        <item x="474"/>
        <item x="492"/>
        <item x="793"/>
        <item x="1067"/>
        <item x="470"/>
        <item x="490"/>
        <item x="788"/>
        <item x="717"/>
        <item x="345"/>
        <item x="484"/>
        <item x="698"/>
        <item x="1155"/>
        <item x="427"/>
        <item x="414"/>
        <item x="373"/>
        <item x="363"/>
        <item x="411"/>
        <item x="953"/>
        <item x="131"/>
        <item x="390"/>
        <item x="511"/>
        <item x="513"/>
        <item x="567"/>
        <item x="203"/>
        <item x="149"/>
        <item x="361"/>
        <item x="216"/>
        <item x="1360"/>
        <item x="1257"/>
        <item x="563"/>
        <item x="863"/>
        <item x="766"/>
        <item x="348"/>
        <item x="382"/>
        <item x="374"/>
        <item x="503"/>
        <item x="844"/>
        <item x="941"/>
        <item x="358"/>
        <item x="508"/>
        <item x="371"/>
        <item x="583"/>
        <item x="365"/>
        <item x="967"/>
        <item x="735"/>
        <item x="392"/>
        <item x="772"/>
        <item x="406"/>
        <item x="81"/>
        <item x="790"/>
        <item x="549"/>
        <item x="509"/>
        <item x="540"/>
        <item x="581"/>
        <item x="368"/>
        <item x="670"/>
        <item x="45"/>
        <item x="31"/>
        <item x="376"/>
        <item x="126"/>
        <item x="428"/>
        <item x="720"/>
        <item x="471"/>
        <item x="491"/>
        <item x="29"/>
        <item x="410"/>
        <item x="351"/>
        <item x="751"/>
        <item x="821"/>
        <item x="389"/>
        <item x="478"/>
        <item x="668"/>
        <item x="210"/>
        <item x="843"/>
        <item x="77"/>
        <item x="246"/>
        <item x="1149"/>
        <item x="25"/>
        <item x="580"/>
        <item x="249"/>
        <item x="19"/>
        <item x="388"/>
        <item x="79"/>
        <item x="350"/>
        <item x="78"/>
        <item x="1356"/>
        <item x="347"/>
        <item x="1175"/>
        <item x="408"/>
        <item x="510"/>
        <item x="948"/>
        <item x="533"/>
        <item x="473"/>
        <item x="194"/>
        <item x="46"/>
        <item x="458"/>
        <item x="344"/>
        <item x="333"/>
        <item x="352"/>
        <item x="822"/>
        <item x="1090"/>
        <item x="1092"/>
        <item x="1093"/>
        <item x="128"/>
        <item x="393"/>
        <item x="496"/>
        <item x="231"/>
        <item x="342"/>
        <item x="377"/>
        <item x="965"/>
        <item x="123"/>
        <item x="548"/>
        <item x="349"/>
        <item x="512"/>
        <item x="228"/>
        <item x="519"/>
        <item x="823"/>
        <item x="42"/>
        <item x="565"/>
        <item x="338"/>
        <item x="1153"/>
        <item x="405"/>
        <item x="1068"/>
        <item x="671"/>
        <item x="672"/>
        <item x="337"/>
        <item x="353"/>
        <item x="420"/>
        <item x="330"/>
        <item x="939"/>
        <item x="936"/>
        <item x="339"/>
        <item x="55"/>
        <item x="379"/>
        <item x="67"/>
        <item x="994"/>
        <item x="1151"/>
        <item x="1147"/>
        <item x="633"/>
        <item x="336"/>
        <item x="1091"/>
        <item x="335"/>
        <item x="412"/>
        <item x="421"/>
        <item x="518"/>
        <item x="568"/>
        <item x="355"/>
        <item x="230"/>
        <item x="340"/>
        <item x="366"/>
        <item x="378"/>
        <item x="394"/>
        <item x="996"/>
        <item x="974"/>
        <item x="1150"/>
        <item x="354"/>
        <item x="341"/>
        <item x="1041"/>
        <item x="1079"/>
        <item x="1077"/>
        <item x="1131"/>
        <item x="1082"/>
        <item x="150"/>
        <item x="164"/>
        <item x="603"/>
        <item x="618"/>
        <item x="1157"/>
        <item x="991"/>
        <item x="110"/>
        <item x="536"/>
        <item x="306"/>
        <item x="183"/>
        <item x="1182"/>
        <item x="629"/>
        <item x="602"/>
        <item x="617"/>
        <item x="480"/>
        <item x="1062"/>
        <item x="298"/>
        <item x="305"/>
        <item x="498"/>
        <item x="626"/>
        <item x="599"/>
        <item x="436"/>
        <item x="615"/>
        <item x="1061"/>
        <item x="1059"/>
        <item x="435"/>
        <item x="1057"/>
        <item x="1060"/>
        <item x="235"/>
        <item x="499"/>
        <item x="68"/>
        <item x="661"/>
        <item x="656"/>
        <item x="537"/>
        <item x="69"/>
        <item x="233"/>
        <item x="520"/>
        <item x="227"/>
        <item x="17"/>
        <item x="23"/>
        <item x="70"/>
        <item x="0"/>
      </items>
    </pivotField>
    <pivotField showAll="0" defaultSubtotal="0"/>
    <pivotField showAll="0" defaultSubtotal="0"/>
  </pivotFields>
  <rowFields count="1">
    <field x="0"/>
  </rowFields>
  <rowItems count="1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</rowItems>
  <colItems count="1">
    <i/>
  </colItems>
  <dataFields count="1">
    <dataField name="Сумма по полю Кіл-ть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55"/>
  <sheetViews>
    <sheetView topLeftCell="A1138" workbookViewId="0">
      <selection activeCell="A4" sqref="A4:B1154"/>
    </sheetView>
  </sheetViews>
  <sheetFormatPr defaultRowHeight="12.75" x14ac:dyDescent="0.2"/>
  <cols>
    <col min="1" max="1" width="36.7109375" customWidth="1"/>
    <col min="2" max="2" width="21.85546875" customWidth="1"/>
    <col min="3" max="3" width="4.85546875" customWidth="1"/>
    <col min="4" max="4" width="10" customWidth="1"/>
    <col min="5" max="5" width="9" customWidth="1"/>
    <col min="6" max="6" width="9.5703125" customWidth="1"/>
    <col min="7" max="7" width="4.85546875" customWidth="1"/>
    <col min="8" max="8" width="5" customWidth="1"/>
    <col min="9" max="9" width="7" customWidth="1"/>
    <col min="10" max="10" width="5.85546875" customWidth="1"/>
    <col min="11" max="12" width="7" customWidth="1"/>
    <col min="13" max="13" width="8.42578125" customWidth="1"/>
    <col min="14" max="14" width="9" customWidth="1"/>
    <col min="15" max="15" width="7" customWidth="1"/>
    <col min="16" max="16" width="8.28515625" customWidth="1"/>
    <col min="17" max="17" width="8" customWidth="1"/>
    <col min="18" max="18" width="6.85546875" customWidth="1"/>
    <col min="19" max="19" width="8.7109375" customWidth="1"/>
    <col min="20" max="20" width="7.85546875" customWidth="1"/>
    <col min="21" max="21" width="8" customWidth="1"/>
    <col min="22" max="22" width="7.28515625" customWidth="1"/>
    <col min="23" max="23" width="8" customWidth="1"/>
    <col min="24" max="24" width="7.28515625" customWidth="1"/>
    <col min="25" max="25" width="8" customWidth="1"/>
    <col min="26" max="26" width="9" customWidth="1"/>
    <col min="27" max="27" width="11" customWidth="1"/>
    <col min="28" max="28" width="9.140625" customWidth="1"/>
    <col min="29" max="29" width="8" customWidth="1"/>
    <col min="30" max="30" width="7" customWidth="1"/>
    <col min="31" max="31" width="9.28515625" customWidth="1"/>
    <col min="32" max="32" width="5" customWidth="1"/>
    <col min="33" max="34" width="8" customWidth="1"/>
    <col min="35" max="35" width="5.28515625" customWidth="1"/>
    <col min="36" max="36" width="7.7109375" customWidth="1"/>
    <col min="37" max="37" width="6" customWidth="1"/>
    <col min="38" max="38" width="7" customWidth="1"/>
    <col min="39" max="39" width="6" customWidth="1"/>
    <col min="40" max="40" width="5.140625" customWidth="1"/>
    <col min="41" max="41" width="7.85546875" customWidth="1"/>
    <col min="42" max="42" width="12" customWidth="1"/>
    <col min="43" max="43" width="7.7109375" customWidth="1"/>
    <col min="44" max="44" width="6" customWidth="1"/>
    <col min="45" max="45" width="7.28515625" customWidth="1"/>
    <col min="46" max="47" width="9.7109375" customWidth="1"/>
    <col min="48" max="48" width="8.7109375" customWidth="1"/>
    <col min="49" max="49" width="9" customWidth="1"/>
    <col min="50" max="50" width="11" customWidth="1"/>
    <col min="51" max="51" width="4.5703125" customWidth="1"/>
    <col min="52" max="52" width="12" customWidth="1"/>
    <col min="53" max="53" width="11" customWidth="1"/>
    <col min="54" max="54" width="6.42578125" customWidth="1"/>
    <col min="55" max="55" width="8" customWidth="1"/>
    <col min="56" max="56" width="7" customWidth="1"/>
    <col min="57" max="57" width="12" customWidth="1"/>
    <col min="58" max="58" width="6.42578125" customWidth="1"/>
    <col min="59" max="59" width="11" customWidth="1"/>
    <col min="60" max="60" width="4" customWidth="1"/>
    <col min="61" max="61" width="7.28515625" customWidth="1"/>
    <col min="62" max="62" width="12" customWidth="1"/>
    <col min="63" max="63" width="36.7109375" customWidth="1"/>
    <col min="64" max="64" width="38.7109375" customWidth="1"/>
    <col min="65" max="65" width="37" customWidth="1"/>
    <col min="66" max="67" width="38.85546875" customWidth="1"/>
    <col min="68" max="68" width="42.140625" customWidth="1"/>
    <col min="69" max="72" width="37.140625" customWidth="1"/>
    <col min="73" max="76" width="40.42578125" customWidth="1"/>
    <col min="77" max="78" width="16.42578125" customWidth="1"/>
    <col min="79" max="79" width="42.42578125" customWidth="1"/>
    <col min="80" max="80" width="57" customWidth="1"/>
    <col min="81" max="81" width="43.42578125" customWidth="1"/>
    <col min="82" max="82" width="9.5703125" customWidth="1"/>
    <col min="83" max="83" width="33.42578125" customWidth="1"/>
    <col min="84" max="84" width="33" customWidth="1"/>
    <col min="85" max="85" width="33.42578125" customWidth="1"/>
    <col min="86" max="86" width="31.7109375" customWidth="1"/>
    <col min="87" max="87" width="28.5703125" customWidth="1"/>
    <col min="88" max="88" width="39.5703125" customWidth="1"/>
    <col min="89" max="90" width="28.28515625" customWidth="1"/>
    <col min="91" max="91" width="71.140625" customWidth="1"/>
    <col min="92" max="92" width="37.5703125" customWidth="1"/>
    <col min="93" max="93" width="37.42578125" customWidth="1"/>
    <col min="94" max="94" width="42.42578125" customWidth="1"/>
    <col min="95" max="95" width="37.28515625" customWidth="1"/>
    <col min="96" max="97" width="55" customWidth="1"/>
    <col min="98" max="99" width="172.5703125" customWidth="1"/>
    <col min="100" max="100" width="127.7109375" customWidth="1"/>
    <col min="101" max="101" width="229.85546875" customWidth="1"/>
    <col min="102" max="102" width="115.140625" customWidth="1"/>
    <col min="103" max="103" width="159.85546875" customWidth="1"/>
    <col min="104" max="104" width="158.7109375" customWidth="1"/>
    <col min="105" max="106" width="156.85546875" customWidth="1"/>
    <col min="107" max="107" width="157.42578125" customWidth="1"/>
    <col min="108" max="108" width="156.28515625" customWidth="1"/>
    <col min="109" max="109" width="159.28515625" customWidth="1"/>
    <col min="110" max="110" width="38" customWidth="1"/>
    <col min="111" max="114" width="46.42578125" customWidth="1"/>
    <col min="115" max="115" width="76.85546875" customWidth="1"/>
    <col min="116" max="116" width="74.7109375" customWidth="1"/>
    <col min="117" max="117" width="64.42578125" customWidth="1"/>
    <col min="118" max="118" width="47.5703125" customWidth="1"/>
    <col min="119" max="119" width="65.5703125" customWidth="1"/>
    <col min="120" max="120" width="61" customWidth="1"/>
    <col min="121" max="121" width="33.140625" customWidth="1"/>
    <col min="122" max="122" width="32.140625" customWidth="1"/>
    <col min="123" max="123" width="32.5703125" customWidth="1"/>
    <col min="124" max="124" width="88.5703125" customWidth="1"/>
    <col min="125" max="126" width="88.7109375" customWidth="1"/>
    <col min="127" max="127" width="53.140625" customWidth="1"/>
    <col min="128" max="128" width="30.7109375" customWidth="1"/>
    <col min="129" max="129" width="29.7109375" customWidth="1"/>
    <col min="130" max="130" width="32.7109375" customWidth="1"/>
    <col min="131" max="131" width="33.140625" customWidth="1"/>
    <col min="132" max="132" width="88.5703125" customWidth="1"/>
    <col min="133" max="133" width="88.7109375" customWidth="1"/>
    <col min="134" max="134" width="53.7109375" customWidth="1"/>
    <col min="135" max="135" width="31.5703125" customWidth="1"/>
    <col min="136" max="136" width="31.7109375" customWidth="1"/>
    <col min="137" max="137" width="31.28515625" customWidth="1"/>
    <col min="138" max="138" width="30.28515625" customWidth="1"/>
    <col min="139" max="139" width="30.140625" customWidth="1"/>
    <col min="140" max="140" width="51.85546875" customWidth="1"/>
    <col min="141" max="141" width="73.7109375" customWidth="1"/>
    <col min="142" max="142" width="76" customWidth="1"/>
    <col min="143" max="143" width="70.7109375" customWidth="1"/>
    <col min="144" max="144" width="57.140625" customWidth="1"/>
    <col min="145" max="145" width="61.42578125" customWidth="1"/>
    <col min="146" max="146" width="45" customWidth="1"/>
    <col min="147" max="151" width="47.140625" customWidth="1"/>
    <col min="152" max="152" width="119.7109375" customWidth="1"/>
    <col min="153" max="153" width="118.7109375" customWidth="1"/>
    <col min="154" max="154" width="9.85546875" customWidth="1"/>
    <col min="155" max="155" width="44.5703125" customWidth="1"/>
    <col min="156" max="156" width="79.7109375" customWidth="1"/>
    <col min="157" max="157" width="81.42578125" customWidth="1"/>
    <col min="158" max="158" width="121.140625" customWidth="1"/>
    <col min="159" max="159" width="127.42578125" customWidth="1"/>
    <col min="160" max="160" width="148" customWidth="1"/>
    <col min="161" max="161" width="70.7109375" customWidth="1"/>
    <col min="162" max="167" width="44.42578125" customWidth="1"/>
    <col min="168" max="168" width="10.5703125" customWidth="1"/>
    <col min="169" max="169" width="32.42578125" customWidth="1"/>
    <col min="170" max="171" width="60.5703125" customWidth="1"/>
    <col min="172" max="174" width="77.7109375" customWidth="1"/>
    <col min="175" max="176" width="76.7109375" customWidth="1"/>
    <col min="177" max="177" width="55.7109375" customWidth="1"/>
    <col min="178" max="178" width="56.7109375" customWidth="1"/>
    <col min="179" max="179" width="58.7109375" customWidth="1"/>
    <col min="180" max="180" width="19.5703125" customWidth="1"/>
    <col min="181" max="182" width="65.140625" customWidth="1"/>
    <col min="183" max="183" width="20" customWidth="1"/>
    <col min="184" max="184" width="26.85546875" customWidth="1"/>
    <col min="185" max="185" width="41.5703125" customWidth="1"/>
    <col min="186" max="186" width="30.42578125" customWidth="1"/>
    <col min="187" max="187" width="51.5703125" customWidth="1"/>
    <col min="188" max="188" width="25.7109375" customWidth="1"/>
    <col min="189" max="189" width="36" customWidth="1"/>
    <col min="190" max="190" width="123.28515625" customWidth="1"/>
    <col min="191" max="191" width="51.28515625" customWidth="1"/>
    <col min="192" max="192" width="137.85546875" customWidth="1"/>
    <col min="193" max="193" width="137.140625" customWidth="1"/>
    <col min="194" max="194" width="37.7109375" customWidth="1"/>
    <col min="195" max="195" width="31.7109375" customWidth="1"/>
    <col min="196" max="196" width="33.85546875" customWidth="1"/>
    <col min="197" max="197" width="45.85546875" customWidth="1"/>
    <col min="198" max="198" width="18.5703125" customWidth="1"/>
    <col min="199" max="199" width="41" customWidth="1"/>
    <col min="200" max="200" width="37.42578125" customWidth="1"/>
    <col min="201" max="201" width="94.7109375" customWidth="1"/>
    <col min="202" max="202" width="82.7109375" customWidth="1"/>
    <col min="203" max="203" width="41.42578125" customWidth="1"/>
    <col min="204" max="204" width="81.85546875" customWidth="1"/>
    <col min="205" max="205" width="45.7109375" customWidth="1"/>
    <col min="206" max="206" width="44.7109375" customWidth="1"/>
    <col min="207" max="207" width="26.28515625" customWidth="1"/>
    <col min="208" max="208" width="25.140625" customWidth="1"/>
    <col min="209" max="209" width="48.7109375" customWidth="1"/>
    <col min="210" max="210" width="46.85546875" customWidth="1"/>
    <col min="211" max="211" width="47.7109375" customWidth="1"/>
    <col min="212" max="212" width="62.140625" customWidth="1"/>
    <col min="213" max="213" width="61.140625" customWidth="1"/>
    <col min="214" max="214" width="19" customWidth="1"/>
    <col min="215" max="215" width="24.42578125" customWidth="1"/>
    <col min="216" max="216" width="65.42578125" customWidth="1"/>
    <col min="217" max="218" width="51" customWidth="1"/>
    <col min="219" max="219" width="65.5703125" customWidth="1"/>
    <col min="220" max="220" width="27.140625" customWidth="1"/>
    <col min="221" max="221" width="43.85546875" customWidth="1"/>
    <col min="222" max="222" width="45" customWidth="1"/>
    <col min="223" max="223" width="44.42578125" customWidth="1"/>
    <col min="224" max="224" width="77.42578125" customWidth="1"/>
    <col min="225" max="225" width="46.7109375" customWidth="1"/>
    <col min="226" max="226" width="50.7109375" customWidth="1"/>
    <col min="227" max="227" width="110" customWidth="1"/>
    <col min="228" max="228" width="23.42578125" customWidth="1"/>
    <col min="229" max="229" width="60.28515625" customWidth="1"/>
    <col min="230" max="230" width="67.7109375" customWidth="1"/>
    <col min="231" max="231" width="44.28515625" customWidth="1"/>
    <col min="232" max="232" width="49" customWidth="1"/>
    <col min="233" max="233" width="78" customWidth="1"/>
    <col min="234" max="234" width="53.42578125" customWidth="1"/>
    <col min="235" max="235" width="91.140625" customWidth="1"/>
    <col min="236" max="236" width="75.28515625" customWidth="1"/>
    <col min="237" max="237" width="49.28515625" customWidth="1"/>
    <col min="238" max="238" width="32" customWidth="1"/>
    <col min="239" max="239" width="32.28515625" customWidth="1"/>
    <col min="240" max="241" width="106.28515625" customWidth="1"/>
    <col min="242" max="242" width="40.42578125" customWidth="1"/>
    <col min="243" max="243" width="25" customWidth="1"/>
    <col min="244" max="245" width="21.42578125" customWidth="1"/>
    <col min="246" max="246" width="27.140625" customWidth="1"/>
    <col min="247" max="247" width="32" customWidth="1"/>
    <col min="248" max="248" width="78" customWidth="1"/>
    <col min="249" max="249" width="10" customWidth="1"/>
    <col min="250" max="250" width="101.5703125" customWidth="1"/>
    <col min="251" max="251" width="100.5703125" customWidth="1"/>
    <col min="252" max="252" width="188.5703125" customWidth="1"/>
    <col min="253" max="253" width="180.5703125" customWidth="1"/>
    <col min="254" max="254" width="98.5703125" customWidth="1"/>
    <col min="255" max="255" width="70.5703125" customWidth="1"/>
    <col min="256" max="261" width="84.85546875" customWidth="1"/>
    <col min="262" max="262" width="101.28515625" customWidth="1"/>
    <col min="263" max="263" width="90.5703125" customWidth="1"/>
    <col min="264" max="264" width="99.28515625" customWidth="1"/>
    <col min="265" max="265" width="70.7109375" customWidth="1"/>
    <col min="266" max="266" width="73.7109375" customWidth="1"/>
    <col min="267" max="267" width="83.140625" customWidth="1"/>
    <col min="268" max="268" width="86.7109375" customWidth="1"/>
    <col min="269" max="269" width="127.28515625" customWidth="1"/>
    <col min="270" max="270" width="39.140625" customWidth="1"/>
    <col min="271" max="271" width="94" customWidth="1"/>
    <col min="272" max="272" width="94.140625" customWidth="1"/>
    <col min="273" max="273" width="28.5703125" customWidth="1"/>
    <col min="274" max="274" width="101" customWidth="1"/>
    <col min="275" max="275" width="26.42578125" customWidth="1"/>
    <col min="276" max="276" width="42.140625" customWidth="1"/>
    <col min="277" max="279" width="91.28515625" customWidth="1"/>
    <col min="280" max="286" width="84.7109375" customWidth="1"/>
    <col min="287" max="288" width="36.5703125" customWidth="1"/>
    <col min="289" max="289" width="18.5703125" customWidth="1"/>
    <col min="290" max="290" width="12.5703125" customWidth="1"/>
    <col min="291" max="292" width="13.28515625" customWidth="1"/>
    <col min="293" max="293" width="17.5703125" customWidth="1"/>
    <col min="294" max="294" width="25.7109375" customWidth="1"/>
    <col min="295" max="295" width="71.5703125" customWidth="1"/>
    <col min="296" max="296" width="59.42578125" customWidth="1"/>
    <col min="297" max="297" width="48.7109375" customWidth="1"/>
    <col min="298" max="298" width="87" customWidth="1"/>
    <col min="299" max="299" width="117.85546875" customWidth="1"/>
    <col min="300" max="300" width="48" customWidth="1"/>
    <col min="301" max="301" width="37" customWidth="1"/>
    <col min="302" max="302" width="33.42578125" customWidth="1"/>
    <col min="303" max="303" width="70.85546875" customWidth="1"/>
    <col min="304" max="304" width="51.42578125" customWidth="1"/>
    <col min="305" max="305" width="48.7109375" customWidth="1"/>
    <col min="306" max="306" width="53.7109375" customWidth="1"/>
    <col min="307" max="307" width="53.140625" customWidth="1"/>
    <col min="308" max="308" width="48.7109375" customWidth="1"/>
    <col min="309" max="309" width="53.7109375" customWidth="1"/>
    <col min="310" max="310" width="84.7109375" customWidth="1"/>
    <col min="311" max="311" width="72.5703125" customWidth="1"/>
    <col min="312" max="312" width="16.42578125" customWidth="1"/>
    <col min="313" max="313" width="22.28515625" customWidth="1"/>
    <col min="314" max="314" width="35.42578125" customWidth="1"/>
    <col min="315" max="315" width="63.42578125" customWidth="1"/>
    <col min="316" max="317" width="63.5703125" customWidth="1"/>
    <col min="318" max="318" width="76.5703125" customWidth="1"/>
    <col min="319" max="319" width="23.42578125" customWidth="1"/>
    <col min="320" max="320" width="71.5703125" customWidth="1"/>
    <col min="321" max="321" width="56.42578125" customWidth="1"/>
    <col min="322" max="322" width="128.140625" customWidth="1"/>
    <col min="323" max="323" width="13.85546875" customWidth="1"/>
    <col min="324" max="324" width="57.85546875" customWidth="1"/>
    <col min="325" max="325" width="72.42578125" customWidth="1"/>
    <col min="326" max="326" width="126.28515625" customWidth="1"/>
    <col min="327" max="327" width="102" customWidth="1"/>
    <col min="328" max="330" width="168.5703125" customWidth="1"/>
    <col min="331" max="333" width="132.28515625" customWidth="1"/>
    <col min="334" max="335" width="124.5703125" customWidth="1"/>
    <col min="336" max="336" width="126.140625" customWidth="1"/>
    <col min="337" max="337" width="51.7109375" customWidth="1"/>
    <col min="338" max="338" width="82.7109375" customWidth="1"/>
    <col min="339" max="339" width="81.7109375" customWidth="1"/>
    <col min="340" max="340" width="40.42578125" customWidth="1"/>
    <col min="341" max="341" width="62.42578125" customWidth="1"/>
    <col min="342" max="343" width="114.28515625" customWidth="1"/>
    <col min="344" max="345" width="103.85546875" customWidth="1"/>
    <col min="346" max="346" width="110.28515625" customWidth="1"/>
    <col min="347" max="347" width="115.140625" customWidth="1"/>
    <col min="348" max="348" width="114.140625" customWidth="1"/>
    <col min="349" max="349" width="169" customWidth="1"/>
    <col min="350" max="350" width="157.7109375" customWidth="1"/>
    <col min="351" max="351" width="44.7109375" customWidth="1"/>
    <col min="352" max="355" width="60.28515625" customWidth="1"/>
    <col min="356" max="356" width="40.85546875" customWidth="1"/>
    <col min="357" max="357" width="32.85546875" customWidth="1"/>
    <col min="358" max="358" width="54" customWidth="1"/>
    <col min="359" max="359" width="78.28515625" customWidth="1"/>
    <col min="360" max="360" width="20.42578125" customWidth="1"/>
    <col min="361" max="361" width="29.28515625" customWidth="1"/>
    <col min="362" max="362" width="12.7109375" customWidth="1"/>
    <col min="363" max="363" width="133.85546875" customWidth="1"/>
    <col min="364" max="364" width="99" customWidth="1"/>
    <col min="365" max="365" width="26.28515625" customWidth="1"/>
    <col min="366" max="366" width="163.5703125" customWidth="1"/>
    <col min="367" max="367" width="47.85546875" customWidth="1"/>
    <col min="368" max="369" width="50.5703125" customWidth="1"/>
    <col min="370" max="370" width="31.28515625" customWidth="1"/>
    <col min="371" max="371" width="51.5703125" customWidth="1"/>
    <col min="372" max="376" width="50.7109375" customWidth="1"/>
    <col min="377" max="379" width="49.5703125" customWidth="1"/>
    <col min="380" max="380" width="58.85546875" customWidth="1"/>
    <col min="381" max="381" width="66.140625" customWidth="1"/>
    <col min="382" max="382" width="49.5703125" customWidth="1"/>
    <col min="383" max="383" width="81.140625" customWidth="1"/>
    <col min="384" max="384" width="80.140625" customWidth="1"/>
    <col min="385" max="385" width="78.42578125" customWidth="1"/>
    <col min="386" max="386" width="83.5703125" customWidth="1"/>
    <col min="387" max="387" width="107.7109375" customWidth="1"/>
    <col min="388" max="389" width="72.5703125" customWidth="1"/>
    <col min="390" max="390" width="86.85546875" customWidth="1"/>
    <col min="391" max="391" width="84.42578125" customWidth="1"/>
    <col min="392" max="392" width="119" customWidth="1"/>
    <col min="393" max="393" width="107.28515625" customWidth="1"/>
    <col min="394" max="394" width="105.7109375" customWidth="1"/>
    <col min="395" max="396" width="32.42578125" customWidth="1"/>
    <col min="397" max="397" width="103.85546875" customWidth="1"/>
    <col min="398" max="398" width="107.85546875" customWidth="1"/>
    <col min="399" max="399" width="93.85546875" customWidth="1"/>
    <col min="400" max="400" width="107.85546875" customWidth="1"/>
    <col min="401" max="401" width="93.85546875" customWidth="1"/>
    <col min="402" max="402" width="157" customWidth="1"/>
    <col min="403" max="405" width="92.5703125" customWidth="1"/>
    <col min="406" max="409" width="117.42578125" customWidth="1"/>
    <col min="410" max="410" width="115.7109375" customWidth="1"/>
    <col min="411" max="411" width="117.42578125" customWidth="1"/>
    <col min="412" max="412" width="106.5703125" customWidth="1"/>
    <col min="413" max="414" width="109.5703125" customWidth="1"/>
    <col min="415" max="415" width="108.5703125" customWidth="1"/>
    <col min="416" max="416" width="109.5703125" customWidth="1"/>
    <col min="417" max="419" width="107.85546875" customWidth="1"/>
    <col min="420" max="420" width="106.85546875" customWidth="1"/>
    <col min="421" max="421" width="35" customWidth="1"/>
    <col min="422" max="423" width="48.7109375" customWidth="1"/>
    <col min="424" max="424" width="53.42578125" customWidth="1"/>
    <col min="425" max="425" width="49.5703125" customWidth="1"/>
    <col min="426" max="426" width="43.7109375" customWidth="1"/>
    <col min="427" max="428" width="98.140625" customWidth="1"/>
    <col min="429" max="429" width="52.140625" customWidth="1"/>
    <col min="430" max="432" width="118" customWidth="1"/>
    <col min="433" max="433" width="41.5703125" customWidth="1"/>
    <col min="434" max="434" width="75" customWidth="1"/>
    <col min="435" max="438" width="70.28515625" customWidth="1"/>
    <col min="439" max="439" width="24.7109375" customWidth="1"/>
    <col min="440" max="440" width="20.7109375" customWidth="1"/>
    <col min="441" max="442" width="49.28515625" customWidth="1"/>
    <col min="443" max="443" width="34.7109375" customWidth="1"/>
    <col min="444" max="444" width="30" customWidth="1"/>
    <col min="445" max="445" width="23" customWidth="1"/>
    <col min="446" max="447" width="55.5703125" customWidth="1"/>
    <col min="448" max="448" width="52.7109375" customWidth="1"/>
    <col min="449" max="449" width="43.28515625" customWidth="1"/>
    <col min="450" max="450" width="67.7109375" customWidth="1"/>
    <col min="451" max="451" width="23.85546875" customWidth="1"/>
    <col min="452" max="452" width="27.5703125" customWidth="1"/>
    <col min="453" max="453" width="49.42578125" customWidth="1"/>
    <col min="454" max="454" width="46.5703125" customWidth="1"/>
    <col min="455" max="455" width="79.42578125" customWidth="1"/>
    <col min="456" max="456" width="78.28515625" customWidth="1"/>
    <col min="457" max="457" width="29" customWidth="1"/>
    <col min="458" max="462" width="28" customWidth="1"/>
    <col min="463" max="463" width="45.85546875" customWidth="1"/>
    <col min="464" max="464" width="43.7109375" customWidth="1"/>
    <col min="465" max="465" width="113.85546875" customWidth="1"/>
    <col min="466" max="466" width="152" customWidth="1"/>
    <col min="467" max="467" width="151" customWidth="1"/>
    <col min="468" max="468" width="14.5703125" customWidth="1"/>
    <col min="469" max="469" width="44" customWidth="1"/>
    <col min="470" max="470" width="50.85546875" customWidth="1"/>
    <col min="471" max="471" width="47.85546875" customWidth="1"/>
    <col min="472" max="472" width="21.7109375" customWidth="1"/>
    <col min="473" max="473" width="255.7109375" customWidth="1"/>
    <col min="474" max="474" width="90.140625" customWidth="1"/>
    <col min="475" max="475" width="63.42578125" customWidth="1"/>
    <col min="476" max="476" width="51.85546875" customWidth="1"/>
    <col min="477" max="477" width="59.85546875" customWidth="1"/>
    <col min="478" max="478" width="64.5703125" customWidth="1"/>
    <col min="479" max="479" width="59.85546875" customWidth="1"/>
    <col min="480" max="480" width="38.42578125" customWidth="1"/>
    <col min="481" max="481" width="70.140625" customWidth="1"/>
    <col min="482" max="483" width="165.28515625" customWidth="1"/>
    <col min="484" max="484" width="24.5703125" customWidth="1"/>
    <col min="485" max="485" width="26.140625" customWidth="1"/>
    <col min="486" max="486" width="68.28515625" customWidth="1"/>
    <col min="487" max="487" width="47.42578125" customWidth="1"/>
    <col min="488" max="488" width="53" customWidth="1"/>
    <col min="489" max="489" width="18.7109375" customWidth="1"/>
    <col min="490" max="490" width="22.85546875" customWidth="1"/>
    <col min="491" max="491" width="21.85546875" customWidth="1"/>
    <col min="492" max="492" width="98.28515625" customWidth="1"/>
    <col min="493" max="493" width="98.85546875" customWidth="1"/>
    <col min="494" max="494" width="16.85546875" customWidth="1"/>
    <col min="495" max="495" width="28.42578125" customWidth="1"/>
    <col min="496" max="496" width="80.42578125" customWidth="1"/>
    <col min="497" max="497" width="58.85546875" customWidth="1"/>
    <col min="498" max="498" width="107.42578125" customWidth="1"/>
    <col min="499" max="499" width="22.7109375" customWidth="1"/>
    <col min="500" max="500" width="88" customWidth="1"/>
    <col min="501" max="505" width="71.5703125" customWidth="1"/>
    <col min="506" max="507" width="107.140625" customWidth="1"/>
    <col min="508" max="509" width="79.140625" customWidth="1"/>
    <col min="510" max="510" width="79.85546875" customWidth="1"/>
    <col min="511" max="518" width="57.28515625" customWidth="1"/>
    <col min="519" max="520" width="255.7109375" customWidth="1"/>
    <col min="521" max="521" width="52.28515625" customWidth="1"/>
    <col min="522" max="522" width="24.5703125" customWidth="1"/>
    <col min="523" max="523" width="27.28515625" customWidth="1"/>
    <col min="524" max="524" width="59.42578125" customWidth="1"/>
    <col min="525" max="525" width="38.28515625" customWidth="1"/>
    <col min="526" max="526" width="34.42578125" customWidth="1"/>
    <col min="527" max="527" width="12.42578125" customWidth="1"/>
    <col min="528" max="528" width="40.42578125" customWidth="1"/>
    <col min="529" max="531" width="133.42578125" customWidth="1"/>
    <col min="532" max="532" width="134.5703125" customWidth="1"/>
    <col min="533" max="533" width="134" customWidth="1"/>
    <col min="534" max="534" width="58.140625" customWidth="1"/>
    <col min="535" max="535" width="59.85546875" customWidth="1"/>
    <col min="536" max="536" width="72.42578125" customWidth="1"/>
    <col min="537" max="537" width="76.7109375" customWidth="1"/>
    <col min="538" max="538" width="43.42578125" customWidth="1"/>
    <col min="539" max="539" width="54" customWidth="1"/>
    <col min="540" max="540" width="37.42578125" customWidth="1"/>
    <col min="541" max="541" width="53.140625" customWidth="1"/>
    <col min="542" max="542" width="36.5703125" customWidth="1"/>
    <col min="543" max="543" width="62.28515625" customWidth="1"/>
    <col min="544" max="549" width="32" customWidth="1"/>
    <col min="550" max="550" width="50.140625" customWidth="1"/>
    <col min="551" max="551" width="82.42578125" customWidth="1"/>
    <col min="552" max="552" width="59.28515625" customWidth="1"/>
    <col min="553" max="553" width="43.140625" customWidth="1"/>
    <col min="554" max="554" width="47.42578125" customWidth="1"/>
    <col min="555" max="555" width="43.5703125" customWidth="1"/>
    <col min="556" max="557" width="36" customWidth="1"/>
    <col min="558" max="559" width="36.5703125" customWidth="1"/>
    <col min="560" max="560" width="45.140625" customWidth="1"/>
    <col min="561" max="561" width="45" customWidth="1"/>
    <col min="562" max="563" width="44.140625" customWidth="1"/>
    <col min="564" max="564" width="47.85546875" customWidth="1"/>
    <col min="565" max="565" width="78.7109375" customWidth="1"/>
    <col min="566" max="566" width="35.42578125" customWidth="1"/>
    <col min="567" max="567" width="13.42578125" customWidth="1"/>
    <col min="568" max="568" width="65.85546875" customWidth="1"/>
    <col min="569" max="569" width="39.85546875" customWidth="1"/>
    <col min="570" max="570" width="60.7109375" customWidth="1"/>
    <col min="571" max="571" width="46.85546875" customWidth="1"/>
    <col min="572" max="572" width="33.85546875" customWidth="1"/>
    <col min="573" max="573" width="36.85546875" customWidth="1"/>
    <col min="574" max="574" width="38" customWidth="1"/>
    <col min="575" max="575" width="45.85546875" customWidth="1"/>
    <col min="576" max="576" width="52.5703125" customWidth="1"/>
    <col min="577" max="577" width="78.42578125" customWidth="1"/>
    <col min="578" max="578" width="47.42578125" customWidth="1"/>
    <col min="579" max="579" width="59.5703125" customWidth="1"/>
    <col min="580" max="580" width="53.42578125" customWidth="1"/>
    <col min="581" max="581" width="26.28515625" customWidth="1"/>
    <col min="582" max="582" width="21.42578125" customWidth="1"/>
    <col min="583" max="583" width="17.42578125" customWidth="1"/>
    <col min="584" max="584" width="21.140625" customWidth="1"/>
    <col min="585" max="585" width="94.85546875" customWidth="1"/>
    <col min="586" max="586" width="79.7109375" customWidth="1"/>
    <col min="587" max="587" width="78.5703125" customWidth="1"/>
    <col min="588" max="588" width="19.7109375" customWidth="1"/>
    <col min="589" max="590" width="32.85546875" customWidth="1"/>
    <col min="591" max="591" width="110.85546875" customWidth="1"/>
    <col min="592" max="592" width="46.85546875" customWidth="1"/>
    <col min="593" max="593" width="65.85546875" customWidth="1"/>
    <col min="594" max="594" width="66.5703125" customWidth="1"/>
    <col min="595" max="595" width="70.85546875" customWidth="1"/>
    <col min="596" max="596" width="49.140625" customWidth="1"/>
    <col min="597" max="597" width="65.7109375" customWidth="1"/>
    <col min="598" max="598" width="47.7109375" customWidth="1"/>
    <col min="599" max="599" width="91.140625" customWidth="1"/>
    <col min="600" max="600" width="42.140625" customWidth="1"/>
    <col min="601" max="601" width="92.140625" customWidth="1"/>
    <col min="602" max="602" width="74.28515625" customWidth="1"/>
    <col min="603" max="603" width="61.28515625" customWidth="1"/>
    <col min="604" max="604" width="122.5703125" customWidth="1"/>
    <col min="605" max="605" width="138.7109375" customWidth="1"/>
    <col min="606" max="606" width="85.5703125" customWidth="1"/>
    <col min="607" max="607" width="166.7109375" customWidth="1"/>
    <col min="608" max="608" width="130" customWidth="1"/>
    <col min="609" max="609" width="26.5703125" customWidth="1"/>
    <col min="610" max="610" width="51.42578125" customWidth="1"/>
    <col min="611" max="612" width="87.140625" customWidth="1"/>
    <col min="613" max="613" width="81.7109375" customWidth="1"/>
    <col min="614" max="614" width="74.7109375" customWidth="1"/>
    <col min="615" max="615" width="75.42578125" customWidth="1"/>
    <col min="616" max="616" width="33.85546875" customWidth="1"/>
    <col min="617" max="617" width="66.140625" customWidth="1"/>
    <col min="618" max="618" width="100.7109375" customWidth="1"/>
    <col min="619" max="619" width="47.7109375" customWidth="1"/>
    <col min="620" max="620" width="53.7109375" customWidth="1"/>
    <col min="621" max="621" width="80.85546875" customWidth="1"/>
    <col min="622" max="622" width="81.42578125" customWidth="1"/>
    <col min="623" max="623" width="65.85546875" customWidth="1"/>
    <col min="624" max="624" width="75.42578125" customWidth="1"/>
    <col min="625" max="625" width="102.7109375" customWidth="1"/>
    <col min="626" max="626" width="113.140625" customWidth="1"/>
    <col min="627" max="627" width="75.42578125" customWidth="1"/>
    <col min="628" max="628" width="86" customWidth="1"/>
    <col min="629" max="629" width="60" customWidth="1"/>
    <col min="630" max="630" width="81.85546875" customWidth="1"/>
    <col min="631" max="631" width="136.5703125" customWidth="1"/>
    <col min="632" max="632" width="76" customWidth="1"/>
    <col min="633" max="633" width="45.7109375" customWidth="1"/>
    <col min="634" max="634" width="96.42578125" customWidth="1"/>
    <col min="635" max="635" width="50" customWidth="1"/>
    <col min="636" max="636" width="37.7109375" customWidth="1"/>
    <col min="637" max="637" width="68.5703125" customWidth="1"/>
    <col min="638" max="638" width="50.140625" customWidth="1"/>
    <col min="639" max="639" width="18.7109375" customWidth="1"/>
    <col min="640" max="640" width="56.42578125" customWidth="1"/>
    <col min="641" max="641" width="43" customWidth="1"/>
    <col min="642" max="642" width="47.140625" customWidth="1"/>
    <col min="643" max="643" width="74.42578125" customWidth="1"/>
    <col min="644" max="644" width="74.7109375" customWidth="1"/>
    <col min="645" max="645" width="78.140625" customWidth="1"/>
    <col min="646" max="646" width="122.5703125" customWidth="1"/>
    <col min="647" max="647" width="84.85546875" customWidth="1"/>
    <col min="648" max="648" width="52.85546875" customWidth="1"/>
    <col min="649" max="649" width="37.28515625" customWidth="1"/>
    <col min="650" max="650" width="57" customWidth="1"/>
    <col min="651" max="651" width="56.5703125" customWidth="1"/>
    <col min="652" max="652" width="57" customWidth="1"/>
    <col min="653" max="653" width="42.28515625" customWidth="1"/>
    <col min="654" max="654" width="40.85546875" customWidth="1"/>
    <col min="655" max="658" width="31.5703125" customWidth="1"/>
    <col min="659" max="659" width="51.140625" customWidth="1"/>
    <col min="660" max="661" width="42.42578125" customWidth="1"/>
    <col min="662" max="662" width="44.42578125" customWidth="1"/>
    <col min="663" max="663" width="54.140625" customWidth="1"/>
    <col min="664" max="664" width="32.85546875" customWidth="1"/>
    <col min="665" max="665" width="36" customWidth="1"/>
    <col min="666" max="666" width="80.140625" customWidth="1"/>
    <col min="667" max="667" width="225.140625" customWidth="1"/>
    <col min="668" max="668" width="173.5703125" customWidth="1"/>
    <col min="669" max="669" width="73.28515625" customWidth="1"/>
    <col min="670" max="670" width="96.42578125" customWidth="1"/>
    <col min="671" max="671" width="151.5703125" customWidth="1"/>
    <col min="672" max="672" width="97.85546875" customWidth="1"/>
    <col min="673" max="673" width="97" customWidth="1"/>
    <col min="674" max="674" width="91.5703125" customWidth="1"/>
    <col min="675" max="675" width="93.7109375" customWidth="1"/>
    <col min="676" max="677" width="91.5703125" customWidth="1"/>
    <col min="678" max="678" width="91.42578125" customWidth="1"/>
    <col min="679" max="679" width="66.28515625" customWidth="1"/>
    <col min="680" max="680" width="11.28515625" customWidth="1"/>
    <col min="681" max="681" width="108.140625" customWidth="1"/>
    <col min="682" max="684" width="78.28515625" customWidth="1"/>
    <col min="685" max="687" width="77.7109375" customWidth="1"/>
    <col min="688" max="689" width="78.28515625" customWidth="1"/>
    <col min="690" max="690" width="79.42578125" customWidth="1"/>
    <col min="691" max="691" width="44.140625" customWidth="1"/>
    <col min="692" max="692" width="52.85546875" customWidth="1"/>
    <col min="693" max="693" width="85.42578125" customWidth="1"/>
    <col min="694" max="694" width="76.5703125" customWidth="1"/>
    <col min="695" max="695" width="41.140625" customWidth="1"/>
    <col min="696" max="696" width="76.7109375" customWidth="1"/>
    <col min="697" max="697" width="74.28515625" customWidth="1"/>
    <col min="698" max="698" width="93.85546875" customWidth="1"/>
    <col min="699" max="699" width="34.28515625" customWidth="1"/>
    <col min="700" max="700" width="68.42578125" customWidth="1"/>
    <col min="701" max="701" width="96.140625" customWidth="1"/>
    <col min="702" max="702" width="55.7109375" customWidth="1"/>
    <col min="703" max="703" width="50.85546875" customWidth="1"/>
    <col min="704" max="704" width="66.7109375" customWidth="1"/>
    <col min="705" max="705" width="17.42578125" customWidth="1"/>
    <col min="706" max="706" width="81" customWidth="1"/>
    <col min="707" max="707" width="35.42578125" customWidth="1"/>
    <col min="708" max="708" width="138.140625" customWidth="1"/>
    <col min="709" max="709" width="124.140625" customWidth="1"/>
    <col min="710" max="710" width="51.28515625" customWidth="1"/>
    <col min="711" max="711" width="197.5703125" customWidth="1"/>
    <col min="712" max="712" width="77.28515625" customWidth="1"/>
    <col min="713" max="713" width="44.5703125" customWidth="1"/>
    <col min="714" max="714" width="52.140625" customWidth="1"/>
    <col min="715" max="715" width="50.85546875" customWidth="1"/>
    <col min="716" max="716" width="35.28515625" customWidth="1"/>
    <col min="717" max="717" width="42.7109375" customWidth="1"/>
    <col min="718" max="719" width="69.5703125" customWidth="1"/>
    <col min="720" max="720" width="93" customWidth="1"/>
    <col min="721" max="721" width="58" customWidth="1"/>
    <col min="722" max="722" width="98.85546875" customWidth="1"/>
    <col min="723" max="723" width="141.7109375" customWidth="1"/>
    <col min="724" max="724" width="145" customWidth="1"/>
    <col min="725" max="725" width="142" customWidth="1"/>
    <col min="726" max="726" width="107.28515625" customWidth="1"/>
    <col min="727" max="727" width="113.5703125" customWidth="1"/>
    <col min="728" max="728" width="122.42578125" customWidth="1"/>
    <col min="729" max="731" width="24.7109375" customWidth="1"/>
    <col min="732" max="732" width="88.28515625" customWidth="1"/>
    <col min="733" max="735" width="63.42578125" customWidth="1"/>
    <col min="736" max="736" width="38.42578125" customWidth="1"/>
    <col min="737" max="737" width="67.5703125" customWidth="1"/>
    <col min="738" max="738" width="127.85546875" customWidth="1"/>
    <col min="739" max="739" width="70.28515625" customWidth="1"/>
    <col min="740" max="741" width="255.7109375" customWidth="1"/>
    <col min="742" max="742" width="92.140625" customWidth="1"/>
    <col min="743" max="743" width="16.140625" customWidth="1"/>
    <col min="744" max="744" width="31" customWidth="1"/>
    <col min="745" max="745" width="29.7109375" customWidth="1"/>
    <col min="746" max="746" width="26.5703125" customWidth="1"/>
    <col min="747" max="753" width="78.28515625" customWidth="1"/>
    <col min="754" max="755" width="60.28515625" customWidth="1"/>
    <col min="756" max="756" width="28.85546875" customWidth="1"/>
    <col min="757" max="757" width="28.7109375" customWidth="1"/>
    <col min="758" max="758" width="75.5703125" customWidth="1"/>
    <col min="759" max="759" width="102.42578125" customWidth="1"/>
    <col min="760" max="760" width="62.140625" customWidth="1"/>
    <col min="761" max="761" width="26.140625" customWidth="1"/>
    <col min="762" max="762" width="74.85546875" customWidth="1"/>
    <col min="763" max="763" width="76.5703125" customWidth="1"/>
    <col min="764" max="764" width="79.7109375" customWidth="1"/>
    <col min="765" max="765" width="81.28515625" customWidth="1"/>
    <col min="766" max="766" width="80.7109375" customWidth="1"/>
    <col min="767" max="767" width="79.7109375" customWidth="1"/>
    <col min="768" max="768" width="35.7109375" customWidth="1"/>
    <col min="769" max="770" width="55.140625" customWidth="1"/>
    <col min="771" max="772" width="51.85546875" customWidth="1"/>
    <col min="773" max="773" width="52.7109375" customWidth="1"/>
    <col min="774" max="774" width="51.85546875" customWidth="1"/>
    <col min="775" max="775" width="51.140625" customWidth="1"/>
    <col min="776" max="776" width="53.42578125" customWidth="1"/>
    <col min="777" max="778" width="54.28515625" customWidth="1"/>
    <col min="779" max="779" width="124.28515625" customWidth="1"/>
    <col min="780" max="780" width="122.7109375" customWidth="1"/>
    <col min="781" max="781" width="124.28515625" customWidth="1"/>
    <col min="782" max="784" width="92" customWidth="1"/>
    <col min="785" max="787" width="88.7109375" customWidth="1"/>
    <col min="788" max="788" width="6.7109375" customWidth="1"/>
    <col min="789" max="791" width="106.85546875" customWidth="1"/>
    <col min="792" max="792" width="105.85546875" customWidth="1"/>
    <col min="793" max="793" width="23.140625" customWidth="1"/>
    <col min="794" max="794" width="22.28515625" customWidth="1"/>
    <col min="795" max="795" width="54.7109375" customWidth="1"/>
    <col min="796" max="796" width="58.42578125" customWidth="1"/>
    <col min="797" max="797" width="70.5703125" customWidth="1"/>
    <col min="798" max="798" width="65.28515625" customWidth="1"/>
    <col min="799" max="799" width="28.5703125" customWidth="1"/>
    <col min="800" max="800" width="42.5703125" customWidth="1"/>
    <col min="801" max="801" width="28.140625" customWidth="1"/>
    <col min="802" max="802" width="21" customWidth="1"/>
    <col min="803" max="803" width="21.140625" customWidth="1"/>
    <col min="804" max="805" width="19.42578125" customWidth="1"/>
    <col min="806" max="806" width="49.5703125" customWidth="1"/>
    <col min="807" max="807" width="50.7109375" customWidth="1"/>
    <col min="808" max="809" width="47.85546875" customWidth="1"/>
    <col min="810" max="810" width="41.28515625" customWidth="1"/>
    <col min="811" max="811" width="82.28515625" customWidth="1"/>
    <col min="812" max="812" width="50.85546875" customWidth="1"/>
    <col min="813" max="813" width="40.7109375" customWidth="1"/>
    <col min="814" max="814" width="42.140625" customWidth="1"/>
    <col min="815" max="816" width="39.7109375" customWidth="1"/>
    <col min="817" max="817" width="40.7109375" customWidth="1"/>
    <col min="818" max="818" width="39.7109375" customWidth="1"/>
    <col min="819" max="819" width="46" customWidth="1"/>
    <col min="820" max="820" width="40.7109375" customWidth="1"/>
    <col min="821" max="821" width="42.140625" customWidth="1"/>
    <col min="822" max="822" width="50.42578125" customWidth="1"/>
    <col min="823" max="823" width="40.7109375" customWidth="1"/>
    <col min="824" max="824" width="88.7109375" customWidth="1"/>
    <col min="825" max="825" width="87.7109375" customWidth="1"/>
    <col min="826" max="826" width="105.5703125" customWidth="1"/>
    <col min="827" max="828" width="104.5703125" customWidth="1"/>
    <col min="829" max="829" width="49.28515625" customWidth="1"/>
    <col min="830" max="830" width="48.28515625" customWidth="1"/>
    <col min="831" max="831" width="61.140625" customWidth="1"/>
    <col min="832" max="832" width="53" customWidth="1"/>
    <col min="833" max="833" width="89" customWidth="1"/>
    <col min="834" max="835" width="96.85546875" customWidth="1"/>
    <col min="836" max="839" width="90" customWidth="1"/>
    <col min="840" max="840" width="92.140625" customWidth="1"/>
    <col min="841" max="841" width="91" customWidth="1"/>
    <col min="842" max="849" width="90" customWidth="1"/>
    <col min="850" max="854" width="84" customWidth="1"/>
    <col min="855" max="872" width="104.7109375" customWidth="1"/>
    <col min="873" max="875" width="91.140625" customWidth="1"/>
    <col min="876" max="876" width="23.7109375" customWidth="1"/>
    <col min="877" max="877" width="47.28515625" customWidth="1"/>
    <col min="878" max="878" width="86.42578125" customWidth="1"/>
    <col min="879" max="880" width="22.85546875" customWidth="1"/>
    <col min="881" max="881" width="69.42578125" customWidth="1"/>
    <col min="882" max="882" width="60.42578125" customWidth="1"/>
    <col min="883" max="883" width="33.42578125" customWidth="1"/>
    <col min="884" max="884" width="51.140625" customWidth="1"/>
    <col min="885" max="885" width="40.7109375" customWidth="1"/>
    <col min="886" max="886" width="132.140625" customWidth="1"/>
    <col min="887" max="887" width="90.7109375" customWidth="1"/>
    <col min="888" max="888" width="134" customWidth="1"/>
    <col min="889" max="889" width="62.42578125" customWidth="1"/>
    <col min="890" max="890" width="75" customWidth="1"/>
    <col min="891" max="891" width="88.42578125" customWidth="1"/>
    <col min="892" max="892" width="144.140625" customWidth="1"/>
    <col min="893" max="893" width="15.42578125" customWidth="1"/>
    <col min="894" max="894" width="30.28515625" customWidth="1"/>
    <col min="895" max="895" width="134.85546875" customWidth="1"/>
    <col min="896" max="896" width="33.5703125" customWidth="1"/>
    <col min="897" max="897" width="19.42578125" customWidth="1"/>
    <col min="898" max="898" width="59.5703125" customWidth="1"/>
    <col min="899" max="899" width="12.85546875" customWidth="1"/>
    <col min="900" max="900" width="79.7109375" customWidth="1"/>
    <col min="901" max="901" width="86.5703125" customWidth="1"/>
    <col min="902" max="902" width="71.140625" customWidth="1"/>
    <col min="903" max="904" width="255.7109375" customWidth="1"/>
    <col min="905" max="905" width="58.42578125" customWidth="1"/>
    <col min="906" max="906" width="120.28515625" customWidth="1"/>
    <col min="907" max="907" width="255.7109375" customWidth="1"/>
    <col min="908" max="908" width="157" customWidth="1"/>
    <col min="909" max="909" width="159.140625" customWidth="1"/>
    <col min="910" max="910" width="60.85546875" customWidth="1"/>
    <col min="911" max="911" width="156.85546875" customWidth="1"/>
    <col min="912" max="912" width="225.28515625" customWidth="1"/>
    <col min="913" max="913" width="44.140625" customWidth="1"/>
    <col min="914" max="914" width="44.7109375" customWidth="1"/>
    <col min="915" max="915" width="33.5703125" customWidth="1"/>
    <col min="916" max="916" width="33" customWidth="1"/>
    <col min="917" max="917" width="34.7109375" customWidth="1"/>
    <col min="918" max="919" width="33.5703125" customWidth="1"/>
    <col min="920" max="920" width="31.42578125" customWidth="1"/>
    <col min="921" max="921" width="105.5703125" customWidth="1"/>
    <col min="922" max="922" width="104.5703125" customWidth="1"/>
    <col min="923" max="923" width="142.7109375" customWidth="1"/>
    <col min="924" max="924" width="143.28515625" customWidth="1"/>
    <col min="925" max="925" width="142.7109375" customWidth="1"/>
    <col min="926" max="926" width="141.7109375" customWidth="1"/>
    <col min="927" max="927" width="142.7109375" customWidth="1"/>
    <col min="928" max="928" width="80.42578125" customWidth="1"/>
    <col min="929" max="929" width="62.140625" customWidth="1"/>
    <col min="930" max="930" width="84.7109375" customWidth="1"/>
    <col min="931" max="931" width="89.28515625" customWidth="1"/>
    <col min="932" max="934" width="109.140625" customWidth="1"/>
    <col min="935" max="935" width="63.7109375" customWidth="1"/>
    <col min="936" max="936" width="44.42578125" customWidth="1"/>
    <col min="937" max="937" width="111" customWidth="1"/>
    <col min="938" max="938" width="37.5703125" customWidth="1"/>
    <col min="939" max="939" width="83.140625" customWidth="1"/>
    <col min="940" max="940" width="95.5703125" customWidth="1"/>
    <col min="941" max="941" width="45.140625" customWidth="1"/>
    <col min="942" max="942" width="138.5703125" customWidth="1"/>
    <col min="943" max="944" width="175" customWidth="1"/>
    <col min="945" max="946" width="46" customWidth="1"/>
    <col min="947" max="948" width="49.140625" customWidth="1"/>
    <col min="949" max="949" width="111.28515625" customWidth="1"/>
    <col min="950" max="950" width="103.85546875" customWidth="1"/>
    <col min="951" max="951" width="108" customWidth="1"/>
    <col min="952" max="954" width="103.85546875" customWidth="1"/>
    <col min="955" max="955" width="111.140625" customWidth="1"/>
    <col min="956" max="956" width="103.85546875" customWidth="1"/>
    <col min="957" max="957" width="103.7109375" customWidth="1"/>
    <col min="958" max="958" width="114.85546875" customWidth="1"/>
    <col min="959" max="960" width="106.7109375" customWidth="1"/>
    <col min="961" max="961" width="123" customWidth="1"/>
    <col min="962" max="962" width="106.7109375" customWidth="1"/>
    <col min="963" max="963" width="19.5703125" customWidth="1"/>
    <col min="964" max="964" width="98.28515625" customWidth="1"/>
    <col min="965" max="965" width="94.42578125" customWidth="1"/>
    <col min="966" max="966" width="94.28515625" customWidth="1"/>
    <col min="967" max="967" width="93.42578125" customWidth="1"/>
    <col min="968" max="970" width="106.28515625" customWidth="1"/>
    <col min="971" max="973" width="105.28515625" customWidth="1"/>
    <col min="974" max="974" width="108.140625" customWidth="1"/>
    <col min="975" max="975" width="123" customWidth="1"/>
    <col min="976" max="978" width="122.140625" customWidth="1"/>
    <col min="979" max="979" width="164.85546875" customWidth="1"/>
    <col min="980" max="980" width="165" customWidth="1"/>
    <col min="981" max="981" width="164" customWidth="1"/>
    <col min="982" max="982" width="169.28515625" customWidth="1"/>
    <col min="983" max="987" width="164" customWidth="1"/>
    <col min="988" max="988" width="109.85546875" customWidth="1"/>
    <col min="989" max="989" width="138" customWidth="1"/>
    <col min="990" max="991" width="109.85546875" customWidth="1"/>
    <col min="992" max="992" width="34.28515625" customWidth="1"/>
    <col min="993" max="993" width="97.7109375" customWidth="1"/>
    <col min="994" max="994" width="82.28515625" customWidth="1"/>
    <col min="995" max="995" width="76.42578125" customWidth="1"/>
    <col min="996" max="996" width="64.28515625" customWidth="1"/>
    <col min="997" max="997" width="44.5703125" customWidth="1"/>
    <col min="998" max="998" width="27.42578125" customWidth="1"/>
    <col min="999" max="999" width="16.42578125" customWidth="1"/>
    <col min="1000" max="1000" width="24.85546875" customWidth="1"/>
    <col min="1001" max="1001" width="14.42578125" customWidth="1"/>
    <col min="1002" max="1002" width="16.42578125" customWidth="1"/>
    <col min="1003" max="1003" width="46" customWidth="1"/>
    <col min="1004" max="1004" width="45" customWidth="1"/>
    <col min="1005" max="1005" width="39.85546875" customWidth="1"/>
    <col min="1006" max="1006" width="37.5703125" customWidth="1"/>
    <col min="1007" max="1007" width="47.28515625" customWidth="1"/>
    <col min="1008" max="1008" width="46.28515625" customWidth="1"/>
    <col min="1009" max="1009" width="39.42578125" customWidth="1"/>
    <col min="1010" max="1010" width="56.28515625" customWidth="1"/>
    <col min="1011" max="1011" width="49.5703125" customWidth="1"/>
    <col min="1012" max="1012" width="54.140625" customWidth="1"/>
    <col min="1013" max="1014" width="37.42578125" customWidth="1"/>
    <col min="1015" max="1015" width="35.140625" customWidth="1"/>
    <col min="1016" max="1016" width="20.28515625" customWidth="1"/>
    <col min="1017" max="1017" width="126.140625" customWidth="1"/>
    <col min="1018" max="1018" width="43.140625" customWidth="1"/>
    <col min="1019" max="1020" width="81" customWidth="1"/>
    <col min="1021" max="1025" width="78.85546875" customWidth="1"/>
    <col min="1026" max="1026" width="28.42578125" customWidth="1"/>
    <col min="1027" max="1027" width="20.85546875" customWidth="1"/>
    <col min="1028" max="1028" width="75.7109375" customWidth="1"/>
    <col min="1029" max="1030" width="75.85546875" customWidth="1"/>
    <col min="1031" max="1031" width="37.42578125" customWidth="1"/>
    <col min="1032" max="1032" width="21.140625" customWidth="1"/>
    <col min="1033" max="1033" width="38" customWidth="1"/>
    <col min="1034" max="1034" width="28.85546875" customWidth="1"/>
    <col min="1035" max="1036" width="33.5703125" customWidth="1"/>
    <col min="1037" max="1037" width="20.7109375" customWidth="1"/>
    <col min="1038" max="1038" width="41.28515625" customWidth="1"/>
    <col min="1039" max="1039" width="16.42578125" customWidth="1"/>
    <col min="1040" max="1040" width="39.85546875" customWidth="1"/>
    <col min="1041" max="1041" width="30.5703125" customWidth="1"/>
    <col min="1042" max="1042" width="107.42578125" customWidth="1"/>
    <col min="1043" max="1043" width="63.28515625" customWidth="1"/>
    <col min="1044" max="1044" width="52.140625" customWidth="1"/>
    <col min="1045" max="1045" width="50.140625" customWidth="1"/>
    <col min="1046" max="1046" width="65.7109375" customWidth="1"/>
    <col min="1047" max="1047" width="54.28515625" customWidth="1"/>
    <col min="1048" max="1048" width="41.7109375" customWidth="1"/>
    <col min="1049" max="1049" width="26.42578125" customWidth="1"/>
    <col min="1050" max="1050" width="40.5703125" customWidth="1"/>
    <col min="1051" max="1051" width="40.140625" customWidth="1"/>
    <col min="1052" max="1052" width="60.42578125" customWidth="1"/>
    <col min="1053" max="1053" width="46.5703125" customWidth="1"/>
    <col min="1054" max="1054" width="116.7109375" customWidth="1"/>
    <col min="1055" max="1055" width="102" customWidth="1"/>
    <col min="1056" max="1056" width="61.7109375" customWidth="1"/>
    <col min="1057" max="1057" width="137.7109375" customWidth="1"/>
    <col min="1058" max="1059" width="90.5703125" customWidth="1"/>
    <col min="1060" max="1060" width="162.5703125" customWidth="1"/>
    <col min="1061" max="1061" width="97.140625" customWidth="1"/>
    <col min="1062" max="1062" width="194.5703125" customWidth="1"/>
    <col min="1063" max="1063" width="172.85546875" customWidth="1"/>
    <col min="1064" max="1065" width="119.85546875" customWidth="1"/>
    <col min="1066" max="1066" width="57.5703125" customWidth="1"/>
    <col min="1067" max="1067" width="56.5703125" customWidth="1"/>
    <col min="1068" max="1068" width="52" customWidth="1"/>
    <col min="1069" max="1069" width="42.7109375" customWidth="1"/>
    <col min="1070" max="1070" width="36.7109375" customWidth="1"/>
    <col min="1071" max="1071" width="50.42578125" customWidth="1"/>
    <col min="1072" max="1072" width="149.85546875" customWidth="1"/>
    <col min="1073" max="1073" width="148.140625" customWidth="1"/>
    <col min="1074" max="1074" width="39.28515625" customWidth="1"/>
    <col min="1075" max="1075" width="23.42578125" customWidth="1"/>
    <col min="1076" max="1076" width="47" customWidth="1"/>
    <col min="1077" max="1077" width="68.85546875" customWidth="1"/>
    <col min="1078" max="1078" width="53.7109375" customWidth="1"/>
    <col min="1079" max="1079" width="18.85546875" customWidth="1"/>
    <col min="1080" max="1080" width="17.7109375" customWidth="1"/>
    <col min="1081" max="1081" width="15" customWidth="1"/>
    <col min="1082" max="1085" width="28" customWidth="1"/>
    <col min="1086" max="1086" width="27.5703125" customWidth="1"/>
    <col min="1087" max="1087" width="16.140625" customWidth="1"/>
    <col min="1088" max="1088" width="16.7109375" customWidth="1"/>
    <col min="1089" max="1089" width="51.7109375" customWidth="1"/>
    <col min="1090" max="1091" width="90" customWidth="1"/>
    <col min="1092" max="1092" width="83.7109375" customWidth="1"/>
    <col min="1093" max="1093" width="78.42578125" customWidth="1"/>
    <col min="1094" max="1094" width="88.85546875" customWidth="1"/>
    <col min="1095" max="1095" width="90.7109375" customWidth="1"/>
    <col min="1096" max="1096" width="104.42578125" customWidth="1"/>
    <col min="1097" max="1097" width="101.28515625" customWidth="1"/>
    <col min="1098" max="1098" width="103.42578125" customWidth="1"/>
    <col min="1099" max="1099" width="78.7109375" customWidth="1"/>
    <col min="1100" max="1100" width="52.140625" customWidth="1"/>
    <col min="1101" max="1101" width="62.28515625" customWidth="1"/>
    <col min="1102" max="1102" width="87.85546875" customWidth="1"/>
    <col min="1103" max="1103" width="126" customWidth="1"/>
    <col min="1104" max="1104" width="75.85546875" customWidth="1"/>
    <col min="1105" max="1108" width="61.5703125" customWidth="1"/>
    <col min="1109" max="1109" width="61" customWidth="1"/>
    <col min="1110" max="1110" width="59.42578125" customWidth="1"/>
    <col min="1111" max="1112" width="61.5703125" customWidth="1"/>
    <col min="1113" max="1113" width="45.7109375" customWidth="1"/>
    <col min="1114" max="1114" width="33.42578125" customWidth="1"/>
    <col min="1115" max="1115" width="50.7109375" customWidth="1"/>
    <col min="1116" max="1116" width="25.28515625" customWidth="1"/>
    <col min="1117" max="1117" width="27.7109375" customWidth="1"/>
    <col min="1118" max="1118" width="14.28515625" customWidth="1"/>
    <col min="1119" max="1119" width="19.42578125" customWidth="1"/>
    <col min="1120" max="1120" width="13.7109375" customWidth="1"/>
    <col min="1121" max="1121" width="46.85546875" customWidth="1"/>
    <col min="1122" max="1122" width="52.85546875" customWidth="1"/>
    <col min="1123" max="1123" width="69.140625" customWidth="1"/>
    <col min="1124" max="1124" width="39.85546875" customWidth="1"/>
    <col min="1125" max="1125" width="38.28515625" customWidth="1"/>
    <col min="1126" max="1126" width="51.42578125" customWidth="1"/>
    <col min="1127" max="1127" width="31.7109375" customWidth="1"/>
    <col min="1128" max="1128" width="38" customWidth="1"/>
    <col min="1129" max="1129" width="25.28515625" customWidth="1"/>
    <col min="1130" max="1130" width="13.5703125" customWidth="1"/>
    <col min="1131" max="1132" width="22.7109375" customWidth="1"/>
    <col min="1133" max="1133" width="14.85546875" customWidth="1"/>
    <col min="1134" max="1134" width="48.5703125" customWidth="1"/>
    <col min="1135" max="1137" width="24.42578125" customWidth="1"/>
    <col min="1138" max="1138" width="35" customWidth="1"/>
    <col min="1139" max="1139" width="25.140625" customWidth="1"/>
    <col min="1140" max="1140" width="44.28515625" customWidth="1"/>
    <col min="1141" max="1141" width="42.7109375" customWidth="1"/>
    <col min="1142" max="1142" width="24.7109375" customWidth="1"/>
    <col min="1143" max="1145" width="57.28515625" customWidth="1"/>
    <col min="1146" max="1148" width="56.7109375" customWidth="1"/>
    <col min="1149" max="1149" width="39.42578125" customWidth="1"/>
    <col min="1150" max="1150" width="50.140625" customWidth="1"/>
    <col min="1151" max="1151" width="70.140625" customWidth="1"/>
    <col min="1152" max="1152" width="18.7109375" customWidth="1"/>
    <col min="1153" max="1153" width="28" customWidth="1"/>
    <col min="1154" max="1154" width="31.140625" customWidth="1"/>
    <col min="1155" max="1155" width="44.140625" customWidth="1"/>
    <col min="1156" max="1156" width="24" customWidth="1"/>
    <col min="1157" max="1157" width="21.42578125" customWidth="1"/>
    <col min="1158" max="1158" width="161.140625" customWidth="1"/>
    <col min="1159" max="1159" width="160.5703125" customWidth="1"/>
    <col min="1160" max="1160" width="93" customWidth="1"/>
    <col min="1161" max="1161" width="88" customWidth="1"/>
    <col min="1162" max="1162" width="88.140625" customWidth="1"/>
    <col min="1163" max="1163" width="94.140625" customWidth="1"/>
    <col min="1164" max="1164" width="88.5703125" customWidth="1"/>
    <col min="1165" max="1165" width="33.5703125" customWidth="1"/>
    <col min="1166" max="1167" width="25.7109375" customWidth="1"/>
    <col min="1168" max="1168" width="46.7109375" customWidth="1"/>
    <col min="1169" max="1169" width="101.140625" customWidth="1"/>
    <col min="1170" max="1170" width="93.7109375" customWidth="1"/>
    <col min="1171" max="1172" width="40.140625" customWidth="1"/>
    <col min="1173" max="1173" width="23.140625" customWidth="1"/>
    <col min="1174" max="1174" width="185.85546875" customWidth="1"/>
    <col min="1175" max="1176" width="44.28515625" customWidth="1"/>
    <col min="1177" max="1177" width="41.28515625" customWidth="1"/>
    <col min="1178" max="1178" width="159.28515625" customWidth="1"/>
    <col min="1179" max="1179" width="16.42578125" customWidth="1"/>
    <col min="1180" max="1180" width="34.42578125" customWidth="1"/>
    <col min="1181" max="1181" width="33.28515625" customWidth="1"/>
    <col min="1182" max="1182" width="37.42578125" customWidth="1"/>
    <col min="1183" max="1183" width="36.42578125" customWidth="1"/>
    <col min="1184" max="1184" width="44.140625" customWidth="1"/>
    <col min="1185" max="1185" width="44.85546875" customWidth="1"/>
    <col min="1186" max="1186" width="97.140625" customWidth="1"/>
    <col min="1187" max="1187" width="62.140625" customWidth="1"/>
    <col min="1188" max="1188" width="69.28515625" customWidth="1"/>
    <col min="1189" max="1189" width="66.42578125" customWidth="1"/>
    <col min="1190" max="1190" width="48.140625" customWidth="1"/>
    <col min="1191" max="1191" width="57.42578125" customWidth="1"/>
    <col min="1192" max="1192" width="56.5703125" customWidth="1"/>
    <col min="1193" max="1193" width="69.28515625" customWidth="1"/>
    <col min="1194" max="1194" width="47.85546875" customWidth="1"/>
    <col min="1195" max="1195" width="42.42578125" customWidth="1"/>
    <col min="1196" max="1196" width="186.5703125" customWidth="1"/>
    <col min="1197" max="1197" width="72.5703125" customWidth="1"/>
    <col min="1198" max="1203" width="72.7109375" customWidth="1"/>
    <col min="1204" max="1213" width="29.7109375" customWidth="1"/>
    <col min="1214" max="1214" width="30" customWidth="1"/>
    <col min="1215" max="1215" width="79.42578125" customWidth="1"/>
    <col min="1216" max="1217" width="54.28515625" customWidth="1"/>
    <col min="1218" max="1220" width="55.28515625" customWidth="1"/>
    <col min="1221" max="1223" width="90.140625" customWidth="1"/>
    <col min="1224" max="1224" width="63.140625" customWidth="1"/>
    <col min="1225" max="1230" width="57.85546875" customWidth="1"/>
    <col min="1231" max="1232" width="34.85546875" customWidth="1"/>
    <col min="1233" max="1233" width="32.5703125" customWidth="1"/>
    <col min="1234" max="1236" width="112.5703125" customWidth="1"/>
    <col min="1237" max="1237" width="28" customWidth="1"/>
    <col min="1238" max="1238" width="106.42578125" customWidth="1"/>
    <col min="1239" max="1239" width="81.42578125" customWidth="1"/>
    <col min="1240" max="1240" width="80.5703125" customWidth="1"/>
    <col min="1241" max="1241" width="44.7109375" customWidth="1"/>
    <col min="1242" max="1243" width="69.140625" customWidth="1"/>
    <col min="1244" max="1244" width="70.5703125" customWidth="1"/>
    <col min="1245" max="1245" width="29.42578125" customWidth="1"/>
    <col min="1246" max="1251" width="41.85546875" customWidth="1"/>
    <col min="1252" max="1252" width="42.5703125" customWidth="1"/>
    <col min="1253" max="1256" width="87.42578125" customWidth="1"/>
    <col min="1257" max="1257" width="31.42578125" customWidth="1"/>
    <col min="1258" max="1258" width="76.140625" customWidth="1"/>
    <col min="1259" max="1260" width="105" customWidth="1"/>
    <col min="1261" max="1261" width="113.85546875" customWidth="1"/>
    <col min="1262" max="1264" width="105" customWidth="1"/>
    <col min="1265" max="1265" width="79.85546875" customWidth="1"/>
    <col min="1266" max="1266" width="98" customWidth="1"/>
    <col min="1267" max="1267" width="99.140625" customWidth="1"/>
    <col min="1268" max="1270" width="70.42578125" customWidth="1"/>
    <col min="1271" max="1272" width="41.85546875" customWidth="1"/>
    <col min="1273" max="1273" width="113.28515625" customWidth="1"/>
    <col min="1274" max="1274" width="42.140625" customWidth="1"/>
    <col min="1275" max="1275" width="105.42578125" customWidth="1"/>
    <col min="1276" max="1277" width="103.7109375" customWidth="1"/>
    <col min="1278" max="1278" width="102.7109375" customWidth="1"/>
    <col min="1279" max="1279" width="104.42578125" customWidth="1"/>
    <col min="1280" max="1280" width="103.7109375" customWidth="1"/>
    <col min="1281" max="1281" width="104.42578125" customWidth="1"/>
    <col min="1282" max="1282" width="114.42578125" customWidth="1"/>
    <col min="1283" max="1284" width="103.7109375" customWidth="1"/>
    <col min="1285" max="1286" width="104.42578125" customWidth="1"/>
    <col min="1287" max="1287" width="102.7109375" customWidth="1"/>
    <col min="1288" max="1288" width="113.42578125" customWidth="1"/>
    <col min="1289" max="1290" width="104.42578125" customWidth="1"/>
    <col min="1291" max="1291" width="113.42578125" customWidth="1"/>
    <col min="1292" max="1292" width="132.7109375" customWidth="1"/>
    <col min="1293" max="1293" width="40" customWidth="1"/>
    <col min="1294" max="1294" width="44" customWidth="1"/>
    <col min="1295" max="1295" width="45" customWidth="1"/>
    <col min="1296" max="1297" width="44" customWidth="1"/>
    <col min="1298" max="1299" width="25.5703125" customWidth="1"/>
    <col min="1300" max="1301" width="80.7109375" customWidth="1"/>
    <col min="1302" max="1302" width="90.85546875" customWidth="1"/>
    <col min="1303" max="1303" width="12.28515625" customWidth="1"/>
    <col min="1304" max="1304" width="39.140625" customWidth="1"/>
    <col min="1305" max="1305" width="52.140625" customWidth="1"/>
    <col min="1306" max="1306" width="53" customWidth="1"/>
    <col min="1307" max="1308" width="51.42578125" customWidth="1"/>
    <col min="1309" max="1309" width="72.85546875" customWidth="1"/>
    <col min="1310" max="1310" width="53.28515625" customWidth="1"/>
    <col min="1311" max="1311" width="64.85546875" customWidth="1"/>
    <col min="1312" max="1312" width="76.7109375" customWidth="1"/>
    <col min="1313" max="1313" width="61.28515625" customWidth="1"/>
    <col min="1314" max="1314" width="97.28515625" customWidth="1"/>
    <col min="1315" max="1315" width="97.42578125" customWidth="1"/>
    <col min="1316" max="1316" width="74.140625" customWidth="1"/>
    <col min="1317" max="1317" width="155" customWidth="1"/>
    <col min="1318" max="1318" width="111.42578125" customWidth="1"/>
    <col min="1319" max="1319" width="184" customWidth="1"/>
    <col min="1320" max="1320" width="146.85546875" customWidth="1"/>
    <col min="1321" max="1321" width="147.28515625" customWidth="1"/>
    <col min="1322" max="1322" width="185.7109375" customWidth="1"/>
    <col min="1323" max="1323" width="77" customWidth="1"/>
    <col min="1324" max="1324" width="92.42578125" customWidth="1"/>
    <col min="1325" max="1325" width="88.85546875" customWidth="1"/>
    <col min="1326" max="1326" width="135.85546875" customWidth="1"/>
    <col min="1327" max="1327" width="98.85546875" customWidth="1"/>
    <col min="1328" max="1328" width="114.28515625" customWidth="1"/>
    <col min="1329" max="1329" width="90.42578125" customWidth="1"/>
    <col min="1330" max="1330" width="95.7109375" customWidth="1"/>
    <col min="1331" max="1331" width="105.7109375" customWidth="1"/>
    <col min="1332" max="1332" width="88.42578125" customWidth="1"/>
    <col min="1333" max="1333" width="21.85546875" customWidth="1"/>
    <col min="1334" max="1334" width="75.7109375" customWidth="1"/>
    <col min="1335" max="1335" width="78.42578125" customWidth="1"/>
    <col min="1336" max="1336" width="126.28515625" customWidth="1"/>
    <col min="1337" max="1337" width="85.5703125" customWidth="1"/>
    <col min="1338" max="1338" width="83.5703125" customWidth="1"/>
    <col min="1339" max="1339" width="68" customWidth="1"/>
    <col min="1340" max="1340" width="34.7109375" customWidth="1"/>
    <col min="1341" max="1341" width="81.85546875" customWidth="1"/>
    <col min="1342" max="1342" width="96.28515625" customWidth="1"/>
    <col min="1343" max="1343" width="155.5703125" customWidth="1"/>
    <col min="1344" max="1344" width="49.42578125" customWidth="1"/>
    <col min="1345" max="1345" width="115.85546875" customWidth="1"/>
    <col min="1346" max="1346" width="103.7109375" customWidth="1"/>
    <col min="1347" max="1347" width="106.42578125" customWidth="1"/>
    <col min="1348" max="1348" width="64.85546875" customWidth="1"/>
    <col min="1349" max="1349" width="73" customWidth="1"/>
    <col min="1350" max="1350" width="95.42578125" customWidth="1"/>
    <col min="1351" max="1351" width="132.42578125" customWidth="1"/>
    <col min="1352" max="1352" width="78.7109375" customWidth="1"/>
    <col min="1353" max="1353" width="94.5703125" customWidth="1"/>
    <col min="1354" max="1354" width="172.7109375" customWidth="1"/>
    <col min="1355" max="1355" width="61.5703125" customWidth="1"/>
    <col min="1356" max="1356" width="49.7109375" customWidth="1"/>
    <col min="1357" max="1357" width="44.5703125" customWidth="1"/>
    <col min="1358" max="1358" width="47.5703125" customWidth="1"/>
    <col min="1359" max="1359" width="144.7109375" customWidth="1"/>
    <col min="1360" max="1360" width="63.7109375" customWidth="1"/>
    <col min="1361" max="1361" width="58.42578125" customWidth="1"/>
    <col min="1362" max="1362" width="48.85546875" customWidth="1"/>
    <col min="1363" max="1363" width="63.5703125" customWidth="1"/>
    <col min="1364" max="1364" width="187.140625" customWidth="1"/>
    <col min="1365" max="1365" width="188.42578125" customWidth="1"/>
    <col min="1366" max="1366" width="188.28515625" customWidth="1"/>
    <col min="1367" max="1367" width="37.140625" customWidth="1"/>
    <col min="1368" max="1368" width="90.7109375" customWidth="1"/>
    <col min="1369" max="1369" width="171.5703125" customWidth="1"/>
    <col min="1370" max="1370" width="32.7109375" customWidth="1"/>
    <col min="1371" max="1371" width="57.5703125" customWidth="1"/>
    <col min="1372" max="1372" width="72.7109375" customWidth="1"/>
    <col min="1373" max="1373" width="48.85546875" customWidth="1"/>
    <col min="1374" max="1374" width="48" customWidth="1"/>
    <col min="1375" max="1375" width="117.28515625" customWidth="1"/>
    <col min="1376" max="1376" width="92.42578125" customWidth="1"/>
    <col min="1377" max="1377" width="192.85546875" customWidth="1"/>
    <col min="1378" max="1378" width="50.7109375" customWidth="1"/>
    <col min="1379" max="1379" width="74" customWidth="1"/>
    <col min="1380" max="1380" width="114.7109375" customWidth="1"/>
    <col min="1381" max="1381" width="127.7109375" customWidth="1"/>
    <col min="1382" max="1382" width="166.85546875" customWidth="1"/>
    <col min="1383" max="1383" width="72.5703125" customWidth="1"/>
    <col min="1384" max="1384" width="52.7109375" customWidth="1"/>
    <col min="1385" max="1385" width="49.28515625" bestFit="1" customWidth="1"/>
    <col min="1386" max="1386" width="104.42578125" bestFit="1" customWidth="1"/>
    <col min="1387" max="1387" width="187.140625" bestFit="1" customWidth="1"/>
    <col min="1388" max="1388" width="193.140625" bestFit="1" customWidth="1"/>
    <col min="1389" max="1389" width="107.140625" bestFit="1" customWidth="1"/>
    <col min="1390" max="1390" width="74.5703125" bestFit="1" customWidth="1"/>
    <col min="1391" max="1391" width="79" bestFit="1" customWidth="1"/>
    <col min="1392" max="1392" width="82.5703125" bestFit="1" customWidth="1"/>
    <col min="1393" max="1393" width="104.7109375" bestFit="1" customWidth="1"/>
    <col min="1394" max="1394" width="46.42578125" bestFit="1" customWidth="1"/>
    <col min="1395" max="1395" width="48.140625" bestFit="1" customWidth="1"/>
    <col min="1396" max="1396" width="51.7109375" bestFit="1" customWidth="1"/>
    <col min="1397" max="1397" width="78.7109375" bestFit="1" customWidth="1"/>
    <col min="1398" max="1398" width="47.7109375" bestFit="1" customWidth="1"/>
    <col min="1399" max="1399" width="74.28515625" bestFit="1" customWidth="1"/>
    <col min="1400" max="1400" width="96.42578125" bestFit="1" customWidth="1"/>
    <col min="1401" max="1401" width="72.140625" bestFit="1" customWidth="1"/>
    <col min="1402" max="1402" width="228" bestFit="1" customWidth="1"/>
    <col min="1403" max="1403" width="60.5703125" bestFit="1" customWidth="1"/>
    <col min="1404" max="1404" width="66.140625" bestFit="1" customWidth="1"/>
    <col min="1405" max="1405" width="43.7109375" bestFit="1" customWidth="1"/>
    <col min="1406" max="1406" width="135.28515625" bestFit="1" customWidth="1"/>
    <col min="1407" max="1407" width="58.140625" bestFit="1" customWidth="1"/>
    <col min="1408" max="1408" width="56.7109375" bestFit="1" customWidth="1"/>
    <col min="1409" max="1409" width="112.7109375" bestFit="1" customWidth="1"/>
    <col min="1410" max="1410" width="203.42578125" bestFit="1" customWidth="1"/>
    <col min="1411" max="1411" width="117.85546875" bestFit="1" customWidth="1"/>
    <col min="1412" max="1412" width="64" bestFit="1" customWidth="1"/>
    <col min="1413" max="1413" width="22.5703125" customWidth="1"/>
    <col min="1414" max="1414" width="75.5703125" bestFit="1" customWidth="1"/>
    <col min="1415" max="1415" width="70.140625" bestFit="1" customWidth="1"/>
    <col min="1416" max="1416" width="83.7109375" bestFit="1" customWidth="1"/>
    <col min="1417" max="1417" width="121.5703125" bestFit="1" customWidth="1"/>
    <col min="1418" max="1418" width="127.28515625" bestFit="1" customWidth="1"/>
    <col min="1419" max="1420" width="134.85546875" bestFit="1" customWidth="1"/>
    <col min="1421" max="1421" width="133.85546875" bestFit="1" customWidth="1"/>
    <col min="1422" max="1422" width="52.7109375" bestFit="1" customWidth="1"/>
    <col min="1423" max="1424" width="54.85546875" bestFit="1" customWidth="1"/>
    <col min="1425" max="1425" width="80.28515625" bestFit="1" customWidth="1"/>
    <col min="1426" max="1426" width="81.42578125" bestFit="1" customWidth="1"/>
    <col min="1427" max="1427" width="68.5703125" bestFit="1" customWidth="1"/>
    <col min="1428" max="1428" width="81.85546875" bestFit="1" customWidth="1"/>
    <col min="1429" max="1429" width="35.7109375" bestFit="1" customWidth="1"/>
    <col min="1430" max="1430" width="59.42578125" bestFit="1" customWidth="1"/>
    <col min="1431" max="1431" width="56.7109375" bestFit="1" customWidth="1"/>
    <col min="1432" max="1432" width="96.5703125" bestFit="1" customWidth="1"/>
    <col min="1433" max="1433" width="100.7109375" bestFit="1" customWidth="1"/>
    <col min="1434" max="1434" width="99.42578125" bestFit="1" customWidth="1"/>
    <col min="1435" max="1435" width="41.42578125" bestFit="1" customWidth="1"/>
    <col min="1436" max="1436" width="41.7109375" bestFit="1" customWidth="1"/>
    <col min="1437" max="1437" width="46.7109375" bestFit="1" customWidth="1"/>
    <col min="1438" max="1438" width="59.28515625" bestFit="1" customWidth="1"/>
    <col min="1439" max="1439" width="51.28515625" bestFit="1" customWidth="1"/>
    <col min="1440" max="1440" width="58.140625" bestFit="1" customWidth="1"/>
    <col min="1441" max="1441" width="100.28515625" bestFit="1" customWidth="1"/>
    <col min="1442" max="1442" width="60.5703125" bestFit="1" customWidth="1"/>
    <col min="1443" max="1443" width="142" bestFit="1" customWidth="1"/>
    <col min="1444" max="1445" width="93" bestFit="1" customWidth="1"/>
    <col min="1446" max="1446" width="54.28515625" bestFit="1" customWidth="1"/>
    <col min="1447" max="1447" width="32.85546875" customWidth="1"/>
    <col min="1448" max="1448" width="47.85546875" bestFit="1" customWidth="1"/>
    <col min="1449" max="1449" width="50.85546875" bestFit="1" customWidth="1"/>
    <col min="1450" max="1450" width="20" customWidth="1"/>
    <col min="1451" max="1451" width="76.42578125" bestFit="1" customWidth="1"/>
    <col min="1452" max="1452" width="45" bestFit="1" customWidth="1"/>
    <col min="1453" max="1453" width="65" bestFit="1" customWidth="1"/>
    <col min="1454" max="1455" width="121.85546875" bestFit="1" customWidth="1"/>
    <col min="1456" max="1458" width="85.28515625" bestFit="1" customWidth="1"/>
    <col min="1459" max="1459" width="44.28515625" bestFit="1" customWidth="1"/>
    <col min="1460" max="1460" width="77" bestFit="1" customWidth="1"/>
    <col min="1461" max="1461" width="60.42578125" bestFit="1" customWidth="1"/>
    <col min="1462" max="1462" width="56" bestFit="1" customWidth="1"/>
    <col min="1463" max="1463" width="45.5703125" bestFit="1" customWidth="1"/>
    <col min="1464" max="1464" width="33.42578125" bestFit="1" customWidth="1"/>
    <col min="1465" max="1465" width="47" bestFit="1" customWidth="1"/>
    <col min="1466" max="1466" width="69.5703125" bestFit="1" customWidth="1"/>
    <col min="1467" max="1467" width="35" bestFit="1" customWidth="1"/>
    <col min="1468" max="1468" width="89" bestFit="1" customWidth="1"/>
    <col min="1469" max="1469" width="68.7109375" bestFit="1" customWidth="1"/>
    <col min="1470" max="1470" width="38.85546875" bestFit="1" customWidth="1"/>
    <col min="1471" max="1471" width="37.7109375" bestFit="1" customWidth="1"/>
    <col min="1472" max="1472" width="79.140625" bestFit="1" customWidth="1"/>
    <col min="1473" max="1473" width="60" bestFit="1" customWidth="1"/>
    <col min="1474" max="1478" width="93" bestFit="1" customWidth="1"/>
    <col min="1479" max="1480" width="79.7109375" bestFit="1" customWidth="1"/>
    <col min="1481" max="1481" width="19.42578125" customWidth="1"/>
    <col min="1482" max="1482" width="79.7109375" bestFit="1" customWidth="1"/>
    <col min="1483" max="1483" width="50.42578125" bestFit="1" customWidth="1"/>
    <col min="1484" max="1484" width="81.140625" bestFit="1" customWidth="1"/>
    <col min="1485" max="1485" width="90.7109375" bestFit="1" customWidth="1"/>
    <col min="1486" max="1486" width="105.140625" bestFit="1" customWidth="1"/>
    <col min="1487" max="1487" width="138.5703125" bestFit="1" customWidth="1"/>
    <col min="1488" max="1488" width="54" bestFit="1" customWidth="1"/>
    <col min="1489" max="1491" width="53.85546875" bestFit="1" customWidth="1"/>
    <col min="1492" max="1492" width="65.140625" bestFit="1" customWidth="1"/>
    <col min="1493" max="1493" width="48.85546875" bestFit="1" customWidth="1"/>
    <col min="1494" max="1494" width="56.28515625" bestFit="1" customWidth="1"/>
    <col min="1495" max="1495" width="12.140625" customWidth="1"/>
    <col min="1496" max="1497" width="99" bestFit="1" customWidth="1"/>
    <col min="1498" max="1501" width="52.5703125" bestFit="1" customWidth="1"/>
    <col min="1502" max="1502" width="26.5703125" customWidth="1"/>
    <col min="1503" max="1503" width="84.5703125" bestFit="1" customWidth="1"/>
    <col min="1504" max="1504" width="23.5703125" customWidth="1"/>
    <col min="1505" max="1505" width="83.140625" bestFit="1" customWidth="1"/>
    <col min="1506" max="1506" width="58" bestFit="1" customWidth="1"/>
    <col min="1507" max="1507" width="74.85546875" bestFit="1" customWidth="1"/>
    <col min="1508" max="1508" width="65.42578125" bestFit="1" customWidth="1"/>
    <col min="1509" max="1509" width="96.5703125" bestFit="1" customWidth="1"/>
    <col min="1510" max="1510" width="32.85546875" bestFit="1" customWidth="1"/>
    <col min="1511" max="1511" width="28.7109375" customWidth="1"/>
    <col min="1512" max="1512" width="28.7109375" bestFit="1" customWidth="1"/>
    <col min="1513" max="1513" width="49.85546875" bestFit="1" customWidth="1"/>
    <col min="1514" max="1514" width="51.7109375" bestFit="1" customWidth="1"/>
    <col min="1515" max="1515" width="59" bestFit="1" customWidth="1"/>
    <col min="1516" max="1516" width="67.140625" bestFit="1" customWidth="1"/>
    <col min="1517" max="1517" width="109.5703125" bestFit="1" customWidth="1"/>
    <col min="1518" max="1518" width="87.140625" bestFit="1" customWidth="1"/>
    <col min="1519" max="1519" width="24.140625" customWidth="1"/>
    <col min="1520" max="1520" width="48.5703125" bestFit="1" customWidth="1"/>
    <col min="1521" max="1521" width="44.28515625" bestFit="1" customWidth="1"/>
    <col min="1522" max="1522" width="30.5703125" bestFit="1" customWidth="1"/>
    <col min="1523" max="1523" width="30.5703125" customWidth="1"/>
    <col min="1524" max="1524" width="30.5703125" bestFit="1" customWidth="1"/>
    <col min="1525" max="1525" width="29.42578125" customWidth="1"/>
    <col min="1526" max="1526" width="32.140625" bestFit="1" customWidth="1"/>
    <col min="1527" max="1527" width="33.85546875" bestFit="1" customWidth="1"/>
    <col min="1528" max="1528" width="47.7109375" bestFit="1" customWidth="1"/>
    <col min="1529" max="1529" width="6.5703125" customWidth="1"/>
    <col min="1530" max="1531" width="42.85546875" bestFit="1" customWidth="1"/>
    <col min="1532" max="1532" width="41.7109375" bestFit="1" customWidth="1"/>
    <col min="1533" max="1533" width="42.85546875" bestFit="1" customWidth="1"/>
    <col min="1534" max="1534" width="41.28515625" bestFit="1" customWidth="1"/>
    <col min="1535" max="1535" width="84.42578125" bestFit="1" customWidth="1"/>
    <col min="1536" max="1541" width="82.7109375" bestFit="1" customWidth="1"/>
    <col min="1542" max="1542" width="81.140625" bestFit="1" customWidth="1"/>
    <col min="1543" max="1543" width="31.7109375" customWidth="1"/>
    <col min="1544" max="1544" width="30.7109375" bestFit="1" customWidth="1"/>
    <col min="1545" max="1545" width="21" customWidth="1"/>
    <col min="1546" max="1546" width="75.7109375" bestFit="1" customWidth="1"/>
    <col min="1547" max="1547" width="49.42578125" bestFit="1" customWidth="1"/>
    <col min="1548" max="1548" width="28.85546875" bestFit="1" customWidth="1"/>
    <col min="1549" max="1549" width="72.7109375" bestFit="1" customWidth="1"/>
    <col min="1550" max="1550" width="95" bestFit="1" customWidth="1"/>
    <col min="1551" max="1551" width="20.28515625" customWidth="1"/>
    <col min="1552" max="1552" width="11.42578125" customWidth="1"/>
    <col min="1553" max="1553" width="80.140625" bestFit="1" customWidth="1"/>
    <col min="1554" max="1554" width="79.5703125" bestFit="1" customWidth="1"/>
    <col min="1555" max="1555" width="79.42578125" bestFit="1" customWidth="1"/>
    <col min="1556" max="1557" width="56.42578125" bestFit="1" customWidth="1"/>
    <col min="1558" max="1558" width="35.28515625" bestFit="1" customWidth="1"/>
    <col min="1559" max="1561" width="56.140625" bestFit="1" customWidth="1"/>
    <col min="1562" max="1563" width="63.7109375" bestFit="1" customWidth="1"/>
    <col min="1564" max="1564" width="30" bestFit="1" customWidth="1"/>
    <col min="1565" max="1565" width="39.85546875" bestFit="1" customWidth="1"/>
    <col min="1566" max="1566" width="41.5703125" bestFit="1" customWidth="1"/>
    <col min="1567" max="1567" width="42.28515625" bestFit="1" customWidth="1"/>
    <col min="1568" max="1568" width="25.5703125" customWidth="1"/>
    <col min="1569" max="1569" width="41.140625" bestFit="1" customWidth="1"/>
    <col min="1570" max="1570" width="42.28515625" bestFit="1" customWidth="1"/>
    <col min="1571" max="1571" width="53.42578125" bestFit="1" customWidth="1"/>
    <col min="1572" max="1572" width="56.85546875" bestFit="1" customWidth="1"/>
    <col min="1573" max="1573" width="69.140625" bestFit="1" customWidth="1"/>
    <col min="1574" max="1574" width="29.85546875" bestFit="1" customWidth="1"/>
    <col min="1575" max="1575" width="57.7109375" bestFit="1" customWidth="1"/>
    <col min="1576" max="1576" width="49.5703125" bestFit="1" customWidth="1"/>
    <col min="1577" max="1577" width="33" customWidth="1"/>
    <col min="1578" max="1578" width="47" bestFit="1" customWidth="1"/>
    <col min="1579" max="1580" width="19.140625" customWidth="1"/>
    <col min="1581" max="1582" width="20.42578125" customWidth="1"/>
    <col min="1583" max="1583" width="123.5703125" bestFit="1" customWidth="1"/>
    <col min="1584" max="1584" width="133.5703125" bestFit="1" customWidth="1"/>
    <col min="1585" max="1585" width="92" bestFit="1" customWidth="1"/>
    <col min="1586" max="1586" width="36.5703125" bestFit="1" customWidth="1"/>
    <col min="1587" max="1587" width="7.28515625" customWidth="1"/>
    <col min="1588" max="1588" width="11.7109375" customWidth="1"/>
    <col min="1589" max="1589" width="33.140625" bestFit="1" customWidth="1"/>
    <col min="1590" max="1590" width="27" bestFit="1" customWidth="1"/>
    <col min="1591" max="1591" width="33.140625" bestFit="1" customWidth="1"/>
    <col min="1592" max="1592" width="27" bestFit="1" customWidth="1"/>
    <col min="1593" max="1593" width="33.140625" bestFit="1" customWidth="1"/>
    <col min="1594" max="1594" width="27" bestFit="1" customWidth="1"/>
    <col min="1595" max="1595" width="33.140625" bestFit="1" customWidth="1"/>
    <col min="1596" max="1596" width="27" bestFit="1" customWidth="1"/>
    <col min="1597" max="1597" width="33.140625" bestFit="1" customWidth="1"/>
    <col min="1598" max="1598" width="27" bestFit="1" customWidth="1"/>
    <col min="1599" max="1599" width="33.140625" bestFit="1" customWidth="1"/>
    <col min="1600" max="1600" width="27" bestFit="1" customWidth="1"/>
    <col min="1601" max="1601" width="33.140625" bestFit="1" customWidth="1"/>
    <col min="1602" max="1602" width="27" bestFit="1" customWidth="1"/>
    <col min="1603" max="1603" width="33.140625" bestFit="1" customWidth="1"/>
    <col min="1604" max="1604" width="27" bestFit="1" customWidth="1"/>
    <col min="1605" max="1605" width="33.140625" bestFit="1" customWidth="1"/>
    <col min="1606" max="1606" width="27" bestFit="1" customWidth="1"/>
    <col min="1607" max="1607" width="33.140625" bestFit="1" customWidth="1"/>
    <col min="1608" max="1608" width="27" bestFit="1" customWidth="1"/>
    <col min="1609" max="1609" width="33.140625" bestFit="1" customWidth="1"/>
    <col min="1610" max="1610" width="27" bestFit="1" customWidth="1"/>
    <col min="1611" max="1611" width="33.140625" bestFit="1" customWidth="1"/>
    <col min="1612" max="1612" width="27" bestFit="1" customWidth="1"/>
    <col min="1613" max="1613" width="33.140625" bestFit="1" customWidth="1"/>
    <col min="1614" max="1614" width="27" bestFit="1" customWidth="1"/>
    <col min="1615" max="1615" width="33.140625" bestFit="1" customWidth="1"/>
    <col min="1616" max="1616" width="27" bestFit="1" customWidth="1"/>
    <col min="1617" max="1617" width="33.140625" bestFit="1" customWidth="1"/>
    <col min="1618" max="1618" width="27" bestFit="1" customWidth="1"/>
    <col min="1619" max="1619" width="33.140625" bestFit="1" customWidth="1"/>
    <col min="1620" max="1620" width="27" bestFit="1" customWidth="1"/>
    <col min="1621" max="1621" width="33.140625" bestFit="1" customWidth="1"/>
    <col min="1622" max="1622" width="27" bestFit="1" customWidth="1"/>
    <col min="1623" max="1623" width="33.140625" bestFit="1" customWidth="1"/>
    <col min="1624" max="1624" width="27" bestFit="1" customWidth="1"/>
    <col min="1625" max="1625" width="33.140625" bestFit="1" customWidth="1"/>
    <col min="1626" max="1626" width="27" bestFit="1" customWidth="1"/>
    <col min="1627" max="1627" width="33.140625" bestFit="1" customWidth="1"/>
    <col min="1628" max="1628" width="27" bestFit="1" customWidth="1"/>
    <col min="1629" max="1629" width="33.140625" bestFit="1" customWidth="1"/>
    <col min="1630" max="1630" width="27" bestFit="1" customWidth="1"/>
    <col min="1631" max="1631" width="33.140625" bestFit="1" customWidth="1"/>
    <col min="1632" max="1632" width="27" bestFit="1" customWidth="1"/>
    <col min="1633" max="1633" width="33.140625" bestFit="1" customWidth="1"/>
    <col min="1634" max="1634" width="27" bestFit="1" customWidth="1"/>
    <col min="1635" max="1635" width="33.140625" bestFit="1" customWidth="1"/>
    <col min="1636" max="1636" width="27" bestFit="1" customWidth="1"/>
    <col min="1637" max="1637" width="33.140625" bestFit="1" customWidth="1"/>
    <col min="1638" max="1638" width="27" bestFit="1" customWidth="1"/>
    <col min="1639" max="1639" width="33.140625" bestFit="1" customWidth="1"/>
    <col min="1640" max="1640" width="27" bestFit="1" customWidth="1"/>
    <col min="1641" max="1641" width="33.140625" bestFit="1" customWidth="1"/>
    <col min="1642" max="1642" width="27" bestFit="1" customWidth="1"/>
    <col min="1643" max="1643" width="33.140625" bestFit="1" customWidth="1"/>
    <col min="1644" max="1644" width="27" bestFit="1" customWidth="1"/>
    <col min="1645" max="1645" width="33.140625" bestFit="1" customWidth="1"/>
    <col min="1646" max="1646" width="27" bestFit="1" customWidth="1"/>
    <col min="1647" max="1647" width="33.140625" bestFit="1" customWidth="1"/>
    <col min="1648" max="1648" width="27" bestFit="1" customWidth="1"/>
    <col min="1649" max="1649" width="33.140625" bestFit="1" customWidth="1"/>
    <col min="1650" max="1650" width="27" bestFit="1" customWidth="1"/>
    <col min="1651" max="1651" width="33.140625" bestFit="1" customWidth="1"/>
    <col min="1652" max="1652" width="27" bestFit="1" customWidth="1"/>
    <col min="1653" max="1653" width="33.140625" bestFit="1" customWidth="1"/>
    <col min="1654" max="1654" width="27" bestFit="1" customWidth="1"/>
    <col min="1655" max="1655" width="33.140625" bestFit="1" customWidth="1"/>
    <col min="1656" max="1656" width="27" bestFit="1" customWidth="1"/>
    <col min="1657" max="1657" width="33.140625" bestFit="1" customWidth="1"/>
    <col min="1658" max="1658" width="27" bestFit="1" customWidth="1"/>
    <col min="1659" max="1659" width="33.140625" bestFit="1" customWidth="1"/>
    <col min="1660" max="1660" width="27" bestFit="1" customWidth="1"/>
    <col min="1661" max="1661" width="33.140625" bestFit="1" customWidth="1"/>
    <col min="1662" max="1662" width="27" bestFit="1" customWidth="1"/>
    <col min="1663" max="1663" width="33.140625" bestFit="1" customWidth="1"/>
    <col min="1664" max="1664" width="27" bestFit="1" customWidth="1"/>
    <col min="1665" max="1665" width="33.140625" bestFit="1" customWidth="1"/>
    <col min="1666" max="1666" width="27" bestFit="1" customWidth="1"/>
    <col min="1667" max="1667" width="33.140625" bestFit="1" customWidth="1"/>
    <col min="1668" max="1668" width="27" bestFit="1" customWidth="1"/>
    <col min="1669" max="1669" width="33.140625" bestFit="1" customWidth="1"/>
    <col min="1670" max="1670" width="27" bestFit="1" customWidth="1"/>
    <col min="1671" max="1671" width="33.140625" bestFit="1" customWidth="1"/>
    <col min="1672" max="1672" width="27" bestFit="1" customWidth="1"/>
    <col min="1673" max="1673" width="33.140625" bestFit="1" customWidth="1"/>
    <col min="1674" max="1674" width="27" bestFit="1" customWidth="1"/>
    <col min="1675" max="1675" width="33.140625" bestFit="1" customWidth="1"/>
    <col min="1676" max="1676" width="27" bestFit="1" customWidth="1"/>
    <col min="1677" max="1677" width="33.140625" bestFit="1" customWidth="1"/>
    <col min="1678" max="1678" width="27" bestFit="1" customWidth="1"/>
    <col min="1679" max="1679" width="33.140625" bestFit="1" customWidth="1"/>
    <col min="1680" max="1680" width="27" bestFit="1" customWidth="1"/>
    <col min="1681" max="1681" width="33.140625" bestFit="1" customWidth="1"/>
    <col min="1682" max="1682" width="27" bestFit="1" customWidth="1"/>
    <col min="1683" max="1683" width="33.140625" bestFit="1" customWidth="1"/>
    <col min="1684" max="1684" width="27" bestFit="1" customWidth="1"/>
    <col min="1685" max="1685" width="33.140625" bestFit="1" customWidth="1"/>
    <col min="1686" max="1686" width="27" bestFit="1" customWidth="1"/>
    <col min="1687" max="1687" width="33.140625" bestFit="1" customWidth="1"/>
    <col min="1688" max="1688" width="27" bestFit="1" customWidth="1"/>
    <col min="1689" max="1689" width="33.140625" bestFit="1" customWidth="1"/>
    <col min="1690" max="1690" width="27" bestFit="1" customWidth="1"/>
    <col min="1691" max="1691" width="33.140625" bestFit="1" customWidth="1"/>
    <col min="1692" max="1692" width="27" bestFit="1" customWidth="1"/>
    <col min="1693" max="1693" width="33.140625" bestFit="1" customWidth="1"/>
    <col min="1694" max="1694" width="27" bestFit="1" customWidth="1"/>
    <col min="1695" max="1695" width="33.140625" bestFit="1" customWidth="1"/>
    <col min="1696" max="1696" width="27" bestFit="1" customWidth="1"/>
    <col min="1697" max="1697" width="33.140625" bestFit="1" customWidth="1"/>
    <col min="1698" max="1698" width="27" bestFit="1" customWidth="1"/>
    <col min="1699" max="1699" width="33.140625" bestFit="1" customWidth="1"/>
    <col min="1700" max="1700" width="27" bestFit="1" customWidth="1"/>
    <col min="1701" max="1701" width="33.140625" bestFit="1" customWidth="1"/>
    <col min="1702" max="1702" width="27" bestFit="1" customWidth="1"/>
    <col min="1703" max="1703" width="33.140625" bestFit="1" customWidth="1"/>
    <col min="1704" max="1704" width="27" bestFit="1" customWidth="1"/>
    <col min="1705" max="1705" width="33.140625" bestFit="1" customWidth="1"/>
    <col min="1706" max="1706" width="27" bestFit="1" customWidth="1"/>
    <col min="1707" max="1707" width="33.140625" bestFit="1" customWidth="1"/>
    <col min="1708" max="1708" width="27" bestFit="1" customWidth="1"/>
    <col min="1709" max="1709" width="33.140625" bestFit="1" customWidth="1"/>
    <col min="1710" max="1710" width="27" bestFit="1" customWidth="1"/>
    <col min="1711" max="1711" width="33.140625" bestFit="1" customWidth="1"/>
    <col min="1712" max="1712" width="27" bestFit="1" customWidth="1"/>
    <col min="1713" max="1713" width="33.140625" bestFit="1" customWidth="1"/>
    <col min="1714" max="1714" width="27" bestFit="1" customWidth="1"/>
    <col min="1715" max="1715" width="33.140625" bestFit="1" customWidth="1"/>
    <col min="1716" max="1716" width="27" bestFit="1" customWidth="1"/>
    <col min="1717" max="1717" width="33.140625" bestFit="1" customWidth="1"/>
    <col min="1718" max="1718" width="27" bestFit="1" customWidth="1"/>
    <col min="1719" max="1719" width="33.140625" bestFit="1" customWidth="1"/>
    <col min="1720" max="1720" width="27" bestFit="1" customWidth="1"/>
    <col min="1721" max="1721" width="33.140625" bestFit="1" customWidth="1"/>
    <col min="1722" max="1722" width="27" bestFit="1" customWidth="1"/>
    <col min="1723" max="1723" width="33.140625" bestFit="1" customWidth="1"/>
    <col min="1724" max="1724" width="27" bestFit="1" customWidth="1"/>
    <col min="1725" max="1725" width="33.140625" bestFit="1" customWidth="1"/>
    <col min="1726" max="1726" width="27" bestFit="1" customWidth="1"/>
    <col min="1727" max="1727" width="33.140625" bestFit="1" customWidth="1"/>
    <col min="1728" max="1728" width="27" bestFit="1" customWidth="1"/>
    <col min="1729" max="1729" width="33.140625" bestFit="1" customWidth="1"/>
    <col min="1730" max="1730" width="27" bestFit="1" customWidth="1"/>
    <col min="1731" max="1731" width="33.140625" bestFit="1" customWidth="1"/>
    <col min="1732" max="1732" width="27" bestFit="1" customWidth="1"/>
    <col min="1733" max="1733" width="33.140625" bestFit="1" customWidth="1"/>
    <col min="1734" max="1734" width="27" bestFit="1" customWidth="1"/>
    <col min="1735" max="1735" width="33.140625" bestFit="1" customWidth="1"/>
    <col min="1736" max="1736" width="27" bestFit="1" customWidth="1"/>
    <col min="1737" max="1737" width="33.140625" bestFit="1" customWidth="1"/>
    <col min="1738" max="1738" width="27" bestFit="1" customWidth="1"/>
    <col min="1739" max="1739" width="33.140625" bestFit="1" customWidth="1"/>
    <col min="1740" max="1740" width="27" bestFit="1" customWidth="1"/>
    <col min="1741" max="1741" width="33.140625" bestFit="1" customWidth="1"/>
    <col min="1742" max="1742" width="27" bestFit="1" customWidth="1"/>
    <col min="1743" max="1743" width="33.140625" bestFit="1" customWidth="1"/>
    <col min="1744" max="1744" width="27" bestFit="1" customWidth="1"/>
    <col min="1745" max="1745" width="33.140625" bestFit="1" customWidth="1"/>
    <col min="1746" max="1746" width="27" bestFit="1" customWidth="1"/>
    <col min="1747" max="1747" width="33.140625" bestFit="1" customWidth="1"/>
    <col min="1748" max="1748" width="27" bestFit="1" customWidth="1"/>
    <col min="1749" max="1749" width="33.140625" bestFit="1" customWidth="1"/>
    <col min="1750" max="1750" width="27" bestFit="1" customWidth="1"/>
    <col min="1751" max="1751" width="33.140625" bestFit="1" customWidth="1"/>
    <col min="1752" max="1752" width="27" bestFit="1" customWidth="1"/>
    <col min="1753" max="1753" width="33.140625" bestFit="1" customWidth="1"/>
    <col min="1754" max="1754" width="27" bestFit="1" customWidth="1"/>
    <col min="1755" max="1755" width="33.140625" bestFit="1" customWidth="1"/>
    <col min="1756" max="1756" width="27" bestFit="1" customWidth="1"/>
    <col min="1757" max="1757" width="33.140625" bestFit="1" customWidth="1"/>
    <col min="1758" max="1758" width="27" bestFit="1" customWidth="1"/>
    <col min="1759" max="1759" width="33.140625" bestFit="1" customWidth="1"/>
    <col min="1760" max="1760" width="27" bestFit="1" customWidth="1"/>
    <col min="1761" max="1761" width="33.140625" bestFit="1" customWidth="1"/>
    <col min="1762" max="1762" width="27" bestFit="1" customWidth="1"/>
    <col min="1763" max="1763" width="33.140625" bestFit="1" customWidth="1"/>
    <col min="1764" max="1764" width="27" bestFit="1" customWidth="1"/>
    <col min="1765" max="1765" width="33.140625" bestFit="1" customWidth="1"/>
    <col min="1766" max="1766" width="27" bestFit="1" customWidth="1"/>
    <col min="1767" max="1767" width="33.140625" bestFit="1" customWidth="1"/>
    <col min="1768" max="1768" width="27" bestFit="1" customWidth="1"/>
    <col min="1769" max="1769" width="33.140625" bestFit="1" customWidth="1"/>
    <col min="1770" max="1770" width="27" bestFit="1" customWidth="1"/>
    <col min="1771" max="1771" width="33.140625" bestFit="1" customWidth="1"/>
    <col min="1772" max="1772" width="27" bestFit="1" customWidth="1"/>
    <col min="1773" max="1773" width="33.140625" bestFit="1" customWidth="1"/>
    <col min="1774" max="1774" width="27" bestFit="1" customWidth="1"/>
    <col min="1775" max="1775" width="33.140625" bestFit="1" customWidth="1"/>
    <col min="1776" max="1776" width="27" bestFit="1" customWidth="1"/>
    <col min="1777" max="1777" width="33.140625" bestFit="1" customWidth="1"/>
    <col min="1778" max="1778" width="27" bestFit="1" customWidth="1"/>
    <col min="1779" max="1779" width="33.140625" bestFit="1" customWidth="1"/>
    <col min="1780" max="1780" width="27" bestFit="1" customWidth="1"/>
    <col min="1781" max="1781" width="33.140625" bestFit="1" customWidth="1"/>
    <col min="1782" max="1782" width="27" bestFit="1" customWidth="1"/>
    <col min="1783" max="1783" width="33.140625" bestFit="1" customWidth="1"/>
    <col min="1784" max="1784" width="27" bestFit="1" customWidth="1"/>
    <col min="1785" max="1785" width="33.140625" bestFit="1" customWidth="1"/>
    <col min="1786" max="1786" width="27" bestFit="1" customWidth="1"/>
    <col min="1787" max="1787" width="33.140625" bestFit="1" customWidth="1"/>
    <col min="1788" max="1788" width="27" bestFit="1" customWidth="1"/>
    <col min="1789" max="1789" width="33.140625" bestFit="1" customWidth="1"/>
    <col min="1790" max="1790" width="27" bestFit="1" customWidth="1"/>
    <col min="1791" max="1791" width="33.140625" bestFit="1" customWidth="1"/>
    <col min="1792" max="1792" width="27" bestFit="1" customWidth="1"/>
    <col min="1793" max="1793" width="33.140625" bestFit="1" customWidth="1"/>
    <col min="1794" max="1794" width="27" bestFit="1" customWidth="1"/>
    <col min="1795" max="1795" width="33.140625" bestFit="1" customWidth="1"/>
    <col min="1796" max="1796" width="27" bestFit="1" customWidth="1"/>
    <col min="1797" max="1797" width="33.140625" bestFit="1" customWidth="1"/>
    <col min="1798" max="1798" width="27" bestFit="1" customWidth="1"/>
    <col min="1799" max="1799" width="33.140625" bestFit="1" customWidth="1"/>
    <col min="1800" max="1800" width="27" bestFit="1" customWidth="1"/>
    <col min="1801" max="1801" width="33.140625" bestFit="1" customWidth="1"/>
    <col min="1802" max="1802" width="27" bestFit="1" customWidth="1"/>
    <col min="1803" max="1803" width="33.140625" bestFit="1" customWidth="1"/>
    <col min="1804" max="1804" width="27" bestFit="1" customWidth="1"/>
    <col min="1805" max="1805" width="33.140625" bestFit="1" customWidth="1"/>
    <col min="1806" max="1806" width="27" bestFit="1" customWidth="1"/>
    <col min="1807" max="1807" width="33.140625" bestFit="1" customWidth="1"/>
    <col min="1808" max="1808" width="27" bestFit="1" customWidth="1"/>
    <col min="1809" max="1809" width="33.140625" bestFit="1" customWidth="1"/>
    <col min="1810" max="1810" width="27" bestFit="1" customWidth="1"/>
    <col min="1811" max="1811" width="33.140625" bestFit="1" customWidth="1"/>
    <col min="1812" max="1812" width="27" bestFit="1" customWidth="1"/>
    <col min="1813" max="1813" width="33.140625" bestFit="1" customWidth="1"/>
    <col min="1814" max="1814" width="27" bestFit="1" customWidth="1"/>
    <col min="1815" max="1815" width="33.140625" bestFit="1" customWidth="1"/>
    <col min="1816" max="1816" width="27" bestFit="1" customWidth="1"/>
    <col min="1817" max="1817" width="33.140625" bestFit="1" customWidth="1"/>
    <col min="1818" max="1818" width="27" bestFit="1" customWidth="1"/>
    <col min="1819" max="1819" width="33.140625" bestFit="1" customWidth="1"/>
    <col min="1820" max="1820" width="27" bestFit="1" customWidth="1"/>
    <col min="1821" max="1821" width="33.140625" bestFit="1" customWidth="1"/>
    <col min="1822" max="1822" width="27" bestFit="1" customWidth="1"/>
    <col min="1823" max="1823" width="33.140625" bestFit="1" customWidth="1"/>
    <col min="1824" max="1824" width="27" bestFit="1" customWidth="1"/>
    <col min="1825" max="1825" width="33.140625" bestFit="1" customWidth="1"/>
    <col min="1826" max="1826" width="27" bestFit="1" customWidth="1"/>
    <col min="1827" max="1827" width="33.140625" bestFit="1" customWidth="1"/>
    <col min="1828" max="1828" width="27" bestFit="1" customWidth="1"/>
    <col min="1829" max="1829" width="33.140625" bestFit="1" customWidth="1"/>
    <col min="1830" max="1830" width="27" bestFit="1" customWidth="1"/>
    <col min="1831" max="1831" width="33.140625" bestFit="1" customWidth="1"/>
    <col min="1832" max="1832" width="27" bestFit="1" customWidth="1"/>
    <col min="1833" max="1833" width="33.140625" bestFit="1" customWidth="1"/>
    <col min="1834" max="1834" width="27" bestFit="1" customWidth="1"/>
    <col min="1835" max="1835" width="33.140625" bestFit="1" customWidth="1"/>
    <col min="1836" max="1836" width="27" bestFit="1" customWidth="1"/>
    <col min="1837" max="1837" width="33.140625" bestFit="1" customWidth="1"/>
    <col min="1838" max="1838" width="27" bestFit="1" customWidth="1"/>
    <col min="1839" max="1839" width="33.140625" bestFit="1" customWidth="1"/>
    <col min="1840" max="1840" width="27" bestFit="1" customWidth="1"/>
    <col min="1841" max="1841" width="33.140625" bestFit="1" customWidth="1"/>
    <col min="1842" max="1842" width="27" bestFit="1" customWidth="1"/>
    <col min="1843" max="1843" width="33.140625" bestFit="1" customWidth="1"/>
    <col min="1844" max="1844" width="27" bestFit="1" customWidth="1"/>
    <col min="1845" max="1845" width="33.140625" bestFit="1" customWidth="1"/>
    <col min="1846" max="1846" width="27" bestFit="1" customWidth="1"/>
    <col min="1847" max="1847" width="33.140625" bestFit="1" customWidth="1"/>
    <col min="1848" max="1848" width="27" bestFit="1" customWidth="1"/>
    <col min="1849" max="1849" width="33.140625" bestFit="1" customWidth="1"/>
    <col min="1850" max="1850" width="27" bestFit="1" customWidth="1"/>
    <col min="1851" max="1851" width="33.140625" bestFit="1" customWidth="1"/>
    <col min="1852" max="1852" width="27" bestFit="1" customWidth="1"/>
    <col min="1853" max="1853" width="33.140625" bestFit="1" customWidth="1"/>
    <col min="1854" max="1854" width="27" bestFit="1" customWidth="1"/>
    <col min="1855" max="1855" width="33.140625" bestFit="1" customWidth="1"/>
    <col min="1856" max="1856" width="27" bestFit="1" customWidth="1"/>
    <col min="1857" max="1857" width="33.140625" bestFit="1" customWidth="1"/>
    <col min="1858" max="1858" width="27" bestFit="1" customWidth="1"/>
    <col min="1859" max="1859" width="33.140625" bestFit="1" customWidth="1"/>
    <col min="1860" max="1860" width="27" bestFit="1" customWidth="1"/>
    <col min="1861" max="1861" width="33.140625" bestFit="1" customWidth="1"/>
    <col min="1862" max="1862" width="27" bestFit="1" customWidth="1"/>
    <col min="1863" max="1863" width="33.140625" bestFit="1" customWidth="1"/>
    <col min="1864" max="1864" width="27" bestFit="1" customWidth="1"/>
    <col min="1865" max="1865" width="33.140625" bestFit="1" customWidth="1"/>
    <col min="1866" max="1866" width="27" bestFit="1" customWidth="1"/>
    <col min="1867" max="1867" width="33.140625" bestFit="1" customWidth="1"/>
    <col min="1868" max="1868" width="27" bestFit="1" customWidth="1"/>
    <col min="1869" max="1869" width="33.140625" bestFit="1" customWidth="1"/>
    <col min="1870" max="1870" width="27" bestFit="1" customWidth="1"/>
    <col min="1871" max="1871" width="33.140625" bestFit="1" customWidth="1"/>
    <col min="1872" max="1872" width="27" bestFit="1" customWidth="1"/>
    <col min="1873" max="1873" width="33.140625" bestFit="1" customWidth="1"/>
    <col min="1874" max="1874" width="27" bestFit="1" customWidth="1"/>
    <col min="1875" max="1875" width="33.140625" bestFit="1" customWidth="1"/>
    <col min="1876" max="1876" width="27" bestFit="1" customWidth="1"/>
    <col min="1877" max="1877" width="33.140625" bestFit="1" customWidth="1"/>
    <col min="1878" max="1878" width="27" bestFit="1" customWidth="1"/>
    <col min="1879" max="1879" width="33.140625" bestFit="1" customWidth="1"/>
    <col min="1880" max="1880" width="27" bestFit="1" customWidth="1"/>
    <col min="1881" max="1881" width="33.140625" bestFit="1" customWidth="1"/>
    <col min="1882" max="1882" width="27" bestFit="1" customWidth="1"/>
    <col min="1883" max="1883" width="33.140625" bestFit="1" customWidth="1"/>
    <col min="1884" max="1884" width="27" bestFit="1" customWidth="1"/>
    <col min="1885" max="1885" width="33.140625" bestFit="1" customWidth="1"/>
    <col min="1886" max="1886" width="27" bestFit="1" customWidth="1"/>
    <col min="1887" max="1887" width="33.140625" bestFit="1" customWidth="1"/>
    <col min="1888" max="1888" width="27" bestFit="1" customWidth="1"/>
    <col min="1889" max="1889" width="33.140625" bestFit="1" customWidth="1"/>
    <col min="1890" max="1890" width="27" bestFit="1" customWidth="1"/>
    <col min="1891" max="1891" width="33.140625" bestFit="1" customWidth="1"/>
    <col min="1892" max="1892" width="27" bestFit="1" customWidth="1"/>
    <col min="1893" max="1893" width="33.140625" bestFit="1" customWidth="1"/>
    <col min="1894" max="1894" width="27" bestFit="1" customWidth="1"/>
    <col min="1895" max="1895" width="33.140625" bestFit="1" customWidth="1"/>
    <col min="1896" max="1896" width="27" bestFit="1" customWidth="1"/>
    <col min="1897" max="1897" width="33.140625" bestFit="1" customWidth="1"/>
    <col min="1898" max="1898" width="27" bestFit="1" customWidth="1"/>
    <col min="1899" max="1899" width="33.140625" bestFit="1" customWidth="1"/>
    <col min="1900" max="1900" width="27" bestFit="1" customWidth="1"/>
    <col min="1901" max="1901" width="33.140625" bestFit="1" customWidth="1"/>
    <col min="1902" max="1902" width="27" bestFit="1" customWidth="1"/>
    <col min="1903" max="1903" width="33.140625" bestFit="1" customWidth="1"/>
    <col min="1904" max="1904" width="27" bestFit="1" customWidth="1"/>
    <col min="1905" max="1905" width="33.140625" bestFit="1" customWidth="1"/>
    <col min="1906" max="1906" width="27" bestFit="1" customWidth="1"/>
    <col min="1907" max="1907" width="33.140625" bestFit="1" customWidth="1"/>
    <col min="1908" max="1908" width="27" bestFit="1" customWidth="1"/>
    <col min="1909" max="1909" width="33.140625" bestFit="1" customWidth="1"/>
    <col min="1910" max="1910" width="27" bestFit="1" customWidth="1"/>
    <col min="1911" max="1911" width="33.140625" bestFit="1" customWidth="1"/>
    <col min="1912" max="1912" width="27" bestFit="1" customWidth="1"/>
    <col min="1913" max="1913" width="33.140625" bestFit="1" customWidth="1"/>
    <col min="1914" max="1914" width="27" bestFit="1" customWidth="1"/>
    <col min="1915" max="1915" width="33.140625" bestFit="1" customWidth="1"/>
    <col min="1916" max="1916" width="27" bestFit="1" customWidth="1"/>
    <col min="1917" max="1917" width="33.140625" bestFit="1" customWidth="1"/>
    <col min="1918" max="1918" width="27" bestFit="1" customWidth="1"/>
    <col min="1919" max="1919" width="33.140625" bestFit="1" customWidth="1"/>
    <col min="1920" max="1920" width="27" bestFit="1" customWidth="1"/>
    <col min="1921" max="1921" width="33.140625" bestFit="1" customWidth="1"/>
    <col min="1922" max="1922" width="27" bestFit="1" customWidth="1"/>
    <col min="1923" max="1923" width="33.140625" bestFit="1" customWidth="1"/>
    <col min="1924" max="1924" width="27" bestFit="1" customWidth="1"/>
    <col min="1925" max="1925" width="33.140625" bestFit="1" customWidth="1"/>
    <col min="1926" max="1926" width="27" bestFit="1" customWidth="1"/>
    <col min="1927" max="1927" width="33.140625" bestFit="1" customWidth="1"/>
    <col min="1928" max="1928" width="27" bestFit="1" customWidth="1"/>
    <col min="1929" max="1929" width="33.140625" bestFit="1" customWidth="1"/>
    <col min="1930" max="1930" width="27" bestFit="1" customWidth="1"/>
    <col min="1931" max="1931" width="33.140625" bestFit="1" customWidth="1"/>
    <col min="1932" max="1932" width="27" bestFit="1" customWidth="1"/>
    <col min="1933" max="1933" width="33.140625" bestFit="1" customWidth="1"/>
    <col min="1934" max="1934" width="27" bestFit="1" customWidth="1"/>
    <col min="1935" max="1935" width="33.140625" bestFit="1" customWidth="1"/>
    <col min="1936" max="1936" width="27" bestFit="1" customWidth="1"/>
    <col min="1937" max="1937" width="33.140625" bestFit="1" customWidth="1"/>
    <col min="1938" max="1938" width="27" bestFit="1" customWidth="1"/>
    <col min="1939" max="1939" width="33.140625" bestFit="1" customWidth="1"/>
    <col min="1940" max="1940" width="27" bestFit="1" customWidth="1"/>
    <col min="1941" max="1941" width="33.140625" bestFit="1" customWidth="1"/>
    <col min="1942" max="1942" width="27" bestFit="1" customWidth="1"/>
    <col min="1943" max="1943" width="33.140625" bestFit="1" customWidth="1"/>
    <col min="1944" max="1944" width="27" bestFit="1" customWidth="1"/>
    <col min="1945" max="1945" width="33.140625" bestFit="1" customWidth="1"/>
    <col min="1946" max="1946" width="27" bestFit="1" customWidth="1"/>
    <col min="1947" max="1947" width="33.140625" bestFit="1" customWidth="1"/>
    <col min="1948" max="1948" width="27" bestFit="1" customWidth="1"/>
    <col min="1949" max="1949" width="33.140625" bestFit="1" customWidth="1"/>
    <col min="1950" max="1950" width="27" bestFit="1" customWidth="1"/>
    <col min="1951" max="1951" width="33.140625" bestFit="1" customWidth="1"/>
    <col min="1952" max="1952" width="27" bestFit="1" customWidth="1"/>
    <col min="1953" max="1953" width="33.140625" bestFit="1" customWidth="1"/>
    <col min="1954" max="1954" width="27" bestFit="1" customWidth="1"/>
    <col min="1955" max="1955" width="33.140625" bestFit="1" customWidth="1"/>
    <col min="1956" max="1956" width="27" bestFit="1" customWidth="1"/>
    <col min="1957" max="1957" width="33.140625" bestFit="1" customWidth="1"/>
    <col min="1958" max="1958" width="27" bestFit="1" customWidth="1"/>
    <col min="1959" max="1959" width="33.140625" bestFit="1" customWidth="1"/>
    <col min="1960" max="1960" width="27" bestFit="1" customWidth="1"/>
    <col min="1961" max="1961" width="33.140625" bestFit="1" customWidth="1"/>
    <col min="1962" max="1962" width="27" bestFit="1" customWidth="1"/>
    <col min="1963" max="1963" width="33.140625" bestFit="1" customWidth="1"/>
    <col min="1964" max="1964" width="27" bestFit="1" customWidth="1"/>
    <col min="1965" max="1965" width="33.140625" bestFit="1" customWidth="1"/>
    <col min="1966" max="1966" width="27" bestFit="1" customWidth="1"/>
    <col min="1967" max="1967" width="33.140625" bestFit="1" customWidth="1"/>
    <col min="1968" max="1968" width="27" bestFit="1" customWidth="1"/>
    <col min="1969" max="1969" width="33.140625" bestFit="1" customWidth="1"/>
    <col min="1970" max="1970" width="27" bestFit="1" customWidth="1"/>
    <col min="1971" max="1971" width="33.140625" bestFit="1" customWidth="1"/>
    <col min="1972" max="1972" width="27" bestFit="1" customWidth="1"/>
    <col min="1973" max="1973" width="33.140625" bestFit="1" customWidth="1"/>
    <col min="1974" max="1974" width="27" bestFit="1" customWidth="1"/>
    <col min="1975" max="1975" width="33.140625" bestFit="1" customWidth="1"/>
    <col min="1976" max="1976" width="27" bestFit="1" customWidth="1"/>
    <col min="1977" max="1977" width="33.140625" bestFit="1" customWidth="1"/>
    <col min="1978" max="1978" width="27" bestFit="1" customWidth="1"/>
    <col min="1979" max="1979" width="33.140625" bestFit="1" customWidth="1"/>
    <col min="1980" max="1980" width="27" bestFit="1" customWidth="1"/>
    <col min="1981" max="1981" width="33.140625" bestFit="1" customWidth="1"/>
    <col min="1982" max="1982" width="27" bestFit="1" customWidth="1"/>
    <col min="1983" max="1983" width="33.140625" bestFit="1" customWidth="1"/>
    <col min="1984" max="1984" width="27" bestFit="1" customWidth="1"/>
    <col min="1985" max="1985" width="33.140625" bestFit="1" customWidth="1"/>
    <col min="1986" max="1986" width="27" bestFit="1" customWidth="1"/>
    <col min="1987" max="1987" width="33.140625" bestFit="1" customWidth="1"/>
    <col min="1988" max="1988" width="27" bestFit="1" customWidth="1"/>
    <col min="1989" max="1989" width="33.140625" bestFit="1" customWidth="1"/>
    <col min="1990" max="1990" width="27" bestFit="1" customWidth="1"/>
    <col min="1991" max="1991" width="33.140625" bestFit="1" customWidth="1"/>
    <col min="1992" max="1992" width="27" bestFit="1" customWidth="1"/>
    <col min="1993" max="1993" width="33.140625" bestFit="1" customWidth="1"/>
    <col min="1994" max="1994" width="27" bestFit="1" customWidth="1"/>
    <col min="1995" max="1995" width="33.140625" bestFit="1" customWidth="1"/>
    <col min="1996" max="1996" width="27" bestFit="1" customWidth="1"/>
    <col min="1997" max="1997" width="33.140625" bestFit="1" customWidth="1"/>
    <col min="1998" max="1998" width="27" bestFit="1" customWidth="1"/>
    <col min="1999" max="1999" width="33.140625" bestFit="1" customWidth="1"/>
    <col min="2000" max="2000" width="27" bestFit="1" customWidth="1"/>
    <col min="2001" max="2001" width="33.140625" bestFit="1" customWidth="1"/>
    <col min="2002" max="2002" width="27" bestFit="1" customWidth="1"/>
    <col min="2003" max="2003" width="33.140625" bestFit="1" customWidth="1"/>
    <col min="2004" max="2004" width="27" bestFit="1" customWidth="1"/>
    <col min="2005" max="2005" width="33.140625" bestFit="1" customWidth="1"/>
    <col min="2006" max="2006" width="27" bestFit="1" customWidth="1"/>
    <col min="2007" max="2007" width="33.140625" bestFit="1" customWidth="1"/>
    <col min="2008" max="2008" width="27" bestFit="1" customWidth="1"/>
    <col min="2009" max="2009" width="33.140625" bestFit="1" customWidth="1"/>
    <col min="2010" max="2010" width="27" bestFit="1" customWidth="1"/>
    <col min="2011" max="2011" width="33.140625" bestFit="1" customWidth="1"/>
    <col min="2012" max="2012" width="27" bestFit="1" customWidth="1"/>
    <col min="2013" max="2013" width="33.140625" bestFit="1" customWidth="1"/>
    <col min="2014" max="2014" width="27" bestFit="1" customWidth="1"/>
    <col min="2015" max="2015" width="33.140625" bestFit="1" customWidth="1"/>
    <col min="2016" max="2016" width="27" bestFit="1" customWidth="1"/>
    <col min="2017" max="2017" width="33.140625" bestFit="1" customWidth="1"/>
    <col min="2018" max="2018" width="27" bestFit="1" customWidth="1"/>
    <col min="2019" max="2019" width="33.140625" bestFit="1" customWidth="1"/>
    <col min="2020" max="2020" width="27" bestFit="1" customWidth="1"/>
    <col min="2021" max="2021" width="33.140625" bestFit="1" customWidth="1"/>
    <col min="2022" max="2022" width="27" bestFit="1" customWidth="1"/>
    <col min="2023" max="2023" width="33.140625" bestFit="1" customWidth="1"/>
    <col min="2024" max="2024" width="27" bestFit="1" customWidth="1"/>
    <col min="2025" max="2025" width="33.140625" bestFit="1" customWidth="1"/>
    <col min="2026" max="2026" width="27" bestFit="1" customWidth="1"/>
    <col min="2027" max="2027" width="33.140625" bestFit="1" customWidth="1"/>
    <col min="2028" max="2028" width="27" bestFit="1" customWidth="1"/>
    <col min="2029" max="2029" width="33.140625" bestFit="1" customWidth="1"/>
    <col min="2030" max="2030" width="27" bestFit="1" customWidth="1"/>
    <col min="2031" max="2031" width="33.140625" bestFit="1" customWidth="1"/>
    <col min="2032" max="2032" width="27" bestFit="1" customWidth="1"/>
    <col min="2033" max="2033" width="33.140625" bestFit="1" customWidth="1"/>
    <col min="2034" max="2034" width="27" bestFit="1" customWidth="1"/>
    <col min="2035" max="2035" width="33.140625" bestFit="1" customWidth="1"/>
    <col min="2036" max="2036" width="27" bestFit="1" customWidth="1"/>
    <col min="2037" max="2037" width="33.140625" bestFit="1" customWidth="1"/>
    <col min="2038" max="2038" width="27" bestFit="1" customWidth="1"/>
    <col min="2039" max="2039" width="33.140625" bestFit="1" customWidth="1"/>
    <col min="2040" max="2040" width="27" bestFit="1" customWidth="1"/>
    <col min="2041" max="2041" width="33.140625" bestFit="1" customWidth="1"/>
    <col min="2042" max="2042" width="27" bestFit="1" customWidth="1"/>
    <col min="2043" max="2043" width="33.140625" bestFit="1" customWidth="1"/>
    <col min="2044" max="2044" width="27" bestFit="1" customWidth="1"/>
    <col min="2045" max="2045" width="33.140625" bestFit="1" customWidth="1"/>
    <col min="2046" max="2046" width="27" bestFit="1" customWidth="1"/>
    <col min="2047" max="2047" width="33.140625" bestFit="1" customWidth="1"/>
    <col min="2048" max="2048" width="27" bestFit="1" customWidth="1"/>
    <col min="2049" max="2049" width="33.140625" bestFit="1" customWidth="1"/>
    <col min="2050" max="2050" width="27" bestFit="1" customWidth="1"/>
    <col min="2051" max="2051" width="33.140625" bestFit="1" customWidth="1"/>
    <col min="2052" max="2052" width="27" bestFit="1" customWidth="1"/>
    <col min="2053" max="2053" width="33.140625" bestFit="1" customWidth="1"/>
    <col min="2054" max="2054" width="27" bestFit="1" customWidth="1"/>
    <col min="2055" max="2055" width="33.140625" bestFit="1" customWidth="1"/>
    <col min="2056" max="2056" width="27" bestFit="1" customWidth="1"/>
    <col min="2057" max="2057" width="33.140625" bestFit="1" customWidth="1"/>
    <col min="2058" max="2058" width="27" bestFit="1" customWidth="1"/>
    <col min="2059" max="2059" width="33.140625" bestFit="1" customWidth="1"/>
    <col min="2060" max="2060" width="27" bestFit="1" customWidth="1"/>
    <col min="2061" max="2061" width="33.140625" bestFit="1" customWidth="1"/>
    <col min="2062" max="2062" width="27" bestFit="1" customWidth="1"/>
    <col min="2063" max="2063" width="33.140625" bestFit="1" customWidth="1"/>
    <col min="2064" max="2064" width="27" bestFit="1" customWidth="1"/>
    <col min="2065" max="2065" width="33.140625" bestFit="1" customWidth="1"/>
    <col min="2066" max="2066" width="27" bestFit="1" customWidth="1"/>
    <col min="2067" max="2067" width="33.140625" bestFit="1" customWidth="1"/>
    <col min="2068" max="2068" width="27" bestFit="1" customWidth="1"/>
    <col min="2069" max="2069" width="33.140625" bestFit="1" customWidth="1"/>
    <col min="2070" max="2070" width="27" bestFit="1" customWidth="1"/>
    <col min="2071" max="2071" width="33.140625" bestFit="1" customWidth="1"/>
    <col min="2072" max="2072" width="27" bestFit="1" customWidth="1"/>
    <col min="2073" max="2073" width="33.140625" bestFit="1" customWidth="1"/>
    <col min="2074" max="2074" width="27" bestFit="1" customWidth="1"/>
    <col min="2075" max="2075" width="33.140625" bestFit="1" customWidth="1"/>
    <col min="2076" max="2076" width="27" bestFit="1" customWidth="1"/>
    <col min="2077" max="2077" width="33.140625" bestFit="1" customWidth="1"/>
    <col min="2078" max="2078" width="27" bestFit="1" customWidth="1"/>
    <col min="2079" max="2079" width="33.140625" bestFit="1" customWidth="1"/>
    <col min="2080" max="2080" width="27" bestFit="1" customWidth="1"/>
    <col min="2081" max="2081" width="33.140625" bestFit="1" customWidth="1"/>
    <col min="2082" max="2082" width="27" bestFit="1" customWidth="1"/>
    <col min="2083" max="2083" width="33.140625" bestFit="1" customWidth="1"/>
    <col min="2084" max="2084" width="27" bestFit="1" customWidth="1"/>
    <col min="2085" max="2085" width="33.140625" bestFit="1" customWidth="1"/>
    <col min="2086" max="2086" width="27" bestFit="1" customWidth="1"/>
    <col min="2087" max="2087" width="33.140625" bestFit="1" customWidth="1"/>
    <col min="2088" max="2088" width="27" bestFit="1" customWidth="1"/>
    <col min="2089" max="2089" width="33.140625" bestFit="1" customWidth="1"/>
    <col min="2090" max="2090" width="27" bestFit="1" customWidth="1"/>
    <col min="2091" max="2091" width="33.140625" bestFit="1" customWidth="1"/>
    <col min="2092" max="2092" width="27" bestFit="1" customWidth="1"/>
    <col min="2093" max="2093" width="33.140625" bestFit="1" customWidth="1"/>
    <col min="2094" max="2094" width="27" bestFit="1" customWidth="1"/>
    <col min="2095" max="2095" width="33.140625" bestFit="1" customWidth="1"/>
    <col min="2096" max="2096" width="27" bestFit="1" customWidth="1"/>
    <col min="2097" max="2097" width="33.140625" bestFit="1" customWidth="1"/>
    <col min="2098" max="2098" width="27" bestFit="1" customWidth="1"/>
    <col min="2099" max="2099" width="33.140625" bestFit="1" customWidth="1"/>
    <col min="2100" max="2100" width="27" bestFit="1" customWidth="1"/>
    <col min="2101" max="2101" width="33.140625" bestFit="1" customWidth="1"/>
    <col min="2102" max="2102" width="27" bestFit="1" customWidth="1"/>
    <col min="2103" max="2103" width="33.140625" bestFit="1" customWidth="1"/>
    <col min="2104" max="2104" width="27" bestFit="1" customWidth="1"/>
    <col min="2105" max="2105" width="33.140625" bestFit="1" customWidth="1"/>
    <col min="2106" max="2106" width="27" bestFit="1" customWidth="1"/>
    <col min="2107" max="2107" width="33.140625" bestFit="1" customWidth="1"/>
    <col min="2108" max="2108" width="27" bestFit="1" customWidth="1"/>
    <col min="2109" max="2109" width="33.140625" bestFit="1" customWidth="1"/>
    <col min="2110" max="2110" width="27" bestFit="1" customWidth="1"/>
    <col min="2111" max="2111" width="33.140625" bestFit="1" customWidth="1"/>
    <col min="2112" max="2112" width="27" bestFit="1" customWidth="1"/>
    <col min="2113" max="2113" width="33.140625" bestFit="1" customWidth="1"/>
    <col min="2114" max="2114" width="27" bestFit="1" customWidth="1"/>
    <col min="2115" max="2115" width="33.140625" bestFit="1" customWidth="1"/>
    <col min="2116" max="2116" width="27" bestFit="1" customWidth="1"/>
    <col min="2117" max="2117" width="33.140625" bestFit="1" customWidth="1"/>
    <col min="2118" max="2118" width="27" bestFit="1" customWidth="1"/>
    <col min="2119" max="2119" width="33.140625" bestFit="1" customWidth="1"/>
    <col min="2120" max="2120" width="27" bestFit="1" customWidth="1"/>
    <col min="2121" max="2121" width="33.140625" bestFit="1" customWidth="1"/>
    <col min="2122" max="2122" width="27" bestFit="1" customWidth="1"/>
    <col min="2123" max="2123" width="33.140625" bestFit="1" customWidth="1"/>
    <col min="2124" max="2124" width="27" bestFit="1" customWidth="1"/>
    <col min="2125" max="2125" width="33.140625" bestFit="1" customWidth="1"/>
    <col min="2126" max="2126" width="27" bestFit="1" customWidth="1"/>
    <col min="2127" max="2127" width="33.140625" bestFit="1" customWidth="1"/>
    <col min="2128" max="2128" width="27" bestFit="1" customWidth="1"/>
    <col min="2129" max="2129" width="33.140625" bestFit="1" customWidth="1"/>
    <col min="2130" max="2130" width="27" bestFit="1" customWidth="1"/>
    <col min="2131" max="2131" width="33.140625" bestFit="1" customWidth="1"/>
    <col min="2132" max="2132" width="27" bestFit="1" customWidth="1"/>
    <col min="2133" max="2133" width="33.140625" bestFit="1" customWidth="1"/>
    <col min="2134" max="2134" width="27" bestFit="1" customWidth="1"/>
    <col min="2135" max="2135" width="33.140625" bestFit="1" customWidth="1"/>
    <col min="2136" max="2136" width="27" bestFit="1" customWidth="1"/>
    <col min="2137" max="2137" width="33.140625" bestFit="1" customWidth="1"/>
    <col min="2138" max="2138" width="27" bestFit="1" customWidth="1"/>
    <col min="2139" max="2139" width="33.140625" bestFit="1" customWidth="1"/>
    <col min="2140" max="2140" width="27" bestFit="1" customWidth="1"/>
    <col min="2141" max="2141" width="33.140625" bestFit="1" customWidth="1"/>
    <col min="2142" max="2142" width="27" bestFit="1" customWidth="1"/>
    <col min="2143" max="2143" width="33.140625" bestFit="1" customWidth="1"/>
    <col min="2144" max="2144" width="27" bestFit="1" customWidth="1"/>
    <col min="2145" max="2145" width="33.140625" bestFit="1" customWidth="1"/>
    <col min="2146" max="2146" width="27" bestFit="1" customWidth="1"/>
    <col min="2147" max="2147" width="33.140625" bestFit="1" customWidth="1"/>
    <col min="2148" max="2148" width="27" bestFit="1" customWidth="1"/>
    <col min="2149" max="2149" width="33.140625" bestFit="1" customWidth="1"/>
    <col min="2150" max="2150" width="27" bestFit="1" customWidth="1"/>
    <col min="2151" max="2151" width="33.140625" bestFit="1" customWidth="1"/>
    <col min="2152" max="2152" width="27" bestFit="1" customWidth="1"/>
    <col min="2153" max="2153" width="33.140625" bestFit="1" customWidth="1"/>
    <col min="2154" max="2154" width="27" bestFit="1" customWidth="1"/>
    <col min="2155" max="2155" width="33.140625" bestFit="1" customWidth="1"/>
    <col min="2156" max="2156" width="27" bestFit="1" customWidth="1"/>
    <col min="2157" max="2157" width="33.140625" bestFit="1" customWidth="1"/>
    <col min="2158" max="2158" width="27" bestFit="1" customWidth="1"/>
    <col min="2159" max="2159" width="33.140625" bestFit="1" customWidth="1"/>
    <col min="2160" max="2160" width="27" bestFit="1" customWidth="1"/>
    <col min="2161" max="2161" width="33.140625" bestFit="1" customWidth="1"/>
    <col min="2162" max="2162" width="27" bestFit="1" customWidth="1"/>
    <col min="2163" max="2163" width="33.140625" bestFit="1" customWidth="1"/>
    <col min="2164" max="2164" width="27" bestFit="1" customWidth="1"/>
    <col min="2165" max="2165" width="33.140625" bestFit="1" customWidth="1"/>
    <col min="2166" max="2166" width="27" bestFit="1" customWidth="1"/>
    <col min="2167" max="2167" width="33.140625" bestFit="1" customWidth="1"/>
    <col min="2168" max="2168" width="27" bestFit="1" customWidth="1"/>
    <col min="2169" max="2169" width="33.140625" bestFit="1" customWidth="1"/>
    <col min="2170" max="2170" width="27" bestFit="1" customWidth="1"/>
    <col min="2171" max="2171" width="33.140625" bestFit="1" customWidth="1"/>
    <col min="2172" max="2172" width="27" bestFit="1" customWidth="1"/>
    <col min="2173" max="2173" width="33.140625" bestFit="1" customWidth="1"/>
    <col min="2174" max="2174" width="27" bestFit="1" customWidth="1"/>
    <col min="2175" max="2175" width="33.140625" bestFit="1" customWidth="1"/>
    <col min="2176" max="2176" width="27" bestFit="1" customWidth="1"/>
    <col min="2177" max="2177" width="33.140625" bestFit="1" customWidth="1"/>
    <col min="2178" max="2178" width="27" bestFit="1" customWidth="1"/>
    <col min="2179" max="2179" width="33.140625" bestFit="1" customWidth="1"/>
    <col min="2180" max="2180" width="27" bestFit="1" customWidth="1"/>
    <col min="2181" max="2181" width="33.140625" bestFit="1" customWidth="1"/>
    <col min="2182" max="2182" width="27" bestFit="1" customWidth="1"/>
    <col min="2183" max="2183" width="33.140625" bestFit="1" customWidth="1"/>
    <col min="2184" max="2184" width="27" bestFit="1" customWidth="1"/>
    <col min="2185" max="2185" width="33.140625" bestFit="1" customWidth="1"/>
    <col min="2186" max="2186" width="27" bestFit="1" customWidth="1"/>
    <col min="2187" max="2187" width="33.140625" bestFit="1" customWidth="1"/>
    <col min="2188" max="2188" width="27" bestFit="1" customWidth="1"/>
    <col min="2189" max="2189" width="33.140625" bestFit="1" customWidth="1"/>
    <col min="2190" max="2190" width="27" bestFit="1" customWidth="1"/>
    <col min="2191" max="2191" width="33.140625" bestFit="1" customWidth="1"/>
    <col min="2192" max="2192" width="27" bestFit="1" customWidth="1"/>
    <col min="2193" max="2193" width="33.140625" bestFit="1" customWidth="1"/>
    <col min="2194" max="2194" width="27" bestFit="1" customWidth="1"/>
    <col min="2195" max="2195" width="33.140625" bestFit="1" customWidth="1"/>
    <col min="2196" max="2196" width="27" bestFit="1" customWidth="1"/>
    <col min="2197" max="2197" width="33.140625" bestFit="1" customWidth="1"/>
    <col min="2198" max="2198" width="27" bestFit="1" customWidth="1"/>
    <col min="2199" max="2199" width="33.140625" bestFit="1" customWidth="1"/>
    <col min="2200" max="2200" width="27" bestFit="1" customWidth="1"/>
    <col min="2201" max="2201" width="33.140625" bestFit="1" customWidth="1"/>
    <col min="2202" max="2202" width="27" bestFit="1" customWidth="1"/>
    <col min="2203" max="2203" width="33.140625" bestFit="1" customWidth="1"/>
    <col min="2204" max="2204" width="27" bestFit="1" customWidth="1"/>
    <col min="2205" max="2205" width="33.140625" bestFit="1" customWidth="1"/>
    <col min="2206" max="2206" width="27" bestFit="1" customWidth="1"/>
    <col min="2207" max="2207" width="33.140625" bestFit="1" customWidth="1"/>
    <col min="2208" max="2208" width="27" bestFit="1" customWidth="1"/>
    <col min="2209" max="2209" width="33.140625" bestFit="1" customWidth="1"/>
    <col min="2210" max="2210" width="27" bestFit="1" customWidth="1"/>
    <col min="2211" max="2211" width="33.140625" bestFit="1" customWidth="1"/>
    <col min="2212" max="2212" width="27" bestFit="1" customWidth="1"/>
    <col min="2213" max="2213" width="33.140625" bestFit="1" customWidth="1"/>
    <col min="2214" max="2214" width="27" bestFit="1" customWidth="1"/>
    <col min="2215" max="2215" width="33.140625" bestFit="1" customWidth="1"/>
    <col min="2216" max="2216" width="27" bestFit="1" customWidth="1"/>
    <col min="2217" max="2217" width="33.140625" bestFit="1" customWidth="1"/>
    <col min="2218" max="2218" width="27" bestFit="1" customWidth="1"/>
    <col min="2219" max="2219" width="33.140625" bestFit="1" customWidth="1"/>
    <col min="2220" max="2220" width="27" bestFit="1" customWidth="1"/>
    <col min="2221" max="2221" width="33.140625" bestFit="1" customWidth="1"/>
    <col min="2222" max="2222" width="27" bestFit="1" customWidth="1"/>
    <col min="2223" max="2223" width="33.140625" bestFit="1" customWidth="1"/>
    <col min="2224" max="2224" width="27" bestFit="1" customWidth="1"/>
    <col min="2225" max="2225" width="33.140625" bestFit="1" customWidth="1"/>
    <col min="2226" max="2226" width="27" bestFit="1" customWidth="1"/>
    <col min="2227" max="2227" width="33.140625" bestFit="1" customWidth="1"/>
    <col min="2228" max="2228" width="27" bestFit="1" customWidth="1"/>
    <col min="2229" max="2229" width="33.140625" bestFit="1" customWidth="1"/>
    <col min="2230" max="2230" width="27" bestFit="1" customWidth="1"/>
    <col min="2231" max="2231" width="33.140625" bestFit="1" customWidth="1"/>
    <col min="2232" max="2232" width="27" bestFit="1" customWidth="1"/>
    <col min="2233" max="2233" width="33.140625" bestFit="1" customWidth="1"/>
    <col min="2234" max="2234" width="27" bestFit="1" customWidth="1"/>
    <col min="2235" max="2235" width="33.140625" bestFit="1" customWidth="1"/>
    <col min="2236" max="2236" width="27" bestFit="1" customWidth="1"/>
    <col min="2237" max="2237" width="33.140625" bestFit="1" customWidth="1"/>
    <col min="2238" max="2238" width="27" bestFit="1" customWidth="1"/>
    <col min="2239" max="2239" width="33.140625" bestFit="1" customWidth="1"/>
    <col min="2240" max="2240" width="27" bestFit="1" customWidth="1"/>
    <col min="2241" max="2241" width="33.140625" bestFit="1" customWidth="1"/>
    <col min="2242" max="2242" width="27" bestFit="1" customWidth="1"/>
    <col min="2243" max="2243" width="33.140625" bestFit="1" customWidth="1"/>
    <col min="2244" max="2244" width="27" bestFit="1" customWidth="1"/>
    <col min="2245" max="2245" width="33.140625" bestFit="1" customWidth="1"/>
    <col min="2246" max="2246" width="27" bestFit="1" customWidth="1"/>
    <col min="2247" max="2247" width="33.140625" bestFit="1" customWidth="1"/>
    <col min="2248" max="2248" width="27" bestFit="1" customWidth="1"/>
    <col min="2249" max="2249" width="33.140625" bestFit="1" customWidth="1"/>
    <col min="2250" max="2250" width="27" bestFit="1" customWidth="1"/>
    <col min="2251" max="2251" width="33.140625" bestFit="1" customWidth="1"/>
    <col min="2252" max="2252" width="27" bestFit="1" customWidth="1"/>
    <col min="2253" max="2253" width="33.140625" bestFit="1" customWidth="1"/>
    <col min="2254" max="2254" width="27" bestFit="1" customWidth="1"/>
    <col min="2255" max="2255" width="33.140625" bestFit="1" customWidth="1"/>
    <col min="2256" max="2256" width="27" bestFit="1" customWidth="1"/>
    <col min="2257" max="2257" width="33.140625" bestFit="1" customWidth="1"/>
    <col min="2258" max="2258" width="27" bestFit="1" customWidth="1"/>
    <col min="2259" max="2259" width="33.140625" bestFit="1" customWidth="1"/>
    <col min="2260" max="2260" width="27" bestFit="1" customWidth="1"/>
    <col min="2261" max="2261" width="33.140625" bestFit="1" customWidth="1"/>
    <col min="2262" max="2262" width="27" bestFit="1" customWidth="1"/>
    <col min="2263" max="2263" width="33.140625" bestFit="1" customWidth="1"/>
    <col min="2264" max="2264" width="27" bestFit="1" customWidth="1"/>
    <col min="2265" max="2265" width="33.140625" bestFit="1" customWidth="1"/>
    <col min="2266" max="2266" width="27" bestFit="1" customWidth="1"/>
    <col min="2267" max="2267" width="33.140625" bestFit="1" customWidth="1"/>
    <col min="2268" max="2268" width="27" bestFit="1" customWidth="1"/>
    <col min="2269" max="2269" width="33.140625" bestFit="1" customWidth="1"/>
    <col min="2270" max="2270" width="27" bestFit="1" customWidth="1"/>
    <col min="2271" max="2271" width="33.140625" bestFit="1" customWidth="1"/>
    <col min="2272" max="2272" width="27" bestFit="1" customWidth="1"/>
    <col min="2273" max="2273" width="33.140625" bestFit="1" customWidth="1"/>
    <col min="2274" max="2274" width="27" bestFit="1" customWidth="1"/>
    <col min="2275" max="2275" width="33.140625" bestFit="1" customWidth="1"/>
    <col min="2276" max="2276" width="27" bestFit="1" customWidth="1"/>
    <col min="2277" max="2277" width="33.140625" bestFit="1" customWidth="1"/>
    <col min="2278" max="2278" width="27" bestFit="1" customWidth="1"/>
    <col min="2279" max="2279" width="33.140625" bestFit="1" customWidth="1"/>
    <col min="2280" max="2280" width="27" bestFit="1" customWidth="1"/>
    <col min="2281" max="2281" width="33.140625" bestFit="1" customWidth="1"/>
    <col min="2282" max="2282" width="27" bestFit="1" customWidth="1"/>
    <col min="2283" max="2283" width="33.140625" bestFit="1" customWidth="1"/>
    <col min="2284" max="2284" width="27" bestFit="1" customWidth="1"/>
    <col min="2285" max="2285" width="33.140625" bestFit="1" customWidth="1"/>
    <col min="2286" max="2286" width="27" bestFit="1" customWidth="1"/>
    <col min="2287" max="2287" width="33.140625" bestFit="1" customWidth="1"/>
    <col min="2288" max="2288" width="27" bestFit="1" customWidth="1"/>
    <col min="2289" max="2289" width="33.140625" bestFit="1" customWidth="1"/>
    <col min="2290" max="2290" width="27" bestFit="1" customWidth="1"/>
    <col min="2291" max="2291" width="33.140625" bestFit="1" customWidth="1"/>
    <col min="2292" max="2292" width="27" bestFit="1" customWidth="1"/>
    <col min="2293" max="2293" width="33.140625" bestFit="1" customWidth="1"/>
    <col min="2294" max="2294" width="27" bestFit="1" customWidth="1"/>
    <col min="2295" max="2295" width="33.140625" bestFit="1" customWidth="1"/>
    <col min="2296" max="2296" width="27" bestFit="1" customWidth="1"/>
    <col min="2297" max="2297" width="33.140625" bestFit="1" customWidth="1"/>
    <col min="2298" max="2298" width="27" bestFit="1" customWidth="1"/>
    <col min="2299" max="2299" width="33.140625" bestFit="1" customWidth="1"/>
    <col min="2300" max="2300" width="27" bestFit="1" customWidth="1"/>
    <col min="2301" max="2301" width="33.140625" bestFit="1" customWidth="1"/>
    <col min="2302" max="2302" width="27" bestFit="1" customWidth="1"/>
    <col min="2303" max="2303" width="33.140625" bestFit="1" customWidth="1"/>
    <col min="2304" max="2304" width="27" bestFit="1" customWidth="1"/>
    <col min="2305" max="2305" width="33.140625" bestFit="1" customWidth="1"/>
    <col min="2306" max="2306" width="27" bestFit="1" customWidth="1"/>
    <col min="2307" max="2307" width="33.140625" bestFit="1" customWidth="1"/>
    <col min="2308" max="2308" width="27" bestFit="1" customWidth="1"/>
    <col min="2309" max="2309" width="33.140625" bestFit="1" customWidth="1"/>
    <col min="2310" max="2310" width="27" bestFit="1" customWidth="1"/>
    <col min="2311" max="2311" width="33.140625" bestFit="1" customWidth="1"/>
    <col min="2312" max="2312" width="27" bestFit="1" customWidth="1"/>
    <col min="2313" max="2313" width="33.140625" bestFit="1" customWidth="1"/>
    <col min="2314" max="2314" width="27" bestFit="1" customWidth="1"/>
    <col min="2315" max="2315" width="33.140625" bestFit="1" customWidth="1"/>
    <col min="2316" max="2316" width="27" bestFit="1" customWidth="1"/>
    <col min="2317" max="2317" width="33.140625" bestFit="1" customWidth="1"/>
    <col min="2318" max="2318" width="27" bestFit="1" customWidth="1"/>
    <col min="2319" max="2319" width="33.140625" bestFit="1" customWidth="1"/>
    <col min="2320" max="2320" width="27" bestFit="1" customWidth="1"/>
    <col min="2321" max="2321" width="33.140625" bestFit="1" customWidth="1"/>
    <col min="2322" max="2322" width="27" bestFit="1" customWidth="1"/>
    <col min="2323" max="2323" width="33.140625" bestFit="1" customWidth="1"/>
    <col min="2324" max="2324" width="27" bestFit="1" customWidth="1"/>
    <col min="2325" max="2325" width="33.140625" bestFit="1" customWidth="1"/>
    <col min="2326" max="2326" width="27" bestFit="1" customWidth="1"/>
    <col min="2327" max="2327" width="33.140625" bestFit="1" customWidth="1"/>
    <col min="2328" max="2328" width="27" bestFit="1" customWidth="1"/>
    <col min="2329" max="2329" width="33.140625" bestFit="1" customWidth="1"/>
    <col min="2330" max="2330" width="27" bestFit="1" customWidth="1"/>
    <col min="2331" max="2331" width="33.140625" bestFit="1" customWidth="1"/>
    <col min="2332" max="2332" width="27" bestFit="1" customWidth="1"/>
    <col min="2333" max="2333" width="33.140625" bestFit="1" customWidth="1"/>
    <col min="2334" max="2334" width="27" bestFit="1" customWidth="1"/>
    <col min="2335" max="2335" width="33.140625" bestFit="1" customWidth="1"/>
    <col min="2336" max="2336" width="27" bestFit="1" customWidth="1"/>
    <col min="2337" max="2337" width="33.140625" bestFit="1" customWidth="1"/>
    <col min="2338" max="2338" width="27" bestFit="1" customWidth="1"/>
    <col min="2339" max="2339" width="33.140625" bestFit="1" customWidth="1"/>
    <col min="2340" max="2340" width="27" bestFit="1" customWidth="1"/>
    <col min="2341" max="2341" width="33.140625" bestFit="1" customWidth="1"/>
    <col min="2342" max="2342" width="27" bestFit="1" customWidth="1"/>
    <col min="2343" max="2343" width="33.140625" bestFit="1" customWidth="1"/>
    <col min="2344" max="2344" width="27" bestFit="1" customWidth="1"/>
    <col min="2345" max="2345" width="33.140625" bestFit="1" customWidth="1"/>
    <col min="2346" max="2346" width="27" bestFit="1" customWidth="1"/>
    <col min="2347" max="2347" width="33.140625" bestFit="1" customWidth="1"/>
    <col min="2348" max="2348" width="27" bestFit="1" customWidth="1"/>
    <col min="2349" max="2349" width="33.140625" bestFit="1" customWidth="1"/>
    <col min="2350" max="2350" width="27" bestFit="1" customWidth="1"/>
    <col min="2351" max="2351" width="33.140625" bestFit="1" customWidth="1"/>
    <col min="2352" max="2352" width="27" bestFit="1" customWidth="1"/>
    <col min="2353" max="2353" width="33.140625" bestFit="1" customWidth="1"/>
    <col min="2354" max="2354" width="27" bestFit="1" customWidth="1"/>
    <col min="2355" max="2355" width="33.140625" bestFit="1" customWidth="1"/>
    <col min="2356" max="2356" width="27" bestFit="1" customWidth="1"/>
    <col min="2357" max="2357" width="33.140625" bestFit="1" customWidth="1"/>
    <col min="2358" max="2358" width="27" bestFit="1" customWidth="1"/>
    <col min="2359" max="2359" width="33.140625" bestFit="1" customWidth="1"/>
    <col min="2360" max="2360" width="27" bestFit="1" customWidth="1"/>
    <col min="2361" max="2361" width="33.140625" bestFit="1" customWidth="1"/>
    <col min="2362" max="2362" width="27" bestFit="1" customWidth="1"/>
    <col min="2363" max="2363" width="33.140625" bestFit="1" customWidth="1"/>
    <col min="2364" max="2364" width="27" bestFit="1" customWidth="1"/>
    <col min="2365" max="2365" width="33.140625" bestFit="1" customWidth="1"/>
    <col min="2366" max="2366" width="27" bestFit="1" customWidth="1"/>
    <col min="2367" max="2367" width="33.140625" bestFit="1" customWidth="1"/>
    <col min="2368" max="2368" width="27" bestFit="1" customWidth="1"/>
    <col min="2369" max="2369" width="33.140625" bestFit="1" customWidth="1"/>
    <col min="2370" max="2370" width="27" bestFit="1" customWidth="1"/>
    <col min="2371" max="2371" width="33.140625" bestFit="1" customWidth="1"/>
    <col min="2372" max="2372" width="27" bestFit="1" customWidth="1"/>
    <col min="2373" max="2373" width="33.140625" bestFit="1" customWidth="1"/>
    <col min="2374" max="2374" width="27" bestFit="1" customWidth="1"/>
    <col min="2375" max="2375" width="33.140625" bestFit="1" customWidth="1"/>
    <col min="2376" max="2376" width="27" bestFit="1" customWidth="1"/>
    <col min="2377" max="2377" width="33.140625" bestFit="1" customWidth="1"/>
    <col min="2378" max="2378" width="27" bestFit="1" customWidth="1"/>
    <col min="2379" max="2379" width="33.140625" bestFit="1" customWidth="1"/>
    <col min="2380" max="2380" width="27" bestFit="1" customWidth="1"/>
    <col min="2381" max="2381" width="33.140625" bestFit="1" customWidth="1"/>
    <col min="2382" max="2382" width="27" bestFit="1" customWidth="1"/>
    <col min="2383" max="2383" width="33.140625" bestFit="1" customWidth="1"/>
    <col min="2384" max="2384" width="27" bestFit="1" customWidth="1"/>
    <col min="2385" max="2385" width="33.140625" bestFit="1" customWidth="1"/>
    <col min="2386" max="2386" width="27" bestFit="1" customWidth="1"/>
    <col min="2387" max="2387" width="33.140625" bestFit="1" customWidth="1"/>
    <col min="2388" max="2388" width="27" bestFit="1" customWidth="1"/>
    <col min="2389" max="2389" width="33.140625" bestFit="1" customWidth="1"/>
    <col min="2390" max="2390" width="27" bestFit="1" customWidth="1"/>
    <col min="2391" max="2391" width="33.140625" bestFit="1" customWidth="1"/>
    <col min="2392" max="2392" width="27" bestFit="1" customWidth="1"/>
    <col min="2393" max="2393" width="33.140625" bestFit="1" customWidth="1"/>
    <col min="2394" max="2394" width="27" bestFit="1" customWidth="1"/>
    <col min="2395" max="2395" width="33.140625" bestFit="1" customWidth="1"/>
    <col min="2396" max="2396" width="27" bestFit="1" customWidth="1"/>
    <col min="2397" max="2397" width="33.140625" bestFit="1" customWidth="1"/>
    <col min="2398" max="2398" width="27" bestFit="1" customWidth="1"/>
    <col min="2399" max="2399" width="33.140625" bestFit="1" customWidth="1"/>
    <col min="2400" max="2400" width="27" bestFit="1" customWidth="1"/>
    <col min="2401" max="2401" width="33.140625" bestFit="1" customWidth="1"/>
    <col min="2402" max="2402" width="27" bestFit="1" customWidth="1"/>
    <col min="2403" max="2403" width="33.140625" bestFit="1" customWidth="1"/>
    <col min="2404" max="2404" width="27" bestFit="1" customWidth="1"/>
    <col min="2405" max="2405" width="33.140625" bestFit="1" customWidth="1"/>
    <col min="2406" max="2406" width="27" bestFit="1" customWidth="1"/>
    <col min="2407" max="2407" width="33.140625" bestFit="1" customWidth="1"/>
    <col min="2408" max="2408" width="27" bestFit="1" customWidth="1"/>
    <col min="2409" max="2409" width="33.140625" bestFit="1" customWidth="1"/>
    <col min="2410" max="2410" width="27" bestFit="1" customWidth="1"/>
    <col min="2411" max="2411" width="33.140625" bestFit="1" customWidth="1"/>
    <col min="2412" max="2412" width="27" bestFit="1" customWidth="1"/>
    <col min="2413" max="2413" width="33.140625" bestFit="1" customWidth="1"/>
    <col min="2414" max="2414" width="27" bestFit="1" customWidth="1"/>
    <col min="2415" max="2415" width="33.140625" bestFit="1" customWidth="1"/>
    <col min="2416" max="2416" width="27" bestFit="1" customWidth="1"/>
    <col min="2417" max="2417" width="33.140625" bestFit="1" customWidth="1"/>
    <col min="2418" max="2418" width="27" bestFit="1" customWidth="1"/>
    <col min="2419" max="2419" width="33.140625" bestFit="1" customWidth="1"/>
    <col min="2420" max="2420" width="27" bestFit="1" customWidth="1"/>
    <col min="2421" max="2421" width="33.140625" bestFit="1" customWidth="1"/>
    <col min="2422" max="2422" width="27" bestFit="1" customWidth="1"/>
    <col min="2423" max="2423" width="33.140625" bestFit="1" customWidth="1"/>
    <col min="2424" max="2424" width="27" bestFit="1" customWidth="1"/>
    <col min="2425" max="2425" width="33.140625" bestFit="1" customWidth="1"/>
    <col min="2426" max="2426" width="27" bestFit="1" customWidth="1"/>
    <col min="2427" max="2427" width="33.140625" bestFit="1" customWidth="1"/>
    <col min="2428" max="2428" width="27" bestFit="1" customWidth="1"/>
    <col min="2429" max="2429" width="33.140625" bestFit="1" customWidth="1"/>
    <col min="2430" max="2430" width="27" bestFit="1" customWidth="1"/>
    <col min="2431" max="2431" width="33.140625" bestFit="1" customWidth="1"/>
    <col min="2432" max="2432" width="27" bestFit="1" customWidth="1"/>
    <col min="2433" max="2433" width="33.140625" bestFit="1" customWidth="1"/>
    <col min="2434" max="2434" width="27" bestFit="1" customWidth="1"/>
    <col min="2435" max="2435" width="33.140625" bestFit="1" customWidth="1"/>
    <col min="2436" max="2436" width="27" bestFit="1" customWidth="1"/>
    <col min="2437" max="2437" width="33.140625" bestFit="1" customWidth="1"/>
    <col min="2438" max="2438" width="27" bestFit="1" customWidth="1"/>
    <col min="2439" max="2439" width="33.140625" bestFit="1" customWidth="1"/>
    <col min="2440" max="2440" width="27" bestFit="1" customWidth="1"/>
    <col min="2441" max="2441" width="33.140625" bestFit="1" customWidth="1"/>
    <col min="2442" max="2442" width="27" bestFit="1" customWidth="1"/>
    <col min="2443" max="2443" width="33.140625" bestFit="1" customWidth="1"/>
    <col min="2444" max="2444" width="27" bestFit="1" customWidth="1"/>
    <col min="2445" max="2445" width="33.140625" bestFit="1" customWidth="1"/>
    <col min="2446" max="2446" width="27" bestFit="1" customWidth="1"/>
    <col min="2447" max="2447" width="33.140625" bestFit="1" customWidth="1"/>
    <col min="2448" max="2448" width="27" bestFit="1" customWidth="1"/>
    <col min="2449" max="2449" width="33.140625" bestFit="1" customWidth="1"/>
    <col min="2450" max="2450" width="27" bestFit="1" customWidth="1"/>
    <col min="2451" max="2451" width="33.140625" bestFit="1" customWidth="1"/>
    <col min="2452" max="2452" width="27" bestFit="1" customWidth="1"/>
    <col min="2453" max="2453" width="33.140625" bestFit="1" customWidth="1"/>
    <col min="2454" max="2454" width="27" bestFit="1" customWidth="1"/>
    <col min="2455" max="2455" width="33.140625" bestFit="1" customWidth="1"/>
    <col min="2456" max="2456" width="27" bestFit="1" customWidth="1"/>
    <col min="2457" max="2457" width="33.140625" bestFit="1" customWidth="1"/>
    <col min="2458" max="2458" width="27" bestFit="1" customWidth="1"/>
    <col min="2459" max="2459" width="33.140625" bestFit="1" customWidth="1"/>
    <col min="2460" max="2460" width="27" bestFit="1" customWidth="1"/>
    <col min="2461" max="2461" width="33.140625" bestFit="1" customWidth="1"/>
    <col min="2462" max="2462" width="27" bestFit="1" customWidth="1"/>
    <col min="2463" max="2463" width="33.140625" bestFit="1" customWidth="1"/>
    <col min="2464" max="2464" width="27" bestFit="1" customWidth="1"/>
    <col min="2465" max="2465" width="33.140625" bestFit="1" customWidth="1"/>
    <col min="2466" max="2466" width="27" bestFit="1" customWidth="1"/>
    <col min="2467" max="2467" width="33.140625" bestFit="1" customWidth="1"/>
    <col min="2468" max="2468" width="27" bestFit="1" customWidth="1"/>
    <col min="2469" max="2469" width="33.140625" bestFit="1" customWidth="1"/>
    <col min="2470" max="2470" width="27" bestFit="1" customWidth="1"/>
    <col min="2471" max="2471" width="33.140625" bestFit="1" customWidth="1"/>
    <col min="2472" max="2472" width="27" bestFit="1" customWidth="1"/>
    <col min="2473" max="2473" width="33.140625" bestFit="1" customWidth="1"/>
    <col min="2474" max="2474" width="27" bestFit="1" customWidth="1"/>
    <col min="2475" max="2475" width="33.140625" bestFit="1" customWidth="1"/>
    <col min="2476" max="2476" width="27" bestFit="1" customWidth="1"/>
    <col min="2477" max="2477" width="33.140625" bestFit="1" customWidth="1"/>
    <col min="2478" max="2478" width="27" bestFit="1" customWidth="1"/>
    <col min="2479" max="2479" width="33.140625" bestFit="1" customWidth="1"/>
    <col min="2480" max="2480" width="27" bestFit="1" customWidth="1"/>
    <col min="2481" max="2481" width="33.140625" bestFit="1" customWidth="1"/>
    <col min="2482" max="2482" width="27" bestFit="1" customWidth="1"/>
    <col min="2483" max="2483" width="33.140625" bestFit="1" customWidth="1"/>
    <col min="2484" max="2484" width="27" bestFit="1" customWidth="1"/>
    <col min="2485" max="2485" width="33.140625" bestFit="1" customWidth="1"/>
    <col min="2486" max="2486" width="27" bestFit="1" customWidth="1"/>
    <col min="2487" max="2487" width="33.140625" bestFit="1" customWidth="1"/>
    <col min="2488" max="2488" width="27" bestFit="1" customWidth="1"/>
    <col min="2489" max="2489" width="33.140625" bestFit="1" customWidth="1"/>
    <col min="2490" max="2490" width="27" bestFit="1" customWidth="1"/>
    <col min="2491" max="2491" width="33.140625" bestFit="1" customWidth="1"/>
    <col min="2492" max="2492" width="27" bestFit="1" customWidth="1"/>
    <col min="2493" max="2493" width="33.140625" bestFit="1" customWidth="1"/>
    <col min="2494" max="2494" width="27" bestFit="1" customWidth="1"/>
    <col min="2495" max="2495" width="33.140625" bestFit="1" customWidth="1"/>
    <col min="2496" max="2496" width="27" bestFit="1" customWidth="1"/>
    <col min="2497" max="2497" width="33.140625" bestFit="1" customWidth="1"/>
    <col min="2498" max="2498" width="27" bestFit="1" customWidth="1"/>
    <col min="2499" max="2499" width="33.140625" bestFit="1" customWidth="1"/>
    <col min="2500" max="2500" width="27" bestFit="1" customWidth="1"/>
    <col min="2501" max="2501" width="33.140625" bestFit="1" customWidth="1"/>
    <col min="2502" max="2502" width="27" bestFit="1" customWidth="1"/>
    <col min="2503" max="2503" width="33.140625" bestFit="1" customWidth="1"/>
    <col min="2504" max="2504" width="27" bestFit="1" customWidth="1"/>
    <col min="2505" max="2505" width="33.140625" bestFit="1" customWidth="1"/>
    <col min="2506" max="2506" width="27" bestFit="1" customWidth="1"/>
    <col min="2507" max="2507" width="33.140625" bestFit="1" customWidth="1"/>
    <col min="2508" max="2508" width="27" bestFit="1" customWidth="1"/>
    <col min="2509" max="2509" width="33.140625" bestFit="1" customWidth="1"/>
    <col min="2510" max="2510" width="27" bestFit="1" customWidth="1"/>
    <col min="2511" max="2511" width="33.140625" bestFit="1" customWidth="1"/>
    <col min="2512" max="2512" width="27" bestFit="1" customWidth="1"/>
    <col min="2513" max="2513" width="33.140625" bestFit="1" customWidth="1"/>
    <col min="2514" max="2514" width="27" bestFit="1" customWidth="1"/>
    <col min="2515" max="2515" width="33.140625" bestFit="1" customWidth="1"/>
    <col min="2516" max="2516" width="27" bestFit="1" customWidth="1"/>
    <col min="2517" max="2517" width="33.140625" bestFit="1" customWidth="1"/>
    <col min="2518" max="2518" width="27" bestFit="1" customWidth="1"/>
    <col min="2519" max="2519" width="33.140625" bestFit="1" customWidth="1"/>
    <col min="2520" max="2520" width="27" bestFit="1" customWidth="1"/>
    <col min="2521" max="2521" width="33.140625" bestFit="1" customWidth="1"/>
    <col min="2522" max="2522" width="27" bestFit="1" customWidth="1"/>
    <col min="2523" max="2523" width="33.140625" bestFit="1" customWidth="1"/>
    <col min="2524" max="2524" width="27" bestFit="1" customWidth="1"/>
    <col min="2525" max="2525" width="33.140625" bestFit="1" customWidth="1"/>
    <col min="2526" max="2526" width="27" bestFit="1" customWidth="1"/>
    <col min="2527" max="2527" width="33.140625" bestFit="1" customWidth="1"/>
    <col min="2528" max="2528" width="27" bestFit="1" customWidth="1"/>
    <col min="2529" max="2529" width="33.140625" bestFit="1" customWidth="1"/>
    <col min="2530" max="2530" width="27" bestFit="1" customWidth="1"/>
    <col min="2531" max="2531" width="33.140625" bestFit="1" customWidth="1"/>
    <col min="2532" max="2532" width="27" bestFit="1" customWidth="1"/>
    <col min="2533" max="2533" width="33.140625" bestFit="1" customWidth="1"/>
    <col min="2534" max="2534" width="27" bestFit="1" customWidth="1"/>
    <col min="2535" max="2535" width="33.140625" bestFit="1" customWidth="1"/>
    <col min="2536" max="2536" width="27" bestFit="1" customWidth="1"/>
    <col min="2537" max="2537" width="33.140625" bestFit="1" customWidth="1"/>
    <col min="2538" max="2538" width="27" bestFit="1" customWidth="1"/>
    <col min="2539" max="2539" width="33.140625" bestFit="1" customWidth="1"/>
    <col min="2540" max="2540" width="27" bestFit="1" customWidth="1"/>
    <col min="2541" max="2541" width="33.140625" bestFit="1" customWidth="1"/>
    <col min="2542" max="2542" width="27" bestFit="1" customWidth="1"/>
    <col min="2543" max="2543" width="33.140625" bestFit="1" customWidth="1"/>
    <col min="2544" max="2544" width="27" bestFit="1" customWidth="1"/>
    <col min="2545" max="2545" width="33.140625" bestFit="1" customWidth="1"/>
    <col min="2546" max="2546" width="27" bestFit="1" customWidth="1"/>
    <col min="2547" max="2547" width="33.140625" bestFit="1" customWidth="1"/>
    <col min="2548" max="2548" width="27" bestFit="1" customWidth="1"/>
    <col min="2549" max="2549" width="33.140625" bestFit="1" customWidth="1"/>
    <col min="2550" max="2550" width="27" bestFit="1" customWidth="1"/>
    <col min="2551" max="2551" width="33.140625" bestFit="1" customWidth="1"/>
    <col min="2552" max="2552" width="27" bestFit="1" customWidth="1"/>
    <col min="2553" max="2553" width="33.140625" bestFit="1" customWidth="1"/>
    <col min="2554" max="2554" width="27" bestFit="1" customWidth="1"/>
    <col min="2555" max="2555" width="33.140625" bestFit="1" customWidth="1"/>
    <col min="2556" max="2556" width="27" bestFit="1" customWidth="1"/>
    <col min="2557" max="2557" width="33.140625" bestFit="1" customWidth="1"/>
    <col min="2558" max="2558" width="27" bestFit="1" customWidth="1"/>
    <col min="2559" max="2559" width="33.140625" bestFit="1" customWidth="1"/>
    <col min="2560" max="2560" width="27" bestFit="1" customWidth="1"/>
    <col min="2561" max="2561" width="33.140625" bestFit="1" customWidth="1"/>
    <col min="2562" max="2562" width="27" bestFit="1" customWidth="1"/>
    <col min="2563" max="2563" width="33.140625" bestFit="1" customWidth="1"/>
    <col min="2564" max="2564" width="27" bestFit="1" customWidth="1"/>
    <col min="2565" max="2565" width="33.140625" bestFit="1" customWidth="1"/>
    <col min="2566" max="2566" width="27" bestFit="1" customWidth="1"/>
    <col min="2567" max="2567" width="33.140625" bestFit="1" customWidth="1"/>
    <col min="2568" max="2568" width="27" bestFit="1" customWidth="1"/>
    <col min="2569" max="2569" width="33.140625" bestFit="1" customWidth="1"/>
    <col min="2570" max="2570" width="27" bestFit="1" customWidth="1"/>
    <col min="2571" max="2571" width="33.140625" bestFit="1" customWidth="1"/>
    <col min="2572" max="2572" width="27" bestFit="1" customWidth="1"/>
    <col min="2573" max="2573" width="33.140625" bestFit="1" customWidth="1"/>
    <col min="2574" max="2574" width="27" bestFit="1" customWidth="1"/>
    <col min="2575" max="2575" width="33.140625" bestFit="1" customWidth="1"/>
    <col min="2576" max="2576" width="27" bestFit="1" customWidth="1"/>
    <col min="2577" max="2577" width="33.140625" bestFit="1" customWidth="1"/>
    <col min="2578" max="2578" width="27" bestFit="1" customWidth="1"/>
    <col min="2579" max="2579" width="33.140625" bestFit="1" customWidth="1"/>
    <col min="2580" max="2580" width="27" bestFit="1" customWidth="1"/>
    <col min="2581" max="2581" width="33.140625" bestFit="1" customWidth="1"/>
    <col min="2582" max="2582" width="27" bestFit="1" customWidth="1"/>
    <col min="2583" max="2583" width="33.140625" bestFit="1" customWidth="1"/>
    <col min="2584" max="2584" width="27" bestFit="1" customWidth="1"/>
    <col min="2585" max="2585" width="33.140625" bestFit="1" customWidth="1"/>
    <col min="2586" max="2586" width="27" bestFit="1" customWidth="1"/>
    <col min="2587" max="2587" width="33.140625" bestFit="1" customWidth="1"/>
    <col min="2588" max="2588" width="27" bestFit="1" customWidth="1"/>
    <col min="2589" max="2589" width="33.140625" bestFit="1" customWidth="1"/>
    <col min="2590" max="2590" width="27" bestFit="1" customWidth="1"/>
    <col min="2591" max="2591" width="33.140625" bestFit="1" customWidth="1"/>
    <col min="2592" max="2592" width="27" bestFit="1" customWidth="1"/>
    <col min="2593" max="2593" width="33.140625" bestFit="1" customWidth="1"/>
    <col min="2594" max="2594" width="27" bestFit="1" customWidth="1"/>
    <col min="2595" max="2595" width="33.140625" bestFit="1" customWidth="1"/>
    <col min="2596" max="2596" width="27" bestFit="1" customWidth="1"/>
    <col min="2597" max="2597" width="33.140625" bestFit="1" customWidth="1"/>
    <col min="2598" max="2598" width="27" bestFit="1" customWidth="1"/>
    <col min="2599" max="2599" width="33.140625" bestFit="1" customWidth="1"/>
    <col min="2600" max="2600" width="27" bestFit="1" customWidth="1"/>
    <col min="2601" max="2601" width="33.140625" bestFit="1" customWidth="1"/>
    <col min="2602" max="2602" width="27" bestFit="1" customWidth="1"/>
    <col min="2603" max="2603" width="33.140625" bestFit="1" customWidth="1"/>
    <col min="2604" max="2604" width="27" bestFit="1" customWidth="1"/>
    <col min="2605" max="2605" width="33.140625" bestFit="1" customWidth="1"/>
    <col min="2606" max="2606" width="27" bestFit="1" customWidth="1"/>
    <col min="2607" max="2607" width="33.140625" bestFit="1" customWidth="1"/>
    <col min="2608" max="2608" width="27" bestFit="1" customWidth="1"/>
    <col min="2609" max="2609" width="33.140625" bestFit="1" customWidth="1"/>
    <col min="2610" max="2610" width="27" bestFit="1" customWidth="1"/>
    <col min="2611" max="2611" width="33.140625" bestFit="1" customWidth="1"/>
    <col min="2612" max="2612" width="27" bestFit="1" customWidth="1"/>
    <col min="2613" max="2613" width="33.140625" bestFit="1" customWidth="1"/>
    <col min="2614" max="2614" width="27" bestFit="1" customWidth="1"/>
    <col min="2615" max="2615" width="33.140625" bestFit="1" customWidth="1"/>
    <col min="2616" max="2616" width="27" bestFit="1" customWidth="1"/>
    <col min="2617" max="2617" width="33.140625" bestFit="1" customWidth="1"/>
    <col min="2618" max="2618" width="27" bestFit="1" customWidth="1"/>
    <col min="2619" max="2619" width="33.140625" bestFit="1" customWidth="1"/>
    <col min="2620" max="2620" width="27" bestFit="1" customWidth="1"/>
    <col min="2621" max="2621" width="33.140625" bestFit="1" customWidth="1"/>
    <col min="2622" max="2622" width="27" bestFit="1" customWidth="1"/>
    <col min="2623" max="2623" width="33.140625" bestFit="1" customWidth="1"/>
    <col min="2624" max="2624" width="27" bestFit="1" customWidth="1"/>
    <col min="2625" max="2625" width="33.140625" bestFit="1" customWidth="1"/>
    <col min="2626" max="2626" width="27" bestFit="1" customWidth="1"/>
    <col min="2627" max="2627" width="33.140625" bestFit="1" customWidth="1"/>
    <col min="2628" max="2628" width="27" bestFit="1" customWidth="1"/>
    <col min="2629" max="2629" width="33.140625" bestFit="1" customWidth="1"/>
    <col min="2630" max="2630" width="27" bestFit="1" customWidth="1"/>
    <col min="2631" max="2631" width="33.140625" bestFit="1" customWidth="1"/>
    <col min="2632" max="2632" width="27" bestFit="1" customWidth="1"/>
    <col min="2633" max="2633" width="33.140625" bestFit="1" customWidth="1"/>
    <col min="2634" max="2634" width="27" bestFit="1" customWidth="1"/>
    <col min="2635" max="2635" width="33.140625" bestFit="1" customWidth="1"/>
    <col min="2636" max="2636" width="27" bestFit="1" customWidth="1"/>
    <col min="2637" max="2637" width="33.140625" bestFit="1" customWidth="1"/>
    <col min="2638" max="2638" width="27" bestFit="1" customWidth="1"/>
    <col min="2639" max="2639" width="33.140625" bestFit="1" customWidth="1"/>
    <col min="2640" max="2640" width="27" bestFit="1" customWidth="1"/>
    <col min="2641" max="2641" width="33.140625" bestFit="1" customWidth="1"/>
    <col min="2642" max="2642" width="27" bestFit="1" customWidth="1"/>
    <col min="2643" max="2643" width="33.140625" bestFit="1" customWidth="1"/>
    <col min="2644" max="2644" width="27" bestFit="1" customWidth="1"/>
    <col min="2645" max="2645" width="33.140625" bestFit="1" customWidth="1"/>
    <col min="2646" max="2646" width="27" bestFit="1" customWidth="1"/>
    <col min="2647" max="2647" width="33.140625" bestFit="1" customWidth="1"/>
    <col min="2648" max="2648" width="27" bestFit="1" customWidth="1"/>
    <col min="2649" max="2649" width="33.140625" bestFit="1" customWidth="1"/>
    <col min="2650" max="2650" width="27" bestFit="1" customWidth="1"/>
    <col min="2651" max="2651" width="33.140625" bestFit="1" customWidth="1"/>
    <col min="2652" max="2652" width="27" bestFit="1" customWidth="1"/>
    <col min="2653" max="2653" width="33.140625" bestFit="1" customWidth="1"/>
    <col min="2654" max="2654" width="27" bestFit="1" customWidth="1"/>
    <col min="2655" max="2655" width="33.140625" bestFit="1" customWidth="1"/>
    <col min="2656" max="2656" width="27" bestFit="1" customWidth="1"/>
    <col min="2657" max="2657" width="33.140625" bestFit="1" customWidth="1"/>
    <col min="2658" max="2658" width="27" bestFit="1" customWidth="1"/>
    <col min="2659" max="2659" width="33.140625" bestFit="1" customWidth="1"/>
    <col min="2660" max="2660" width="27" bestFit="1" customWidth="1"/>
    <col min="2661" max="2661" width="33.140625" bestFit="1" customWidth="1"/>
    <col min="2662" max="2662" width="27" bestFit="1" customWidth="1"/>
    <col min="2663" max="2663" width="33.140625" bestFit="1" customWidth="1"/>
    <col min="2664" max="2664" width="27" bestFit="1" customWidth="1"/>
    <col min="2665" max="2665" width="33.140625" bestFit="1" customWidth="1"/>
    <col min="2666" max="2666" width="27" bestFit="1" customWidth="1"/>
    <col min="2667" max="2667" width="33.140625" bestFit="1" customWidth="1"/>
    <col min="2668" max="2668" width="27" bestFit="1" customWidth="1"/>
    <col min="2669" max="2669" width="33.140625" bestFit="1" customWidth="1"/>
    <col min="2670" max="2670" width="27" bestFit="1" customWidth="1"/>
    <col min="2671" max="2671" width="33.140625" bestFit="1" customWidth="1"/>
    <col min="2672" max="2672" width="27" bestFit="1" customWidth="1"/>
    <col min="2673" max="2673" width="33.140625" bestFit="1" customWidth="1"/>
    <col min="2674" max="2674" width="27" bestFit="1" customWidth="1"/>
    <col min="2675" max="2675" width="33.140625" bestFit="1" customWidth="1"/>
    <col min="2676" max="2676" width="27" bestFit="1" customWidth="1"/>
    <col min="2677" max="2677" width="33.140625" bestFit="1" customWidth="1"/>
    <col min="2678" max="2678" width="27" bestFit="1" customWidth="1"/>
    <col min="2679" max="2679" width="33.140625" bestFit="1" customWidth="1"/>
    <col min="2680" max="2680" width="27" bestFit="1" customWidth="1"/>
    <col min="2681" max="2681" width="33.140625" bestFit="1" customWidth="1"/>
    <col min="2682" max="2682" width="27" bestFit="1" customWidth="1"/>
    <col min="2683" max="2683" width="33.140625" bestFit="1" customWidth="1"/>
    <col min="2684" max="2684" width="27" bestFit="1" customWidth="1"/>
    <col min="2685" max="2685" width="33.140625" bestFit="1" customWidth="1"/>
    <col min="2686" max="2686" width="27" bestFit="1" customWidth="1"/>
    <col min="2687" max="2687" width="33.140625" bestFit="1" customWidth="1"/>
    <col min="2688" max="2688" width="27" bestFit="1" customWidth="1"/>
    <col min="2689" max="2689" width="33.140625" bestFit="1" customWidth="1"/>
    <col min="2690" max="2690" width="27" bestFit="1" customWidth="1"/>
    <col min="2691" max="2691" width="33.140625" bestFit="1" customWidth="1"/>
    <col min="2692" max="2692" width="27" bestFit="1" customWidth="1"/>
    <col min="2693" max="2693" width="33.140625" bestFit="1" customWidth="1"/>
    <col min="2694" max="2694" width="27" bestFit="1" customWidth="1"/>
    <col min="2695" max="2695" width="33.140625" bestFit="1" customWidth="1"/>
    <col min="2696" max="2696" width="27" bestFit="1" customWidth="1"/>
    <col min="2697" max="2697" width="33.140625" bestFit="1" customWidth="1"/>
    <col min="2698" max="2698" width="27" bestFit="1" customWidth="1"/>
    <col min="2699" max="2699" width="33.140625" bestFit="1" customWidth="1"/>
    <col min="2700" max="2700" width="27" bestFit="1" customWidth="1"/>
    <col min="2701" max="2701" width="33.140625" bestFit="1" customWidth="1"/>
    <col min="2702" max="2702" width="27" bestFit="1" customWidth="1"/>
    <col min="2703" max="2703" width="33.140625" bestFit="1" customWidth="1"/>
    <col min="2704" max="2704" width="27" bestFit="1" customWidth="1"/>
    <col min="2705" max="2705" width="33.140625" bestFit="1" customWidth="1"/>
    <col min="2706" max="2706" width="27" bestFit="1" customWidth="1"/>
    <col min="2707" max="2707" width="33.140625" bestFit="1" customWidth="1"/>
    <col min="2708" max="2708" width="27" bestFit="1" customWidth="1"/>
    <col min="2709" max="2709" width="33.140625" bestFit="1" customWidth="1"/>
    <col min="2710" max="2710" width="27" bestFit="1" customWidth="1"/>
    <col min="2711" max="2711" width="33.140625" bestFit="1" customWidth="1"/>
    <col min="2712" max="2712" width="27" bestFit="1" customWidth="1"/>
    <col min="2713" max="2713" width="33.140625" bestFit="1" customWidth="1"/>
    <col min="2714" max="2714" width="27" bestFit="1" customWidth="1"/>
    <col min="2715" max="2715" width="33.140625" bestFit="1" customWidth="1"/>
    <col min="2716" max="2716" width="27" bestFit="1" customWidth="1"/>
    <col min="2717" max="2717" width="33.140625" bestFit="1" customWidth="1"/>
    <col min="2718" max="2718" width="27" bestFit="1" customWidth="1"/>
    <col min="2719" max="2719" width="33.140625" bestFit="1" customWidth="1"/>
    <col min="2720" max="2720" width="27" bestFit="1" customWidth="1"/>
    <col min="2721" max="2721" width="33.140625" bestFit="1" customWidth="1"/>
    <col min="2722" max="2722" width="27" bestFit="1" customWidth="1"/>
    <col min="2723" max="2723" width="33.140625" bestFit="1" customWidth="1"/>
    <col min="2724" max="2724" width="27" bestFit="1" customWidth="1"/>
    <col min="2725" max="2725" width="33.140625" bestFit="1" customWidth="1"/>
    <col min="2726" max="2726" width="27" bestFit="1" customWidth="1"/>
    <col min="2727" max="2727" width="33.140625" bestFit="1" customWidth="1"/>
    <col min="2728" max="2728" width="27" bestFit="1" customWidth="1"/>
    <col min="2729" max="2729" width="33.140625" bestFit="1" customWidth="1"/>
    <col min="2730" max="2730" width="27" bestFit="1" customWidth="1"/>
    <col min="2731" max="2731" width="33.140625" bestFit="1" customWidth="1"/>
    <col min="2732" max="2732" width="27" bestFit="1" customWidth="1"/>
    <col min="2733" max="2733" width="33.140625" bestFit="1" customWidth="1"/>
    <col min="2734" max="2734" width="27" bestFit="1" customWidth="1"/>
    <col min="2735" max="2735" width="33.140625" bestFit="1" customWidth="1"/>
    <col min="2736" max="2736" width="27" bestFit="1" customWidth="1"/>
    <col min="2737" max="2737" width="33.140625" bestFit="1" customWidth="1"/>
    <col min="2738" max="2738" width="27" bestFit="1" customWidth="1"/>
    <col min="2739" max="2739" width="33.140625" bestFit="1" customWidth="1"/>
    <col min="2740" max="2740" width="27" bestFit="1" customWidth="1"/>
    <col min="2741" max="2741" width="33.140625" bestFit="1" customWidth="1"/>
    <col min="2742" max="2742" width="27" bestFit="1" customWidth="1"/>
    <col min="2743" max="2743" width="33.140625" bestFit="1" customWidth="1"/>
    <col min="2744" max="2744" width="27" bestFit="1" customWidth="1"/>
    <col min="2745" max="2745" width="33.140625" bestFit="1" customWidth="1"/>
    <col min="2746" max="2746" width="27" bestFit="1" customWidth="1"/>
    <col min="2747" max="2747" width="33.140625" bestFit="1" customWidth="1"/>
    <col min="2748" max="2748" width="27" bestFit="1" customWidth="1"/>
    <col min="2749" max="2749" width="33.140625" bestFit="1" customWidth="1"/>
    <col min="2750" max="2750" width="27" bestFit="1" customWidth="1"/>
    <col min="2751" max="2751" width="33.140625" bestFit="1" customWidth="1"/>
    <col min="2752" max="2752" width="27" bestFit="1" customWidth="1"/>
    <col min="2753" max="2753" width="33.140625" bestFit="1" customWidth="1"/>
    <col min="2754" max="2754" width="27" bestFit="1" customWidth="1"/>
    <col min="2755" max="2755" width="33.140625" bestFit="1" customWidth="1"/>
    <col min="2756" max="2756" width="27" bestFit="1" customWidth="1"/>
    <col min="2757" max="2757" width="33.140625" bestFit="1" customWidth="1"/>
    <col min="2758" max="2758" width="27" bestFit="1" customWidth="1"/>
    <col min="2759" max="2759" width="33.140625" bestFit="1" customWidth="1"/>
    <col min="2760" max="2760" width="27" bestFit="1" customWidth="1"/>
    <col min="2761" max="2761" width="33.140625" bestFit="1" customWidth="1"/>
    <col min="2762" max="2762" width="27" bestFit="1" customWidth="1"/>
    <col min="2763" max="2763" width="33.140625" bestFit="1" customWidth="1"/>
    <col min="2764" max="2764" width="27" bestFit="1" customWidth="1"/>
    <col min="2765" max="2765" width="33.140625" bestFit="1" customWidth="1"/>
    <col min="2766" max="2766" width="31.7109375" bestFit="1" customWidth="1"/>
    <col min="2767" max="2767" width="38" bestFit="1" customWidth="1"/>
  </cols>
  <sheetData>
    <row r="3" spans="1:2" x14ac:dyDescent="0.2">
      <c r="A3" s="8" t="s">
        <v>2881</v>
      </c>
      <c r="B3" t="s">
        <v>2883</v>
      </c>
    </row>
    <row r="4" spans="1:2" x14ac:dyDescent="0.2">
      <c r="A4" s="9" t="s">
        <v>2830</v>
      </c>
      <c r="B4" s="10">
        <v>34</v>
      </c>
    </row>
    <row r="5" spans="1:2" x14ac:dyDescent="0.2">
      <c r="A5" s="9" t="s">
        <v>2822</v>
      </c>
      <c r="B5" s="10">
        <v>156</v>
      </c>
    </row>
    <row r="6" spans="1:2" x14ac:dyDescent="0.2">
      <c r="A6" s="9" t="s">
        <v>2832</v>
      </c>
      <c r="B6" s="10">
        <v>6</v>
      </c>
    </row>
    <row r="7" spans="1:2" x14ac:dyDescent="0.2">
      <c r="A7" s="9" t="s">
        <v>2831</v>
      </c>
      <c r="B7" s="10">
        <v>15</v>
      </c>
    </row>
    <row r="8" spans="1:2" x14ac:dyDescent="0.2">
      <c r="A8" s="9" t="s">
        <v>2834</v>
      </c>
      <c r="B8" s="10">
        <v>6</v>
      </c>
    </row>
    <row r="9" spans="1:2" x14ac:dyDescent="0.2">
      <c r="A9" s="9" t="s">
        <v>2833</v>
      </c>
      <c r="B9" s="10">
        <v>36</v>
      </c>
    </row>
    <row r="10" spans="1:2" x14ac:dyDescent="0.2">
      <c r="A10" s="9" t="s">
        <v>2835</v>
      </c>
      <c r="B10" s="10">
        <v>6</v>
      </c>
    </row>
    <row r="11" spans="1:2" x14ac:dyDescent="0.2">
      <c r="A11" s="9" t="s">
        <v>2837</v>
      </c>
      <c r="B11" s="10">
        <v>2</v>
      </c>
    </row>
    <row r="12" spans="1:2" x14ac:dyDescent="0.2">
      <c r="A12" s="9" t="s">
        <v>2824</v>
      </c>
      <c r="B12" s="10">
        <v>12</v>
      </c>
    </row>
    <row r="13" spans="1:2" x14ac:dyDescent="0.2">
      <c r="A13" s="9" t="s">
        <v>2826</v>
      </c>
      <c r="B13" s="10">
        <v>10</v>
      </c>
    </row>
    <row r="14" spans="1:2" x14ac:dyDescent="0.2">
      <c r="A14" s="9" t="s">
        <v>2825</v>
      </c>
      <c r="B14" s="10">
        <v>118</v>
      </c>
    </row>
    <row r="15" spans="1:2" x14ac:dyDescent="0.2">
      <c r="A15" s="9" t="s">
        <v>2829</v>
      </c>
      <c r="B15" s="10">
        <v>24</v>
      </c>
    </row>
    <row r="16" spans="1:2" x14ac:dyDescent="0.2">
      <c r="A16" s="9" t="s">
        <v>2823</v>
      </c>
      <c r="B16" s="10">
        <v>156</v>
      </c>
    </row>
    <row r="17" spans="1:2" x14ac:dyDescent="0.2">
      <c r="A17" s="9" t="s">
        <v>2827</v>
      </c>
      <c r="B17" s="10">
        <v>6</v>
      </c>
    </row>
    <row r="18" spans="1:2" x14ac:dyDescent="0.2">
      <c r="A18" s="9" t="s">
        <v>2836</v>
      </c>
      <c r="B18" s="10">
        <v>6</v>
      </c>
    </row>
    <row r="19" spans="1:2" x14ac:dyDescent="0.2">
      <c r="A19" s="9" t="s">
        <v>2804</v>
      </c>
      <c r="B19" s="10">
        <v>6</v>
      </c>
    </row>
    <row r="20" spans="1:2" x14ac:dyDescent="0.2">
      <c r="A20" s="9" t="s">
        <v>2790</v>
      </c>
      <c r="B20" s="10">
        <v>1</v>
      </c>
    </row>
    <row r="21" spans="1:2" x14ac:dyDescent="0.2">
      <c r="A21" s="9" t="s">
        <v>2776</v>
      </c>
      <c r="B21" s="10">
        <v>1</v>
      </c>
    </row>
    <row r="22" spans="1:2" x14ac:dyDescent="0.2">
      <c r="A22" s="9" t="s">
        <v>2775</v>
      </c>
      <c r="B22" s="10">
        <v>4</v>
      </c>
    </row>
    <row r="23" spans="1:2" x14ac:dyDescent="0.2">
      <c r="A23" s="9" t="s">
        <v>2777</v>
      </c>
      <c r="B23" s="10">
        <v>2</v>
      </c>
    </row>
    <row r="24" spans="1:2" x14ac:dyDescent="0.2">
      <c r="A24" s="9" t="s">
        <v>2774</v>
      </c>
      <c r="B24" s="10">
        <v>1</v>
      </c>
    </row>
    <row r="25" spans="1:2" x14ac:dyDescent="0.2">
      <c r="A25" s="9" t="s">
        <v>2778</v>
      </c>
      <c r="B25" s="10">
        <v>1</v>
      </c>
    </row>
    <row r="26" spans="1:2" x14ac:dyDescent="0.2">
      <c r="A26" s="9" t="s">
        <v>2787</v>
      </c>
      <c r="B26" s="10">
        <v>3</v>
      </c>
    </row>
    <row r="27" spans="1:2" x14ac:dyDescent="0.2">
      <c r="A27" s="9" t="s">
        <v>2812</v>
      </c>
      <c r="B27" s="10">
        <v>17</v>
      </c>
    </row>
    <row r="28" spans="1:2" x14ac:dyDescent="0.2">
      <c r="A28" s="9" t="s">
        <v>2813</v>
      </c>
      <c r="B28" s="10">
        <v>5</v>
      </c>
    </row>
    <row r="29" spans="1:2" x14ac:dyDescent="0.2">
      <c r="A29" s="9" t="s">
        <v>1621</v>
      </c>
      <c r="B29" s="10">
        <v>22</v>
      </c>
    </row>
    <row r="30" spans="1:2" x14ac:dyDescent="0.2">
      <c r="A30" s="9" t="s">
        <v>2789</v>
      </c>
      <c r="B30" s="10">
        <v>8</v>
      </c>
    </row>
    <row r="31" spans="1:2" x14ac:dyDescent="0.2">
      <c r="A31" s="9" t="s">
        <v>2788</v>
      </c>
      <c r="B31" s="10">
        <v>1</v>
      </c>
    </row>
    <row r="32" spans="1:2" x14ac:dyDescent="0.2">
      <c r="A32" s="9" t="s">
        <v>2784</v>
      </c>
      <c r="B32" s="10">
        <v>17</v>
      </c>
    </row>
    <row r="33" spans="1:2" x14ac:dyDescent="0.2">
      <c r="A33" s="9" t="s">
        <v>1719</v>
      </c>
      <c r="B33" s="10">
        <v>52</v>
      </c>
    </row>
    <row r="34" spans="1:2" x14ac:dyDescent="0.2">
      <c r="A34" s="9" t="s">
        <v>1663</v>
      </c>
      <c r="B34" s="10">
        <v>131</v>
      </c>
    </row>
    <row r="35" spans="1:2" x14ac:dyDescent="0.2">
      <c r="A35" s="9" t="s">
        <v>2785</v>
      </c>
      <c r="B35" s="10">
        <v>2</v>
      </c>
    </row>
    <row r="36" spans="1:2" x14ac:dyDescent="0.2">
      <c r="A36" s="9" t="s">
        <v>2786</v>
      </c>
      <c r="B36" s="10">
        <v>1</v>
      </c>
    </row>
    <row r="37" spans="1:2" x14ac:dyDescent="0.2">
      <c r="A37" s="9" t="s">
        <v>1837</v>
      </c>
      <c r="B37" s="10">
        <v>2</v>
      </c>
    </row>
    <row r="38" spans="1:2" x14ac:dyDescent="0.2">
      <c r="A38" s="9" t="s">
        <v>2771</v>
      </c>
      <c r="B38" s="10">
        <v>2</v>
      </c>
    </row>
    <row r="39" spans="1:2" x14ac:dyDescent="0.2">
      <c r="A39" s="9" t="s">
        <v>2814</v>
      </c>
      <c r="B39" s="10">
        <v>1</v>
      </c>
    </row>
    <row r="40" spans="1:2" x14ac:dyDescent="0.2">
      <c r="A40" s="9" t="s">
        <v>2779</v>
      </c>
      <c r="B40" s="10">
        <v>2</v>
      </c>
    </row>
    <row r="41" spans="1:2" x14ac:dyDescent="0.2">
      <c r="A41" s="9" t="s">
        <v>2781</v>
      </c>
      <c r="B41" s="10">
        <v>5</v>
      </c>
    </row>
    <row r="42" spans="1:2" x14ac:dyDescent="0.2">
      <c r="A42" s="9" t="s">
        <v>2780</v>
      </c>
      <c r="B42" s="10">
        <v>2</v>
      </c>
    </row>
    <row r="43" spans="1:2" x14ac:dyDescent="0.2">
      <c r="A43" s="9" t="s">
        <v>1711</v>
      </c>
      <c r="B43" s="10">
        <v>15</v>
      </c>
    </row>
    <row r="44" spans="1:2" x14ac:dyDescent="0.2">
      <c r="A44" s="9" t="s">
        <v>2782</v>
      </c>
      <c r="B44" s="10">
        <v>3</v>
      </c>
    </row>
    <row r="45" spans="1:2" x14ac:dyDescent="0.2">
      <c r="A45" s="9" t="s">
        <v>2783</v>
      </c>
      <c r="B45" s="10">
        <v>4</v>
      </c>
    </row>
    <row r="46" spans="1:2" x14ac:dyDescent="0.2">
      <c r="A46" s="9" t="s">
        <v>2770</v>
      </c>
      <c r="B46" s="10">
        <v>2</v>
      </c>
    </row>
    <row r="47" spans="1:2" x14ac:dyDescent="0.2">
      <c r="A47" s="9" t="s">
        <v>2805</v>
      </c>
      <c r="B47" s="10">
        <v>43</v>
      </c>
    </row>
    <row r="48" spans="1:2" x14ac:dyDescent="0.2">
      <c r="A48" s="9" t="s">
        <v>2806</v>
      </c>
      <c r="B48" s="10">
        <v>132</v>
      </c>
    </row>
    <row r="49" spans="1:2" x14ac:dyDescent="0.2">
      <c r="A49" s="9" t="s">
        <v>2807</v>
      </c>
      <c r="B49" s="10">
        <v>3</v>
      </c>
    </row>
    <row r="50" spans="1:2" x14ac:dyDescent="0.2">
      <c r="A50" s="9" t="s">
        <v>2454</v>
      </c>
      <c r="B50" s="10">
        <v>1</v>
      </c>
    </row>
    <row r="51" spans="1:2" x14ac:dyDescent="0.2">
      <c r="A51" s="9" t="s">
        <v>2811</v>
      </c>
      <c r="B51" s="10">
        <v>3116.5800000000004</v>
      </c>
    </row>
    <row r="52" spans="1:2" x14ac:dyDescent="0.2">
      <c r="A52" s="9" t="s">
        <v>1859</v>
      </c>
      <c r="B52" s="10">
        <v>3.0000000000000001E-3</v>
      </c>
    </row>
    <row r="53" spans="1:2" x14ac:dyDescent="0.2">
      <c r="A53" s="9" t="s">
        <v>1857</v>
      </c>
      <c r="B53" s="10">
        <v>0.17</v>
      </c>
    </row>
    <row r="54" spans="1:2" x14ac:dyDescent="0.2">
      <c r="A54" s="9" t="s">
        <v>1749</v>
      </c>
      <c r="B54" s="10">
        <v>0.25900000000000001</v>
      </c>
    </row>
    <row r="55" spans="1:2" x14ac:dyDescent="0.2">
      <c r="A55" s="9" t="s">
        <v>1579</v>
      </c>
      <c r="B55" s="10">
        <v>5.9000000000000004E-2</v>
      </c>
    </row>
    <row r="56" spans="1:2" x14ac:dyDescent="0.2">
      <c r="A56" s="9" t="s">
        <v>1742</v>
      </c>
      <c r="B56" s="10">
        <v>0.14300000000000002</v>
      </c>
    </row>
    <row r="57" spans="1:2" x14ac:dyDescent="0.2">
      <c r="A57" s="9" t="s">
        <v>1583</v>
      </c>
      <c r="B57" s="10">
        <v>0.11800000000000001</v>
      </c>
    </row>
    <row r="58" spans="1:2" x14ac:dyDescent="0.2">
      <c r="A58" s="9" t="s">
        <v>1581</v>
      </c>
      <c r="B58" s="10">
        <v>0.14100000000000001</v>
      </c>
    </row>
    <row r="59" spans="1:2" x14ac:dyDescent="0.2">
      <c r="A59" s="9" t="s">
        <v>1738</v>
      </c>
      <c r="B59" s="10">
        <v>1.4999999999999999E-2</v>
      </c>
    </row>
    <row r="60" spans="1:2" x14ac:dyDescent="0.2">
      <c r="A60" s="9" t="s">
        <v>1585</v>
      </c>
      <c r="B60" s="10">
        <v>9.4E-2</v>
      </c>
    </row>
    <row r="61" spans="1:2" x14ac:dyDescent="0.2">
      <c r="A61" s="9" t="s">
        <v>1740</v>
      </c>
      <c r="B61" s="10">
        <v>2.6000000000000002E-2</v>
      </c>
    </row>
    <row r="62" spans="1:2" x14ac:dyDescent="0.2">
      <c r="A62" s="9" t="s">
        <v>1587</v>
      </c>
      <c r="B62" s="10">
        <v>7.4999999999999997E-2</v>
      </c>
    </row>
    <row r="63" spans="1:2" x14ac:dyDescent="0.2">
      <c r="A63" s="9" t="s">
        <v>1589</v>
      </c>
      <c r="B63" s="10">
        <v>3.0000000000000001E-3</v>
      </c>
    </row>
    <row r="64" spans="1:2" x14ac:dyDescent="0.2">
      <c r="A64" s="9" t="s">
        <v>1577</v>
      </c>
      <c r="B64" s="10">
        <v>0.05</v>
      </c>
    </row>
    <row r="65" spans="1:2" x14ac:dyDescent="0.2">
      <c r="A65" s="9" t="s">
        <v>1862</v>
      </c>
      <c r="B65" s="10">
        <v>3.0000000000000001E-3</v>
      </c>
    </row>
    <row r="66" spans="1:2" x14ac:dyDescent="0.2">
      <c r="A66" s="9" t="s">
        <v>1864</v>
      </c>
      <c r="B66" s="10">
        <v>3.0000000000000001E-3</v>
      </c>
    </row>
    <row r="67" spans="1:2" x14ac:dyDescent="0.2">
      <c r="A67" s="9" t="s">
        <v>1554</v>
      </c>
      <c r="B67" s="10">
        <v>1</v>
      </c>
    </row>
    <row r="68" spans="1:2" x14ac:dyDescent="0.2">
      <c r="A68" s="9" t="s">
        <v>2773</v>
      </c>
      <c r="B68" s="10">
        <v>1</v>
      </c>
    </row>
    <row r="69" spans="1:2" x14ac:dyDescent="0.2">
      <c r="A69" s="9" t="s">
        <v>2772</v>
      </c>
      <c r="B69" s="10">
        <v>1</v>
      </c>
    </row>
    <row r="70" spans="1:2" x14ac:dyDescent="0.2">
      <c r="A70" s="9" t="s">
        <v>1626</v>
      </c>
      <c r="B70" s="10">
        <v>2</v>
      </c>
    </row>
    <row r="71" spans="1:2" x14ac:dyDescent="0.2">
      <c r="A71" s="9" t="s">
        <v>1841</v>
      </c>
      <c r="B71" s="10">
        <v>2</v>
      </c>
    </row>
    <row r="72" spans="1:2" x14ac:dyDescent="0.2">
      <c r="A72" s="9" t="s">
        <v>2765</v>
      </c>
      <c r="B72" s="10">
        <v>13</v>
      </c>
    </row>
    <row r="73" spans="1:2" x14ac:dyDescent="0.2">
      <c r="A73" s="9" t="s">
        <v>2768</v>
      </c>
      <c r="B73" s="10">
        <v>8</v>
      </c>
    </row>
    <row r="74" spans="1:2" x14ac:dyDescent="0.2">
      <c r="A74" s="9" t="s">
        <v>1074</v>
      </c>
      <c r="B74" s="10">
        <v>4</v>
      </c>
    </row>
    <row r="75" spans="1:2" x14ac:dyDescent="0.2">
      <c r="A75" s="9" t="s">
        <v>2766</v>
      </c>
      <c r="B75" s="10">
        <v>1</v>
      </c>
    </row>
    <row r="76" spans="1:2" x14ac:dyDescent="0.2">
      <c r="A76" s="9" t="s">
        <v>2767</v>
      </c>
      <c r="B76" s="10">
        <v>1</v>
      </c>
    </row>
    <row r="77" spans="1:2" x14ac:dyDescent="0.2">
      <c r="A77" s="9" t="s">
        <v>1701</v>
      </c>
      <c r="B77" s="10">
        <v>1</v>
      </c>
    </row>
    <row r="78" spans="1:2" x14ac:dyDescent="0.2">
      <c r="A78" s="9" t="s">
        <v>2769</v>
      </c>
      <c r="B78" s="10">
        <v>4</v>
      </c>
    </row>
    <row r="79" spans="1:2" x14ac:dyDescent="0.2">
      <c r="A79" s="9" t="s">
        <v>1516</v>
      </c>
      <c r="B79" s="10">
        <v>7</v>
      </c>
    </row>
    <row r="80" spans="1:2" x14ac:dyDescent="0.2">
      <c r="A80" s="9" t="s">
        <v>2755</v>
      </c>
      <c r="B80" s="10">
        <v>3</v>
      </c>
    </row>
    <row r="81" spans="1:2" x14ac:dyDescent="0.2">
      <c r="A81" s="9" t="s">
        <v>2791</v>
      </c>
      <c r="B81" s="10">
        <v>1</v>
      </c>
    </row>
    <row r="82" spans="1:2" x14ac:dyDescent="0.2">
      <c r="A82" s="9" t="s">
        <v>1645</v>
      </c>
      <c r="B82" s="10">
        <v>11</v>
      </c>
    </row>
    <row r="83" spans="1:2" x14ac:dyDescent="0.2">
      <c r="A83" s="9" t="s">
        <v>2752</v>
      </c>
      <c r="B83" s="10">
        <v>4</v>
      </c>
    </row>
    <row r="84" spans="1:2" x14ac:dyDescent="0.2">
      <c r="A84" s="9" t="s">
        <v>2753</v>
      </c>
      <c r="B84" s="10">
        <v>6</v>
      </c>
    </row>
    <row r="85" spans="1:2" x14ac:dyDescent="0.2">
      <c r="A85" s="9" t="s">
        <v>2764</v>
      </c>
      <c r="B85" s="10">
        <v>1</v>
      </c>
    </row>
    <row r="86" spans="1:2" x14ac:dyDescent="0.2">
      <c r="A86" s="9" t="s">
        <v>2745</v>
      </c>
      <c r="B86" s="10">
        <v>1</v>
      </c>
    </row>
    <row r="87" spans="1:2" x14ac:dyDescent="0.2">
      <c r="A87" s="9" t="s">
        <v>2744</v>
      </c>
      <c r="B87" s="10">
        <v>3</v>
      </c>
    </row>
    <row r="88" spans="1:2" x14ac:dyDescent="0.2">
      <c r="A88" s="9" t="s">
        <v>2743</v>
      </c>
      <c r="B88" s="10">
        <v>3</v>
      </c>
    </row>
    <row r="89" spans="1:2" x14ac:dyDescent="0.2">
      <c r="A89" s="9" t="s">
        <v>749</v>
      </c>
      <c r="B89" s="10">
        <v>10</v>
      </c>
    </row>
    <row r="90" spans="1:2" x14ac:dyDescent="0.2">
      <c r="A90" s="9" t="s">
        <v>2792</v>
      </c>
      <c r="B90" s="10">
        <v>65</v>
      </c>
    </row>
    <row r="91" spans="1:2" x14ac:dyDescent="0.2">
      <c r="A91" s="9" t="s">
        <v>2793</v>
      </c>
      <c r="B91" s="10">
        <v>16</v>
      </c>
    </row>
    <row r="92" spans="1:2" x14ac:dyDescent="0.2">
      <c r="A92" s="9" t="s">
        <v>2794</v>
      </c>
      <c r="B92" s="10">
        <v>100</v>
      </c>
    </row>
    <row r="93" spans="1:2" x14ac:dyDescent="0.2">
      <c r="A93" s="9" t="s">
        <v>2795</v>
      </c>
      <c r="B93" s="10">
        <v>60</v>
      </c>
    </row>
    <row r="94" spans="1:2" x14ac:dyDescent="0.2">
      <c r="A94" s="9" t="s">
        <v>2796</v>
      </c>
      <c r="B94" s="10">
        <v>60</v>
      </c>
    </row>
    <row r="95" spans="1:2" x14ac:dyDescent="0.2">
      <c r="A95" s="9" t="s">
        <v>2797</v>
      </c>
      <c r="B95" s="10">
        <v>20</v>
      </c>
    </row>
    <row r="96" spans="1:2" x14ac:dyDescent="0.2">
      <c r="A96" s="9" t="s">
        <v>2798</v>
      </c>
      <c r="B96" s="10">
        <v>40</v>
      </c>
    </row>
    <row r="97" spans="1:2" x14ac:dyDescent="0.2">
      <c r="A97" s="9" t="s">
        <v>2828</v>
      </c>
      <c r="B97" s="10">
        <v>6</v>
      </c>
    </row>
    <row r="98" spans="1:2" x14ac:dyDescent="0.2">
      <c r="A98" s="9" t="s">
        <v>1845</v>
      </c>
      <c r="B98" s="10">
        <v>9</v>
      </c>
    </row>
    <row r="99" spans="1:2" x14ac:dyDescent="0.2">
      <c r="A99" s="9" t="s">
        <v>1850</v>
      </c>
      <c r="B99" s="10">
        <v>5</v>
      </c>
    </row>
    <row r="100" spans="1:2" x14ac:dyDescent="0.2">
      <c r="A100" s="9" t="s">
        <v>1556</v>
      </c>
      <c r="B100" s="10">
        <v>3.0000000000000001E-3</v>
      </c>
    </row>
    <row r="101" spans="1:2" x14ac:dyDescent="0.2">
      <c r="A101" s="9" t="s">
        <v>1559</v>
      </c>
      <c r="B101" s="10">
        <v>0.05</v>
      </c>
    </row>
    <row r="102" spans="1:2" x14ac:dyDescent="0.2">
      <c r="A102" s="9" t="s">
        <v>1705</v>
      </c>
      <c r="B102" s="10">
        <v>48</v>
      </c>
    </row>
    <row r="103" spans="1:2" x14ac:dyDescent="0.2">
      <c r="A103" s="9" t="s">
        <v>1659</v>
      </c>
      <c r="B103" s="10">
        <v>2</v>
      </c>
    </row>
    <row r="104" spans="1:2" x14ac:dyDescent="0.2">
      <c r="A104" s="9" t="s">
        <v>1653</v>
      </c>
      <c r="B104" s="10">
        <v>53</v>
      </c>
    </row>
    <row r="105" spans="1:2" x14ac:dyDescent="0.2">
      <c r="A105" s="9" t="s">
        <v>2357</v>
      </c>
      <c r="B105" s="10">
        <v>4.385E-2</v>
      </c>
    </row>
    <row r="106" spans="1:2" x14ac:dyDescent="0.2">
      <c r="A106" s="9" t="s">
        <v>16</v>
      </c>
      <c r="B106" s="10">
        <v>0.95810000000000006</v>
      </c>
    </row>
    <row r="107" spans="1:2" x14ac:dyDescent="0.2">
      <c r="A107" s="9" t="s">
        <v>8</v>
      </c>
      <c r="B107" s="10">
        <v>4.3920000000000001E-2</v>
      </c>
    </row>
    <row r="108" spans="1:2" x14ac:dyDescent="0.2">
      <c r="A108" s="9" t="s">
        <v>2504</v>
      </c>
      <c r="B108" s="10">
        <v>0.19650000000000001</v>
      </c>
    </row>
    <row r="109" spans="1:2" x14ac:dyDescent="0.2">
      <c r="A109" s="9" t="s">
        <v>2003</v>
      </c>
      <c r="B109" s="10">
        <v>1.9500000000000002</v>
      </c>
    </row>
    <row r="110" spans="1:2" x14ac:dyDescent="0.2">
      <c r="A110" s="9" t="s">
        <v>2362</v>
      </c>
      <c r="B110" s="10">
        <v>1.6E-2</v>
      </c>
    </row>
    <row r="111" spans="1:2" x14ac:dyDescent="0.2">
      <c r="A111" s="9" t="s">
        <v>2008</v>
      </c>
      <c r="B111" s="10">
        <v>0.13300000000000001</v>
      </c>
    </row>
    <row r="112" spans="1:2" x14ac:dyDescent="0.2">
      <c r="A112" s="9" t="s">
        <v>2537</v>
      </c>
      <c r="B112" s="10">
        <v>2.98E-2</v>
      </c>
    </row>
    <row r="113" spans="1:2" x14ac:dyDescent="0.2">
      <c r="A113" s="9" t="s">
        <v>11</v>
      </c>
      <c r="B113" s="10">
        <v>0.39680000000000004</v>
      </c>
    </row>
    <row r="114" spans="1:2" x14ac:dyDescent="0.2">
      <c r="A114" s="9" t="s">
        <v>1801</v>
      </c>
      <c r="B114" s="10">
        <v>0.96775</v>
      </c>
    </row>
    <row r="115" spans="1:2" x14ac:dyDescent="0.2">
      <c r="A115" s="9" t="s">
        <v>2005</v>
      </c>
      <c r="B115" s="10">
        <v>2.3452000000000002</v>
      </c>
    </row>
    <row r="116" spans="1:2" x14ac:dyDescent="0.2">
      <c r="A116" s="9" t="s">
        <v>2364</v>
      </c>
      <c r="B116" s="10">
        <v>0.38400000000000001</v>
      </c>
    </row>
    <row r="117" spans="1:2" x14ac:dyDescent="0.2">
      <c r="A117" s="9" t="s">
        <v>2347</v>
      </c>
      <c r="B117" s="10">
        <v>9.8999999999999999E-4</v>
      </c>
    </row>
    <row r="118" spans="1:2" x14ac:dyDescent="0.2">
      <c r="A118" s="9" t="s">
        <v>669</v>
      </c>
      <c r="B118" s="10">
        <v>1.4353500000000001</v>
      </c>
    </row>
    <row r="119" spans="1:2" x14ac:dyDescent="0.2">
      <c r="A119" s="9" t="s">
        <v>160</v>
      </c>
      <c r="B119" s="10">
        <v>3.0086299999999997</v>
      </c>
    </row>
    <row r="120" spans="1:2" x14ac:dyDescent="0.2">
      <c r="A120" s="9" t="s">
        <v>139</v>
      </c>
      <c r="B120" s="10">
        <v>8.65</v>
      </c>
    </row>
    <row r="121" spans="1:2" x14ac:dyDescent="0.2">
      <c r="A121" s="9" t="s">
        <v>168</v>
      </c>
      <c r="B121" s="10">
        <v>0.77965000000000007</v>
      </c>
    </row>
    <row r="122" spans="1:2" x14ac:dyDescent="0.2">
      <c r="A122" s="9" t="s">
        <v>127</v>
      </c>
      <c r="B122" s="10">
        <v>23.182000000000002</v>
      </c>
    </row>
    <row r="123" spans="1:2" x14ac:dyDescent="0.2">
      <c r="A123" s="9" t="s">
        <v>132</v>
      </c>
      <c r="B123" s="10">
        <v>20.305</v>
      </c>
    </row>
    <row r="124" spans="1:2" x14ac:dyDescent="0.2">
      <c r="A124" s="9" t="s">
        <v>123</v>
      </c>
      <c r="B124" s="10">
        <v>23.182000000000002</v>
      </c>
    </row>
    <row r="125" spans="1:2" x14ac:dyDescent="0.2">
      <c r="A125" s="9" t="s">
        <v>1942</v>
      </c>
      <c r="B125" s="10">
        <v>134.6</v>
      </c>
    </row>
    <row r="126" spans="1:2" x14ac:dyDescent="0.2">
      <c r="A126" s="9" t="s">
        <v>119</v>
      </c>
      <c r="B126" s="10">
        <v>60.39220000000001</v>
      </c>
    </row>
    <row r="127" spans="1:2" x14ac:dyDescent="0.2">
      <c r="A127" s="9" t="s">
        <v>1887</v>
      </c>
      <c r="B127" s="10">
        <v>10.3956</v>
      </c>
    </row>
    <row r="128" spans="1:2" x14ac:dyDescent="0.2">
      <c r="A128" s="9" t="s">
        <v>1960</v>
      </c>
      <c r="B128" s="10">
        <v>6.0999999999999999E-2</v>
      </c>
    </row>
    <row r="129" spans="1:2" x14ac:dyDescent="0.2">
      <c r="A129" s="9" t="s">
        <v>1899</v>
      </c>
      <c r="B129" s="10">
        <v>6.8000000000000005E-2</v>
      </c>
    </row>
    <row r="130" spans="1:2" x14ac:dyDescent="0.2">
      <c r="A130" s="9" t="s">
        <v>1893</v>
      </c>
      <c r="B130" s="10">
        <v>0.01</v>
      </c>
    </row>
    <row r="131" spans="1:2" x14ac:dyDescent="0.2">
      <c r="A131" s="9" t="s">
        <v>2366</v>
      </c>
      <c r="B131" s="10">
        <v>5.7830000000000006E-2</v>
      </c>
    </row>
    <row r="132" spans="1:2" x14ac:dyDescent="0.2">
      <c r="A132" s="9" t="s">
        <v>14</v>
      </c>
      <c r="B132" s="10">
        <v>2.7E-2</v>
      </c>
    </row>
    <row r="133" spans="1:2" x14ac:dyDescent="0.2">
      <c r="A133" s="9" t="s">
        <v>1957</v>
      </c>
      <c r="B133" s="10">
        <v>0.24399999999999999</v>
      </c>
    </row>
    <row r="134" spans="1:2" x14ac:dyDescent="0.2">
      <c r="A134" s="9" t="s">
        <v>2422</v>
      </c>
      <c r="B134" s="10">
        <v>0.40800000000000003</v>
      </c>
    </row>
    <row r="135" spans="1:2" x14ac:dyDescent="0.2">
      <c r="A135" s="9" t="s">
        <v>433</v>
      </c>
      <c r="B135" s="10">
        <v>1.3599000000000001</v>
      </c>
    </row>
    <row r="136" spans="1:2" x14ac:dyDescent="0.2">
      <c r="A136" s="9" t="s">
        <v>2469</v>
      </c>
      <c r="B136" s="10">
        <v>21.380000000000003</v>
      </c>
    </row>
    <row r="137" spans="1:2" x14ac:dyDescent="0.2">
      <c r="A137" s="9" t="s">
        <v>1833</v>
      </c>
      <c r="B137" s="10">
        <v>57.73</v>
      </c>
    </row>
    <row r="138" spans="1:2" x14ac:dyDescent="0.2">
      <c r="A138" s="9" t="s">
        <v>622</v>
      </c>
      <c r="B138" s="10">
        <v>36.299999999999997</v>
      </c>
    </row>
    <row r="139" spans="1:2" x14ac:dyDescent="0.2">
      <c r="A139" s="9" t="s">
        <v>2495</v>
      </c>
      <c r="B139" s="10">
        <v>0.57730000000000004</v>
      </c>
    </row>
    <row r="140" spans="1:2" x14ac:dyDescent="0.2">
      <c r="A140" s="9" t="s">
        <v>685</v>
      </c>
      <c r="B140" s="10">
        <v>40.36</v>
      </c>
    </row>
    <row r="141" spans="1:2" x14ac:dyDescent="0.2">
      <c r="A141" s="9" t="s">
        <v>683</v>
      </c>
      <c r="B141" s="10">
        <v>75.69</v>
      </c>
    </row>
    <row r="142" spans="1:2" x14ac:dyDescent="0.2">
      <c r="A142" s="9" t="s">
        <v>2494</v>
      </c>
      <c r="B142" s="10">
        <v>25.881799999999998</v>
      </c>
    </row>
    <row r="143" spans="1:2" x14ac:dyDescent="0.2">
      <c r="A143" s="9" t="s">
        <v>1393</v>
      </c>
      <c r="B143" s="10">
        <v>0.23500000000000001</v>
      </c>
    </row>
    <row r="144" spans="1:2" x14ac:dyDescent="0.2">
      <c r="A144" s="9" t="s">
        <v>783</v>
      </c>
      <c r="B144" s="10">
        <v>0.95</v>
      </c>
    </row>
    <row r="145" spans="1:2" x14ac:dyDescent="0.2">
      <c r="A145" s="9" t="s">
        <v>2491</v>
      </c>
      <c r="B145" s="10">
        <v>0.04</v>
      </c>
    </row>
    <row r="146" spans="1:2" x14ac:dyDescent="0.2">
      <c r="A146" s="9" t="s">
        <v>1404</v>
      </c>
      <c r="B146" s="10">
        <v>0.26</v>
      </c>
    </row>
    <row r="147" spans="1:2" x14ac:dyDescent="0.2">
      <c r="A147" s="9" t="s">
        <v>2490</v>
      </c>
      <c r="B147" s="10">
        <v>0.96</v>
      </c>
    </row>
    <row r="148" spans="1:2" x14ac:dyDescent="0.2">
      <c r="A148" s="9" t="s">
        <v>1482</v>
      </c>
      <c r="B148" s="10">
        <v>1</v>
      </c>
    </row>
    <row r="149" spans="1:2" x14ac:dyDescent="0.2">
      <c r="A149" s="9" t="s">
        <v>938</v>
      </c>
      <c r="B149" s="10">
        <v>0.12</v>
      </c>
    </row>
    <row r="150" spans="1:2" x14ac:dyDescent="0.2">
      <c r="A150" s="9" t="s">
        <v>940</v>
      </c>
      <c r="B150" s="10">
        <v>0.05</v>
      </c>
    </row>
    <row r="151" spans="1:2" x14ac:dyDescent="0.2">
      <c r="A151" s="9" t="s">
        <v>942</v>
      </c>
      <c r="B151" s="10">
        <v>0.4</v>
      </c>
    </row>
    <row r="152" spans="1:2" x14ac:dyDescent="0.2">
      <c r="A152" s="9" t="s">
        <v>2528</v>
      </c>
      <c r="B152" s="10">
        <v>0.31</v>
      </c>
    </row>
    <row r="153" spans="1:2" x14ac:dyDescent="0.2">
      <c r="A153" s="9" t="s">
        <v>952</v>
      </c>
      <c r="B153" s="10">
        <v>3</v>
      </c>
    </row>
    <row r="154" spans="1:2" x14ac:dyDescent="0.2">
      <c r="A154" s="9" t="s">
        <v>954</v>
      </c>
      <c r="B154" s="10">
        <v>4</v>
      </c>
    </row>
    <row r="155" spans="1:2" x14ac:dyDescent="0.2">
      <c r="A155" s="9" t="s">
        <v>878</v>
      </c>
      <c r="B155" s="10">
        <v>0.19</v>
      </c>
    </row>
    <row r="156" spans="1:2" x14ac:dyDescent="0.2">
      <c r="A156" s="9" t="s">
        <v>889</v>
      </c>
      <c r="B156" s="10">
        <v>2.1850000000000001</v>
      </c>
    </row>
    <row r="157" spans="1:2" x14ac:dyDescent="0.2">
      <c r="A157" s="9" t="s">
        <v>2486</v>
      </c>
      <c r="B157" s="10">
        <v>0.51</v>
      </c>
    </row>
    <row r="158" spans="1:2" x14ac:dyDescent="0.2">
      <c r="A158" s="9" t="s">
        <v>787</v>
      </c>
      <c r="B158" s="10">
        <v>5.8999999999999995</v>
      </c>
    </row>
    <row r="159" spans="1:2" x14ac:dyDescent="0.2">
      <c r="A159" s="9" t="s">
        <v>1022</v>
      </c>
      <c r="B159" s="10">
        <v>1.67</v>
      </c>
    </row>
    <row r="160" spans="1:2" x14ac:dyDescent="0.2">
      <c r="A160" s="9" t="s">
        <v>802</v>
      </c>
      <c r="B160" s="10">
        <v>1.33</v>
      </c>
    </row>
    <row r="161" spans="1:2" x14ac:dyDescent="0.2">
      <c r="A161" s="9" t="s">
        <v>813</v>
      </c>
      <c r="B161" s="10">
        <v>1.35</v>
      </c>
    </row>
    <row r="162" spans="1:2" x14ac:dyDescent="0.2">
      <c r="A162" s="9" t="s">
        <v>1120</v>
      </c>
      <c r="B162" s="10">
        <v>1.9</v>
      </c>
    </row>
    <row r="163" spans="1:2" x14ac:dyDescent="0.2">
      <c r="A163" s="9" t="s">
        <v>854</v>
      </c>
      <c r="B163" s="10">
        <v>0.43</v>
      </c>
    </row>
    <row r="164" spans="1:2" x14ac:dyDescent="0.2">
      <c r="A164" s="9" t="s">
        <v>2107</v>
      </c>
      <c r="B164" s="10">
        <v>0.32</v>
      </c>
    </row>
    <row r="165" spans="1:2" x14ac:dyDescent="0.2">
      <c r="A165" s="9" t="s">
        <v>987</v>
      </c>
      <c r="B165" s="10">
        <v>0.7</v>
      </c>
    </row>
    <row r="166" spans="1:2" x14ac:dyDescent="0.2">
      <c r="A166" s="9" t="s">
        <v>2487</v>
      </c>
      <c r="B166" s="10">
        <v>0.09</v>
      </c>
    </row>
    <row r="167" spans="1:2" x14ac:dyDescent="0.2">
      <c r="A167" s="9" t="s">
        <v>2484</v>
      </c>
      <c r="B167" s="10">
        <v>0.19</v>
      </c>
    </row>
    <row r="168" spans="1:2" x14ac:dyDescent="0.2">
      <c r="A168" s="9" t="s">
        <v>2140</v>
      </c>
      <c r="B168" s="10">
        <v>7.0000000000000021E-2</v>
      </c>
    </row>
    <row r="169" spans="1:2" x14ac:dyDescent="0.2">
      <c r="A169" s="9" t="s">
        <v>2524</v>
      </c>
      <c r="B169" s="10">
        <v>0.05</v>
      </c>
    </row>
    <row r="170" spans="1:2" x14ac:dyDescent="0.2">
      <c r="A170" s="9" t="s">
        <v>2144</v>
      </c>
      <c r="B170" s="10">
        <v>0.05</v>
      </c>
    </row>
    <row r="171" spans="1:2" x14ac:dyDescent="0.2">
      <c r="A171" s="9" t="s">
        <v>2222</v>
      </c>
      <c r="B171" s="10">
        <v>0.05</v>
      </c>
    </row>
    <row r="172" spans="1:2" x14ac:dyDescent="0.2">
      <c r="A172" s="9" t="s">
        <v>2148</v>
      </c>
      <c r="B172" s="10">
        <v>0.65</v>
      </c>
    </row>
    <row r="173" spans="1:2" x14ac:dyDescent="0.2">
      <c r="A173" s="9" t="s">
        <v>2520</v>
      </c>
      <c r="B173" s="10">
        <v>0.94</v>
      </c>
    </row>
    <row r="174" spans="1:2" x14ac:dyDescent="0.2">
      <c r="A174" s="9" t="s">
        <v>753</v>
      </c>
      <c r="B174" s="10">
        <v>1</v>
      </c>
    </row>
    <row r="175" spans="1:2" x14ac:dyDescent="0.2">
      <c r="A175" s="9" t="s">
        <v>1347</v>
      </c>
      <c r="B175" s="10">
        <v>13</v>
      </c>
    </row>
    <row r="176" spans="1:2" x14ac:dyDescent="0.2">
      <c r="A176" s="9" t="s">
        <v>2521</v>
      </c>
      <c r="B176" s="10">
        <v>1</v>
      </c>
    </row>
    <row r="177" spans="1:2" x14ac:dyDescent="0.2">
      <c r="A177" s="9" t="s">
        <v>971</v>
      </c>
      <c r="B177" s="10">
        <v>4</v>
      </c>
    </row>
    <row r="178" spans="1:2" x14ac:dyDescent="0.2">
      <c r="A178" s="9" t="s">
        <v>751</v>
      </c>
      <c r="B178" s="10">
        <v>5</v>
      </c>
    </row>
    <row r="179" spans="1:2" x14ac:dyDescent="0.2">
      <c r="A179" s="9" t="s">
        <v>769</v>
      </c>
      <c r="B179" s="10">
        <v>8</v>
      </c>
    </row>
    <row r="180" spans="1:2" x14ac:dyDescent="0.2">
      <c r="A180" s="9" t="s">
        <v>932</v>
      </c>
      <c r="B180" s="10">
        <v>6</v>
      </c>
    </row>
    <row r="181" spans="1:2" x14ac:dyDescent="0.2">
      <c r="A181" s="9" t="s">
        <v>1497</v>
      </c>
      <c r="B181" s="10">
        <v>2</v>
      </c>
    </row>
    <row r="182" spans="1:2" x14ac:dyDescent="0.2">
      <c r="A182" s="9" t="s">
        <v>785</v>
      </c>
      <c r="B182" s="10">
        <v>1.5370000000000001</v>
      </c>
    </row>
    <row r="183" spans="1:2" x14ac:dyDescent="0.2">
      <c r="A183" s="9" t="s">
        <v>1425</v>
      </c>
      <c r="B183" s="10">
        <v>1.35</v>
      </c>
    </row>
    <row r="184" spans="1:2" x14ac:dyDescent="0.2">
      <c r="A184" s="9" t="s">
        <v>2245</v>
      </c>
      <c r="B184" s="10">
        <v>1.4999999999999999E-2</v>
      </c>
    </row>
    <row r="185" spans="1:2" x14ac:dyDescent="0.2">
      <c r="A185" s="9" t="s">
        <v>2485</v>
      </c>
      <c r="B185" s="10">
        <v>0.13</v>
      </c>
    </row>
    <row r="186" spans="1:2" x14ac:dyDescent="0.2">
      <c r="A186" s="9" t="s">
        <v>776</v>
      </c>
      <c r="B186" s="10">
        <v>0.54</v>
      </c>
    </row>
    <row r="187" spans="1:2" x14ac:dyDescent="0.2">
      <c r="A187" s="9" t="s">
        <v>779</v>
      </c>
      <c r="B187" s="10">
        <v>1.7000000000000001E-2</v>
      </c>
    </row>
    <row r="188" spans="1:2" x14ac:dyDescent="0.2">
      <c r="A188" s="9" t="s">
        <v>781</v>
      </c>
      <c r="B188" s="10">
        <v>1.4999999999999999E-2</v>
      </c>
    </row>
    <row r="189" spans="1:2" x14ac:dyDescent="0.2">
      <c r="A189" s="9" t="s">
        <v>917</v>
      </c>
      <c r="B189" s="10">
        <v>0.2</v>
      </c>
    </row>
    <row r="190" spans="1:2" x14ac:dyDescent="0.2">
      <c r="A190" s="9" t="s">
        <v>921</v>
      </c>
      <c r="B190" s="10">
        <v>0.6</v>
      </c>
    </row>
    <row r="191" spans="1:2" x14ac:dyDescent="0.2">
      <c r="A191" s="9" t="s">
        <v>869</v>
      </c>
      <c r="B191" s="10">
        <v>0.8</v>
      </c>
    </row>
    <row r="192" spans="1:2" x14ac:dyDescent="0.2">
      <c r="A192" s="9" t="s">
        <v>874</v>
      </c>
      <c r="B192" s="10">
        <v>0.60000000000000009</v>
      </c>
    </row>
    <row r="193" spans="1:2" x14ac:dyDescent="0.2">
      <c r="A193" s="9" t="s">
        <v>1343</v>
      </c>
      <c r="B193" s="10">
        <v>1</v>
      </c>
    </row>
    <row r="194" spans="1:2" x14ac:dyDescent="0.2">
      <c r="A194" s="9" t="s">
        <v>1335</v>
      </c>
      <c r="B194" s="10">
        <v>8</v>
      </c>
    </row>
    <row r="195" spans="1:2" x14ac:dyDescent="0.2">
      <c r="A195" s="9" t="s">
        <v>1389</v>
      </c>
      <c r="B195" s="10">
        <v>2</v>
      </c>
    </row>
    <row r="196" spans="1:2" x14ac:dyDescent="0.2">
      <c r="A196" s="9" t="s">
        <v>1026</v>
      </c>
      <c r="B196" s="10">
        <v>20</v>
      </c>
    </row>
    <row r="197" spans="1:2" x14ac:dyDescent="0.2">
      <c r="A197" s="9" t="s">
        <v>1376</v>
      </c>
      <c r="B197" s="10">
        <v>0.2</v>
      </c>
    </row>
    <row r="198" spans="1:2" x14ac:dyDescent="0.2">
      <c r="A198" s="9" t="s">
        <v>1373</v>
      </c>
      <c r="B198" s="10">
        <v>0.1</v>
      </c>
    </row>
    <row r="199" spans="1:2" x14ac:dyDescent="0.2">
      <c r="A199" s="9" t="s">
        <v>1370</v>
      </c>
      <c r="B199" s="10">
        <v>0.2</v>
      </c>
    </row>
    <row r="200" spans="1:2" x14ac:dyDescent="0.2">
      <c r="A200" s="9" t="s">
        <v>1367</v>
      </c>
      <c r="B200" s="10">
        <v>0.1</v>
      </c>
    </row>
    <row r="201" spans="1:2" x14ac:dyDescent="0.2">
      <c r="A201" s="9" t="s">
        <v>2489</v>
      </c>
      <c r="B201" s="10">
        <v>0.1</v>
      </c>
    </row>
    <row r="202" spans="1:2" x14ac:dyDescent="0.2">
      <c r="A202" s="9" t="s">
        <v>1479</v>
      </c>
      <c r="B202" s="10">
        <v>0.1</v>
      </c>
    </row>
    <row r="203" spans="1:2" x14ac:dyDescent="0.2">
      <c r="A203" s="9" t="s">
        <v>1081</v>
      </c>
      <c r="B203" s="10">
        <v>38</v>
      </c>
    </row>
    <row r="204" spans="1:2" x14ac:dyDescent="0.2">
      <c r="A204" s="9" t="s">
        <v>1100</v>
      </c>
      <c r="B204" s="10">
        <v>19</v>
      </c>
    </row>
    <row r="205" spans="1:2" x14ac:dyDescent="0.2">
      <c r="A205" s="9" t="s">
        <v>1474</v>
      </c>
      <c r="B205" s="10">
        <v>1</v>
      </c>
    </row>
    <row r="206" spans="1:2" x14ac:dyDescent="0.2">
      <c r="A206" s="9" t="s">
        <v>1011</v>
      </c>
      <c r="B206" s="10">
        <v>11</v>
      </c>
    </row>
    <row r="207" spans="1:2" x14ac:dyDescent="0.2">
      <c r="A207" s="9" t="s">
        <v>1088</v>
      </c>
      <c r="B207" s="10">
        <v>0.18375000000000002</v>
      </c>
    </row>
    <row r="208" spans="1:2" x14ac:dyDescent="0.2">
      <c r="A208" s="9" t="s">
        <v>111</v>
      </c>
      <c r="B208" s="10">
        <v>86</v>
      </c>
    </row>
    <row r="209" spans="1:2" x14ac:dyDescent="0.2">
      <c r="A209" s="9" t="s">
        <v>1161</v>
      </c>
      <c r="B209" s="10">
        <v>7</v>
      </c>
    </row>
    <row r="210" spans="1:2" x14ac:dyDescent="0.2">
      <c r="A210" s="9" t="s">
        <v>1299</v>
      </c>
      <c r="B210" s="10">
        <v>8</v>
      </c>
    </row>
    <row r="211" spans="1:2" x14ac:dyDescent="0.2">
      <c r="A211" s="9" t="s">
        <v>1306</v>
      </c>
      <c r="B211" s="10">
        <v>6</v>
      </c>
    </row>
    <row r="212" spans="1:2" x14ac:dyDescent="0.2">
      <c r="A212" s="9" t="s">
        <v>1317</v>
      </c>
      <c r="B212" s="10">
        <v>1</v>
      </c>
    </row>
    <row r="213" spans="1:2" x14ac:dyDescent="0.2">
      <c r="A213" s="9" t="s">
        <v>1169</v>
      </c>
      <c r="B213" s="10">
        <v>1</v>
      </c>
    </row>
    <row r="214" spans="1:2" x14ac:dyDescent="0.2">
      <c r="A214" s="9" t="s">
        <v>1244</v>
      </c>
      <c r="B214" s="10">
        <v>1.1318999999999999</v>
      </c>
    </row>
    <row r="215" spans="1:2" x14ac:dyDescent="0.2">
      <c r="A215" s="9" t="s">
        <v>1197</v>
      </c>
      <c r="B215" s="10">
        <v>0.74</v>
      </c>
    </row>
    <row r="216" spans="1:2" x14ac:dyDescent="0.2">
      <c r="A216" s="9" t="s">
        <v>2256</v>
      </c>
      <c r="B216" s="10">
        <v>1</v>
      </c>
    </row>
    <row r="217" spans="1:2" x14ac:dyDescent="0.2">
      <c r="A217" s="9" t="s">
        <v>1179</v>
      </c>
      <c r="B217" s="10">
        <v>0.4652</v>
      </c>
    </row>
    <row r="218" spans="1:2" x14ac:dyDescent="0.2">
      <c r="A218" s="9" t="s">
        <v>2530</v>
      </c>
      <c r="B218" s="10">
        <v>1</v>
      </c>
    </row>
    <row r="219" spans="1:2" x14ac:dyDescent="0.2">
      <c r="A219" s="9" t="s">
        <v>2258</v>
      </c>
      <c r="B219" s="10">
        <v>1</v>
      </c>
    </row>
    <row r="220" spans="1:2" x14ac:dyDescent="0.2">
      <c r="A220" s="9" t="s">
        <v>1204</v>
      </c>
      <c r="B220" s="10">
        <v>0.47800000000000004</v>
      </c>
    </row>
    <row r="221" spans="1:2" x14ac:dyDescent="0.2">
      <c r="A221" s="9" t="s">
        <v>2531</v>
      </c>
      <c r="B221" s="10">
        <v>1</v>
      </c>
    </row>
    <row r="222" spans="1:2" x14ac:dyDescent="0.2">
      <c r="A222" s="9" t="s">
        <v>1181</v>
      </c>
      <c r="B222" s="10">
        <v>8.3999999999999991E-2</v>
      </c>
    </row>
    <row r="223" spans="1:2" x14ac:dyDescent="0.2">
      <c r="A223" s="9" t="s">
        <v>1241</v>
      </c>
      <c r="B223" s="10">
        <v>4.3099999999999999E-2</v>
      </c>
    </row>
    <row r="224" spans="1:2" x14ac:dyDescent="0.2">
      <c r="A224" s="9" t="s">
        <v>1174</v>
      </c>
      <c r="B224" s="10">
        <v>9.4399999999999998E-2</v>
      </c>
    </row>
    <row r="225" spans="1:2" x14ac:dyDescent="0.2">
      <c r="A225" s="9" t="s">
        <v>1294</v>
      </c>
      <c r="B225" s="10">
        <v>8</v>
      </c>
    </row>
    <row r="226" spans="1:2" x14ac:dyDescent="0.2">
      <c r="A226" s="9" t="s">
        <v>1274</v>
      </c>
      <c r="B226" s="10">
        <v>0.112</v>
      </c>
    </row>
    <row r="227" spans="1:2" x14ac:dyDescent="0.2">
      <c r="A227" s="9" t="s">
        <v>1248</v>
      </c>
      <c r="B227" s="10">
        <v>0.29109999999999997</v>
      </c>
    </row>
    <row r="228" spans="1:2" x14ac:dyDescent="0.2">
      <c r="A228" s="9" t="s">
        <v>1157</v>
      </c>
      <c r="B228" s="10">
        <v>1</v>
      </c>
    </row>
    <row r="229" spans="1:2" x14ac:dyDescent="0.2">
      <c r="A229" s="9" t="s">
        <v>1251</v>
      </c>
      <c r="B229" s="10">
        <v>0.86099999999999999</v>
      </c>
    </row>
    <row r="230" spans="1:2" x14ac:dyDescent="0.2">
      <c r="A230" s="9" t="s">
        <v>1188</v>
      </c>
      <c r="B230" s="10">
        <v>0.71940000000000004</v>
      </c>
    </row>
    <row r="231" spans="1:2" x14ac:dyDescent="0.2">
      <c r="A231" s="9" t="s">
        <v>2252</v>
      </c>
      <c r="B231" s="10">
        <v>6</v>
      </c>
    </row>
    <row r="232" spans="1:2" x14ac:dyDescent="0.2">
      <c r="A232" s="9" t="s">
        <v>2529</v>
      </c>
      <c r="B232" s="10">
        <v>8</v>
      </c>
    </row>
    <row r="233" spans="1:2" x14ac:dyDescent="0.2">
      <c r="A233" s="9" t="s">
        <v>1165</v>
      </c>
      <c r="B233" s="10">
        <v>1.0248999999999999</v>
      </c>
    </row>
    <row r="234" spans="1:2" x14ac:dyDescent="0.2">
      <c r="A234" s="9" t="s">
        <v>1193</v>
      </c>
      <c r="B234" s="10">
        <v>2.0388999999999999</v>
      </c>
    </row>
    <row r="235" spans="1:2" x14ac:dyDescent="0.2">
      <c r="A235" s="9" t="s">
        <v>1232</v>
      </c>
      <c r="B235" s="10">
        <v>2</v>
      </c>
    </row>
    <row r="236" spans="1:2" x14ac:dyDescent="0.2">
      <c r="A236" s="9" t="s">
        <v>1149</v>
      </c>
      <c r="B236" s="10">
        <v>1</v>
      </c>
    </row>
    <row r="237" spans="1:2" x14ac:dyDescent="0.2">
      <c r="A237" s="9" t="s">
        <v>1665</v>
      </c>
      <c r="B237" s="10">
        <v>0.26</v>
      </c>
    </row>
    <row r="238" spans="1:2" x14ac:dyDescent="0.2">
      <c r="A238" s="9" t="s">
        <v>1639</v>
      </c>
      <c r="B238" s="10">
        <v>0.26</v>
      </c>
    </row>
    <row r="239" spans="1:2" x14ac:dyDescent="0.2">
      <c r="A239" s="9" t="s">
        <v>1647</v>
      </c>
      <c r="B239" s="10">
        <v>0.01</v>
      </c>
    </row>
    <row r="240" spans="1:2" x14ac:dyDescent="0.2">
      <c r="A240" s="9" t="s">
        <v>1629</v>
      </c>
      <c r="B240" s="10">
        <v>1.5899999999999999</v>
      </c>
    </row>
    <row r="241" spans="1:2" x14ac:dyDescent="0.2">
      <c r="A241" s="9" t="s">
        <v>1668</v>
      </c>
      <c r="B241" s="10">
        <v>2.4500000000000002</v>
      </c>
    </row>
    <row r="242" spans="1:2" x14ac:dyDescent="0.2">
      <c r="A242" s="9" t="s">
        <v>1657</v>
      </c>
      <c r="B242" s="10">
        <v>0.02</v>
      </c>
    </row>
    <row r="243" spans="1:2" x14ac:dyDescent="0.2">
      <c r="A243" s="9" t="s">
        <v>1619</v>
      </c>
      <c r="B243" s="10">
        <v>0.24</v>
      </c>
    </row>
    <row r="244" spans="1:2" x14ac:dyDescent="0.2">
      <c r="A244" s="9" t="s">
        <v>1651</v>
      </c>
      <c r="B244" s="10">
        <v>0.33</v>
      </c>
    </row>
    <row r="245" spans="1:2" x14ac:dyDescent="0.2">
      <c r="A245" s="9" t="s">
        <v>1655</v>
      </c>
      <c r="B245" s="10">
        <v>0.15</v>
      </c>
    </row>
    <row r="246" spans="1:2" x14ac:dyDescent="0.2">
      <c r="A246" s="9" t="s">
        <v>2089</v>
      </c>
      <c r="B246" s="10">
        <v>0.01</v>
      </c>
    </row>
    <row r="247" spans="1:2" x14ac:dyDescent="0.2">
      <c r="A247" s="9" t="s">
        <v>1672</v>
      </c>
      <c r="B247" s="10">
        <v>13.4</v>
      </c>
    </row>
    <row r="248" spans="1:2" x14ac:dyDescent="0.2">
      <c r="A248" s="9" t="s">
        <v>2092</v>
      </c>
      <c r="B248" s="10">
        <v>0.04</v>
      </c>
    </row>
    <row r="249" spans="1:2" x14ac:dyDescent="0.2">
      <c r="A249" s="9" t="s">
        <v>1616</v>
      </c>
      <c r="B249" s="10">
        <v>4</v>
      </c>
    </row>
    <row r="250" spans="1:2" x14ac:dyDescent="0.2">
      <c r="A250" s="9" t="s">
        <v>1675</v>
      </c>
      <c r="B250" s="10">
        <v>15.89</v>
      </c>
    </row>
    <row r="251" spans="1:2" x14ac:dyDescent="0.2">
      <c r="A251" s="9" t="s">
        <v>1677</v>
      </c>
      <c r="B251" s="10">
        <v>0.87</v>
      </c>
    </row>
    <row r="252" spans="1:2" x14ac:dyDescent="0.2">
      <c r="A252" s="9" t="s">
        <v>2321</v>
      </c>
      <c r="B252" s="10">
        <v>0.87050000000000005</v>
      </c>
    </row>
    <row r="253" spans="1:2" x14ac:dyDescent="0.2">
      <c r="A253" s="9" t="s">
        <v>2287</v>
      </c>
      <c r="B253" s="10">
        <v>4</v>
      </c>
    </row>
    <row r="254" spans="1:2" x14ac:dyDescent="0.2">
      <c r="A254" s="9" t="s">
        <v>2310</v>
      </c>
      <c r="B254" s="10">
        <v>3</v>
      </c>
    </row>
    <row r="255" spans="1:2" x14ac:dyDescent="0.2">
      <c r="A255" s="9" t="s">
        <v>2453</v>
      </c>
      <c r="B255" s="10">
        <v>1</v>
      </c>
    </row>
    <row r="256" spans="1:2" x14ac:dyDescent="0.2">
      <c r="A256" s="9" t="s">
        <v>2261</v>
      </c>
      <c r="B256" s="10">
        <v>5.3999999999999999E-2</v>
      </c>
    </row>
    <row r="257" spans="1:2" x14ac:dyDescent="0.2">
      <c r="A257" s="9" t="s">
        <v>2031</v>
      </c>
      <c r="B257" s="10">
        <v>2.7380000000000002E-2</v>
      </c>
    </row>
    <row r="258" spans="1:2" x14ac:dyDescent="0.2">
      <c r="A258" s="9" t="s">
        <v>2505</v>
      </c>
      <c r="B258" s="10">
        <v>0.25675000000000003</v>
      </c>
    </row>
    <row r="259" spans="1:2" x14ac:dyDescent="0.2">
      <c r="A259" s="9" t="s">
        <v>191</v>
      </c>
      <c r="B259" s="10">
        <v>0.4</v>
      </c>
    </row>
    <row r="260" spans="1:2" x14ac:dyDescent="0.2">
      <c r="A260" s="9" t="s">
        <v>193</v>
      </c>
      <c r="B260" s="10">
        <v>1.4400000000000002</v>
      </c>
    </row>
    <row r="261" spans="1:2" x14ac:dyDescent="0.2">
      <c r="A261" s="9" t="s">
        <v>2076</v>
      </c>
      <c r="B261" s="10">
        <v>2.7200000000000002E-2</v>
      </c>
    </row>
    <row r="262" spans="1:2" x14ac:dyDescent="0.2">
      <c r="A262" s="9" t="s">
        <v>46</v>
      </c>
      <c r="B262" s="10">
        <v>0.7</v>
      </c>
    </row>
    <row r="263" spans="1:2" x14ac:dyDescent="0.2">
      <c r="A263" s="9" t="s">
        <v>2436</v>
      </c>
      <c r="B263" s="10">
        <v>1.1200000000000001</v>
      </c>
    </row>
    <row r="264" spans="1:2" x14ac:dyDescent="0.2">
      <c r="A264" s="9" t="s">
        <v>49</v>
      </c>
      <c r="B264" s="10">
        <v>4.7</v>
      </c>
    </row>
    <row r="265" spans="1:2" x14ac:dyDescent="0.2">
      <c r="A265" s="9" t="s">
        <v>1904</v>
      </c>
      <c r="B265" s="10">
        <v>3.72</v>
      </c>
    </row>
    <row r="266" spans="1:2" x14ac:dyDescent="0.2">
      <c r="A266" s="9" t="s">
        <v>44</v>
      </c>
      <c r="B266" s="10">
        <v>2.6650000000000004E-2</v>
      </c>
    </row>
    <row r="267" spans="1:2" x14ac:dyDescent="0.2">
      <c r="A267" s="9" t="s">
        <v>2428</v>
      </c>
      <c r="B267" s="10">
        <v>0.25</v>
      </c>
    </row>
    <row r="268" spans="1:2" x14ac:dyDescent="0.2">
      <c r="A268" s="9" t="s">
        <v>2556</v>
      </c>
      <c r="B268" s="10">
        <v>0.56000000000000005</v>
      </c>
    </row>
    <row r="269" spans="1:2" x14ac:dyDescent="0.2">
      <c r="A269" s="9" t="s">
        <v>2433</v>
      </c>
      <c r="B269" s="10">
        <v>0.01</v>
      </c>
    </row>
    <row r="270" spans="1:2" x14ac:dyDescent="0.2">
      <c r="A270" s="9" t="s">
        <v>2306</v>
      </c>
      <c r="B270" s="10">
        <v>1.2000000000000001E-3</v>
      </c>
    </row>
    <row r="271" spans="1:2" x14ac:dyDescent="0.2">
      <c r="A271" s="9" t="s">
        <v>2338</v>
      </c>
      <c r="B271" s="10">
        <v>1.1599999999999999E-2</v>
      </c>
    </row>
    <row r="272" spans="1:2" x14ac:dyDescent="0.2">
      <c r="A272" s="9" t="s">
        <v>393</v>
      </c>
      <c r="B272" s="10">
        <v>0.1</v>
      </c>
    </row>
    <row r="273" spans="1:2" x14ac:dyDescent="0.2">
      <c r="A273" s="9" t="s">
        <v>655</v>
      </c>
      <c r="B273" s="10">
        <v>0.11550000000000001</v>
      </c>
    </row>
    <row r="274" spans="1:2" x14ac:dyDescent="0.2">
      <c r="A274" s="9" t="s">
        <v>401</v>
      </c>
      <c r="B274" s="10">
        <v>1.05</v>
      </c>
    </row>
    <row r="275" spans="1:2" x14ac:dyDescent="0.2">
      <c r="A275" s="9" t="s">
        <v>423</v>
      </c>
      <c r="B275" s="10">
        <v>0.23620000000000002</v>
      </c>
    </row>
    <row r="276" spans="1:2" x14ac:dyDescent="0.2">
      <c r="A276" s="9" t="s">
        <v>295</v>
      </c>
      <c r="B276" s="10">
        <v>0.72815000000000007</v>
      </c>
    </row>
    <row r="277" spans="1:2" x14ac:dyDescent="0.2">
      <c r="A277" s="9" t="s">
        <v>2374</v>
      </c>
      <c r="B277" s="10">
        <v>5.2000000000000006E-3</v>
      </c>
    </row>
    <row r="278" spans="1:2" x14ac:dyDescent="0.2">
      <c r="A278" s="9" t="s">
        <v>2516</v>
      </c>
      <c r="B278" s="10">
        <v>0.34800000000000003</v>
      </c>
    </row>
    <row r="279" spans="1:2" x14ac:dyDescent="0.2">
      <c r="A279" s="9" t="s">
        <v>2042</v>
      </c>
      <c r="B279" s="10">
        <v>0.6</v>
      </c>
    </row>
    <row r="280" spans="1:2" x14ac:dyDescent="0.2">
      <c r="A280" s="9" t="s">
        <v>2044</v>
      </c>
      <c r="B280" s="10">
        <v>0.02</v>
      </c>
    </row>
    <row r="281" spans="1:2" x14ac:dyDescent="0.2">
      <c r="A281" s="9" t="s">
        <v>2046</v>
      </c>
      <c r="B281" s="10">
        <v>0.44000000000000006</v>
      </c>
    </row>
    <row r="282" spans="1:2" x14ac:dyDescent="0.2">
      <c r="A282" s="9" t="s">
        <v>2515</v>
      </c>
      <c r="B282" s="10">
        <v>0.30000000000000004</v>
      </c>
    </row>
    <row r="283" spans="1:2" x14ac:dyDescent="0.2">
      <c r="A283" s="9" t="s">
        <v>2519</v>
      </c>
      <c r="B283" s="10">
        <v>7.4463999999999997</v>
      </c>
    </row>
    <row r="284" spans="1:2" x14ac:dyDescent="0.2">
      <c r="A284" s="9" t="s">
        <v>2517</v>
      </c>
      <c r="B284" s="10">
        <v>45.396000000000001</v>
      </c>
    </row>
    <row r="285" spans="1:2" x14ac:dyDescent="0.2">
      <c r="A285" s="9" t="s">
        <v>2473</v>
      </c>
      <c r="B285" s="10">
        <v>10.4032</v>
      </c>
    </row>
    <row r="286" spans="1:2" x14ac:dyDescent="0.2">
      <c r="A286" s="9" t="s">
        <v>2518</v>
      </c>
      <c r="B286" s="10">
        <v>23.223199999999999</v>
      </c>
    </row>
    <row r="287" spans="1:2" x14ac:dyDescent="0.2">
      <c r="A287" s="9" t="s">
        <v>2474</v>
      </c>
      <c r="B287" s="10">
        <v>5.2103999999999999</v>
      </c>
    </row>
    <row r="288" spans="1:2" x14ac:dyDescent="0.2">
      <c r="A288" s="9" t="s">
        <v>1916</v>
      </c>
      <c r="B288" s="10">
        <v>3.1683080000000001</v>
      </c>
    </row>
    <row r="289" spans="1:2" x14ac:dyDescent="0.2">
      <c r="A289" s="9" t="s">
        <v>2476</v>
      </c>
      <c r="B289" s="10">
        <v>3.8007999999999997</v>
      </c>
    </row>
    <row r="290" spans="1:2" x14ac:dyDescent="0.2">
      <c r="A290" s="9" t="s">
        <v>187</v>
      </c>
      <c r="B290" s="10">
        <v>4.3666999999999998</v>
      </c>
    </row>
    <row r="291" spans="1:2" x14ac:dyDescent="0.2">
      <c r="A291" s="9" t="s">
        <v>2475</v>
      </c>
      <c r="B291" s="10">
        <v>31.152000000000001</v>
      </c>
    </row>
    <row r="292" spans="1:2" x14ac:dyDescent="0.2">
      <c r="A292" s="9" t="s">
        <v>2497</v>
      </c>
      <c r="B292" s="10">
        <v>0</v>
      </c>
    </row>
    <row r="293" spans="1:2" x14ac:dyDescent="0.2">
      <c r="A293" s="9" t="s">
        <v>628</v>
      </c>
      <c r="B293" s="10">
        <v>0.35076000000000002</v>
      </c>
    </row>
    <row r="294" spans="1:2" x14ac:dyDescent="0.2">
      <c r="A294" s="9" t="s">
        <v>734</v>
      </c>
      <c r="B294" s="10">
        <v>0.2288</v>
      </c>
    </row>
    <row r="295" spans="1:2" x14ac:dyDescent="0.2">
      <c r="A295" s="9" t="s">
        <v>2480</v>
      </c>
      <c r="B295" s="10">
        <v>0.52408999999999983</v>
      </c>
    </row>
    <row r="296" spans="1:2" x14ac:dyDescent="0.2">
      <c r="A296" s="9" t="s">
        <v>313</v>
      </c>
      <c r="B296" s="10">
        <v>0.83942000000000017</v>
      </c>
    </row>
    <row r="297" spans="1:2" x14ac:dyDescent="0.2">
      <c r="A297" s="9" t="s">
        <v>292</v>
      </c>
      <c r="B297" s="10">
        <v>4.8078729999999998</v>
      </c>
    </row>
    <row r="298" spans="1:2" x14ac:dyDescent="0.2">
      <c r="A298" s="9" t="s">
        <v>389</v>
      </c>
      <c r="B298" s="10">
        <v>9.7725000000000009</v>
      </c>
    </row>
    <row r="299" spans="1:2" x14ac:dyDescent="0.2">
      <c r="A299" s="9" t="s">
        <v>706</v>
      </c>
      <c r="B299" s="10">
        <v>16.225994</v>
      </c>
    </row>
    <row r="300" spans="1:2" x14ac:dyDescent="0.2">
      <c r="A300" s="9" t="s">
        <v>2478</v>
      </c>
      <c r="B300" s="10">
        <v>0.12480000000000001</v>
      </c>
    </row>
    <row r="301" spans="1:2" x14ac:dyDescent="0.2">
      <c r="A301" s="9" t="s">
        <v>2472</v>
      </c>
      <c r="B301" s="10">
        <v>9.2800000000000007E-2</v>
      </c>
    </row>
    <row r="302" spans="1:2" x14ac:dyDescent="0.2">
      <c r="A302" s="9" t="s">
        <v>470</v>
      </c>
      <c r="B302" s="10">
        <v>2.0303</v>
      </c>
    </row>
    <row r="303" spans="1:2" x14ac:dyDescent="0.2">
      <c r="A303" s="9" t="s">
        <v>2502</v>
      </c>
      <c r="B303" s="10">
        <v>2.1629999999999998</v>
      </c>
    </row>
    <row r="304" spans="1:2" x14ac:dyDescent="0.2">
      <c r="A304" s="9" t="s">
        <v>412</v>
      </c>
      <c r="B304" s="10">
        <v>86.423969999999997</v>
      </c>
    </row>
    <row r="305" spans="1:2" x14ac:dyDescent="0.2">
      <c r="A305" s="9" t="s">
        <v>740</v>
      </c>
      <c r="B305" s="10">
        <v>3.43</v>
      </c>
    </row>
    <row r="306" spans="1:2" x14ac:dyDescent="0.2">
      <c r="A306" s="9" t="s">
        <v>698</v>
      </c>
      <c r="B306" s="10">
        <v>2.8</v>
      </c>
    </row>
    <row r="307" spans="1:2" x14ac:dyDescent="0.2">
      <c r="A307" s="9" t="s">
        <v>101</v>
      </c>
      <c r="B307" s="10">
        <v>1.3</v>
      </c>
    </row>
    <row r="308" spans="1:2" x14ac:dyDescent="0.2">
      <c r="A308" s="9" t="s">
        <v>2066</v>
      </c>
      <c r="B308" s="10">
        <v>0.22943</v>
      </c>
    </row>
    <row r="309" spans="1:2" x14ac:dyDescent="0.2">
      <c r="A309" s="9" t="s">
        <v>2482</v>
      </c>
      <c r="B309" s="10">
        <v>0.1673</v>
      </c>
    </row>
    <row r="310" spans="1:2" x14ac:dyDescent="0.2">
      <c r="A310" s="9" t="s">
        <v>1419</v>
      </c>
      <c r="B310" s="10">
        <v>6.7540000000000003E-2</v>
      </c>
    </row>
    <row r="311" spans="1:2" x14ac:dyDescent="0.2">
      <c r="A311" s="9" t="s">
        <v>2481</v>
      </c>
      <c r="B311" s="10">
        <v>0.10400000000000001</v>
      </c>
    </row>
    <row r="312" spans="1:2" x14ac:dyDescent="0.2">
      <c r="A312" s="9" t="s">
        <v>518</v>
      </c>
      <c r="B312" s="10">
        <v>0.252</v>
      </c>
    </row>
    <row r="313" spans="1:2" x14ac:dyDescent="0.2">
      <c r="A313" s="9" t="s">
        <v>281</v>
      </c>
      <c r="B313" s="10">
        <v>0.23170000000000002</v>
      </c>
    </row>
    <row r="314" spans="1:2" x14ac:dyDescent="0.2">
      <c r="A314" s="9" t="s">
        <v>289</v>
      </c>
      <c r="B314" s="10">
        <v>5.5000000000000005E-3</v>
      </c>
    </row>
    <row r="315" spans="1:2" x14ac:dyDescent="0.2">
      <c r="A315" s="9" t="s">
        <v>266</v>
      </c>
      <c r="B315" s="10">
        <v>4.8600000000000004E-2</v>
      </c>
    </row>
    <row r="316" spans="1:2" x14ac:dyDescent="0.2">
      <c r="A316" s="9" t="s">
        <v>269</v>
      </c>
      <c r="B316" s="10">
        <v>0.40410000000000001</v>
      </c>
    </row>
    <row r="317" spans="1:2" x14ac:dyDescent="0.2">
      <c r="A317" s="9" t="s">
        <v>1977</v>
      </c>
      <c r="B317" s="10">
        <v>0.107</v>
      </c>
    </row>
    <row r="318" spans="1:2" x14ac:dyDescent="0.2">
      <c r="A318" s="9" t="s">
        <v>2455</v>
      </c>
      <c r="B318" s="10">
        <v>4.5900000000000003E-2</v>
      </c>
    </row>
    <row r="319" spans="1:2" x14ac:dyDescent="0.2">
      <c r="A319" s="9" t="s">
        <v>278</v>
      </c>
      <c r="B319" s="10">
        <v>0.108</v>
      </c>
    </row>
    <row r="320" spans="1:2" x14ac:dyDescent="0.2">
      <c r="A320" s="9" t="s">
        <v>228</v>
      </c>
      <c r="B320" s="10">
        <v>1.4700000000000001E-2</v>
      </c>
    </row>
    <row r="321" spans="1:2" x14ac:dyDescent="0.2">
      <c r="A321" s="9" t="s">
        <v>225</v>
      </c>
      <c r="B321" s="10">
        <v>20</v>
      </c>
    </row>
    <row r="322" spans="1:2" x14ac:dyDescent="0.2">
      <c r="A322" s="9" t="s">
        <v>230</v>
      </c>
      <c r="B322" s="10">
        <v>18</v>
      </c>
    </row>
    <row r="323" spans="1:2" x14ac:dyDescent="0.2">
      <c r="A323" s="9" t="s">
        <v>244</v>
      </c>
      <c r="B323" s="10">
        <v>6</v>
      </c>
    </row>
    <row r="324" spans="1:2" x14ac:dyDescent="0.2">
      <c r="A324" s="9" t="s">
        <v>745</v>
      </c>
      <c r="B324" s="10">
        <v>0.05</v>
      </c>
    </row>
    <row r="325" spans="1:2" x14ac:dyDescent="0.2">
      <c r="A325" s="9" t="s">
        <v>448</v>
      </c>
      <c r="B325" s="10">
        <v>9.9143999999999996E-2</v>
      </c>
    </row>
    <row r="326" spans="1:2" x14ac:dyDescent="0.2">
      <c r="A326" s="9" t="s">
        <v>210</v>
      </c>
      <c r="B326" s="10">
        <v>6.1150000000000003E-2</v>
      </c>
    </row>
    <row r="327" spans="1:2" x14ac:dyDescent="0.2">
      <c r="A327" s="9" t="s">
        <v>444</v>
      </c>
      <c r="B327" s="10">
        <v>8.9599999999999992E-3</v>
      </c>
    </row>
    <row r="328" spans="1:2" x14ac:dyDescent="0.2">
      <c r="A328" s="9" t="s">
        <v>215</v>
      </c>
      <c r="B328" s="10">
        <v>0.22700000000000001</v>
      </c>
    </row>
    <row r="329" spans="1:2" x14ac:dyDescent="0.2">
      <c r="A329" s="9" t="s">
        <v>491</v>
      </c>
      <c r="B329" s="10">
        <v>3.8570000000000002</v>
      </c>
    </row>
    <row r="330" spans="1:2" x14ac:dyDescent="0.2">
      <c r="A330" s="9" t="s">
        <v>474</v>
      </c>
      <c r="B330" s="10">
        <v>6.601</v>
      </c>
    </row>
    <row r="331" spans="1:2" x14ac:dyDescent="0.2">
      <c r="A331" s="9" t="s">
        <v>504</v>
      </c>
      <c r="B331" s="10">
        <v>0.15</v>
      </c>
    </row>
    <row r="332" spans="1:2" x14ac:dyDescent="0.2">
      <c r="A332" s="9" t="s">
        <v>509</v>
      </c>
      <c r="B332" s="10">
        <v>2.1629999999999998</v>
      </c>
    </row>
    <row r="333" spans="1:2" x14ac:dyDescent="0.2">
      <c r="A333" s="9" t="s">
        <v>251</v>
      </c>
      <c r="B333" s="10">
        <v>0.19950000000000004</v>
      </c>
    </row>
    <row r="334" spans="1:2" x14ac:dyDescent="0.2">
      <c r="A334" s="9" t="s">
        <v>366</v>
      </c>
      <c r="B334" s="10">
        <v>0.55320000000000003</v>
      </c>
    </row>
    <row r="335" spans="1:2" x14ac:dyDescent="0.2">
      <c r="A335" s="9" t="s">
        <v>339</v>
      </c>
      <c r="B335" s="10">
        <v>1.2624</v>
      </c>
    </row>
    <row r="336" spans="1:2" x14ac:dyDescent="0.2">
      <c r="A336" s="9" t="s">
        <v>2459</v>
      </c>
      <c r="B336" s="10">
        <v>1.2624</v>
      </c>
    </row>
    <row r="337" spans="1:2" x14ac:dyDescent="0.2">
      <c r="A337" s="9" t="s">
        <v>136</v>
      </c>
      <c r="B337" s="10">
        <v>3.45</v>
      </c>
    </row>
    <row r="338" spans="1:2" x14ac:dyDescent="0.2">
      <c r="A338" s="9" t="s">
        <v>2479</v>
      </c>
      <c r="B338" s="10">
        <v>0.17419999999999999</v>
      </c>
    </row>
    <row r="339" spans="1:2" x14ac:dyDescent="0.2">
      <c r="A339" s="9" t="s">
        <v>2465</v>
      </c>
      <c r="B339" s="10">
        <v>0.20660000000000001</v>
      </c>
    </row>
    <row r="340" spans="1:2" x14ac:dyDescent="0.2">
      <c r="A340" s="9" t="s">
        <v>322</v>
      </c>
      <c r="B340" s="10">
        <v>15.722799999999998</v>
      </c>
    </row>
    <row r="341" spans="1:2" x14ac:dyDescent="0.2">
      <c r="A341" s="9" t="s">
        <v>2460</v>
      </c>
      <c r="B341" s="10">
        <v>0.54510000000000003</v>
      </c>
    </row>
    <row r="342" spans="1:2" x14ac:dyDescent="0.2">
      <c r="A342" s="9" t="s">
        <v>2462</v>
      </c>
      <c r="B342" s="10">
        <v>1.1257999999999999</v>
      </c>
    </row>
    <row r="343" spans="1:2" x14ac:dyDescent="0.2">
      <c r="A343" s="9" t="s">
        <v>2463</v>
      </c>
      <c r="B343" s="10">
        <v>5.3</v>
      </c>
    </row>
    <row r="344" spans="1:2" x14ac:dyDescent="0.2">
      <c r="A344" s="9" t="s">
        <v>2466</v>
      </c>
      <c r="B344" s="10">
        <v>0.1391</v>
      </c>
    </row>
    <row r="345" spans="1:2" x14ac:dyDescent="0.2">
      <c r="A345" s="9" t="s">
        <v>2464</v>
      </c>
      <c r="B345" s="10">
        <v>0.51980000000000004</v>
      </c>
    </row>
    <row r="346" spans="1:2" x14ac:dyDescent="0.2">
      <c r="A346" s="9" t="s">
        <v>2458</v>
      </c>
      <c r="B346" s="10">
        <v>8.0448000000000004</v>
      </c>
    </row>
    <row r="347" spans="1:2" x14ac:dyDescent="0.2">
      <c r="A347" s="9" t="s">
        <v>2471</v>
      </c>
      <c r="B347" s="10">
        <v>4.8200000000000007E-2</v>
      </c>
    </row>
    <row r="348" spans="1:2" x14ac:dyDescent="0.2">
      <c r="A348" s="9" t="s">
        <v>1945</v>
      </c>
      <c r="B348" s="10">
        <v>5.1999999999999993</v>
      </c>
    </row>
    <row r="349" spans="1:2" x14ac:dyDescent="0.2">
      <c r="A349" s="9" t="s">
        <v>2498</v>
      </c>
      <c r="B349" s="10">
        <v>5.1999999999999993</v>
      </c>
    </row>
    <row r="350" spans="1:2" x14ac:dyDescent="0.2">
      <c r="A350" s="9" t="s">
        <v>349</v>
      </c>
      <c r="B350" s="10">
        <v>0.54510000000000003</v>
      </c>
    </row>
    <row r="351" spans="1:2" x14ac:dyDescent="0.2">
      <c r="A351" s="9" t="s">
        <v>2461</v>
      </c>
      <c r="B351" s="10">
        <v>-0.54510000000000003</v>
      </c>
    </row>
    <row r="352" spans="1:2" x14ac:dyDescent="0.2">
      <c r="A352" s="9" t="s">
        <v>369</v>
      </c>
      <c r="B352" s="10">
        <v>0.1986</v>
      </c>
    </row>
    <row r="353" spans="1:2" x14ac:dyDescent="0.2">
      <c r="A353" s="9" t="s">
        <v>1981</v>
      </c>
      <c r="B353" s="10">
        <v>6.9455999999999998</v>
      </c>
    </row>
    <row r="354" spans="1:2" x14ac:dyDescent="0.2">
      <c r="A354" s="9" t="s">
        <v>2501</v>
      </c>
      <c r="B354" s="10">
        <v>5.3</v>
      </c>
    </row>
    <row r="355" spans="1:2" x14ac:dyDescent="0.2">
      <c r="A355" s="9" t="s">
        <v>2500</v>
      </c>
      <c r="B355" s="10">
        <v>1.6456</v>
      </c>
    </row>
    <row r="356" spans="1:2" x14ac:dyDescent="0.2">
      <c r="A356" s="9" t="s">
        <v>325</v>
      </c>
      <c r="B356" s="10">
        <v>6.8566000000000003</v>
      </c>
    </row>
    <row r="357" spans="1:2" x14ac:dyDescent="0.2">
      <c r="A357" s="9" t="s">
        <v>452</v>
      </c>
      <c r="B357" s="10">
        <v>4.6591999999999995E-2</v>
      </c>
    </row>
    <row r="358" spans="1:2" x14ac:dyDescent="0.2">
      <c r="A358" s="9" t="s">
        <v>605</v>
      </c>
      <c r="B358" s="10">
        <v>1.7810000000000001</v>
      </c>
    </row>
    <row r="359" spans="1:2" x14ac:dyDescent="0.2">
      <c r="A359" s="9" t="s">
        <v>342</v>
      </c>
      <c r="B359" s="10">
        <v>1.3364</v>
      </c>
    </row>
    <row r="360" spans="1:2" x14ac:dyDescent="0.2">
      <c r="A360" s="9" t="s">
        <v>379</v>
      </c>
      <c r="B360" s="10">
        <v>0.61130000000000007</v>
      </c>
    </row>
    <row r="361" spans="1:2" x14ac:dyDescent="0.2">
      <c r="A361" s="9" t="s">
        <v>371</v>
      </c>
      <c r="B361" s="10">
        <v>0.69359999999999999</v>
      </c>
    </row>
    <row r="362" spans="1:2" x14ac:dyDescent="0.2">
      <c r="A362" s="9" t="s">
        <v>373</v>
      </c>
      <c r="B362" s="10">
        <v>0.69359999999999999</v>
      </c>
    </row>
    <row r="363" spans="1:2" x14ac:dyDescent="0.2">
      <c r="A363" s="9" t="s">
        <v>375</v>
      </c>
      <c r="B363" s="10">
        <v>1.7977999999999998</v>
      </c>
    </row>
    <row r="364" spans="1:2" x14ac:dyDescent="0.2">
      <c r="A364" s="9" t="s">
        <v>377</v>
      </c>
      <c r="B364" s="10">
        <v>0.57279999999999998</v>
      </c>
    </row>
    <row r="365" spans="1:2" x14ac:dyDescent="0.2">
      <c r="A365" s="9" t="s">
        <v>352</v>
      </c>
      <c r="B365" s="10">
        <v>0.70879999999999999</v>
      </c>
    </row>
    <row r="366" spans="1:2" x14ac:dyDescent="0.2">
      <c r="A366" s="9" t="s">
        <v>354</v>
      </c>
      <c r="B366" s="10">
        <v>0.70879999999999999</v>
      </c>
    </row>
    <row r="367" spans="1:2" x14ac:dyDescent="0.2">
      <c r="A367" s="9" t="s">
        <v>316</v>
      </c>
      <c r="B367" s="10">
        <v>11.496700000000001</v>
      </c>
    </row>
    <row r="368" spans="1:2" x14ac:dyDescent="0.2">
      <c r="A368" s="9" t="s">
        <v>359</v>
      </c>
      <c r="B368" s="10">
        <v>5.3</v>
      </c>
    </row>
    <row r="369" spans="1:2" x14ac:dyDescent="0.2">
      <c r="A369" s="9" t="s">
        <v>185</v>
      </c>
      <c r="B369" s="10">
        <v>-0.66</v>
      </c>
    </row>
    <row r="370" spans="1:2" x14ac:dyDescent="0.2">
      <c r="A370" s="9" t="s">
        <v>607</v>
      </c>
      <c r="B370" s="10">
        <v>1.7810000000000001</v>
      </c>
    </row>
    <row r="371" spans="1:2" x14ac:dyDescent="0.2">
      <c r="A371" s="9" t="s">
        <v>462</v>
      </c>
      <c r="B371" s="10">
        <v>0.06</v>
      </c>
    </row>
    <row r="372" spans="1:2" x14ac:dyDescent="0.2">
      <c r="A372" s="9" t="s">
        <v>207</v>
      </c>
      <c r="B372" s="10">
        <v>2.2805</v>
      </c>
    </row>
    <row r="373" spans="1:2" x14ac:dyDescent="0.2">
      <c r="A373" s="9" t="s">
        <v>442</v>
      </c>
      <c r="B373" s="10">
        <v>2.7066999999999997</v>
      </c>
    </row>
    <row r="374" spans="1:2" x14ac:dyDescent="0.2">
      <c r="A374" s="9" t="s">
        <v>2341</v>
      </c>
      <c r="B374" s="10">
        <v>4.1891999999999999E-2</v>
      </c>
    </row>
    <row r="375" spans="1:2" x14ac:dyDescent="0.2">
      <c r="A375" s="9" t="s">
        <v>602</v>
      </c>
      <c r="B375" s="10">
        <v>8.500000000000002E-2</v>
      </c>
    </row>
    <row r="376" spans="1:2" x14ac:dyDescent="0.2">
      <c r="A376" s="9" t="s">
        <v>547</v>
      </c>
      <c r="B376" s="10">
        <v>15.095800000000001</v>
      </c>
    </row>
    <row r="377" spans="1:2" x14ac:dyDescent="0.2">
      <c r="A377" s="9" t="s">
        <v>585</v>
      </c>
      <c r="B377" s="10">
        <v>0.1154</v>
      </c>
    </row>
    <row r="378" spans="1:2" x14ac:dyDescent="0.2">
      <c r="A378" s="9" t="s">
        <v>543</v>
      </c>
      <c r="B378" s="10">
        <v>15.095800000000001</v>
      </c>
    </row>
    <row r="379" spans="1:2" x14ac:dyDescent="0.2">
      <c r="A379" s="9" t="s">
        <v>583</v>
      </c>
      <c r="B379" s="10">
        <v>0.1154</v>
      </c>
    </row>
    <row r="380" spans="1:2" x14ac:dyDescent="0.2">
      <c r="A380" s="9" t="s">
        <v>554</v>
      </c>
      <c r="B380" s="10">
        <v>8.5667999999999989</v>
      </c>
    </row>
    <row r="381" spans="1:2" x14ac:dyDescent="0.2">
      <c r="A381" s="9" t="s">
        <v>529</v>
      </c>
      <c r="B381" s="10">
        <v>0.28100000000000003</v>
      </c>
    </row>
    <row r="382" spans="1:2" x14ac:dyDescent="0.2">
      <c r="A382" s="9" t="s">
        <v>386</v>
      </c>
      <c r="B382" s="10">
        <v>8.6</v>
      </c>
    </row>
    <row r="383" spans="1:2" x14ac:dyDescent="0.2">
      <c r="A383" s="9" t="s">
        <v>552</v>
      </c>
      <c r="B383" s="10">
        <v>1.1636000000000002</v>
      </c>
    </row>
    <row r="384" spans="1:2" x14ac:dyDescent="0.2">
      <c r="A384" s="9" t="s">
        <v>573</v>
      </c>
      <c r="B384" s="10">
        <v>3.6510000000000002</v>
      </c>
    </row>
    <row r="385" spans="1:2" x14ac:dyDescent="0.2">
      <c r="A385" s="9" t="s">
        <v>2468</v>
      </c>
      <c r="B385" s="10">
        <v>2.4323000000000001</v>
      </c>
    </row>
    <row r="386" spans="1:2" x14ac:dyDescent="0.2">
      <c r="A386" s="9" t="s">
        <v>600</v>
      </c>
      <c r="B386" s="10">
        <v>8.500000000000002E-2</v>
      </c>
    </row>
    <row r="387" spans="1:2" x14ac:dyDescent="0.2">
      <c r="A387" s="9" t="s">
        <v>85</v>
      </c>
      <c r="B387" s="10">
        <v>8.1242000000000001</v>
      </c>
    </row>
    <row r="388" spans="1:2" x14ac:dyDescent="0.2">
      <c r="A388" s="9" t="s">
        <v>435</v>
      </c>
      <c r="B388" s="10">
        <v>0.29089999999999999</v>
      </c>
    </row>
    <row r="389" spans="1:2" x14ac:dyDescent="0.2">
      <c r="A389" s="9" t="s">
        <v>493</v>
      </c>
      <c r="B389" s="10">
        <v>5.0035000000000007</v>
      </c>
    </row>
    <row r="390" spans="1:2" x14ac:dyDescent="0.2">
      <c r="A390" s="9" t="s">
        <v>596</v>
      </c>
      <c r="B390" s="10">
        <v>8.2000000000000003E-2</v>
      </c>
    </row>
    <row r="391" spans="1:2" x14ac:dyDescent="0.2">
      <c r="A391" s="9" t="s">
        <v>589</v>
      </c>
      <c r="B391" s="10">
        <v>0.14200000000000002</v>
      </c>
    </row>
    <row r="392" spans="1:2" x14ac:dyDescent="0.2">
      <c r="A392" s="9" t="s">
        <v>514</v>
      </c>
      <c r="B392" s="10">
        <v>0.47850000000000004</v>
      </c>
    </row>
    <row r="393" spans="1:2" x14ac:dyDescent="0.2">
      <c r="A393" s="9" t="s">
        <v>2467</v>
      </c>
      <c r="B393" s="10">
        <v>0.05</v>
      </c>
    </row>
    <row r="394" spans="1:2" x14ac:dyDescent="0.2">
      <c r="A394" s="9" t="s">
        <v>562</v>
      </c>
      <c r="B394" s="10">
        <v>5.2330000000000005</v>
      </c>
    </row>
    <row r="395" spans="1:2" x14ac:dyDescent="0.2">
      <c r="A395" s="9" t="s">
        <v>570</v>
      </c>
      <c r="B395" s="10">
        <v>5.2330000000000005</v>
      </c>
    </row>
    <row r="396" spans="1:2" x14ac:dyDescent="0.2">
      <c r="A396" s="9" t="s">
        <v>145</v>
      </c>
      <c r="B396" s="10">
        <v>0.88500000000000001</v>
      </c>
    </row>
    <row r="397" spans="1:2" x14ac:dyDescent="0.2">
      <c r="A397" s="9" t="s">
        <v>54</v>
      </c>
      <c r="B397" s="10">
        <v>1.116349</v>
      </c>
    </row>
    <row r="398" spans="1:2" x14ac:dyDescent="0.2">
      <c r="A398" s="9" t="s">
        <v>51</v>
      </c>
      <c r="B398" s="10">
        <v>4.9219800000000005</v>
      </c>
    </row>
    <row r="399" spans="1:2" x14ac:dyDescent="0.2">
      <c r="A399" s="9" t="s">
        <v>57</v>
      </c>
      <c r="B399" s="10">
        <v>1.0548250000000001</v>
      </c>
    </row>
    <row r="400" spans="1:2" x14ac:dyDescent="0.2">
      <c r="A400" s="9" t="s">
        <v>2285</v>
      </c>
      <c r="B400" s="10">
        <v>7.7000000000000002E-3</v>
      </c>
    </row>
    <row r="401" spans="1:2" x14ac:dyDescent="0.2">
      <c r="A401" s="9" t="s">
        <v>2319</v>
      </c>
      <c r="B401" s="10">
        <v>1.3999999999999999E-2</v>
      </c>
    </row>
    <row r="402" spans="1:2" x14ac:dyDescent="0.2">
      <c r="A402" s="9" t="s">
        <v>2292</v>
      </c>
      <c r="B402" s="10">
        <v>7.7000000000000002E-3</v>
      </c>
    </row>
    <row r="403" spans="1:2" x14ac:dyDescent="0.2">
      <c r="A403" s="9" t="s">
        <v>2294</v>
      </c>
      <c r="B403" s="10">
        <v>7.6999999999999999E-2</v>
      </c>
    </row>
    <row r="404" spans="1:2" x14ac:dyDescent="0.2">
      <c r="A404" s="9" t="s">
        <v>2534</v>
      </c>
      <c r="B404" s="10">
        <v>1</v>
      </c>
    </row>
    <row r="405" spans="1:2" x14ac:dyDescent="0.2">
      <c r="A405" s="9" t="s">
        <v>2448</v>
      </c>
      <c r="B405" s="10">
        <v>3.6000000000000004E-2</v>
      </c>
    </row>
    <row r="406" spans="1:2" x14ac:dyDescent="0.2">
      <c r="A406" s="9" t="s">
        <v>2533</v>
      </c>
      <c r="B406" s="10">
        <v>7.7000000000000002E-3</v>
      </c>
    </row>
    <row r="407" spans="1:2" x14ac:dyDescent="0.2">
      <c r="A407" s="9" t="s">
        <v>826</v>
      </c>
      <c r="B407" s="10">
        <v>97.5</v>
      </c>
    </row>
    <row r="408" spans="1:2" x14ac:dyDescent="0.2">
      <c r="A408" s="9" t="s">
        <v>1428</v>
      </c>
      <c r="B408" s="10">
        <v>0.65</v>
      </c>
    </row>
    <row r="409" spans="1:2" x14ac:dyDescent="0.2">
      <c r="A409" s="9" t="s">
        <v>1442</v>
      </c>
      <c r="B409" s="10">
        <v>2.6</v>
      </c>
    </row>
    <row r="410" spans="1:2" x14ac:dyDescent="0.2">
      <c r="A410" s="9" t="s">
        <v>1494</v>
      </c>
      <c r="B410" s="10">
        <v>10</v>
      </c>
    </row>
    <row r="411" spans="1:2" x14ac:dyDescent="0.2">
      <c r="A411" s="9" t="s">
        <v>1446</v>
      </c>
      <c r="B411" s="10">
        <v>0.35</v>
      </c>
    </row>
    <row r="412" spans="1:2" x14ac:dyDescent="0.2">
      <c r="A412" s="9" t="s">
        <v>1433</v>
      </c>
      <c r="B412" s="10">
        <v>0.55000000000000004</v>
      </c>
    </row>
    <row r="413" spans="1:2" x14ac:dyDescent="0.2">
      <c r="A413" s="9" t="s">
        <v>1210</v>
      </c>
      <c r="B413" s="10">
        <v>66.391999999999996</v>
      </c>
    </row>
    <row r="414" spans="1:2" x14ac:dyDescent="0.2">
      <c r="A414" s="9" t="s">
        <v>1451</v>
      </c>
      <c r="B414" s="10">
        <v>0.72</v>
      </c>
    </row>
    <row r="415" spans="1:2" x14ac:dyDescent="0.2">
      <c r="A415" s="9" t="s">
        <v>1436</v>
      </c>
      <c r="B415" s="10">
        <v>0.35</v>
      </c>
    </row>
    <row r="416" spans="1:2" x14ac:dyDescent="0.2">
      <c r="A416" s="9" t="s">
        <v>1455</v>
      </c>
      <c r="B416" s="10">
        <v>1.0580000000000001</v>
      </c>
    </row>
    <row r="417" spans="1:2" x14ac:dyDescent="0.2">
      <c r="A417" s="9" t="s">
        <v>1439</v>
      </c>
      <c r="B417" s="10">
        <v>0.8</v>
      </c>
    </row>
    <row r="418" spans="1:2" x14ac:dyDescent="0.2">
      <c r="A418" s="9" t="s">
        <v>1815</v>
      </c>
      <c r="B418" s="10">
        <v>2</v>
      </c>
    </row>
    <row r="419" spans="1:2" x14ac:dyDescent="0.2">
      <c r="A419" s="9" t="s">
        <v>157</v>
      </c>
      <c r="B419" s="10">
        <v>2.1</v>
      </c>
    </row>
    <row r="420" spans="1:2" x14ac:dyDescent="0.2">
      <c r="A420" s="9" t="s">
        <v>2400</v>
      </c>
      <c r="B420" s="10">
        <v>0.42600000000000005</v>
      </c>
    </row>
    <row r="421" spans="1:2" x14ac:dyDescent="0.2">
      <c r="A421" s="9" t="s">
        <v>2384</v>
      </c>
      <c r="B421" s="10">
        <v>2.58</v>
      </c>
    </row>
    <row r="422" spans="1:2" x14ac:dyDescent="0.2">
      <c r="A422" s="9" t="s">
        <v>2546</v>
      </c>
      <c r="B422" s="10">
        <v>1.86</v>
      </c>
    </row>
    <row r="423" spans="1:2" x14ac:dyDescent="0.2">
      <c r="A423" s="9" t="s">
        <v>2407</v>
      </c>
      <c r="B423" s="10">
        <v>4.26</v>
      </c>
    </row>
    <row r="424" spans="1:2" x14ac:dyDescent="0.2">
      <c r="A424" s="9" t="s">
        <v>2402</v>
      </c>
      <c r="B424" s="10">
        <v>4.26</v>
      </c>
    </row>
    <row r="425" spans="1:2" x14ac:dyDescent="0.2">
      <c r="A425" s="9" t="s">
        <v>2551</v>
      </c>
      <c r="B425" s="10">
        <v>4.26</v>
      </c>
    </row>
    <row r="426" spans="1:2" x14ac:dyDescent="0.2">
      <c r="A426" s="9" t="s">
        <v>2550</v>
      </c>
      <c r="B426" s="10">
        <v>4.26</v>
      </c>
    </row>
    <row r="427" spans="1:2" x14ac:dyDescent="0.2">
      <c r="A427" s="9" t="s">
        <v>2390</v>
      </c>
      <c r="B427" s="10">
        <v>0.25800000000000001</v>
      </c>
    </row>
    <row r="428" spans="1:2" x14ac:dyDescent="0.2">
      <c r="A428" s="9" t="s">
        <v>2553</v>
      </c>
      <c r="B428" s="10">
        <v>8.500000000000002E-2</v>
      </c>
    </row>
    <row r="429" spans="1:2" x14ac:dyDescent="0.2">
      <c r="A429" s="9" t="s">
        <v>648</v>
      </c>
      <c r="B429" s="10">
        <v>0.501</v>
      </c>
    </row>
    <row r="430" spans="1:2" x14ac:dyDescent="0.2">
      <c r="A430" s="9" t="s">
        <v>2412</v>
      </c>
      <c r="B430" s="10">
        <v>0.65000000000000013</v>
      </c>
    </row>
    <row r="431" spans="1:2" x14ac:dyDescent="0.2">
      <c r="A431" s="9" t="s">
        <v>2418</v>
      </c>
      <c r="B431" s="10">
        <v>0.10200000000000001</v>
      </c>
    </row>
    <row r="432" spans="1:2" x14ac:dyDescent="0.2">
      <c r="A432" s="9" t="s">
        <v>430</v>
      </c>
      <c r="B432" s="10">
        <v>0.32793</v>
      </c>
    </row>
    <row r="433" spans="1:2" x14ac:dyDescent="0.2">
      <c r="A433" s="9" t="s">
        <v>307</v>
      </c>
      <c r="B433" s="10">
        <v>5.9950000000000003E-2</v>
      </c>
    </row>
    <row r="434" spans="1:2" x14ac:dyDescent="0.2">
      <c r="A434" s="9" t="s">
        <v>646</v>
      </c>
      <c r="B434" s="10">
        <v>4.7200000000000006E-2</v>
      </c>
    </row>
    <row r="435" spans="1:2" x14ac:dyDescent="0.2">
      <c r="A435" s="9" t="s">
        <v>397</v>
      </c>
      <c r="B435" s="10">
        <v>9.2620000000000008E-2</v>
      </c>
    </row>
    <row r="436" spans="1:2" x14ac:dyDescent="0.2">
      <c r="A436" s="9" t="s">
        <v>2040</v>
      </c>
      <c r="B436" s="10">
        <v>0.17799000000000001</v>
      </c>
    </row>
    <row r="437" spans="1:2" x14ac:dyDescent="0.2">
      <c r="A437" s="9" t="s">
        <v>2359</v>
      </c>
      <c r="B437" s="10">
        <v>1.746E-2</v>
      </c>
    </row>
    <row r="438" spans="1:2" x14ac:dyDescent="0.2">
      <c r="A438" s="9" t="s">
        <v>2483</v>
      </c>
      <c r="B438" s="10">
        <v>4.7000000000000002E-3</v>
      </c>
    </row>
    <row r="439" spans="1:2" x14ac:dyDescent="0.2">
      <c r="A439" s="9" t="s">
        <v>635</v>
      </c>
      <c r="B439" s="10">
        <v>2.2000000000000001E-3</v>
      </c>
    </row>
    <row r="440" spans="1:2" x14ac:dyDescent="0.2">
      <c r="A440" s="9" t="s">
        <v>2438</v>
      </c>
      <c r="B440" s="10">
        <v>8.320000000000001E-2</v>
      </c>
    </row>
    <row r="441" spans="1:2" x14ac:dyDescent="0.2">
      <c r="A441" s="9" t="s">
        <v>2000</v>
      </c>
      <c r="B441" s="10">
        <v>8.5000000000000006E-3</v>
      </c>
    </row>
    <row r="442" spans="1:2" x14ac:dyDescent="0.2">
      <c r="A442" s="9" t="s">
        <v>2018</v>
      </c>
      <c r="B442" s="10">
        <v>1.7000000000000001E-3</v>
      </c>
    </row>
    <row r="443" spans="1:2" x14ac:dyDescent="0.2">
      <c r="A443" s="9" t="s">
        <v>651</v>
      </c>
      <c r="B443" s="10">
        <v>4.2000000000000006E-3</v>
      </c>
    </row>
    <row r="444" spans="1:2" x14ac:dyDescent="0.2">
      <c r="A444" s="9" t="s">
        <v>2304</v>
      </c>
      <c r="B444" s="10">
        <v>4.9000000000000002E-2</v>
      </c>
    </row>
    <row r="445" spans="1:2" x14ac:dyDescent="0.2">
      <c r="A445" s="9" t="s">
        <v>2038</v>
      </c>
      <c r="B445" s="10">
        <v>0.25900000000000001</v>
      </c>
    </row>
    <row r="446" spans="1:2" x14ac:dyDescent="0.2">
      <c r="A446" s="9" t="s">
        <v>2010</v>
      </c>
      <c r="B446" s="10">
        <v>1.0634999999999999</v>
      </c>
    </row>
    <row r="447" spans="1:2" x14ac:dyDescent="0.2">
      <c r="A447" s="9" t="s">
        <v>688</v>
      </c>
      <c r="B447" s="10">
        <v>8.43E-2</v>
      </c>
    </row>
    <row r="448" spans="1:2" x14ac:dyDescent="0.2">
      <c r="A448" s="9" t="s">
        <v>2477</v>
      </c>
      <c r="B448" s="10">
        <v>8.43E-2</v>
      </c>
    </row>
    <row r="449" spans="1:2" x14ac:dyDescent="0.2">
      <c r="A449" s="9" t="s">
        <v>104</v>
      </c>
      <c r="B449" s="10">
        <v>9.1686000000000004E-2</v>
      </c>
    </row>
    <row r="450" spans="1:2" x14ac:dyDescent="0.2">
      <c r="A450" s="9" t="s">
        <v>175</v>
      </c>
      <c r="B450" s="10">
        <v>36.200000000000003</v>
      </c>
    </row>
    <row r="451" spans="1:2" x14ac:dyDescent="0.2">
      <c r="A451" s="9" t="s">
        <v>301</v>
      </c>
      <c r="B451" s="10">
        <v>48.35</v>
      </c>
    </row>
    <row r="452" spans="1:2" x14ac:dyDescent="0.2">
      <c r="A452" s="9" t="s">
        <v>299</v>
      </c>
      <c r="B452" s="10">
        <v>184.4</v>
      </c>
    </row>
    <row r="453" spans="1:2" x14ac:dyDescent="0.2">
      <c r="A453" s="9" t="s">
        <v>172</v>
      </c>
      <c r="B453" s="10">
        <v>5.0000000000000001E-3</v>
      </c>
    </row>
    <row r="454" spans="1:2" x14ac:dyDescent="0.2">
      <c r="A454" s="9" t="s">
        <v>1994</v>
      </c>
      <c r="B454" s="10">
        <v>0.28925000000000001</v>
      </c>
    </row>
    <row r="455" spans="1:2" x14ac:dyDescent="0.2">
      <c r="A455" s="9" t="s">
        <v>2058</v>
      </c>
      <c r="B455" s="10">
        <v>2.0324</v>
      </c>
    </row>
    <row r="456" spans="1:2" x14ac:dyDescent="0.2">
      <c r="A456" s="9" t="s">
        <v>611</v>
      </c>
      <c r="B456" s="10">
        <v>0.61199999999999999</v>
      </c>
    </row>
    <row r="457" spans="1:2" x14ac:dyDescent="0.2">
      <c r="A457" s="9" t="s">
        <v>116</v>
      </c>
      <c r="B457" s="10">
        <v>9.2119759999999999</v>
      </c>
    </row>
    <row r="458" spans="1:2" x14ac:dyDescent="0.2">
      <c r="A458" s="9" t="s">
        <v>2016</v>
      </c>
      <c r="B458" s="10">
        <v>2.7122400000000004</v>
      </c>
    </row>
    <row r="459" spans="1:2" x14ac:dyDescent="0.2">
      <c r="A459" s="9" t="s">
        <v>2301</v>
      </c>
      <c r="B459" s="10">
        <v>19.69708</v>
      </c>
    </row>
    <row r="460" spans="1:2" x14ac:dyDescent="0.2">
      <c r="A460" s="9" t="s">
        <v>1949</v>
      </c>
      <c r="B460" s="10">
        <v>13</v>
      </c>
    </row>
    <row r="461" spans="1:2" x14ac:dyDescent="0.2">
      <c r="A461" s="9" t="s">
        <v>1870</v>
      </c>
      <c r="B461" s="10">
        <v>3</v>
      </c>
    </row>
    <row r="462" spans="1:2" x14ac:dyDescent="0.2">
      <c r="A462" s="9" t="s">
        <v>305</v>
      </c>
      <c r="B462" s="10">
        <v>1.05</v>
      </c>
    </row>
    <row r="463" spans="1:2" x14ac:dyDescent="0.2">
      <c r="A463" s="9" t="s">
        <v>717</v>
      </c>
      <c r="B463" s="10">
        <v>6.58</v>
      </c>
    </row>
    <row r="464" spans="1:2" x14ac:dyDescent="0.2">
      <c r="A464" s="9" t="s">
        <v>2543</v>
      </c>
      <c r="B464" s="10">
        <v>1</v>
      </c>
    </row>
    <row r="465" spans="1:2" x14ac:dyDescent="0.2">
      <c r="A465" s="9" t="s">
        <v>2538</v>
      </c>
      <c r="B465" s="10">
        <v>3</v>
      </c>
    </row>
    <row r="466" spans="1:2" x14ac:dyDescent="0.2">
      <c r="A466" s="9" t="s">
        <v>2539</v>
      </c>
      <c r="B466" s="10">
        <v>7</v>
      </c>
    </row>
    <row r="467" spans="1:2" x14ac:dyDescent="0.2">
      <c r="A467" s="9" t="s">
        <v>2535</v>
      </c>
      <c r="B467" s="10">
        <v>1</v>
      </c>
    </row>
    <row r="468" spans="1:2" x14ac:dyDescent="0.2">
      <c r="A468" s="9" t="s">
        <v>2540</v>
      </c>
      <c r="B468" s="10">
        <v>4</v>
      </c>
    </row>
    <row r="469" spans="1:2" x14ac:dyDescent="0.2">
      <c r="A469" s="9" t="s">
        <v>2541</v>
      </c>
      <c r="B469" s="10">
        <v>2</v>
      </c>
    </row>
    <row r="470" spans="1:2" x14ac:dyDescent="0.2">
      <c r="A470" s="9" t="s">
        <v>2536</v>
      </c>
      <c r="B470" s="10">
        <v>10</v>
      </c>
    </row>
    <row r="471" spans="1:2" x14ac:dyDescent="0.2">
      <c r="A471" s="9" t="s">
        <v>2506</v>
      </c>
      <c r="B471" s="10">
        <v>2</v>
      </c>
    </row>
    <row r="472" spans="1:2" x14ac:dyDescent="0.2">
      <c r="A472" s="9" t="s">
        <v>2507</v>
      </c>
      <c r="B472" s="10">
        <v>48</v>
      </c>
    </row>
    <row r="473" spans="1:2" x14ac:dyDescent="0.2">
      <c r="A473" s="9" t="s">
        <v>2508</v>
      </c>
      <c r="B473" s="10">
        <v>9</v>
      </c>
    </row>
    <row r="474" spans="1:2" x14ac:dyDescent="0.2">
      <c r="A474" s="9" t="s">
        <v>2509</v>
      </c>
      <c r="B474" s="10">
        <v>6</v>
      </c>
    </row>
    <row r="475" spans="1:2" x14ac:dyDescent="0.2">
      <c r="A475" s="9" t="s">
        <v>2510</v>
      </c>
      <c r="B475" s="10">
        <v>3</v>
      </c>
    </row>
    <row r="476" spans="1:2" x14ac:dyDescent="0.2">
      <c r="A476" s="9" t="s">
        <v>2511</v>
      </c>
      <c r="B476" s="10">
        <v>2</v>
      </c>
    </row>
    <row r="477" spans="1:2" x14ac:dyDescent="0.2">
      <c r="A477" s="9" t="s">
        <v>2512</v>
      </c>
      <c r="B477" s="10">
        <v>2</v>
      </c>
    </row>
    <row r="478" spans="1:2" x14ac:dyDescent="0.2">
      <c r="A478" s="9" t="s">
        <v>2545</v>
      </c>
      <c r="B478" s="10">
        <v>4</v>
      </c>
    </row>
    <row r="479" spans="1:2" x14ac:dyDescent="0.2">
      <c r="A479" s="9" t="s">
        <v>2513</v>
      </c>
      <c r="B479" s="10">
        <v>2</v>
      </c>
    </row>
    <row r="480" spans="1:2" x14ac:dyDescent="0.2">
      <c r="A480" s="9" t="s">
        <v>2542</v>
      </c>
      <c r="B480" s="10">
        <v>1</v>
      </c>
    </row>
    <row r="481" spans="1:2" x14ac:dyDescent="0.2">
      <c r="A481" s="9" t="s">
        <v>2514</v>
      </c>
      <c r="B481" s="10">
        <v>1</v>
      </c>
    </row>
    <row r="482" spans="1:2" x14ac:dyDescent="0.2">
      <c r="A482" s="9" t="s">
        <v>2544</v>
      </c>
      <c r="B482" s="10">
        <v>4</v>
      </c>
    </row>
    <row r="483" spans="1:2" x14ac:dyDescent="0.2">
      <c r="A483" s="9" t="s">
        <v>403</v>
      </c>
      <c r="B483" s="10">
        <v>65</v>
      </c>
    </row>
    <row r="484" spans="1:2" x14ac:dyDescent="0.2">
      <c r="A484" s="9" t="s">
        <v>405</v>
      </c>
      <c r="B484" s="10">
        <v>5</v>
      </c>
    </row>
    <row r="485" spans="1:2" x14ac:dyDescent="0.2">
      <c r="A485" s="9" t="s">
        <v>409</v>
      </c>
      <c r="B485" s="10">
        <v>1</v>
      </c>
    </row>
    <row r="486" spans="1:2" x14ac:dyDescent="0.2">
      <c r="A486" s="9" t="s">
        <v>407</v>
      </c>
      <c r="B486" s="10">
        <v>4</v>
      </c>
    </row>
    <row r="487" spans="1:2" x14ac:dyDescent="0.2">
      <c r="A487" s="9" t="s">
        <v>2456</v>
      </c>
      <c r="B487" s="10">
        <v>2</v>
      </c>
    </row>
    <row r="488" spans="1:2" x14ac:dyDescent="0.2">
      <c r="A488" s="9" t="s">
        <v>2552</v>
      </c>
      <c r="B488" s="10">
        <v>5</v>
      </c>
    </row>
    <row r="489" spans="1:2" x14ac:dyDescent="0.2">
      <c r="A489" s="9" t="s">
        <v>2554</v>
      </c>
      <c r="B489" s="10">
        <v>60</v>
      </c>
    </row>
    <row r="490" spans="1:2" x14ac:dyDescent="0.2">
      <c r="A490" s="9" t="s">
        <v>2549</v>
      </c>
      <c r="B490" s="10">
        <v>47</v>
      </c>
    </row>
    <row r="491" spans="1:2" x14ac:dyDescent="0.2">
      <c r="A491" s="9" t="s">
        <v>2470</v>
      </c>
      <c r="B491" s="10">
        <v>3</v>
      </c>
    </row>
    <row r="492" spans="1:2" x14ac:dyDescent="0.2">
      <c r="A492" s="9" t="s">
        <v>1564</v>
      </c>
      <c r="B492" s="10">
        <v>1</v>
      </c>
    </row>
    <row r="493" spans="1:2" x14ac:dyDescent="0.2">
      <c r="A493" s="9" t="s">
        <v>2492</v>
      </c>
      <c r="B493" s="10">
        <v>6</v>
      </c>
    </row>
    <row r="494" spans="1:2" x14ac:dyDescent="0.2">
      <c r="A494" s="9" t="s">
        <v>2493</v>
      </c>
      <c r="B494" s="10">
        <v>6</v>
      </c>
    </row>
    <row r="495" spans="1:2" x14ac:dyDescent="0.2">
      <c r="A495" s="9" t="s">
        <v>1643</v>
      </c>
      <c r="B495" s="10">
        <v>11</v>
      </c>
    </row>
    <row r="496" spans="1:2" x14ac:dyDescent="0.2">
      <c r="A496" s="9" t="s">
        <v>1527</v>
      </c>
      <c r="B496" s="10">
        <v>2</v>
      </c>
    </row>
    <row r="497" spans="1:2" x14ac:dyDescent="0.2">
      <c r="A497" s="9" t="s">
        <v>1731</v>
      </c>
      <c r="B497" s="10">
        <v>1.04</v>
      </c>
    </row>
    <row r="498" spans="1:2" x14ac:dyDescent="0.2">
      <c r="A498" s="9" t="s">
        <v>1520</v>
      </c>
      <c r="B498" s="10">
        <v>3</v>
      </c>
    </row>
    <row r="499" spans="1:2" x14ac:dyDescent="0.2">
      <c r="A499" s="9" t="s">
        <v>1511</v>
      </c>
      <c r="B499" s="10">
        <v>2</v>
      </c>
    </row>
    <row r="500" spans="1:2" x14ac:dyDescent="0.2">
      <c r="A500" s="9" t="s">
        <v>1072</v>
      </c>
      <c r="B500" s="10">
        <v>3</v>
      </c>
    </row>
    <row r="501" spans="1:2" x14ac:dyDescent="0.2">
      <c r="A501" s="9" t="s">
        <v>1134</v>
      </c>
      <c r="B501" s="10">
        <v>1</v>
      </c>
    </row>
    <row r="502" spans="1:2" x14ac:dyDescent="0.2">
      <c r="A502" s="9" t="s">
        <v>1459</v>
      </c>
      <c r="B502" s="10">
        <v>1.5</v>
      </c>
    </row>
    <row r="503" spans="1:2" x14ac:dyDescent="0.2">
      <c r="A503" s="9" t="s">
        <v>1463</v>
      </c>
      <c r="B503" s="10">
        <v>0.90000000000000013</v>
      </c>
    </row>
    <row r="504" spans="1:2" x14ac:dyDescent="0.2">
      <c r="A504" s="9" t="s">
        <v>2235</v>
      </c>
      <c r="B504" s="10">
        <v>0.7</v>
      </c>
    </row>
    <row r="505" spans="1:2" x14ac:dyDescent="0.2">
      <c r="A505" s="9" t="s">
        <v>1223</v>
      </c>
      <c r="B505" s="10">
        <v>0.25</v>
      </c>
    </row>
    <row r="506" spans="1:2" x14ac:dyDescent="0.2">
      <c r="A506" s="9" t="s">
        <v>1227</v>
      </c>
      <c r="B506" s="10">
        <v>0.25</v>
      </c>
    </row>
    <row r="507" spans="1:2" x14ac:dyDescent="0.2">
      <c r="A507" s="9" t="s">
        <v>2488</v>
      </c>
      <c r="B507" s="10">
        <v>0.30000000000000004</v>
      </c>
    </row>
    <row r="508" spans="1:2" x14ac:dyDescent="0.2">
      <c r="A508" s="9" t="s">
        <v>1153</v>
      </c>
      <c r="B508" s="10">
        <v>3</v>
      </c>
    </row>
    <row r="509" spans="1:2" x14ac:dyDescent="0.2">
      <c r="A509" s="9" t="s">
        <v>2269</v>
      </c>
      <c r="B509" s="10">
        <v>0.15</v>
      </c>
    </row>
    <row r="510" spans="1:2" x14ac:dyDescent="0.2">
      <c r="A510" s="9" t="s">
        <v>2265</v>
      </c>
      <c r="B510" s="10">
        <v>0.14000000000000001</v>
      </c>
    </row>
    <row r="511" spans="1:2" x14ac:dyDescent="0.2">
      <c r="A511" s="9" t="s">
        <v>2274</v>
      </c>
      <c r="B511" s="10">
        <v>0.14000000000000001</v>
      </c>
    </row>
    <row r="512" spans="1:2" x14ac:dyDescent="0.2">
      <c r="A512" s="9" t="s">
        <v>2271</v>
      </c>
      <c r="B512" s="10">
        <v>0.15</v>
      </c>
    </row>
    <row r="513" spans="1:2" x14ac:dyDescent="0.2">
      <c r="A513" s="9" t="s">
        <v>2353</v>
      </c>
      <c r="B513" s="10">
        <v>0.25</v>
      </c>
    </row>
    <row r="514" spans="1:2" x14ac:dyDescent="0.2">
      <c r="A514" s="9" t="s">
        <v>1729</v>
      </c>
      <c r="B514" s="10">
        <v>2.5700000000000003</v>
      </c>
    </row>
    <row r="515" spans="1:2" x14ac:dyDescent="0.2">
      <c r="A515" s="9" t="s">
        <v>2355</v>
      </c>
      <c r="B515" s="10">
        <v>4</v>
      </c>
    </row>
    <row r="516" spans="1:2" x14ac:dyDescent="0.2">
      <c r="A516" s="9" t="s">
        <v>2278</v>
      </c>
      <c r="B516" s="10">
        <v>2</v>
      </c>
    </row>
    <row r="517" spans="1:2" x14ac:dyDescent="0.2">
      <c r="A517" s="9" t="s">
        <v>1608</v>
      </c>
      <c r="B517" s="10">
        <v>0.16</v>
      </c>
    </row>
    <row r="518" spans="1:2" x14ac:dyDescent="0.2">
      <c r="A518" s="9" t="s">
        <v>1573</v>
      </c>
      <c r="B518" s="10">
        <v>4.1500000000000004</v>
      </c>
    </row>
    <row r="519" spans="1:2" x14ac:dyDescent="0.2">
      <c r="A519" s="9" t="s">
        <v>1575</v>
      </c>
      <c r="B519" s="10">
        <v>2.08</v>
      </c>
    </row>
    <row r="520" spans="1:2" x14ac:dyDescent="0.2">
      <c r="A520" s="9" t="s">
        <v>1591</v>
      </c>
      <c r="B520" s="10">
        <v>0.5</v>
      </c>
    </row>
    <row r="521" spans="1:2" x14ac:dyDescent="0.2">
      <c r="A521" s="9" t="s">
        <v>1599</v>
      </c>
      <c r="B521" s="10">
        <v>0.08</v>
      </c>
    </row>
    <row r="522" spans="1:2" x14ac:dyDescent="0.2">
      <c r="A522" s="9" t="s">
        <v>1595</v>
      </c>
      <c r="B522" s="10">
        <v>6.09</v>
      </c>
    </row>
    <row r="523" spans="1:2" x14ac:dyDescent="0.2">
      <c r="A523" s="9" t="s">
        <v>1770</v>
      </c>
      <c r="B523" s="10">
        <v>1.76</v>
      </c>
    </row>
    <row r="524" spans="1:2" x14ac:dyDescent="0.2">
      <c r="A524" s="9" t="s">
        <v>1772</v>
      </c>
      <c r="B524" s="10">
        <v>0.26</v>
      </c>
    </row>
    <row r="525" spans="1:2" x14ac:dyDescent="0.2">
      <c r="A525" s="9" t="s">
        <v>1767</v>
      </c>
      <c r="B525" s="10">
        <v>5.16</v>
      </c>
    </row>
    <row r="526" spans="1:2" x14ac:dyDescent="0.2">
      <c r="A526" s="9" t="s">
        <v>1759</v>
      </c>
      <c r="B526" s="10">
        <v>0.79</v>
      </c>
    </row>
    <row r="527" spans="1:2" x14ac:dyDescent="0.2">
      <c r="A527" s="9" t="s">
        <v>1764</v>
      </c>
      <c r="B527" s="10">
        <v>0.59</v>
      </c>
    </row>
    <row r="528" spans="1:2" x14ac:dyDescent="0.2">
      <c r="A528" s="9" t="s">
        <v>1761</v>
      </c>
      <c r="B528" s="10">
        <v>0.21000000000000002</v>
      </c>
    </row>
    <row r="529" spans="1:2" x14ac:dyDescent="0.2">
      <c r="A529" s="9" t="s">
        <v>1567</v>
      </c>
      <c r="B529" s="10">
        <v>0.28999999999999998</v>
      </c>
    </row>
    <row r="530" spans="1:2" x14ac:dyDescent="0.2">
      <c r="A530" s="9" t="s">
        <v>1855</v>
      </c>
      <c r="B530" s="10">
        <v>0.27500000000000002</v>
      </c>
    </row>
    <row r="531" spans="1:2" x14ac:dyDescent="0.2">
      <c r="A531" s="9" t="s">
        <v>1569</v>
      </c>
      <c r="B531" s="10">
        <v>5.08</v>
      </c>
    </row>
    <row r="532" spans="1:2" x14ac:dyDescent="0.2">
      <c r="A532" s="9" t="s">
        <v>1725</v>
      </c>
      <c r="B532" s="10">
        <v>6.1</v>
      </c>
    </row>
    <row r="533" spans="1:2" x14ac:dyDescent="0.2">
      <c r="A533" s="9" t="s">
        <v>1571</v>
      </c>
      <c r="B533" s="10">
        <v>0.63000000000000012</v>
      </c>
    </row>
    <row r="534" spans="1:2" x14ac:dyDescent="0.2">
      <c r="A534" s="9" t="s">
        <v>1727</v>
      </c>
      <c r="B534" s="10">
        <v>0.68</v>
      </c>
    </row>
    <row r="535" spans="1:2" x14ac:dyDescent="0.2">
      <c r="A535" s="9" t="s">
        <v>1723</v>
      </c>
      <c r="B535" s="10">
        <v>1.675</v>
      </c>
    </row>
    <row r="536" spans="1:2" x14ac:dyDescent="0.2">
      <c r="A536" s="9" t="s">
        <v>1808</v>
      </c>
      <c r="B536" s="10">
        <v>3.6</v>
      </c>
    </row>
    <row r="537" spans="1:2" x14ac:dyDescent="0.2">
      <c r="A537" s="9" t="s">
        <v>1803</v>
      </c>
      <c r="B537" s="10">
        <v>0.33999999999999997</v>
      </c>
    </row>
    <row r="538" spans="1:2" x14ac:dyDescent="0.2">
      <c r="A538" s="9" t="s">
        <v>1787</v>
      </c>
      <c r="B538" s="10">
        <v>0.26</v>
      </c>
    </row>
    <row r="539" spans="1:2" x14ac:dyDescent="0.2">
      <c r="A539" s="9" t="s">
        <v>1784</v>
      </c>
      <c r="B539" s="10">
        <v>1.47</v>
      </c>
    </row>
    <row r="540" spans="1:2" x14ac:dyDescent="0.2">
      <c r="A540" s="9" t="s">
        <v>1839</v>
      </c>
      <c r="B540" s="10">
        <v>2</v>
      </c>
    </row>
    <row r="541" spans="1:2" x14ac:dyDescent="0.2">
      <c r="A541" s="9" t="s">
        <v>1843</v>
      </c>
      <c r="B541" s="10">
        <v>7</v>
      </c>
    </row>
    <row r="542" spans="1:2" x14ac:dyDescent="0.2">
      <c r="A542" s="9" t="s">
        <v>1847</v>
      </c>
      <c r="B542" s="10">
        <v>2</v>
      </c>
    </row>
    <row r="543" spans="1:2" x14ac:dyDescent="0.2">
      <c r="A543" s="9" t="s">
        <v>1534</v>
      </c>
      <c r="B543" s="10">
        <v>66</v>
      </c>
    </row>
    <row r="544" spans="1:2" x14ac:dyDescent="0.2">
      <c r="A544" s="9" t="s">
        <v>1707</v>
      </c>
      <c r="B544" s="10">
        <v>0.02</v>
      </c>
    </row>
    <row r="545" spans="1:2" x14ac:dyDescent="0.2">
      <c r="A545" s="9" t="s">
        <v>1709</v>
      </c>
      <c r="B545" s="10">
        <v>0.03</v>
      </c>
    </row>
    <row r="546" spans="1:2" x14ac:dyDescent="0.2">
      <c r="A546" s="9" t="s">
        <v>1703</v>
      </c>
      <c r="B546" s="10">
        <v>0.47</v>
      </c>
    </row>
    <row r="547" spans="1:2" x14ac:dyDescent="0.2">
      <c r="A547" s="9" t="s">
        <v>1530</v>
      </c>
      <c r="B547" s="10">
        <v>2</v>
      </c>
    </row>
    <row r="548" spans="1:2" x14ac:dyDescent="0.2">
      <c r="A548" s="9" t="s">
        <v>1699</v>
      </c>
      <c r="B548" s="10">
        <v>1</v>
      </c>
    </row>
    <row r="549" spans="1:2" x14ac:dyDescent="0.2">
      <c r="A549" s="9" t="s">
        <v>1518</v>
      </c>
      <c r="B549" s="10">
        <v>14</v>
      </c>
    </row>
    <row r="550" spans="1:2" x14ac:dyDescent="0.2">
      <c r="A550" s="9" t="s">
        <v>1546</v>
      </c>
      <c r="B550" s="10">
        <v>21</v>
      </c>
    </row>
    <row r="551" spans="1:2" x14ac:dyDescent="0.2">
      <c r="A551" s="9" t="s">
        <v>2451</v>
      </c>
      <c r="B551" s="10">
        <v>0.9</v>
      </c>
    </row>
    <row r="552" spans="1:2" x14ac:dyDescent="0.2">
      <c r="A552" s="9" t="s">
        <v>1819</v>
      </c>
      <c r="B552" s="10">
        <v>6</v>
      </c>
    </row>
    <row r="553" spans="1:2" x14ac:dyDescent="0.2">
      <c r="A553" s="9" t="s">
        <v>1824</v>
      </c>
      <c r="B553" s="10">
        <v>0.06</v>
      </c>
    </row>
    <row r="554" spans="1:2" x14ac:dyDescent="0.2">
      <c r="A554" s="9" t="s">
        <v>1822</v>
      </c>
      <c r="B554" s="10">
        <v>1</v>
      </c>
    </row>
    <row r="555" spans="1:2" x14ac:dyDescent="0.2">
      <c r="A555" s="9" t="s">
        <v>526</v>
      </c>
      <c r="B555" s="10">
        <v>0.01</v>
      </c>
    </row>
    <row r="556" spans="1:2" x14ac:dyDescent="0.2">
      <c r="A556" s="9" t="s">
        <v>614</v>
      </c>
      <c r="B556" s="10">
        <v>0.61199999999999999</v>
      </c>
    </row>
    <row r="557" spans="1:2" x14ac:dyDescent="0.2">
      <c r="A557" s="9" t="s">
        <v>617</v>
      </c>
      <c r="B557" s="10">
        <v>0.61199999999999999</v>
      </c>
    </row>
    <row r="558" spans="1:2" x14ac:dyDescent="0.2">
      <c r="A558" s="9" t="s">
        <v>2207</v>
      </c>
      <c r="B558" s="10">
        <v>1</v>
      </c>
    </row>
    <row r="559" spans="1:2" x14ac:dyDescent="0.2">
      <c r="A559" s="9" t="s">
        <v>2198</v>
      </c>
      <c r="B559" s="10">
        <v>1</v>
      </c>
    </row>
    <row r="560" spans="1:2" x14ac:dyDescent="0.2">
      <c r="A560" s="9" t="s">
        <v>2178</v>
      </c>
      <c r="B560" s="10">
        <v>10</v>
      </c>
    </row>
    <row r="561" spans="1:2" x14ac:dyDescent="0.2">
      <c r="A561" s="9" t="s">
        <v>2135</v>
      </c>
      <c r="B561" s="10">
        <v>12</v>
      </c>
    </row>
    <row r="562" spans="1:2" x14ac:dyDescent="0.2">
      <c r="A562" s="9" t="s">
        <v>1504</v>
      </c>
      <c r="B562" s="10">
        <v>0.05</v>
      </c>
    </row>
    <row r="563" spans="1:2" x14ac:dyDescent="0.2">
      <c r="A563" s="9" t="s">
        <v>1466</v>
      </c>
      <c r="B563" s="10">
        <v>1</v>
      </c>
    </row>
    <row r="564" spans="1:2" x14ac:dyDescent="0.2">
      <c r="A564" s="9" t="s">
        <v>1501</v>
      </c>
      <c r="B564" s="10">
        <v>1</v>
      </c>
    </row>
    <row r="565" spans="1:2" x14ac:dyDescent="0.2">
      <c r="A565" s="9" t="s">
        <v>1468</v>
      </c>
      <c r="B565" s="10">
        <v>0.18</v>
      </c>
    </row>
    <row r="566" spans="1:2" x14ac:dyDescent="0.2">
      <c r="A566" s="9" t="s">
        <v>2071</v>
      </c>
      <c r="B566" s="10">
        <v>0.4</v>
      </c>
    </row>
    <row r="567" spans="1:2" x14ac:dyDescent="0.2">
      <c r="A567" s="9" t="s">
        <v>2420</v>
      </c>
      <c r="B567" s="10">
        <v>1.2</v>
      </c>
    </row>
    <row r="568" spans="1:2" x14ac:dyDescent="0.2">
      <c r="A568" s="9" t="s">
        <v>1906</v>
      </c>
      <c r="B568" s="10">
        <v>45.814999999999998</v>
      </c>
    </row>
    <row r="569" spans="1:2" x14ac:dyDescent="0.2">
      <c r="A569" s="9" t="s">
        <v>23</v>
      </c>
      <c r="B569" s="10">
        <v>4.0000000000000001E-3</v>
      </c>
    </row>
    <row r="570" spans="1:2" x14ac:dyDescent="0.2">
      <c r="A570" s="9" t="s">
        <v>2557</v>
      </c>
      <c r="B570" s="10">
        <v>0.5</v>
      </c>
    </row>
    <row r="571" spans="1:2" x14ac:dyDescent="0.2">
      <c r="A571" s="9" t="s">
        <v>2425</v>
      </c>
      <c r="B571" s="10">
        <v>0.8</v>
      </c>
    </row>
    <row r="572" spans="1:2" x14ac:dyDescent="0.2">
      <c r="A572" s="9" t="s">
        <v>2555</v>
      </c>
      <c r="B572" s="10">
        <v>0.8</v>
      </c>
    </row>
    <row r="573" spans="1:2" x14ac:dyDescent="0.2">
      <c r="A573" s="9" t="s">
        <v>1868</v>
      </c>
      <c r="B573" s="10">
        <v>1.2</v>
      </c>
    </row>
    <row r="574" spans="1:2" x14ac:dyDescent="0.2">
      <c r="A574" s="9" t="s">
        <v>28</v>
      </c>
      <c r="B574" s="10">
        <v>1.1778200000000001</v>
      </c>
    </row>
    <row r="575" spans="1:2" x14ac:dyDescent="0.2">
      <c r="A575" s="9" t="s">
        <v>303</v>
      </c>
      <c r="B575" s="10">
        <v>0.16217499999999999</v>
      </c>
    </row>
    <row r="576" spans="1:2" x14ac:dyDescent="0.2">
      <c r="A576" s="9" t="s">
        <v>1884</v>
      </c>
      <c r="B576" s="10">
        <v>2.1335999999999999</v>
      </c>
    </row>
    <row r="577" spans="1:2" x14ac:dyDescent="0.2">
      <c r="A577" s="9" t="s">
        <v>255</v>
      </c>
      <c r="B577" s="10">
        <v>0.03</v>
      </c>
    </row>
    <row r="578" spans="1:2" x14ac:dyDescent="0.2">
      <c r="A578" s="9" t="s">
        <v>382</v>
      </c>
      <c r="B578" s="10">
        <v>0.1154</v>
      </c>
    </row>
    <row r="579" spans="1:2" x14ac:dyDescent="0.2">
      <c r="A579" s="9" t="s">
        <v>1908</v>
      </c>
      <c r="B579" s="10">
        <v>3.7</v>
      </c>
    </row>
    <row r="580" spans="1:2" x14ac:dyDescent="0.2">
      <c r="A580" s="9" t="s">
        <v>2496</v>
      </c>
      <c r="B580" s="10">
        <v>-1.236</v>
      </c>
    </row>
    <row r="581" spans="1:2" x14ac:dyDescent="0.2">
      <c r="A581" s="9" t="s">
        <v>1964</v>
      </c>
      <c r="B581" s="10">
        <v>0.52</v>
      </c>
    </row>
    <row r="582" spans="1:2" x14ac:dyDescent="0.2">
      <c r="A582" s="9" t="s">
        <v>1889</v>
      </c>
      <c r="B582" s="10">
        <v>1.601</v>
      </c>
    </row>
    <row r="583" spans="1:2" x14ac:dyDescent="0.2">
      <c r="A583" s="9" t="s">
        <v>195</v>
      </c>
      <c r="B583" s="10">
        <v>1.2269999999999999</v>
      </c>
    </row>
    <row r="584" spans="1:2" x14ac:dyDescent="0.2">
      <c r="A584" s="9" t="s">
        <v>1936</v>
      </c>
      <c r="B584" s="10">
        <v>0.45399999999999996</v>
      </c>
    </row>
    <row r="585" spans="1:2" x14ac:dyDescent="0.2">
      <c r="A585" s="9" t="s">
        <v>2457</v>
      </c>
      <c r="B585" s="10">
        <v>-0.82199999999999995</v>
      </c>
    </row>
    <row r="586" spans="1:2" x14ac:dyDescent="0.2">
      <c r="A586" s="9" t="s">
        <v>2499</v>
      </c>
      <c r="B586" s="10">
        <v>0.24399999999999999</v>
      </c>
    </row>
    <row r="587" spans="1:2" x14ac:dyDescent="0.2">
      <c r="A587" s="9" t="s">
        <v>438</v>
      </c>
      <c r="B587" s="10">
        <v>2.3200000000000002E-2</v>
      </c>
    </row>
    <row r="588" spans="1:2" x14ac:dyDescent="0.2">
      <c r="A588" s="9" t="s">
        <v>107</v>
      </c>
      <c r="B588" s="10">
        <v>1.0999999999999999E-2</v>
      </c>
    </row>
    <row r="589" spans="1:2" x14ac:dyDescent="0.2">
      <c r="A589" s="9" t="s">
        <v>2097</v>
      </c>
      <c r="B589" s="10">
        <v>5</v>
      </c>
    </row>
    <row r="590" spans="1:2" x14ac:dyDescent="0.2">
      <c r="A590" s="9" t="s">
        <v>2033</v>
      </c>
      <c r="B590" s="10">
        <v>0.01</v>
      </c>
    </row>
    <row r="591" spans="1:2" x14ac:dyDescent="0.2">
      <c r="A591" s="9" t="s">
        <v>2691</v>
      </c>
      <c r="B591" s="10">
        <v>497.1350000000001</v>
      </c>
    </row>
    <row r="592" spans="1:2" x14ac:dyDescent="0.2">
      <c r="A592" s="9" t="s">
        <v>2029</v>
      </c>
      <c r="B592" s="10">
        <v>2.8200000000000005E-3</v>
      </c>
    </row>
    <row r="593" spans="1:2" x14ac:dyDescent="0.2">
      <c r="A593" s="9" t="s">
        <v>2692</v>
      </c>
      <c r="B593" s="10">
        <v>565.16399999999999</v>
      </c>
    </row>
    <row r="594" spans="1:2" x14ac:dyDescent="0.2">
      <c r="A594" s="9" t="s">
        <v>2722</v>
      </c>
      <c r="B594" s="10">
        <v>987</v>
      </c>
    </row>
    <row r="595" spans="1:2" x14ac:dyDescent="0.2">
      <c r="A595" s="9" t="s">
        <v>2693</v>
      </c>
      <c r="B595" s="10">
        <v>994.27000000000021</v>
      </c>
    </row>
    <row r="596" spans="1:2" x14ac:dyDescent="0.2">
      <c r="A596" s="9" t="s">
        <v>2604</v>
      </c>
      <c r="B596" s="10">
        <v>2246</v>
      </c>
    </row>
    <row r="597" spans="1:2" x14ac:dyDescent="0.2">
      <c r="A597" s="9" t="s">
        <v>2591</v>
      </c>
      <c r="B597" s="10">
        <v>2637</v>
      </c>
    </row>
    <row r="598" spans="1:2" x14ac:dyDescent="0.2">
      <c r="A598" s="9" t="s">
        <v>2850</v>
      </c>
      <c r="B598" s="10">
        <v>156</v>
      </c>
    </row>
    <row r="599" spans="1:2" x14ac:dyDescent="0.2">
      <c r="A599" s="9" t="s">
        <v>2694</v>
      </c>
      <c r="B599" s="10">
        <v>497.1350000000001</v>
      </c>
    </row>
    <row r="600" spans="1:2" x14ac:dyDescent="0.2">
      <c r="A600" s="9" t="s">
        <v>2763</v>
      </c>
      <c r="B600" s="10">
        <v>1</v>
      </c>
    </row>
    <row r="601" spans="1:2" x14ac:dyDescent="0.2">
      <c r="A601" s="9" t="s">
        <v>2848</v>
      </c>
      <c r="B601" s="10">
        <v>60</v>
      </c>
    </row>
    <row r="602" spans="1:2" x14ac:dyDescent="0.2">
      <c r="A602" s="9" t="s">
        <v>2700</v>
      </c>
      <c r="B602" s="10">
        <v>651</v>
      </c>
    </row>
    <row r="603" spans="1:2" x14ac:dyDescent="0.2">
      <c r="A603" s="9" t="s">
        <v>2670</v>
      </c>
      <c r="B603" s="10">
        <v>8144</v>
      </c>
    </row>
    <row r="604" spans="1:2" x14ac:dyDescent="0.2">
      <c r="A604" s="9" t="s">
        <v>2671</v>
      </c>
      <c r="B604" s="10">
        <v>58803</v>
      </c>
    </row>
    <row r="605" spans="1:2" x14ac:dyDescent="0.2">
      <c r="A605" s="9" t="s">
        <v>2580</v>
      </c>
      <c r="B605" s="10">
        <v>9.9300000000000015</v>
      </c>
    </row>
    <row r="606" spans="1:2" x14ac:dyDescent="0.2">
      <c r="A606" s="9" t="s">
        <v>2062</v>
      </c>
      <c r="B606" s="10">
        <v>37.927999999999997</v>
      </c>
    </row>
    <row r="607" spans="1:2" x14ac:dyDescent="0.2">
      <c r="A607" s="9" t="s">
        <v>2695</v>
      </c>
      <c r="B607" s="10">
        <v>420</v>
      </c>
    </row>
    <row r="608" spans="1:2" x14ac:dyDescent="0.2">
      <c r="A608" s="9" t="s">
        <v>2060</v>
      </c>
      <c r="B608" s="10">
        <v>1.3791999999999999E-2</v>
      </c>
    </row>
    <row r="609" spans="1:2" x14ac:dyDescent="0.2">
      <c r="A609" s="9" t="s">
        <v>153</v>
      </c>
      <c r="B609" s="10">
        <v>48.935999999999993</v>
      </c>
    </row>
    <row r="610" spans="1:2" x14ac:dyDescent="0.2">
      <c r="A610" s="9" t="s">
        <v>576</v>
      </c>
      <c r="B610" s="10">
        <v>61.883399999999995</v>
      </c>
    </row>
    <row r="611" spans="1:2" x14ac:dyDescent="0.2">
      <c r="A611" s="9" t="s">
        <v>2731</v>
      </c>
      <c r="B611" s="10">
        <v>21.434999999999999</v>
      </c>
    </row>
    <row r="612" spans="1:2" x14ac:dyDescent="0.2">
      <c r="A612" s="9" t="s">
        <v>2749</v>
      </c>
      <c r="B612" s="10">
        <v>485</v>
      </c>
    </row>
    <row r="613" spans="1:2" x14ac:dyDescent="0.2">
      <c r="A613" s="9" t="s">
        <v>2739</v>
      </c>
      <c r="B613" s="10">
        <v>270</v>
      </c>
    </row>
    <row r="614" spans="1:2" x14ac:dyDescent="0.2">
      <c r="A614" s="9" t="s">
        <v>2611</v>
      </c>
      <c r="B614" s="10">
        <v>0</v>
      </c>
    </row>
    <row r="615" spans="1:2" x14ac:dyDescent="0.2">
      <c r="A615" s="9" t="s">
        <v>2608</v>
      </c>
      <c r="B615" s="10">
        <v>65.620799999999988</v>
      </c>
    </row>
    <row r="616" spans="1:2" x14ac:dyDescent="0.2">
      <c r="A616" s="9" t="s">
        <v>2730</v>
      </c>
      <c r="B616" s="10">
        <v>1968.4950000000001</v>
      </c>
    </row>
    <row r="617" spans="1:2" x14ac:dyDescent="0.2">
      <c r="A617" s="9" t="s">
        <v>2676</v>
      </c>
      <c r="B617" s="10">
        <v>506.7</v>
      </c>
    </row>
    <row r="618" spans="1:2" x14ac:dyDescent="0.2">
      <c r="A618" s="9" t="s">
        <v>2668</v>
      </c>
      <c r="B618" s="10">
        <v>6957.681999999998</v>
      </c>
    </row>
    <row r="619" spans="1:2" x14ac:dyDescent="0.2">
      <c r="A619" s="9" t="s">
        <v>2696</v>
      </c>
      <c r="B619" s="10">
        <v>420</v>
      </c>
    </row>
    <row r="620" spans="1:2" x14ac:dyDescent="0.2">
      <c r="A620" s="9" t="s">
        <v>2683</v>
      </c>
      <c r="B620" s="10">
        <v>30.067</v>
      </c>
    </row>
    <row r="621" spans="1:2" x14ac:dyDescent="0.2">
      <c r="A621" s="9" t="s">
        <v>320</v>
      </c>
      <c r="B621" s="10">
        <v>1068.617</v>
      </c>
    </row>
    <row r="622" spans="1:2" x14ac:dyDescent="0.2">
      <c r="A622" s="9" t="s">
        <v>2532</v>
      </c>
      <c r="B622" s="10">
        <v>14</v>
      </c>
    </row>
    <row r="623" spans="1:2" x14ac:dyDescent="0.2">
      <c r="A623" s="9" t="s">
        <v>2579</v>
      </c>
      <c r="B623" s="10">
        <v>844.7</v>
      </c>
    </row>
    <row r="624" spans="1:2" x14ac:dyDescent="0.2">
      <c r="A624" s="9" t="s">
        <v>2577</v>
      </c>
      <c r="B624" s="10">
        <v>8.0519999999999996</v>
      </c>
    </row>
    <row r="625" spans="1:2" x14ac:dyDescent="0.2">
      <c r="A625" s="9" t="s">
        <v>2578</v>
      </c>
      <c r="B625" s="10">
        <v>61.04</v>
      </c>
    </row>
    <row r="626" spans="1:2" x14ac:dyDescent="0.2">
      <c r="A626" s="9" t="s">
        <v>2662</v>
      </c>
      <c r="B626" s="10">
        <v>96</v>
      </c>
    </row>
    <row r="627" spans="1:2" x14ac:dyDescent="0.2">
      <c r="A627" s="9" t="s">
        <v>2548</v>
      </c>
      <c r="B627" s="10">
        <v>4.1280000000000001</v>
      </c>
    </row>
    <row r="628" spans="1:2" x14ac:dyDescent="0.2">
      <c r="A628" s="9" t="s">
        <v>311</v>
      </c>
      <c r="B628" s="10">
        <v>9.0000000000000019E-5</v>
      </c>
    </row>
    <row r="629" spans="1:2" x14ac:dyDescent="0.2">
      <c r="A629" s="9" t="s">
        <v>2601</v>
      </c>
      <c r="B629" s="10">
        <v>183.08699999999999</v>
      </c>
    </row>
    <row r="630" spans="1:2" x14ac:dyDescent="0.2">
      <c r="A630" s="9" t="s">
        <v>2314</v>
      </c>
      <c r="B630" s="10">
        <v>27.09233</v>
      </c>
    </row>
    <row r="631" spans="1:2" x14ac:dyDescent="0.2">
      <c r="A631" s="9" t="s">
        <v>1457</v>
      </c>
      <c r="B631" s="10">
        <v>0.21272000000000002</v>
      </c>
    </row>
    <row r="632" spans="1:2" x14ac:dyDescent="0.2">
      <c r="A632" s="9" t="s">
        <v>2685</v>
      </c>
      <c r="B632" s="10">
        <v>89.4</v>
      </c>
    </row>
    <row r="633" spans="1:2" x14ac:dyDescent="0.2">
      <c r="A633" s="9" t="s">
        <v>2584</v>
      </c>
      <c r="B633" s="10">
        <v>88.4</v>
      </c>
    </row>
    <row r="634" spans="1:2" x14ac:dyDescent="0.2">
      <c r="A634" s="9" t="s">
        <v>2585</v>
      </c>
      <c r="B634" s="10">
        <v>14.8</v>
      </c>
    </row>
    <row r="635" spans="1:2" x14ac:dyDescent="0.2">
      <c r="A635" s="9" t="s">
        <v>2586</v>
      </c>
      <c r="B635" s="10">
        <v>69.900000000000006</v>
      </c>
    </row>
    <row r="636" spans="1:2" x14ac:dyDescent="0.2">
      <c r="A636" s="9" t="s">
        <v>2587</v>
      </c>
      <c r="B636" s="10">
        <v>22.6</v>
      </c>
    </row>
    <row r="637" spans="1:2" x14ac:dyDescent="0.2">
      <c r="A637" s="9" t="s">
        <v>2588</v>
      </c>
      <c r="B637" s="10">
        <v>17</v>
      </c>
    </row>
    <row r="638" spans="1:2" x14ac:dyDescent="0.2">
      <c r="A638" s="9" t="s">
        <v>2569</v>
      </c>
      <c r="B638" s="10">
        <v>472.60339999999985</v>
      </c>
    </row>
    <row r="639" spans="1:2" x14ac:dyDescent="0.2">
      <c r="A639" s="9" t="s">
        <v>2565</v>
      </c>
      <c r="B639" s="10">
        <v>3</v>
      </c>
    </row>
    <row r="640" spans="1:2" x14ac:dyDescent="0.2">
      <c r="A640" s="9" t="s">
        <v>2610</v>
      </c>
      <c r="B640" s="10">
        <v>36.299999999999997</v>
      </c>
    </row>
    <row r="641" spans="1:2" x14ac:dyDescent="0.2">
      <c r="A641" s="9" t="s">
        <v>2566</v>
      </c>
      <c r="B641" s="10">
        <v>59</v>
      </c>
    </row>
    <row r="642" spans="1:2" x14ac:dyDescent="0.2">
      <c r="A642" s="9" t="s">
        <v>2567</v>
      </c>
      <c r="B642" s="10">
        <v>15.2</v>
      </c>
    </row>
    <row r="643" spans="1:2" x14ac:dyDescent="0.2">
      <c r="A643" s="9" t="s">
        <v>2568</v>
      </c>
      <c r="B643" s="10">
        <v>277.89999999999998</v>
      </c>
    </row>
    <row r="644" spans="1:2" x14ac:dyDescent="0.2">
      <c r="A644" s="9" t="s">
        <v>2846</v>
      </c>
      <c r="B644" s="10">
        <v>6</v>
      </c>
    </row>
    <row r="645" spans="1:2" x14ac:dyDescent="0.2">
      <c r="A645" s="9" t="s">
        <v>2572</v>
      </c>
      <c r="B645" s="10">
        <v>44.85</v>
      </c>
    </row>
    <row r="646" spans="1:2" x14ac:dyDescent="0.2">
      <c r="A646" s="9" t="s">
        <v>2661</v>
      </c>
      <c r="B646" s="10">
        <v>10.56</v>
      </c>
    </row>
    <row r="647" spans="1:2" x14ac:dyDescent="0.2">
      <c r="A647" s="9" t="s">
        <v>2564</v>
      </c>
      <c r="B647" s="10">
        <v>368</v>
      </c>
    </row>
    <row r="648" spans="1:2" x14ac:dyDescent="0.2">
      <c r="A648" s="9" t="s">
        <v>2571</v>
      </c>
      <c r="B648" s="10">
        <v>90.67</v>
      </c>
    </row>
    <row r="649" spans="1:2" x14ac:dyDescent="0.2">
      <c r="A649" s="9" t="s">
        <v>2573</v>
      </c>
      <c r="B649" s="10">
        <v>45.550000000000004</v>
      </c>
    </row>
    <row r="650" spans="1:2" x14ac:dyDescent="0.2">
      <c r="A650" s="9" t="s">
        <v>2570</v>
      </c>
      <c r="B650" s="10">
        <v>390.7</v>
      </c>
    </row>
    <row r="651" spans="1:2" x14ac:dyDescent="0.2">
      <c r="A651" s="9" t="s">
        <v>26</v>
      </c>
      <c r="B651" s="10">
        <v>0.19772000000000001</v>
      </c>
    </row>
    <row r="652" spans="1:2" x14ac:dyDescent="0.2">
      <c r="A652" s="9" t="s">
        <v>2714</v>
      </c>
      <c r="B652" s="10">
        <v>26.538000000000004</v>
      </c>
    </row>
    <row r="653" spans="1:2" x14ac:dyDescent="0.2">
      <c r="A653" s="9" t="s">
        <v>2713</v>
      </c>
      <c r="B653" s="10">
        <v>0</v>
      </c>
    </row>
    <row r="654" spans="1:2" x14ac:dyDescent="0.2">
      <c r="A654" s="9" t="s">
        <v>2558</v>
      </c>
      <c r="B654" s="10">
        <v>374.53799999999995</v>
      </c>
    </row>
    <row r="655" spans="1:2" x14ac:dyDescent="0.2">
      <c r="A655" s="9" t="s">
        <v>2663</v>
      </c>
      <c r="B655" s="10">
        <v>193.03</v>
      </c>
    </row>
    <row r="656" spans="1:2" x14ac:dyDescent="0.2">
      <c r="A656" s="9" t="s">
        <v>2847</v>
      </c>
      <c r="B656" s="10">
        <v>10</v>
      </c>
    </row>
    <row r="657" spans="1:2" x14ac:dyDescent="0.2">
      <c r="A657" s="9" t="s">
        <v>2559</v>
      </c>
      <c r="B657" s="10">
        <v>95.94</v>
      </c>
    </row>
    <row r="658" spans="1:2" x14ac:dyDescent="0.2">
      <c r="A658" s="9" t="s">
        <v>2560</v>
      </c>
      <c r="B658" s="10">
        <v>93.804000000000002</v>
      </c>
    </row>
    <row r="659" spans="1:2" x14ac:dyDescent="0.2">
      <c r="A659" s="9" t="s">
        <v>2561</v>
      </c>
      <c r="B659" s="10">
        <v>37.817999999999998</v>
      </c>
    </row>
    <row r="660" spans="1:2" x14ac:dyDescent="0.2">
      <c r="A660" s="9" t="s">
        <v>2562</v>
      </c>
      <c r="B660" s="10">
        <v>0</v>
      </c>
    </row>
    <row r="661" spans="1:2" x14ac:dyDescent="0.2">
      <c r="A661" s="9" t="s">
        <v>2563</v>
      </c>
      <c r="B661" s="10">
        <v>7.5981000000000005</v>
      </c>
    </row>
    <row r="662" spans="1:2" x14ac:dyDescent="0.2">
      <c r="A662" s="9" t="s">
        <v>2843</v>
      </c>
      <c r="B662" s="10">
        <v>1.7328999999999999</v>
      </c>
    </row>
    <row r="663" spans="1:2" x14ac:dyDescent="0.2">
      <c r="A663" s="9" t="s">
        <v>2717</v>
      </c>
      <c r="B663" s="10">
        <v>28.803999999999998</v>
      </c>
    </row>
    <row r="664" spans="1:2" x14ac:dyDescent="0.2">
      <c r="A664" s="9" t="s">
        <v>2820</v>
      </c>
      <c r="B664" s="10">
        <v>147</v>
      </c>
    </row>
    <row r="665" spans="1:2" x14ac:dyDescent="0.2">
      <c r="A665" s="9" t="s">
        <v>163</v>
      </c>
      <c r="B665" s="10">
        <v>7.6590000000000005E-2</v>
      </c>
    </row>
    <row r="666" spans="1:2" x14ac:dyDescent="0.2">
      <c r="A666" s="9" t="s">
        <v>2821</v>
      </c>
      <c r="B666" s="10">
        <v>26</v>
      </c>
    </row>
    <row r="667" spans="1:2" x14ac:dyDescent="0.2">
      <c r="A667" s="9" t="s">
        <v>2025</v>
      </c>
      <c r="B667" s="10">
        <v>7.8880000000000006E-2</v>
      </c>
    </row>
    <row r="668" spans="1:2" x14ac:dyDescent="0.2">
      <c r="A668" s="9" t="s">
        <v>533</v>
      </c>
      <c r="B668" s="10">
        <v>0</v>
      </c>
    </row>
    <row r="669" spans="1:2" x14ac:dyDescent="0.2">
      <c r="A669" s="9" t="s">
        <v>2854</v>
      </c>
      <c r="B669" s="10">
        <v>39</v>
      </c>
    </row>
    <row r="670" spans="1:2" x14ac:dyDescent="0.2">
      <c r="A670" s="9" t="s">
        <v>2849</v>
      </c>
      <c r="B670" s="10">
        <v>3.0024799999999998</v>
      </c>
    </row>
    <row r="671" spans="1:2" x14ac:dyDescent="0.2">
      <c r="A671" s="9" t="s">
        <v>418</v>
      </c>
      <c r="B671" s="10">
        <v>5.4590000000000007E-2</v>
      </c>
    </row>
    <row r="672" spans="1:2" x14ac:dyDescent="0.2">
      <c r="A672" s="9" t="s">
        <v>416</v>
      </c>
      <c r="B672" s="10">
        <v>0.206258</v>
      </c>
    </row>
    <row r="673" spans="1:2" x14ac:dyDescent="0.2">
      <c r="A673" s="9" t="s">
        <v>414</v>
      </c>
      <c r="B673" s="10">
        <v>0.82384000000000002</v>
      </c>
    </row>
    <row r="674" spans="1:2" x14ac:dyDescent="0.2">
      <c r="A674" s="9" t="s">
        <v>2598</v>
      </c>
      <c r="B674" s="10">
        <v>5029</v>
      </c>
    </row>
    <row r="675" spans="1:2" x14ac:dyDescent="0.2">
      <c r="A675" s="9" t="s">
        <v>2853</v>
      </c>
      <c r="B675" s="10">
        <v>2312</v>
      </c>
    </row>
    <row r="676" spans="1:2" x14ac:dyDescent="0.2">
      <c r="A676" s="9" t="s">
        <v>700</v>
      </c>
      <c r="B676" s="10">
        <v>3.6400000000000002E-2</v>
      </c>
    </row>
    <row r="677" spans="1:2" x14ac:dyDescent="0.2">
      <c r="A677" s="9" t="s">
        <v>2679</v>
      </c>
      <c r="B677" s="10">
        <v>2509</v>
      </c>
    </row>
    <row r="678" spans="1:2" x14ac:dyDescent="0.2">
      <c r="A678" s="9" t="s">
        <v>2669</v>
      </c>
      <c r="B678" s="10">
        <v>2861</v>
      </c>
    </row>
    <row r="679" spans="1:2" x14ac:dyDescent="0.2">
      <c r="A679" s="9" t="s">
        <v>2681</v>
      </c>
      <c r="B679" s="10">
        <v>505</v>
      </c>
    </row>
    <row r="680" spans="1:2" x14ac:dyDescent="0.2">
      <c r="A680" s="9" t="s">
        <v>2715</v>
      </c>
      <c r="B680" s="10">
        <v>14.870000000000001</v>
      </c>
    </row>
    <row r="681" spans="1:2" x14ac:dyDescent="0.2">
      <c r="A681" s="9" t="s">
        <v>2660</v>
      </c>
      <c r="B681" s="10">
        <v>30</v>
      </c>
    </row>
    <row r="682" spans="1:2" x14ac:dyDescent="0.2">
      <c r="A682" s="9" t="s">
        <v>2716</v>
      </c>
      <c r="B682" s="10">
        <v>37.080000000000005</v>
      </c>
    </row>
    <row r="683" spans="1:2" x14ac:dyDescent="0.2">
      <c r="A683" s="9" t="s">
        <v>201</v>
      </c>
      <c r="B683" s="10">
        <v>0</v>
      </c>
    </row>
    <row r="684" spans="1:2" x14ac:dyDescent="0.2">
      <c r="A684" s="9" t="s">
        <v>2724</v>
      </c>
      <c r="B684" s="10">
        <v>996</v>
      </c>
    </row>
    <row r="685" spans="1:2" x14ac:dyDescent="0.2">
      <c r="A685" s="9" t="s">
        <v>2725</v>
      </c>
      <c r="B685" s="10">
        <v>996</v>
      </c>
    </row>
    <row r="686" spans="1:2" x14ac:dyDescent="0.2">
      <c r="A686" s="9" t="s">
        <v>2687</v>
      </c>
      <c r="B686" s="10">
        <v>1825.3440000000001</v>
      </c>
    </row>
    <row r="687" spans="1:2" x14ac:dyDescent="0.2">
      <c r="A687" s="9" t="s">
        <v>2672</v>
      </c>
      <c r="B687" s="10">
        <v>986.6693600000001</v>
      </c>
    </row>
    <row r="688" spans="1:2" x14ac:dyDescent="0.2">
      <c r="A688" s="9" t="s">
        <v>2851</v>
      </c>
      <c r="B688" s="10">
        <v>30</v>
      </c>
    </row>
    <row r="689" spans="1:2" x14ac:dyDescent="0.2">
      <c r="A689" s="9" t="s">
        <v>2723</v>
      </c>
      <c r="B689" s="10">
        <v>987</v>
      </c>
    </row>
    <row r="690" spans="1:2" x14ac:dyDescent="0.2">
      <c r="A690" s="9" t="s">
        <v>2659</v>
      </c>
      <c r="B690" s="10">
        <v>24</v>
      </c>
    </row>
    <row r="691" spans="1:2" x14ac:dyDescent="0.2">
      <c r="A691" s="9" t="s">
        <v>2711</v>
      </c>
      <c r="B691" s="10">
        <v>0.06</v>
      </c>
    </row>
    <row r="692" spans="1:2" x14ac:dyDescent="0.2">
      <c r="A692" s="9" t="s">
        <v>2704</v>
      </c>
      <c r="B692" s="10">
        <v>244.8</v>
      </c>
    </row>
    <row r="693" spans="1:2" x14ac:dyDescent="0.2">
      <c r="A693" s="9" t="s">
        <v>2639</v>
      </c>
      <c r="B693" s="10">
        <v>182</v>
      </c>
    </row>
    <row r="694" spans="1:2" x14ac:dyDescent="0.2">
      <c r="A694" s="9" t="s">
        <v>2708</v>
      </c>
      <c r="B694" s="10">
        <v>6</v>
      </c>
    </row>
    <row r="695" spans="1:2" x14ac:dyDescent="0.2">
      <c r="A695" s="9" t="s">
        <v>329</v>
      </c>
      <c r="B695" s="10">
        <v>3585.6079999999997</v>
      </c>
    </row>
    <row r="696" spans="1:2" x14ac:dyDescent="0.2">
      <c r="A696" s="9" t="s">
        <v>2690</v>
      </c>
      <c r="B696" s="10">
        <v>3341.0519999999997</v>
      </c>
    </row>
    <row r="697" spans="1:2" x14ac:dyDescent="0.2">
      <c r="A697" s="9" t="s">
        <v>658</v>
      </c>
      <c r="B697" s="10">
        <v>25.064</v>
      </c>
    </row>
    <row r="698" spans="1:2" x14ac:dyDescent="0.2">
      <c r="A698" s="9" t="s">
        <v>2654</v>
      </c>
      <c r="B698" s="10">
        <v>41.626440000000002</v>
      </c>
    </row>
    <row r="699" spans="1:2" x14ac:dyDescent="0.2">
      <c r="A699" s="9" t="s">
        <v>560</v>
      </c>
      <c r="B699" s="10">
        <v>94.884799999999998</v>
      </c>
    </row>
    <row r="700" spans="1:2" x14ac:dyDescent="0.2">
      <c r="A700" s="9" t="s">
        <v>334</v>
      </c>
      <c r="B700" s="10">
        <v>40.423199999999994</v>
      </c>
    </row>
    <row r="701" spans="1:2" x14ac:dyDescent="0.2">
      <c r="A701" s="9" t="s">
        <v>2673</v>
      </c>
      <c r="B701" s="10">
        <v>64</v>
      </c>
    </row>
    <row r="702" spans="1:2" x14ac:dyDescent="0.2">
      <c r="A702" s="9" t="s">
        <v>356</v>
      </c>
      <c r="B702" s="10">
        <v>354.4</v>
      </c>
    </row>
    <row r="703" spans="1:2" x14ac:dyDescent="0.2">
      <c r="A703" s="9" t="s">
        <v>1984</v>
      </c>
      <c r="B703" s="10">
        <v>8992.9599999999991</v>
      </c>
    </row>
    <row r="704" spans="1:2" x14ac:dyDescent="0.2">
      <c r="A704" s="9" t="s">
        <v>1988</v>
      </c>
      <c r="B704" s="10">
        <v>2222.5919999999996</v>
      </c>
    </row>
    <row r="705" spans="1:2" x14ac:dyDescent="0.2">
      <c r="A705" s="9" t="s">
        <v>1986</v>
      </c>
      <c r="B705" s="10">
        <v>208.36799999999999</v>
      </c>
    </row>
    <row r="706" spans="1:2" x14ac:dyDescent="0.2">
      <c r="A706" s="9" t="s">
        <v>2600</v>
      </c>
      <c r="B706" s="10">
        <v>1382.1899999999998</v>
      </c>
    </row>
    <row r="707" spans="1:2" x14ac:dyDescent="0.2">
      <c r="A707" s="9" t="s">
        <v>2706</v>
      </c>
      <c r="B707" s="10">
        <v>98.01</v>
      </c>
    </row>
    <row r="708" spans="1:2" x14ac:dyDescent="0.2">
      <c r="A708" s="9" t="s">
        <v>2606</v>
      </c>
      <c r="B708" s="10">
        <v>178.2</v>
      </c>
    </row>
    <row r="709" spans="1:2" x14ac:dyDescent="0.2">
      <c r="A709" s="9" t="s">
        <v>327</v>
      </c>
      <c r="B709" s="10">
        <v>277.78399999999999</v>
      </c>
    </row>
    <row r="710" spans="1:2" x14ac:dyDescent="0.2">
      <c r="A710" s="9" t="s">
        <v>2677</v>
      </c>
      <c r="B710" s="10">
        <v>50.67</v>
      </c>
    </row>
    <row r="711" spans="1:2" x14ac:dyDescent="0.2">
      <c r="A711" s="9" t="s">
        <v>1997</v>
      </c>
      <c r="B711" s="10">
        <v>10.123749999999999</v>
      </c>
    </row>
    <row r="712" spans="1:2" x14ac:dyDescent="0.2">
      <c r="A712" s="9" t="s">
        <v>2707</v>
      </c>
      <c r="B712" s="10">
        <v>1.1979</v>
      </c>
    </row>
    <row r="713" spans="1:2" x14ac:dyDescent="0.2">
      <c r="A713" s="9" t="s">
        <v>2607</v>
      </c>
      <c r="B713" s="10">
        <v>8</v>
      </c>
    </row>
    <row r="714" spans="1:2" x14ac:dyDescent="0.2">
      <c r="A714" s="9" t="s">
        <v>2212</v>
      </c>
      <c r="B714" s="10">
        <v>0.56000000000000005</v>
      </c>
    </row>
    <row r="715" spans="1:2" x14ac:dyDescent="0.2">
      <c r="A715" s="9" t="s">
        <v>2640</v>
      </c>
      <c r="B715" s="10">
        <v>19.650000000000002</v>
      </c>
    </row>
    <row r="716" spans="1:2" x14ac:dyDescent="0.2">
      <c r="A716" s="9" t="s">
        <v>2686</v>
      </c>
      <c r="B716" s="10">
        <v>455.89</v>
      </c>
    </row>
    <row r="717" spans="1:2" x14ac:dyDescent="0.2">
      <c r="A717" s="9" t="s">
        <v>2689</v>
      </c>
      <c r="B717" s="10">
        <v>171.33600000000001</v>
      </c>
    </row>
    <row r="718" spans="1:2" x14ac:dyDescent="0.2">
      <c r="A718" s="9" t="s">
        <v>2688</v>
      </c>
      <c r="B718" s="10">
        <v>245.54199999999997</v>
      </c>
    </row>
    <row r="719" spans="1:2" x14ac:dyDescent="0.2">
      <c r="A719" s="9" t="s">
        <v>558</v>
      </c>
      <c r="B719" s="10">
        <v>865.24679999999989</v>
      </c>
    </row>
    <row r="720" spans="1:2" x14ac:dyDescent="0.2">
      <c r="A720" s="9" t="s">
        <v>660</v>
      </c>
      <c r="B720" s="10">
        <v>4.9164000000000003</v>
      </c>
    </row>
    <row r="721" spans="1:2" x14ac:dyDescent="0.2">
      <c r="A721" s="9" t="s">
        <v>331</v>
      </c>
      <c r="B721" s="10">
        <v>703.22880000000009</v>
      </c>
    </row>
    <row r="722" spans="1:2" x14ac:dyDescent="0.2">
      <c r="A722" s="9" t="s">
        <v>609</v>
      </c>
      <c r="B722" s="10">
        <v>4.7412999999999997E-2</v>
      </c>
    </row>
    <row r="723" spans="1:2" x14ac:dyDescent="0.2">
      <c r="A723" s="9" t="s">
        <v>2605</v>
      </c>
      <c r="B723" s="10">
        <v>724</v>
      </c>
    </row>
    <row r="724" spans="1:2" x14ac:dyDescent="0.2">
      <c r="A724" s="9" t="s">
        <v>2839</v>
      </c>
      <c r="B724" s="10">
        <v>5683.02</v>
      </c>
    </row>
    <row r="725" spans="1:2" x14ac:dyDescent="0.2">
      <c r="A725" s="9" t="s">
        <v>2701</v>
      </c>
      <c r="B725" s="10">
        <v>41</v>
      </c>
    </row>
    <row r="726" spans="1:2" x14ac:dyDescent="0.2">
      <c r="A726" s="9" t="s">
        <v>213</v>
      </c>
      <c r="B726" s="10">
        <v>2.03112</v>
      </c>
    </row>
    <row r="727" spans="1:2" x14ac:dyDescent="0.2">
      <c r="A727" s="9" t="s">
        <v>550</v>
      </c>
      <c r="B727" s="10">
        <v>0.16696900000000001</v>
      </c>
    </row>
    <row r="728" spans="1:2" x14ac:dyDescent="0.2">
      <c r="A728" s="9" t="s">
        <v>1901</v>
      </c>
      <c r="B728" s="10">
        <v>6.8</v>
      </c>
    </row>
    <row r="729" spans="1:2" x14ac:dyDescent="0.2">
      <c r="A729" s="9" t="s">
        <v>2759</v>
      </c>
      <c r="B729" s="10">
        <v>195</v>
      </c>
    </row>
    <row r="730" spans="1:2" x14ac:dyDescent="0.2">
      <c r="A730" s="9" t="s">
        <v>2655</v>
      </c>
      <c r="B730" s="10">
        <v>61.13</v>
      </c>
    </row>
    <row r="731" spans="1:2" x14ac:dyDescent="0.2">
      <c r="A731" s="9" t="s">
        <v>345</v>
      </c>
      <c r="B731" s="10">
        <v>128.76480000000001</v>
      </c>
    </row>
    <row r="732" spans="1:2" x14ac:dyDescent="0.2">
      <c r="A732" s="9" t="s">
        <v>384</v>
      </c>
      <c r="B732" s="10">
        <v>7.548</v>
      </c>
    </row>
    <row r="733" spans="1:2" x14ac:dyDescent="0.2">
      <c r="A733" s="9" t="s">
        <v>129</v>
      </c>
      <c r="B733" s="10">
        <v>0.87992700000000001</v>
      </c>
    </row>
    <row r="734" spans="1:2" x14ac:dyDescent="0.2">
      <c r="A734" s="9" t="s">
        <v>361</v>
      </c>
      <c r="B734" s="10">
        <v>0.54060000000000008</v>
      </c>
    </row>
    <row r="735" spans="1:2" x14ac:dyDescent="0.2">
      <c r="A735" s="9" t="s">
        <v>2678</v>
      </c>
      <c r="B735" s="10">
        <v>9</v>
      </c>
    </row>
    <row r="736" spans="1:2" x14ac:dyDescent="0.2">
      <c r="A736" s="9" t="s">
        <v>2596</v>
      </c>
      <c r="B736" s="10">
        <v>351.9</v>
      </c>
    </row>
    <row r="737" spans="1:2" x14ac:dyDescent="0.2">
      <c r="A737" s="9" t="s">
        <v>2609</v>
      </c>
      <c r="B737" s="10">
        <v>23.267499999999998</v>
      </c>
    </row>
    <row r="738" spans="1:2" x14ac:dyDescent="0.2">
      <c r="A738" s="9" t="s">
        <v>2599</v>
      </c>
      <c r="B738" s="10">
        <v>0.53069999999999995</v>
      </c>
    </row>
    <row r="739" spans="1:2" x14ac:dyDescent="0.2">
      <c r="A739" s="9" t="s">
        <v>482</v>
      </c>
      <c r="B739" s="10">
        <v>6786.7920000000004</v>
      </c>
    </row>
    <row r="740" spans="1:2" x14ac:dyDescent="0.2">
      <c r="A740" s="9" t="s">
        <v>427</v>
      </c>
      <c r="B740" s="10">
        <v>24.092400000000001</v>
      </c>
    </row>
    <row r="741" spans="1:2" x14ac:dyDescent="0.2">
      <c r="A741" s="9" t="s">
        <v>1930</v>
      </c>
      <c r="B741" s="10">
        <v>0.165828</v>
      </c>
    </row>
    <row r="742" spans="1:2" x14ac:dyDescent="0.2">
      <c r="A742" s="9" t="s">
        <v>2732</v>
      </c>
      <c r="B742" s="10">
        <v>4.6894999999999998</v>
      </c>
    </row>
    <row r="743" spans="1:2" x14ac:dyDescent="0.2">
      <c r="A743" s="9" t="s">
        <v>121</v>
      </c>
      <c r="B743" s="10">
        <v>3515.5902499999997</v>
      </c>
    </row>
    <row r="744" spans="1:2" x14ac:dyDescent="0.2">
      <c r="A744" s="9" t="s">
        <v>2844</v>
      </c>
      <c r="B744" s="10">
        <v>1806.337</v>
      </c>
    </row>
    <row r="745" spans="1:2" x14ac:dyDescent="0.2">
      <c r="A745" s="9" t="s">
        <v>2388</v>
      </c>
      <c r="B745" s="10">
        <v>409.2</v>
      </c>
    </row>
    <row r="746" spans="1:2" x14ac:dyDescent="0.2">
      <c r="A746" s="9" t="s">
        <v>141</v>
      </c>
      <c r="B746" s="10">
        <v>1068.0980000000002</v>
      </c>
    </row>
    <row r="747" spans="1:2" x14ac:dyDescent="0.2">
      <c r="A747" s="9" t="s">
        <v>2702</v>
      </c>
      <c r="B747" s="10">
        <v>140.76</v>
      </c>
    </row>
    <row r="748" spans="1:2" x14ac:dyDescent="0.2">
      <c r="A748" s="9" t="s">
        <v>258</v>
      </c>
      <c r="B748" s="10">
        <v>3</v>
      </c>
    </row>
    <row r="749" spans="1:2" x14ac:dyDescent="0.2">
      <c r="A749" s="9" t="s">
        <v>2870</v>
      </c>
      <c r="B749" s="10">
        <v>56</v>
      </c>
    </row>
    <row r="750" spans="1:2" x14ac:dyDescent="0.2">
      <c r="A750" s="9" t="s">
        <v>2574</v>
      </c>
      <c r="B750" s="10">
        <v>0.76</v>
      </c>
    </row>
    <row r="751" spans="1:2" x14ac:dyDescent="0.2">
      <c r="A751" s="9" t="s">
        <v>850</v>
      </c>
      <c r="B751" s="10">
        <v>1</v>
      </c>
    </row>
    <row r="752" spans="1:2" x14ac:dyDescent="0.2">
      <c r="A752" s="9" t="s">
        <v>2112</v>
      </c>
      <c r="B752" s="10">
        <v>1</v>
      </c>
    </row>
    <row r="753" spans="1:2" x14ac:dyDescent="0.2">
      <c r="A753" s="9" t="s">
        <v>450</v>
      </c>
      <c r="B753" s="10">
        <v>9.9143999999999996E-2</v>
      </c>
    </row>
    <row r="754" spans="1:2" x14ac:dyDescent="0.2">
      <c r="A754" s="9" t="s">
        <v>221</v>
      </c>
      <c r="B754" s="10">
        <v>0.36399999999999999</v>
      </c>
    </row>
    <row r="755" spans="1:2" x14ac:dyDescent="0.2">
      <c r="A755" s="9" t="s">
        <v>446</v>
      </c>
      <c r="B755" s="10">
        <v>1.7920000000000002E-2</v>
      </c>
    </row>
    <row r="756" spans="1:2" x14ac:dyDescent="0.2">
      <c r="A756" s="9" t="s">
        <v>2735</v>
      </c>
      <c r="B756" s="10">
        <v>64</v>
      </c>
    </row>
    <row r="757" spans="1:2" x14ac:dyDescent="0.2">
      <c r="A757" s="9" t="s">
        <v>2249</v>
      </c>
      <c r="B757" s="10">
        <v>0.1</v>
      </c>
    </row>
    <row r="758" spans="1:2" x14ac:dyDescent="0.2">
      <c r="A758" s="9" t="s">
        <v>2522</v>
      </c>
      <c r="B758" s="10">
        <v>10</v>
      </c>
    </row>
    <row r="759" spans="1:2" x14ac:dyDescent="0.2">
      <c r="A759" s="9" t="s">
        <v>2527</v>
      </c>
      <c r="B759" s="10">
        <v>1</v>
      </c>
    </row>
    <row r="760" spans="1:2" x14ac:dyDescent="0.2">
      <c r="A760" s="9" t="s">
        <v>2164</v>
      </c>
      <c r="B760" s="10">
        <v>10</v>
      </c>
    </row>
    <row r="761" spans="1:2" x14ac:dyDescent="0.2">
      <c r="A761" s="9" t="s">
        <v>2162</v>
      </c>
      <c r="B761" s="10">
        <v>10</v>
      </c>
    </row>
    <row r="762" spans="1:2" x14ac:dyDescent="0.2">
      <c r="A762" s="9" t="s">
        <v>2227</v>
      </c>
      <c r="B762" s="10">
        <v>1</v>
      </c>
    </row>
    <row r="763" spans="1:2" x14ac:dyDescent="0.2">
      <c r="A763" s="9" t="s">
        <v>1395</v>
      </c>
      <c r="B763" s="10">
        <v>2</v>
      </c>
    </row>
    <row r="764" spans="1:2" x14ac:dyDescent="0.2">
      <c r="A764" s="9" t="s">
        <v>2121</v>
      </c>
      <c r="B764" s="10">
        <v>14</v>
      </c>
    </row>
    <row r="765" spans="1:2" x14ac:dyDescent="0.2">
      <c r="A765" s="9" t="s">
        <v>1397</v>
      </c>
      <c r="B765" s="10">
        <v>4.3650000000000002</v>
      </c>
    </row>
    <row r="766" spans="1:2" x14ac:dyDescent="0.2">
      <c r="A766" s="9" t="s">
        <v>2116</v>
      </c>
      <c r="B766" s="10">
        <v>3</v>
      </c>
    </row>
    <row r="767" spans="1:2" x14ac:dyDescent="0.2">
      <c r="A767" s="9" t="s">
        <v>1399</v>
      </c>
      <c r="B767" s="10">
        <v>5.335</v>
      </c>
    </row>
    <row r="768" spans="1:2" x14ac:dyDescent="0.2">
      <c r="A768" s="9" t="s">
        <v>2189</v>
      </c>
      <c r="B768" s="10">
        <v>1</v>
      </c>
    </row>
    <row r="769" spans="1:2" x14ac:dyDescent="0.2">
      <c r="A769" s="9" t="s">
        <v>2118</v>
      </c>
      <c r="B769" s="10">
        <v>3</v>
      </c>
    </row>
    <row r="770" spans="1:2" x14ac:dyDescent="0.2">
      <c r="A770" s="9" t="s">
        <v>1401</v>
      </c>
      <c r="B770" s="10">
        <v>3.395</v>
      </c>
    </row>
    <row r="771" spans="1:2" x14ac:dyDescent="0.2">
      <c r="A771" s="9" t="s">
        <v>109</v>
      </c>
      <c r="B771" s="10">
        <v>8.16</v>
      </c>
    </row>
    <row r="772" spans="1:2" x14ac:dyDescent="0.2">
      <c r="A772" s="9" t="s">
        <v>2184</v>
      </c>
      <c r="B772" s="10">
        <v>1</v>
      </c>
    </row>
    <row r="773" spans="1:2" x14ac:dyDescent="0.2">
      <c r="A773" s="9" t="s">
        <v>2142</v>
      </c>
      <c r="B773" s="10">
        <v>6.5659999999999998</v>
      </c>
    </row>
    <row r="774" spans="1:2" x14ac:dyDescent="0.2">
      <c r="A774" s="9" t="s">
        <v>2146</v>
      </c>
      <c r="B774" s="10">
        <v>9.4600000000000009</v>
      </c>
    </row>
    <row r="775" spans="1:2" x14ac:dyDescent="0.2">
      <c r="A775" s="9" t="s">
        <v>2150</v>
      </c>
      <c r="B775" s="10">
        <v>73.703999999999994</v>
      </c>
    </row>
    <row r="776" spans="1:2" x14ac:dyDescent="0.2">
      <c r="A776" s="9" t="s">
        <v>1670</v>
      </c>
      <c r="B776" s="10">
        <v>405.95999999999992</v>
      </c>
    </row>
    <row r="777" spans="1:2" x14ac:dyDescent="0.2">
      <c r="A777" s="9" t="s">
        <v>824</v>
      </c>
      <c r="B777" s="10">
        <v>5</v>
      </c>
    </row>
    <row r="778" spans="1:2" x14ac:dyDescent="0.2">
      <c r="A778" s="9" t="s">
        <v>2109</v>
      </c>
      <c r="B778" s="10">
        <v>31.84</v>
      </c>
    </row>
    <row r="779" spans="1:2" x14ac:dyDescent="0.2">
      <c r="A779" s="9" t="s">
        <v>2182</v>
      </c>
      <c r="B779" s="10">
        <v>56.706000000000003</v>
      </c>
    </row>
    <row r="780" spans="1:2" x14ac:dyDescent="0.2">
      <c r="A780" s="9" t="s">
        <v>1601</v>
      </c>
      <c r="B780" s="10">
        <v>8</v>
      </c>
    </row>
    <row r="781" spans="1:2" x14ac:dyDescent="0.2">
      <c r="A781" s="9" t="s">
        <v>1406</v>
      </c>
      <c r="B781" s="10">
        <v>25.22</v>
      </c>
    </row>
    <row r="782" spans="1:2" x14ac:dyDescent="0.2">
      <c r="A782" s="9" t="s">
        <v>926</v>
      </c>
      <c r="B782" s="10">
        <v>98.004999999999995</v>
      </c>
    </row>
    <row r="783" spans="1:2" x14ac:dyDescent="0.2">
      <c r="A783" s="9" t="s">
        <v>988</v>
      </c>
      <c r="B783" s="10">
        <v>29.868000000000002</v>
      </c>
    </row>
    <row r="784" spans="1:2" x14ac:dyDescent="0.2">
      <c r="A784" s="9" t="s">
        <v>957</v>
      </c>
      <c r="B784" s="10">
        <v>24.05</v>
      </c>
    </row>
    <row r="785" spans="1:2" x14ac:dyDescent="0.2">
      <c r="A785" s="9" t="s">
        <v>977</v>
      </c>
      <c r="B785" s="10">
        <v>6</v>
      </c>
    </row>
    <row r="786" spans="1:2" x14ac:dyDescent="0.2">
      <c r="A786" s="9" t="s">
        <v>990</v>
      </c>
      <c r="B786" s="10">
        <v>2</v>
      </c>
    </row>
    <row r="787" spans="1:2" x14ac:dyDescent="0.2">
      <c r="A787" s="9" t="s">
        <v>994</v>
      </c>
      <c r="B787" s="10">
        <v>1</v>
      </c>
    </row>
    <row r="788" spans="1:2" x14ac:dyDescent="0.2">
      <c r="A788" s="9" t="s">
        <v>992</v>
      </c>
      <c r="B788" s="10">
        <v>1</v>
      </c>
    </row>
    <row r="789" spans="1:2" x14ac:dyDescent="0.2">
      <c r="A789" s="9" t="s">
        <v>961</v>
      </c>
      <c r="B789" s="10">
        <v>1</v>
      </c>
    </row>
    <row r="790" spans="1:2" x14ac:dyDescent="0.2">
      <c r="A790" s="9" t="s">
        <v>963</v>
      </c>
      <c r="B790" s="10">
        <v>1</v>
      </c>
    </row>
    <row r="791" spans="1:2" x14ac:dyDescent="0.2">
      <c r="A791" s="9" t="s">
        <v>965</v>
      </c>
      <c r="B791" s="10">
        <v>1</v>
      </c>
    </row>
    <row r="792" spans="1:2" x14ac:dyDescent="0.2">
      <c r="A792" s="9" t="s">
        <v>979</v>
      </c>
      <c r="B792" s="10">
        <v>6</v>
      </c>
    </row>
    <row r="793" spans="1:2" x14ac:dyDescent="0.2">
      <c r="A793" s="9" t="s">
        <v>981</v>
      </c>
      <c r="B793" s="10">
        <v>1</v>
      </c>
    </row>
    <row r="794" spans="1:2" x14ac:dyDescent="0.2">
      <c r="A794" s="9" t="s">
        <v>996</v>
      </c>
      <c r="B794" s="10">
        <v>1</v>
      </c>
    </row>
    <row r="795" spans="1:2" x14ac:dyDescent="0.2">
      <c r="A795" s="9" t="s">
        <v>998</v>
      </c>
      <c r="B795" s="10">
        <v>1</v>
      </c>
    </row>
    <row r="796" spans="1:2" x14ac:dyDescent="0.2">
      <c r="A796" s="9" t="s">
        <v>967</v>
      </c>
      <c r="B796" s="10">
        <v>3</v>
      </c>
    </row>
    <row r="797" spans="1:2" x14ac:dyDescent="0.2">
      <c r="A797" s="9" t="s">
        <v>1002</v>
      </c>
      <c r="B797" s="10">
        <v>4</v>
      </c>
    </row>
    <row r="798" spans="1:2" x14ac:dyDescent="0.2">
      <c r="A798" s="9" t="s">
        <v>983</v>
      </c>
      <c r="B798" s="10">
        <v>6</v>
      </c>
    </row>
    <row r="799" spans="1:2" x14ac:dyDescent="0.2">
      <c r="A799" s="9" t="s">
        <v>1000</v>
      </c>
      <c r="B799" s="10">
        <v>2</v>
      </c>
    </row>
    <row r="800" spans="1:2" x14ac:dyDescent="0.2">
      <c r="A800" s="9" t="s">
        <v>969</v>
      </c>
      <c r="B800" s="10">
        <v>3</v>
      </c>
    </row>
    <row r="801" spans="1:2" x14ac:dyDescent="0.2">
      <c r="A801" s="9" t="s">
        <v>1484</v>
      </c>
      <c r="B801" s="10">
        <v>97</v>
      </c>
    </row>
    <row r="802" spans="1:2" x14ac:dyDescent="0.2">
      <c r="A802" s="9" t="s">
        <v>867</v>
      </c>
      <c r="B802" s="10">
        <v>0.5</v>
      </c>
    </row>
    <row r="803" spans="1:2" x14ac:dyDescent="0.2">
      <c r="A803" s="9" t="s">
        <v>796</v>
      </c>
      <c r="B803" s="10">
        <v>5</v>
      </c>
    </row>
    <row r="804" spans="1:2" x14ac:dyDescent="0.2">
      <c r="A804" s="9" t="s">
        <v>1422</v>
      </c>
      <c r="B804" s="10">
        <v>0.88</v>
      </c>
    </row>
    <row r="805" spans="1:2" x14ac:dyDescent="0.2">
      <c r="A805" s="9" t="s">
        <v>1492</v>
      </c>
      <c r="B805" s="10">
        <v>2.48</v>
      </c>
    </row>
    <row r="806" spans="1:2" x14ac:dyDescent="0.2">
      <c r="A806" s="9" t="s">
        <v>2239</v>
      </c>
      <c r="B806" s="10">
        <v>10</v>
      </c>
    </row>
    <row r="807" spans="1:2" x14ac:dyDescent="0.2">
      <c r="A807" s="9" t="s">
        <v>789</v>
      </c>
      <c r="B807" s="10">
        <v>49.445</v>
      </c>
    </row>
    <row r="808" spans="1:2" x14ac:dyDescent="0.2">
      <c r="A808" s="9" t="s">
        <v>804</v>
      </c>
      <c r="B808" s="10">
        <v>24.388000000000002</v>
      </c>
    </row>
    <row r="809" spans="1:2" x14ac:dyDescent="0.2">
      <c r="A809" s="9" t="s">
        <v>815</v>
      </c>
      <c r="B809" s="10">
        <v>14.055</v>
      </c>
    </row>
    <row r="810" spans="1:2" x14ac:dyDescent="0.2">
      <c r="A810" s="9" t="s">
        <v>846</v>
      </c>
      <c r="B810" s="10">
        <v>83.606999999999999</v>
      </c>
    </row>
    <row r="811" spans="1:2" x14ac:dyDescent="0.2">
      <c r="A811" s="9" t="s">
        <v>848</v>
      </c>
      <c r="B811" s="10">
        <v>41.271999999999998</v>
      </c>
    </row>
    <row r="812" spans="1:2" x14ac:dyDescent="0.2">
      <c r="A812" s="9" t="s">
        <v>309</v>
      </c>
      <c r="B812" s="10">
        <v>4.0999999999999996</v>
      </c>
    </row>
    <row r="813" spans="1:2" x14ac:dyDescent="0.2">
      <c r="A813" s="9" t="s">
        <v>852</v>
      </c>
      <c r="B813" s="10">
        <v>14.055</v>
      </c>
    </row>
    <row r="814" spans="1:2" x14ac:dyDescent="0.2">
      <c r="A814" s="9" t="s">
        <v>856</v>
      </c>
      <c r="B814" s="10">
        <v>40.677999999999997</v>
      </c>
    </row>
    <row r="815" spans="1:2" x14ac:dyDescent="0.2">
      <c r="A815" s="9" t="s">
        <v>2225</v>
      </c>
      <c r="B815" s="10">
        <v>1</v>
      </c>
    </row>
    <row r="816" spans="1:2" x14ac:dyDescent="0.2">
      <c r="A816" s="9" t="s">
        <v>2382</v>
      </c>
      <c r="B816" s="10">
        <v>0.25</v>
      </c>
    </row>
    <row r="817" spans="1:2" x14ac:dyDescent="0.2">
      <c r="A817" s="9" t="s">
        <v>1682</v>
      </c>
      <c r="B817" s="10">
        <v>12</v>
      </c>
    </row>
    <row r="818" spans="1:2" x14ac:dyDescent="0.2">
      <c r="A818" s="9" t="s">
        <v>798</v>
      </c>
      <c r="B818" s="10">
        <v>255</v>
      </c>
    </row>
    <row r="819" spans="1:2" x14ac:dyDescent="0.2">
      <c r="A819" s="9" t="s">
        <v>811</v>
      </c>
      <c r="B819" s="10">
        <v>110</v>
      </c>
    </row>
    <row r="820" spans="1:2" x14ac:dyDescent="0.2">
      <c r="A820" s="9" t="s">
        <v>822</v>
      </c>
      <c r="B820" s="10">
        <v>119</v>
      </c>
    </row>
    <row r="821" spans="1:2" x14ac:dyDescent="0.2">
      <c r="A821" s="9" t="s">
        <v>1297</v>
      </c>
      <c r="B821" s="10">
        <v>14</v>
      </c>
    </row>
    <row r="822" spans="1:2" x14ac:dyDescent="0.2">
      <c r="A822" s="9" t="s">
        <v>1018</v>
      </c>
      <c r="B822" s="10">
        <v>238.23500000000001</v>
      </c>
    </row>
    <row r="823" spans="1:2" x14ac:dyDescent="0.2">
      <c r="A823" s="9" t="s">
        <v>1020</v>
      </c>
      <c r="B823" s="10">
        <v>150.13299999999998</v>
      </c>
    </row>
    <row r="824" spans="1:2" x14ac:dyDescent="0.2">
      <c r="A824" s="9" t="s">
        <v>1024</v>
      </c>
      <c r="B824" s="10">
        <v>155.143</v>
      </c>
    </row>
    <row r="825" spans="1:2" x14ac:dyDescent="0.2">
      <c r="A825" s="9" t="s">
        <v>1053</v>
      </c>
      <c r="B825" s="10">
        <v>59.094000000000001</v>
      </c>
    </row>
    <row r="826" spans="1:2" x14ac:dyDescent="0.2">
      <c r="A826" s="9" t="s">
        <v>1055</v>
      </c>
      <c r="B826" s="10">
        <v>278.125</v>
      </c>
    </row>
    <row r="827" spans="1:2" x14ac:dyDescent="0.2">
      <c r="A827" s="9" t="s">
        <v>2344</v>
      </c>
      <c r="B827" s="10">
        <v>0.25</v>
      </c>
    </row>
    <row r="828" spans="1:2" x14ac:dyDescent="0.2">
      <c r="A828" s="9" t="s">
        <v>2371</v>
      </c>
      <c r="B828" s="10">
        <v>0.25</v>
      </c>
    </row>
    <row r="829" spans="1:2" x14ac:dyDescent="0.2">
      <c r="A829" s="9" t="s">
        <v>2290</v>
      </c>
      <c r="B829" s="10">
        <v>7.7308000000000003</v>
      </c>
    </row>
    <row r="830" spans="1:2" x14ac:dyDescent="0.2">
      <c r="A830" s="9" t="s">
        <v>2653</v>
      </c>
      <c r="B830" s="10">
        <v>137.11999999999998</v>
      </c>
    </row>
    <row r="831" spans="1:2" x14ac:dyDescent="0.2">
      <c r="A831" s="9" t="s">
        <v>2330</v>
      </c>
      <c r="B831" s="10">
        <v>0.25</v>
      </c>
    </row>
    <row r="832" spans="1:2" x14ac:dyDescent="0.2">
      <c r="A832" s="9" t="s">
        <v>1105</v>
      </c>
      <c r="B832" s="10">
        <v>184</v>
      </c>
    </row>
    <row r="833" spans="1:2" x14ac:dyDescent="0.2">
      <c r="A833" s="9" t="s">
        <v>205</v>
      </c>
      <c r="B833" s="10">
        <v>124</v>
      </c>
    </row>
    <row r="834" spans="1:2" x14ac:dyDescent="0.2">
      <c r="A834" s="9" t="s">
        <v>2709</v>
      </c>
      <c r="B834" s="10">
        <v>978</v>
      </c>
    </row>
    <row r="835" spans="1:2" x14ac:dyDescent="0.2">
      <c r="A835" s="9" t="s">
        <v>2710</v>
      </c>
      <c r="B835" s="10">
        <v>4</v>
      </c>
    </row>
    <row r="836" spans="1:2" x14ac:dyDescent="0.2">
      <c r="A836" s="9" t="s">
        <v>2684</v>
      </c>
      <c r="B836" s="10">
        <v>86</v>
      </c>
    </row>
    <row r="837" spans="1:2" x14ac:dyDescent="0.2">
      <c r="A837" s="9" t="s">
        <v>2815</v>
      </c>
      <c r="B837" s="10">
        <v>111.18</v>
      </c>
    </row>
    <row r="838" spans="1:2" x14ac:dyDescent="0.2">
      <c r="A838" s="9" t="s">
        <v>2816</v>
      </c>
      <c r="B838" s="10">
        <v>634.44000000000005</v>
      </c>
    </row>
    <row r="839" spans="1:2" x14ac:dyDescent="0.2">
      <c r="A839" s="9" t="s">
        <v>2817</v>
      </c>
      <c r="B839" s="10">
        <v>8.16</v>
      </c>
    </row>
    <row r="840" spans="1:2" x14ac:dyDescent="0.2">
      <c r="A840" s="9" t="s">
        <v>2818</v>
      </c>
      <c r="B840" s="10">
        <v>219.3</v>
      </c>
    </row>
    <row r="841" spans="1:2" x14ac:dyDescent="0.2">
      <c r="A841" s="9" t="s">
        <v>2819</v>
      </c>
      <c r="B841" s="10">
        <v>4.08</v>
      </c>
    </row>
    <row r="842" spans="1:2" x14ac:dyDescent="0.2">
      <c r="A842" s="9" t="s">
        <v>2219</v>
      </c>
      <c r="B842" s="10">
        <v>1</v>
      </c>
    </row>
    <row r="843" spans="1:2" x14ac:dyDescent="0.2">
      <c r="A843" s="9" t="s">
        <v>1015</v>
      </c>
      <c r="B843" s="10">
        <v>12</v>
      </c>
    </row>
    <row r="844" spans="1:2" x14ac:dyDescent="0.2">
      <c r="A844" s="9" t="s">
        <v>880</v>
      </c>
      <c r="B844" s="10">
        <v>18.962</v>
      </c>
    </row>
    <row r="845" spans="1:2" x14ac:dyDescent="0.2">
      <c r="A845" s="9" t="s">
        <v>891</v>
      </c>
      <c r="B845" s="10">
        <v>152.69399999999999</v>
      </c>
    </row>
    <row r="846" spans="1:2" x14ac:dyDescent="0.2">
      <c r="A846" s="9" t="s">
        <v>884</v>
      </c>
      <c r="B846" s="10">
        <v>7</v>
      </c>
    </row>
    <row r="847" spans="1:2" x14ac:dyDescent="0.2">
      <c r="A847" s="9" t="s">
        <v>894</v>
      </c>
      <c r="B847" s="10">
        <v>60</v>
      </c>
    </row>
    <row r="848" spans="1:2" x14ac:dyDescent="0.2">
      <c r="A848" s="9" t="s">
        <v>886</v>
      </c>
      <c r="B848" s="10">
        <v>8</v>
      </c>
    </row>
    <row r="849" spans="1:2" x14ac:dyDescent="0.2">
      <c r="A849" s="9" t="s">
        <v>896</v>
      </c>
      <c r="B849" s="10">
        <v>10</v>
      </c>
    </row>
    <row r="850" spans="1:2" x14ac:dyDescent="0.2">
      <c r="A850" s="9" t="s">
        <v>899</v>
      </c>
      <c r="B850" s="10">
        <v>1</v>
      </c>
    </row>
    <row r="851" spans="1:2" x14ac:dyDescent="0.2">
      <c r="A851" s="9" t="s">
        <v>901</v>
      </c>
      <c r="B851" s="10">
        <v>13</v>
      </c>
    </row>
    <row r="852" spans="1:2" x14ac:dyDescent="0.2">
      <c r="A852" s="9" t="s">
        <v>903</v>
      </c>
      <c r="B852" s="10">
        <v>3</v>
      </c>
    </row>
    <row r="853" spans="1:2" x14ac:dyDescent="0.2">
      <c r="A853" s="9" t="s">
        <v>905</v>
      </c>
      <c r="B853" s="10">
        <v>25</v>
      </c>
    </row>
    <row r="854" spans="1:2" x14ac:dyDescent="0.2">
      <c r="A854" s="9" t="s">
        <v>907</v>
      </c>
      <c r="B854" s="10">
        <v>2</v>
      </c>
    </row>
    <row r="855" spans="1:2" x14ac:dyDescent="0.2">
      <c r="A855" s="9" t="s">
        <v>909</v>
      </c>
      <c r="B855" s="10">
        <v>8</v>
      </c>
    </row>
    <row r="856" spans="1:2" x14ac:dyDescent="0.2">
      <c r="A856" s="9" t="s">
        <v>915</v>
      </c>
      <c r="B856" s="10">
        <v>14</v>
      </c>
    </row>
    <row r="857" spans="1:2" x14ac:dyDescent="0.2">
      <c r="A857" s="9" t="s">
        <v>911</v>
      </c>
      <c r="B857" s="10">
        <v>10</v>
      </c>
    </row>
    <row r="858" spans="1:2" x14ac:dyDescent="0.2">
      <c r="A858" s="9" t="s">
        <v>919</v>
      </c>
      <c r="B858" s="10">
        <v>2</v>
      </c>
    </row>
    <row r="859" spans="1:2" x14ac:dyDescent="0.2">
      <c r="A859" s="9" t="s">
        <v>923</v>
      </c>
      <c r="B859" s="10">
        <v>6</v>
      </c>
    </row>
    <row r="860" spans="1:2" x14ac:dyDescent="0.2">
      <c r="A860" s="9" t="s">
        <v>882</v>
      </c>
      <c r="B860" s="10">
        <v>2</v>
      </c>
    </row>
    <row r="861" spans="1:2" x14ac:dyDescent="0.2">
      <c r="A861" s="9" t="s">
        <v>913</v>
      </c>
      <c r="B861" s="10">
        <v>6</v>
      </c>
    </row>
    <row r="862" spans="1:2" x14ac:dyDescent="0.2">
      <c r="A862" s="9" t="s">
        <v>2869</v>
      </c>
      <c r="B862" s="10">
        <v>1</v>
      </c>
    </row>
    <row r="863" spans="1:2" x14ac:dyDescent="0.2">
      <c r="A863" s="9" t="s">
        <v>2299</v>
      </c>
      <c r="B863" s="10">
        <v>0.40400000000000003</v>
      </c>
    </row>
    <row r="864" spans="1:2" x14ac:dyDescent="0.2">
      <c r="A864" s="9" t="s">
        <v>2247</v>
      </c>
      <c r="B864" s="10">
        <v>1.5</v>
      </c>
    </row>
    <row r="865" spans="1:2" x14ac:dyDescent="0.2">
      <c r="A865" s="9" t="s">
        <v>2312</v>
      </c>
      <c r="B865" s="10">
        <v>3</v>
      </c>
    </row>
    <row r="866" spans="1:2" x14ac:dyDescent="0.2">
      <c r="A866" s="9" t="s">
        <v>2327</v>
      </c>
      <c r="B866" s="10">
        <v>2</v>
      </c>
    </row>
    <row r="867" spans="1:2" x14ac:dyDescent="0.2">
      <c r="A867" s="9" t="s">
        <v>2760</v>
      </c>
      <c r="B867" s="10">
        <v>9</v>
      </c>
    </row>
    <row r="868" spans="1:2" x14ac:dyDescent="0.2">
      <c r="A868" s="9" t="s">
        <v>2523</v>
      </c>
      <c r="B868" s="10">
        <v>14</v>
      </c>
    </row>
    <row r="869" spans="1:2" x14ac:dyDescent="0.2">
      <c r="A869" s="9" t="s">
        <v>2158</v>
      </c>
      <c r="B869" s="10">
        <v>6</v>
      </c>
    </row>
    <row r="870" spans="1:2" x14ac:dyDescent="0.2">
      <c r="A870" s="9" t="s">
        <v>2160</v>
      </c>
      <c r="B870" s="10">
        <v>3</v>
      </c>
    </row>
    <row r="871" spans="1:2" x14ac:dyDescent="0.2">
      <c r="A871" s="9" t="s">
        <v>2525</v>
      </c>
      <c r="B871" s="10">
        <v>2</v>
      </c>
    </row>
    <row r="872" spans="1:2" x14ac:dyDescent="0.2">
      <c r="A872" s="9" t="s">
        <v>2526</v>
      </c>
      <c r="B872" s="10">
        <v>14</v>
      </c>
    </row>
    <row r="873" spans="1:2" x14ac:dyDescent="0.2">
      <c r="A873" s="9" t="s">
        <v>2698</v>
      </c>
      <c r="B873" s="10">
        <v>14.484</v>
      </c>
    </row>
    <row r="874" spans="1:2" x14ac:dyDescent="0.2">
      <c r="A874" s="9" t="s">
        <v>2840</v>
      </c>
      <c r="B874" s="10">
        <v>66.5</v>
      </c>
    </row>
    <row r="875" spans="1:2" x14ac:dyDescent="0.2">
      <c r="A875" s="9" t="s">
        <v>2757</v>
      </c>
      <c r="B875" s="10">
        <v>11.5</v>
      </c>
    </row>
    <row r="876" spans="1:2" x14ac:dyDescent="0.2">
      <c r="A876" s="9" t="s">
        <v>2756</v>
      </c>
      <c r="B876" s="10">
        <v>12</v>
      </c>
    </row>
    <row r="877" spans="1:2" x14ac:dyDescent="0.2">
      <c r="A877" s="9" t="s">
        <v>2748</v>
      </c>
      <c r="B877" s="10">
        <v>8.9600000000000009</v>
      </c>
    </row>
    <row r="878" spans="1:2" x14ac:dyDescent="0.2">
      <c r="A878" s="9" t="s">
        <v>2758</v>
      </c>
      <c r="B878" s="10">
        <v>129.5</v>
      </c>
    </row>
    <row r="879" spans="1:2" x14ac:dyDescent="0.2">
      <c r="A879" s="9" t="s">
        <v>2737</v>
      </c>
      <c r="B879" s="10">
        <v>626.28</v>
      </c>
    </row>
    <row r="880" spans="1:2" x14ac:dyDescent="0.2">
      <c r="A880" s="9" t="s">
        <v>2750</v>
      </c>
      <c r="B880" s="10">
        <v>510</v>
      </c>
    </row>
    <row r="881" spans="1:2" x14ac:dyDescent="0.2">
      <c r="A881" s="9" t="s">
        <v>1453</v>
      </c>
      <c r="B881" s="10">
        <v>0.28800000000000003</v>
      </c>
    </row>
    <row r="882" spans="1:2" x14ac:dyDescent="0.2">
      <c r="A882" s="9" t="s">
        <v>181</v>
      </c>
      <c r="B882" s="10">
        <v>3.5309999999999997</v>
      </c>
    </row>
    <row r="883" spans="1:2" x14ac:dyDescent="0.2">
      <c r="A883" s="9" t="s">
        <v>2594</v>
      </c>
      <c r="B883" s="10">
        <v>138.53097500000001</v>
      </c>
    </row>
    <row r="884" spans="1:2" x14ac:dyDescent="0.2">
      <c r="A884" s="9" t="s">
        <v>2595</v>
      </c>
      <c r="B884" s="10">
        <v>77.422775000000016</v>
      </c>
    </row>
    <row r="885" spans="1:2" x14ac:dyDescent="0.2">
      <c r="A885" s="9" t="s">
        <v>2667</v>
      </c>
      <c r="B885" s="10">
        <v>54.224350000000001</v>
      </c>
    </row>
    <row r="886" spans="1:2" x14ac:dyDescent="0.2">
      <c r="A886" s="9" t="s">
        <v>2581</v>
      </c>
      <c r="B886" s="10">
        <v>17.3</v>
      </c>
    </row>
    <row r="887" spans="1:2" x14ac:dyDescent="0.2">
      <c r="A887" s="9" t="s">
        <v>2582</v>
      </c>
      <c r="B887" s="10">
        <v>364.8</v>
      </c>
    </row>
    <row r="888" spans="1:2" x14ac:dyDescent="0.2">
      <c r="A888" s="9" t="s">
        <v>2583</v>
      </c>
      <c r="B888" s="10">
        <v>462.9</v>
      </c>
    </row>
    <row r="889" spans="1:2" x14ac:dyDescent="0.2">
      <c r="A889" s="9" t="s">
        <v>2652</v>
      </c>
      <c r="B889" s="10">
        <v>17.043614999999999</v>
      </c>
    </row>
    <row r="890" spans="1:2" x14ac:dyDescent="0.2">
      <c r="A890" s="9" t="s">
        <v>2728</v>
      </c>
      <c r="B890" s="10">
        <v>375.36</v>
      </c>
    </row>
    <row r="891" spans="1:2" x14ac:dyDescent="0.2">
      <c r="A891" s="9" t="s">
        <v>2154</v>
      </c>
      <c r="B891" s="10">
        <v>2</v>
      </c>
    </row>
    <row r="892" spans="1:2" x14ac:dyDescent="0.2">
      <c r="A892" s="9" t="s">
        <v>2634</v>
      </c>
      <c r="B892" s="10">
        <v>3</v>
      </c>
    </row>
    <row r="893" spans="1:2" x14ac:dyDescent="0.2">
      <c r="A893" s="9" t="s">
        <v>2635</v>
      </c>
      <c r="B893" s="10">
        <v>9</v>
      </c>
    </row>
    <row r="894" spans="1:2" x14ac:dyDescent="0.2">
      <c r="A894" s="9" t="s">
        <v>2636</v>
      </c>
      <c r="B894" s="10">
        <v>2</v>
      </c>
    </row>
    <row r="895" spans="1:2" x14ac:dyDescent="0.2">
      <c r="A895" s="9" t="s">
        <v>2637</v>
      </c>
      <c r="B895" s="10">
        <v>1</v>
      </c>
    </row>
    <row r="896" spans="1:2" x14ac:dyDescent="0.2">
      <c r="A896" s="9" t="s">
        <v>2638</v>
      </c>
      <c r="B896" s="10">
        <v>4</v>
      </c>
    </row>
    <row r="897" spans="1:2" x14ac:dyDescent="0.2">
      <c r="A897" s="9" t="s">
        <v>2649</v>
      </c>
      <c r="B897" s="10">
        <v>1</v>
      </c>
    </row>
    <row r="898" spans="1:2" x14ac:dyDescent="0.2">
      <c r="A898" s="9" t="s">
        <v>2431</v>
      </c>
      <c r="B898" s="10">
        <v>13</v>
      </c>
    </row>
    <row r="899" spans="1:2" x14ac:dyDescent="0.2">
      <c r="A899" s="9" t="s">
        <v>2641</v>
      </c>
      <c r="B899" s="10">
        <v>19.600000000000001</v>
      </c>
    </row>
    <row r="900" spans="1:2" x14ac:dyDescent="0.2">
      <c r="A900" s="9" t="s">
        <v>730</v>
      </c>
      <c r="B900" s="10">
        <v>73.427999999999997</v>
      </c>
    </row>
    <row r="901" spans="1:2" x14ac:dyDescent="0.2">
      <c r="A901" s="9" t="s">
        <v>738</v>
      </c>
      <c r="B901" s="10">
        <v>0.1673</v>
      </c>
    </row>
    <row r="902" spans="1:2" x14ac:dyDescent="0.2">
      <c r="A902" s="9" t="s">
        <v>695</v>
      </c>
      <c r="B902" s="10">
        <v>12.532</v>
      </c>
    </row>
    <row r="903" spans="1:2" x14ac:dyDescent="0.2">
      <c r="A903" s="9" t="s">
        <v>421</v>
      </c>
      <c r="B903" s="10">
        <v>0.78550000000000009</v>
      </c>
    </row>
    <row r="904" spans="1:2" x14ac:dyDescent="0.2">
      <c r="A904" s="9" t="s">
        <v>425</v>
      </c>
      <c r="B904" s="10">
        <v>0.75926800000000005</v>
      </c>
    </row>
    <row r="905" spans="1:2" x14ac:dyDescent="0.2">
      <c r="A905" s="9" t="s">
        <v>2879</v>
      </c>
      <c r="B905" s="10">
        <v>1</v>
      </c>
    </row>
    <row r="906" spans="1:2" x14ac:dyDescent="0.2">
      <c r="A906" s="9" t="s">
        <v>1922</v>
      </c>
      <c r="B906" s="10">
        <v>0</v>
      </c>
    </row>
    <row r="907" spans="1:2" x14ac:dyDescent="0.2">
      <c r="A907" s="9" t="s">
        <v>1925</v>
      </c>
      <c r="B907" s="10">
        <v>0</v>
      </c>
    </row>
    <row r="908" spans="1:2" x14ac:dyDescent="0.2">
      <c r="A908" s="9" t="s">
        <v>1919</v>
      </c>
      <c r="B908" s="10">
        <v>0</v>
      </c>
    </row>
    <row r="909" spans="1:2" x14ac:dyDescent="0.2">
      <c r="A909" s="9" t="s">
        <v>2036</v>
      </c>
      <c r="B909" s="10">
        <v>0.11346000000000001</v>
      </c>
    </row>
    <row r="910" spans="1:2" x14ac:dyDescent="0.2">
      <c r="A910" s="9" t="s">
        <v>189</v>
      </c>
      <c r="B910" s="10">
        <v>1.55758</v>
      </c>
    </row>
    <row r="911" spans="1:2" x14ac:dyDescent="0.2">
      <c r="A911" s="9" t="s">
        <v>2631</v>
      </c>
      <c r="B911" s="10">
        <v>1</v>
      </c>
    </row>
    <row r="912" spans="1:2" x14ac:dyDescent="0.2">
      <c r="A912" s="9" t="s">
        <v>2632</v>
      </c>
      <c r="B912" s="10">
        <v>1</v>
      </c>
    </row>
    <row r="913" spans="1:2" x14ac:dyDescent="0.2">
      <c r="A913" s="9" t="s">
        <v>2633</v>
      </c>
      <c r="B913" s="10">
        <v>1</v>
      </c>
    </row>
    <row r="914" spans="1:2" x14ac:dyDescent="0.2">
      <c r="A914" s="9" t="s">
        <v>2628</v>
      </c>
      <c r="B914" s="10">
        <v>1</v>
      </c>
    </row>
    <row r="915" spans="1:2" x14ac:dyDescent="0.2">
      <c r="A915" s="9" t="s">
        <v>2627</v>
      </c>
      <c r="B915" s="10">
        <v>2</v>
      </c>
    </row>
    <row r="916" spans="1:2" x14ac:dyDescent="0.2">
      <c r="A916" s="9" t="s">
        <v>2629</v>
      </c>
      <c r="B916" s="10">
        <v>2</v>
      </c>
    </row>
    <row r="917" spans="1:2" x14ac:dyDescent="0.2">
      <c r="A917" s="9" t="s">
        <v>2630</v>
      </c>
      <c r="B917" s="10">
        <v>1</v>
      </c>
    </row>
    <row r="918" spans="1:2" x14ac:dyDescent="0.2">
      <c r="A918" s="9" t="s">
        <v>2068</v>
      </c>
      <c r="B918" s="10">
        <v>0.22943</v>
      </c>
    </row>
    <row r="919" spans="1:2" x14ac:dyDescent="0.2">
      <c r="A919" s="9" t="s">
        <v>2718</v>
      </c>
      <c r="B919" s="10">
        <v>329</v>
      </c>
    </row>
    <row r="920" spans="1:2" x14ac:dyDescent="0.2">
      <c r="A920" s="9" t="s">
        <v>2720</v>
      </c>
      <c r="B920" s="10">
        <v>80</v>
      </c>
    </row>
    <row r="921" spans="1:2" x14ac:dyDescent="0.2">
      <c r="A921" s="9" t="s">
        <v>2719</v>
      </c>
      <c r="B921" s="10">
        <v>329</v>
      </c>
    </row>
    <row r="922" spans="1:2" x14ac:dyDescent="0.2">
      <c r="A922" s="9" t="s">
        <v>2721</v>
      </c>
      <c r="B922" s="10">
        <v>249</v>
      </c>
    </row>
    <row r="923" spans="1:2" x14ac:dyDescent="0.2">
      <c r="A923" s="9" t="s">
        <v>2878</v>
      </c>
      <c r="B923" s="10">
        <v>11</v>
      </c>
    </row>
    <row r="924" spans="1:2" x14ac:dyDescent="0.2">
      <c r="A924" s="9" t="s">
        <v>2880</v>
      </c>
      <c r="B924" s="10">
        <v>14</v>
      </c>
    </row>
    <row r="925" spans="1:2" x14ac:dyDescent="0.2">
      <c r="A925" s="9" t="s">
        <v>2742</v>
      </c>
      <c r="B925" s="10">
        <v>28</v>
      </c>
    </row>
    <row r="926" spans="1:2" x14ac:dyDescent="0.2">
      <c r="A926" s="9" t="s">
        <v>2612</v>
      </c>
      <c r="B926" s="10">
        <v>4</v>
      </c>
    </row>
    <row r="927" spans="1:2" x14ac:dyDescent="0.2">
      <c r="A927" s="9" t="s">
        <v>2613</v>
      </c>
      <c r="B927" s="10">
        <v>2</v>
      </c>
    </row>
    <row r="928" spans="1:2" x14ac:dyDescent="0.2">
      <c r="A928" s="9" t="s">
        <v>2614</v>
      </c>
      <c r="B928" s="10">
        <v>7</v>
      </c>
    </row>
    <row r="929" spans="1:2" x14ac:dyDescent="0.2">
      <c r="A929" s="9" t="s">
        <v>2615</v>
      </c>
      <c r="B929" s="10">
        <v>7</v>
      </c>
    </row>
    <row r="930" spans="1:2" x14ac:dyDescent="0.2">
      <c r="A930" s="9" t="s">
        <v>2616</v>
      </c>
      <c r="B930" s="10">
        <v>1</v>
      </c>
    </row>
    <row r="931" spans="1:2" x14ac:dyDescent="0.2">
      <c r="A931" s="9" t="s">
        <v>2621</v>
      </c>
      <c r="B931" s="10">
        <v>1</v>
      </c>
    </row>
    <row r="932" spans="1:2" x14ac:dyDescent="0.2">
      <c r="A932" s="9" t="s">
        <v>2622</v>
      </c>
      <c r="B932" s="10">
        <v>1</v>
      </c>
    </row>
    <row r="933" spans="1:2" x14ac:dyDescent="0.2">
      <c r="A933" s="9" t="s">
        <v>2617</v>
      </c>
      <c r="B933" s="10">
        <v>4</v>
      </c>
    </row>
    <row r="934" spans="1:2" x14ac:dyDescent="0.2">
      <c r="A934" s="9" t="s">
        <v>2618</v>
      </c>
      <c r="B934" s="10">
        <v>1</v>
      </c>
    </row>
    <row r="935" spans="1:2" x14ac:dyDescent="0.2">
      <c r="A935" s="9" t="s">
        <v>2620</v>
      </c>
      <c r="B935" s="10">
        <v>6</v>
      </c>
    </row>
    <row r="936" spans="1:2" x14ac:dyDescent="0.2">
      <c r="A936" s="9" t="s">
        <v>2619</v>
      </c>
      <c r="B936" s="10">
        <v>4</v>
      </c>
    </row>
    <row r="937" spans="1:2" x14ac:dyDescent="0.2">
      <c r="A937" s="9" t="s">
        <v>2623</v>
      </c>
      <c r="B937" s="10">
        <v>1</v>
      </c>
    </row>
    <row r="938" spans="1:2" x14ac:dyDescent="0.2">
      <c r="A938" s="9" t="s">
        <v>2626</v>
      </c>
      <c r="B938" s="10">
        <v>4</v>
      </c>
    </row>
    <row r="939" spans="1:2" x14ac:dyDescent="0.2">
      <c r="A939" s="9" t="s">
        <v>2624</v>
      </c>
      <c r="B939" s="10">
        <v>1</v>
      </c>
    </row>
    <row r="940" spans="1:2" x14ac:dyDescent="0.2">
      <c r="A940" s="9" t="s">
        <v>2625</v>
      </c>
      <c r="B940" s="10">
        <v>1</v>
      </c>
    </row>
    <row r="941" spans="1:2" x14ac:dyDescent="0.2">
      <c r="A941" s="9" t="s">
        <v>2682</v>
      </c>
      <c r="B941" s="10">
        <v>1</v>
      </c>
    </row>
    <row r="942" spans="1:2" x14ac:dyDescent="0.2">
      <c r="A942" s="9" t="s">
        <v>454</v>
      </c>
      <c r="B942" s="10">
        <v>0</v>
      </c>
    </row>
    <row r="943" spans="1:2" x14ac:dyDescent="0.2">
      <c r="A943" s="9" t="s">
        <v>457</v>
      </c>
      <c r="B943" s="10">
        <v>0</v>
      </c>
    </row>
    <row r="944" spans="1:2" x14ac:dyDescent="0.2">
      <c r="A944" s="9" t="s">
        <v>249</v>
      </c>
      <c r="B944" s="10">
        <v>461.21600000000001</v>
      </c>
    </row>
    <row r="945" spans="1:2" x14ac:dyDescent="0.2">
      <c r="A945" s="9" t="s">
        <v>2642</v>
      </c>
      <c r="B945" s="10">
        <v>4</v>
      </c>
    </row>
    <row r="946" spans="1:2" x14ac:dyDescent="0.2">
      <c r="A946" s="9" t="s">
        <v>520</v>
      </c>
      <c r="B946" s="10">
        <v>25.2</v>
      </c>
    </row>
    <row r="947" spans="1:2" x14ac:dyDescent="0.2">
      <c r="A947" s="9" t="s">
        <v>2643</v>
      </c>
      <c r="B947" s="10">
        <v>9</v>
      </c>
    </row>
    <row r="948" spans="1:2" x14ac:dyDescent="0.2">
      <c r="A948" s="9" t="s">
        <v>2644</v>
      </c>
      <c r="B948" s="10">
        <v>4</v>
      </c>
    </row>
    <row r="949" spans="1:2" x14ac:dyDescent="0.2">
      <c r="A949" s="9" t="s">
        <v>2645</v>
      </c>
      <c r="B949" s="10">
        <v>1</v>
      </c>
    </row>
    <row r="950" spans="1:2" x14ac:dyDescent="0.2">
      <c r="A950" s="9" t="s">
        <v>2646</v>
      </c>
      <c r="B950" s="10">
        <v>2</v>
      </c>
    </row>
    <row r="951" spans="1:2" x14ac:dyDescent="0.2">
      <c r="A951" s="9" t="s">
        <v>2647</v>
      </c>
      <c r="B951" s="10">
        <v>1</v>
      </c>
    </row>
    <row r="952" spans="1:2" x14ac:dyDescent="0.2">
      <c r="A952" s="9" t="s">
        <v>2648</v>
      </c>
      <c r="B952" s="10">
        <v>2</v>
      </c>
    </row>
    <row r="953" spans="1:2" x14ac:dyDescent="0.2">
      <c r="A953" s="9" t="s">
        <v>1876</v>
      </c>
      <c r="B953" s="10">
        <v>1.5276000000000001E-2</v>
      </c>
    </row>
    <row r="954" spans="1:2" x14ac:dyDescent="0.2">
      <c r="A954" s="9" t="s">
        <v>2013</v>
      </c>
      <c r="B954" s="10">
        <v>2.9780000000000004E-2</v>
      </c>
    </row>
    <row r="955" spans="1:2" x14ac:dyDescent="0.2">
      <c r="A955" s="9" t="s">
        <v>2332</v>
      </c>
      <c r="B955" s="10">
        <v>9.9599999999999994E-2</v>
      </c>
    </row>
    <row r="956" spans="1:2" x14ac:dyDescent="0.2">
      <c r="A956" s="9" t="s">
        <v>653</v>
      </c>
      <c r="B956" s="10">
        <v>1.3539999999999999</v>
      </c>
    </row>
    <row r="957" spans="1:2" x14ac:dyDescent="0.2">
      <c r="A957" s="9" t="s">
        <v>2020</v>
      </c>
      <c r="B957" s="10">
        <v>0.28000000000000003</v>
      </c>
    </row>
    <row r="958" spans="1:2" x14ac:dyDescent="0.2">
      <c r="A958" s="9" t="s">
        <v>1955</v>
      </c>
      <c r="B958" s="10">
        <v>3.2162980000000005</v>
      </c>
    </row>
    <row r="959" spans="1:2" x14ac:dyDescent="0.2">
      <c r="A959" s="9" t="s">
        <v>2440</v>
      </c>
      <c r="B959" s="10">
        <v>0.16</v>
      </c>
    </row>
    <row r="960" spans="1:2" x14ac:dyDescent="0.2">
      <c r="A960" s="9" t="s">
        <v>2442</v>
      </c>
      <c r="B960" s="10">
        <v>0.16</v>
      </c>
    </row>
    <row r="961" spans="1:2" x14ac:dyDescent="0.2">
      <c r="A961" s="9" t="s">
        <v>399</v>
      </c>
      <c r="B961" s="10">
        <v>0.13438</v>
      </c>
    </row>
    <row r="962" spans="1:2" x14ac:dyDescent="0.2">
      <c r="A962" s="9" t="s">
        <v>2865</v>
      </c>
      <c r="B962" s="10">
        <v>10.7</v>
      </c>
    </row>
    <row r="963" spans="1:2" x14ac:dyDescent="0.2">
      <c r="A963" s="9" t="s">
        <v>2697</v>
      </c>
      <c r="B963" s="10">
        <v>549.46500000000003</v>
      </c>
    </row>
    <row r="964" spans="1:2" x14ac:dyDescent="0.2">
      <c r="A964" s="9" t="s">
        <v>2680</v>
      </c>
      <c r="B964" s="10">
        <v>2.75</v>
      </c>
    </row>
    <row r="965" spans="1:2" x14ac:dyDescent="0.2">
      <c r="A965" s="9" t="s">
        <v>2747</v>
      </c>
      <c r="B965" s="10">
        <v>15</v>
      </c>
    </row>
    <row r="966" spans="1:2" x14ac:dyDescent="0.2">
      <c r="A966" s="9" t="s">
        <v>2664</v>
      </c>
      <c r="B966" s="10">
        <v>3815.0566000000008</v>
      </c>
    </row>
    <row r="967" spans="1:2" x14ac:dyDescent="0.2">
      <c r="A967" s="9" t="s">
        <v>2699</v>
      </c>
      <c r="B967" s="10">
        <v>47</v>
      </c>
    </row>
    <row r="968" spans="1:2" x14ac:dyDescent="0.2">
      <c r="A968" s="9" t="s">
        <v>2666</v>
      </c>
      <c r="B968" s="10">
        <v>889.51099999999997</v>
      </c>
    </row>
    <row r="969" spans="1:2" x14ac:dyDescent="0.2">
      <c r="A969" s="9" t="s">
        <v>2674</v>
      </c>
      <c r="B969" s="10">
        <v>9.8810000000000002</v>
      </c>
    </row>
    <row r="970" spans="1:2" x14ac:dyDescent="0.2">
      <c r="A970" s="9" t="s">
        <v>2675</v>
      </c>
      <c r="B970" s="10">
        <v>3.403</v>
      </c>
    </row>
    <row r="971" spans="1:2" x14ac:dyDescent="0.2">
      <c r="A971" s="9" t="s">
        <v>2650</v>
      </c>
      <c r="B971" s="10">
        <v>480.78729999999996</v>
      </c>
    </row>
    <row r="972" spans="1:2" x14ac:dyDescent="0.2">
      <c r="A972" s="9" t="s">
        <v>2665</v>
      </c>
      <c r="B972" s="10">
        <v>304</v>
      </c>
    </row>
    <row r="973" spans="1:2" x14ac:dyDescent="0.2">
      <c r="A973" s="9" t="s">
        <v>2656</v>
      </c>
      <c r="B973" s="10">
        <v>15</v>
      </c>
    </row>
    <row r="974" spans="1:2" x14ac:dyDescent="0.2">
      <c r="A974" s="9" t="s">
        <v>1345</v>
      </c>
      <c r="B974" s="10">
        <v>1</v>
      </c>
    </row>
    <row r="975" spans="1:2" x14ac:dyDescent="0.2">
      <c r="A975" s="9" t="s">
        <v>2733</v>
      </c>
      <c r="B975" s="10">
        <v>158</v>
      </c>
    </row>
    <row r="976" spans="1:2" x14ac:dyDescent="0.2">
      <c r="A976" s="9" t="s">
        <v>2867</v>
      </c>
      <c r="B976" s="10">
        <v>93</v>
      </c>
    </row>
    <row r="977" spans="1:2" x14ac:dyDescent="0.2">
      <c r="A977" s="9" t="s">
        <v>1246</v>
      </c>
      <c r="B977" s="10">
        <v>108.32000000000002</v>
      </c>
    </row>
    <row r="978" spans="1:2" x14ac:dyDescent="0.2">
      <c r="A978" s="9" t="s">
        <v>1276</v>
      </c>
      <c r="B978" s="10">
        <v>11.2</v>
      </c>
    </row>
    <row r="979" spans="1:2" x14ac:dyDescent="0.2">
      <c r="A979" s="9" t="s">
        <v>1190</v>
      </c>
      <c r="B979" s="10">
        <v>186.31</v>
      </c>
    </row>
    <row r="980" spans="1:2" x14ac:dyDescent="0.2">
      <c r="A980" s="9" t="s">
        <v>1167</v>
      </c>
      <c r="B980" s="10">
        <v>312.08999999999986</v>
      </c>
    </row>
    <row r="981" spans="1:2" x14ac:dyDescent="0.2">
      <c r="A981" s="9" t="s">
        <v>1183</v>
      </c>
      <c r="B981" s="10">
        <v>174.32</v>
      </c>
    </row>
    <row r="982" spans="1:2" x14ac:dyDescent="0.2">
      <c r="A982" s="9" t="s">
        <v>1176</v>
      </c>
      <c r="B982" s="10">
        <v>13.75</v>
      </c>
    </row>
    <row r="983" spans="1:2" x14ac:dyDescent="0.2">
      <c r="A983" s="9" t="s">
        <v>934</v>
      </c>
      <c r="B983" s="10">
        <v>6</v>
      </c>
    </row>
    <row r="984" spans="1:2" x14ac:dyDescent="0.2">
      <c r="A984" s="9" t="s">
        <v>2864</v>
      </c>
      <c r="B984" s="10">
        <v>2</v>
      </c>
    </row>
    <row r="985" spans="1:2" x14ac:dyDescent="0.2">
      <c r="A985" s="9" t="s">
        <v>2597</v>
      </c>
      <c r="B985" s="10">
        <v>38</v>
      </c>
    </row>
    <row r="986" spans="1:2" x14ac:dyDescent="0.2">
      <c r="A986" s="9" t="s">
        <v>2855</v>
      </c>
      <c r="B986" s="10">
        <v>9</v>
      </c>
    </row>
    <row r="987" spans="1:2" x14ac:dyDescent="0.2">
      <c r="A987" s="9" t="s">
        <v>2856</v>
      </c>
      <c r="B987" s="10">
        <v>61</v>
      </c>
    </row>
    <row r="988" spans="1:2" x14ac:dyDescent="0.2">
      <c r="A988" s="9" t="s">
        <v>2857</v>
      </c>
      <c r="B988" s="10">
        <v>10</v>
      </c>
    </row>
    <row r="989" spans="1:2" x14ac:dyDescent="0.2">
      <c r="A989" s="9" t="s">
        <v>2858</v>
      </c>
      <c r="B989" s="10">
        <v>2</v>
      </c>
    </row>
    <row r="990" spans="1:2" x14ac:dyDescent="0.2">
      <c r="A990" s="9" t="s">
        <v>2859</v>
      </c>
      <c r="B990" s="10">
        <v>4</v>
      </c>
    </row>
    <row r="991" spans="1:2" x14ac:dyDescent="0.2">
      <c r="A991" s="9" t="s">
        <v>2860</v>
      </c>
      <c r="B991" s="10">
        <v>2</v>
      </c>
    </row>
    <row r="992" spans="1:2" x14ac:dyDescent="0.2">
      <c r="A992" s="9" t="s">
        <v>2861</v>
      </c>
      <c r="B992" s="10">
        <v>18</v>
      </c>
    </row>
    <row r="993" spans="1:2" x14ac:dyDescent="0.2">
      <c r="A993" s="9" t="s">
        <v>2862</v>
      </c>
      <c r="B993" s="10">
        <v>18</v>
      </c>
    </row>
    <row r="994" spans="1:2" x14ac:dyDescent="0.2">
      <c r="A994" s="9" t="s">
        <v>2863</v>
      </c>
      <c r="B994" s="10">
        <v>4</v>
      </c>
    </row>
    <row r="995" spans="1:2" x14ac:dyDescent="0.2">
      <c r="A995" s="9" t="s">
        <v>1225</v>
      </c>
      <c r="B995" s="10">
        <v>50</v>
      </c>
    </row>
    <row r="996" spans="1:2" x14ac:dyDescent="0.2">
      <c r="A996" s="9" t="s">
        <v>2726</v>
      </c>
      <c r="B996" s="10">
        <v>5</v>
      </c>
    </row>
    <row r="997" spans="1:2" x14ac:dyDescent="0.2">
      <c r="A997" s="9" t="s">
        <v>1308</v>
      </c>
      <c r="B997" s="10">
        <v>6</v>
      </c>
    </row>
    <row r="998" spans="1:2" x14ac:dyDescent="0.2">
      <c r="A998" s="9" t="s">
        <v>1319</v>
      </c>
      <c r="B998" s="10">
        <v>1</v>
      </c>
    </row>
    <row r="999" spans="1:2" x14ac:dyDescent="0.2">
      <c r="A999" s="9" t="s">
        <v>1172</v>
      </c>
      <c r="B999" s="10">
        <v>1</v>
      </c>
    </row>
    <row r="1000" spans="1:2" x14ac:dyDescent="0.2">
      <c r="A1000" s="9" t="s">
        <v>2133</v>
      </c>
      <c r="B1000" s="10">
        <v>5.2100000000000002E-3</v>
      </c>
    </row>
    <row r="1001" spans="1:2" x14ac:dyDescent="0.2">
      <c r="A1001" s="9" t="s">
        <v>771</v>
      </c>
      <c r="B1001" s="10">
        <v>8</v>
      </c>
    </row>
    <row r="1002" spans="1:2" x14ac:dyDescent="0.2">
      <c r="A1002" s="9" t="s">
        <v>2741</v>
      </c>
      <c r="B1002" s="10">
        <v>19</v>
      </c>
    </row>
    <row r="1003" spans="1:2" x14ac:dyDescent="0.2">
      <c r="A1003" s="9" t="s">
        <v>2734</v>
      </c>
      <c r="B1003" s="10">
        <v>11</v>
      </c>
    </row>
    <row r="1004" spans="1:2" x14ac:dyDescent="0.2">
      <c r="A1004" s="9" t="s">
        <v>2592</v>
      </c>
      <c r="B1004" s="10">
        <v>4</v>
      </c>
    </row>
    <row r="1005" spans="1:2" x14ac:dyDescent="0.2">
      <c r="A1005" s="9" t="s">
        <v>2593</v>
      </c>
      <c r="B1005" s="10">
        <v>8</v>
      </c>
    </row>
    <row r="1006" spans="1:2" x14ac:dyDescent="0.2">
      <c r="A1006" s="9" t="s">
        <v>773</v>
      </c>
      <c r="B1006" s="10">
        <v>35</v>
      </c>
    </row>
    <row r="1007" spans="1:2" x14ac:dyDescent="0.2">
      <c r="A1007" s="9" t="s">
        <v>2751</v>
      </c>
      <c r="B1007" s="10">
        <v>8</v>
      </c>
    </row>
    <row r="1008" spans="1:2" x14ac:dyDescent="0.2">
      <c r="A1008" s="9" t="s">
        <v>842</v>
      </c>
      <c r="B1008" s="10">
        <v>16</v>
      </c>
    </row>
    <row r="1009" spans="1:2" x14ac:dyDescent="0.2">
      <c r="A1009" s="9" t="s">
        <v>840</v>
      </c>
      <c r="B1009" s="10">
        <v>8</v>
      </c>
    </row>
    <row r="1010" spans="1:2" x14ac:dyDescent="0.2">
      <c r="A1010" s="9" t="s">
        <v>872</v>
      </c>
      <c r="B1010" s="10">
        <v>8</v>
      </c>
    </row>
    <row r="1011" spans="1:2" x14ac:dyDescent="0.2">
      <c r="A1011" s="9" t="s">
        <v>876</v>
      </c>
      <c r="B1011" s="10">
        <v>6</v>
      </c>
    </row>
    <row r="1012" spans="1:2" x14ac:dyDescent="0.2">
      <c r="A1012" s="9" t="s">
        <v>2875</v>
      </c>
      <c r="B1012" s="10">
        <v>4</v>
      </c>
    </row>
    <row r="1013" spans="1:2" x14ac:dyDescent="0.2">
      <c r="A1013" s="9" t="s">
        <v>2876</v>
      </c>
      <c r="B1013" s="10">
        <v>4</v>
      </c>
    </row>
    <row r="1014" spans="1:2" x14ac:dyDescent="0.2">
      <c r="A1014" s="9" t="s">
        <v>757</v>
      </c>
      <c r="B1014" s="10">
        <v>2</v>
      </c>
    </row>
    <row r="1015" spans="1:2" x14ac:dyDescent="0.2">
      <c r="A1015" s="9" t="s">
        <v>2114</v>
      </c>
      <c r="B1015" s="10">
        <v>6</v>
      </c>
    </row>
    <row r="1016" spans="1:2" x14ac:dyDescent="0.2">
      <c r="A1016" s="9" t="s">
        <v>2193</v>
      </c>
      <c r="B1016" s="10">
        <v>1</v>
      </c>
    </row>
    <row r="1017" spans="1:2" x14ac:dyDescent="0.2">
      <c r="A1017" s="9" t="s">
        <v>2657</v>
      </c>
      <c r="B1017" s="10">
        <v>4</v>
      </c>
    </row>
    <row r="1018" spans="1:2" x14ac:dyDescent="0.2">
      <c r="A1018" s="9" t="s">
        <v>2658</v>
      </c>
      <c r="B1018" s="10">
        <v>6</v>
      </c>
    </row>
    <row r="1019" spans="1:2" x14ac:dyDescent="0.2">
      <c r="A1019" s="9" t="s">
        <v>2450</v>
      </c>
      <c r="B1019" s="10">
        <v>5</v>
      </c>
    </row>
    <row r="1020" spans="1:2" x14ac:dyDescent="0.2">
      <c r="A1020" s="9" t="s">
        <v>2712</v>
      </c>
      <c r="B1020" s="10">
        <v>11</v>
      </c>
    </row>
    <row r="1021" spans="1:2" x14ac:dyDescent="0.2">
      <c r="A1021" s="9" t="s">
        <v>2267</v>
      </c>
      <c r="B1021" s="10">
        <v>0.56000000000000005</v>
      </c>
    </row>
    <row r="1022" spans="1:2" x14ac:dyDescent="0.2">
      <c r="A1022" s="9" t="s">
        <v>2547</v>
      </c>
      <c r="B1022" s="10">
        <v>16.421700000000001</v>
      </c>
    </row>
    <row r="1023" spans="1:2" x14ac:dyDescent="0.2">
      <c r="A1023" s="9" t="s">
        <v>2852</v>
      </c>
      <c r="B1023" s="10">
        <v>138.63800000000001</v>
      </c>
    </row>
    <row r="1024" spans="1:2" x14ac:dyDescent="0.2">
      <c r="A1024" s="9" t="s">
        <v>2409</v>
      </c>
      <c r="B1024" s="10">
        <v>41.279400000000003</v>
      </c>
    </row>
    <row r="1025" spans="1:2" x14ac:dyDescent="0.2">
      <c r="A1025" s="9" t="s">
        <v>2404</v>
      </c>
      <c r="B1025" s="10">
        <v>82.38839999999999</v>
      </c>
    </row>
    <row r="1026" spans="1:2" x14ac:dyDescent="0.2">
      <c r="A1026" s="9" t="s">
        <v>1872</v>
      </c>
      <c r="B1026" s="10">
        <v>1.585</v>
      </c>
    </row>
    <row r="1027" spans="1:2" x14ac:dyDescent="0.2">
      <c r="A1027" s="9" t="s">
        <v>1951</v>
      </c>
      <c r="B1027" s="10">
        <v>5.1219999999999999</v>
      </c>
    </row>
    <row r="1028" spans="1:2" x14ac:dyDescent="0.2">
      <c r="A1028" s="9" t="s">
        <v>2369</v>
      </c>
      <c r="B1028" s="10">
        <v>0.40800000000000003</v>
      </c>
    </row>
    <row r="1029" spans="1:2" x14ac:dyDescent="0.2">
      <c r="A1029" s="9" t="s">
        <v>2397</v>
      </c>
      <c r="B1029" s="10">
        <v>13.831</v>
      </c>
    </row>
    <row r="1030" spans="1:2" x14ac:dyDescent="0.2">
      <c r="A1030" s="9" t="s">
        <v>2131</v>
      </c>
      <c r="B1030" s="10">
        <v>1.9074</v>
      </c>
    </row>
    <row r="1031" spans="1:2" x14ac:dyDescent="0.2">
      <c r="A1031" s="9" t="s">
        <v>930</v>
      </c>
      <c r="B1031" s="10">
        <v>0.44879999999999998</v>
      </c>
    </row>
    <row r="1032" spans="1:2" x14ac:dyDescent="0.2">
      <c r="A1032" s="9" t="s">
        <v>691</v>
      </c>
      <c r="B1032" s="10">
        <v>0.42993000000000003</v>
      </c>
    </row>
    <row r="1033" spans="1:2" x14ac:dyDescent="0.2">
      <c r="A1033" s="9" t="s">
        <v>1874</v>
      </c>
      <c r="B1033" s="10">
        <v>4.08</v>
      </c>
    </row>
    <row r="1034" spans="1:2" x14ac:dyDescent="0.2">
      <c r="A1034" s="9" t="s">
        <v>703</v>
      </c>
      <c r="B1034" s="10">
        <v>4.6308000000000002E-2</v>
      </c>
    </row>
    <row r="1035" spans="1:2" x14ac:dyDescent="0.2">
      <c r="A1035" s="9" t="s">
        <v>2503</v>
      </c>
      <c r="B1035" s="10">
        <v>0.59007000000000009</v>
      </c>
    </row>
    <row r="1036" spans="1:2" x14ac:dyDescent="0.2">
      <c r="A1036" s="9" t="s">
        <v>2394</v>
      </c>
      <c r="B1036" s="10">
        <v>187.86</v>
      </c>
    </row>
    <row r="1037" spans="1:2" x14ac:dyDescent="0.2">
      <c r="A1037" s="9" t="s">
        <v>177</v>
      </c>
      <c r="B1037" s="10">
        <v>33.304000000000002</v>
      </c>
    </row>
    <row r="1038" spans="1:2" x14ac:dyDescent="0.2">
      <c r="A1038" s="9" t="s">
        <v>594</v>
      </c>
      <c r="B1038" s="10">
        <v>23.52</v>
      </c>
    </row>
    <row r="1039" spans="1:2" x14ac:dyDescent="0.2">
      <c r="A1039" s="9" t="s">
        <v>1661</v>
      </c>
      <c r="B1039" s="10">
        <v>46</v>
      </c>
    </row>
    <row r="1040" spans="1:2" x14ac:dyDescent="0.2">
      <c r="A1040" s="9" t="s">
        <v>2877</v>
      </c>
      <c r="B1040" s="10">
        <v>7.5480000000000019E-2</v>
      </c>
    </row>
    <row r="1041" spans="1:2" x14ac:dyDescent="0.2">
      <c r="A1041" s="9" t="s">
        <v>2651</v>
      </c>
      <c r="B1041" s="10">
        <v>62.27</v>
      </c>
    </row>
    <row r="1042" spans="1:2" x14ac:dyDescent="0.2">
      <c r="A1042" s="9" t="s">
        <v>2810</v>
      </c>
      <c r="B1042" s="10">
        <v>1473.86</v>
      </c>
    </row>
    <row r="1043" spans="1:2" x14ac:dyDescent="0.2">
      <c r="A1043" s="9" t="s">
        <v>2841</v>
      </c>
      <c r="B1043" s="10">
        <v>68</v>
      </c>
    </row>
    <row r="1044" spans="1:2" x14ac:dyDescent="0.2">
      <c r="A1044" s="9" t="s">
        <v>2842</v>
      </c>
      <c r="B1044" s="10">
        <v>17</v>
      </c>
    </row>
    <row r="1045" spans="1:2" x14ac:dyDescent="0.2">
      <c r="A1045" s="9" t="s">
        <v>794</v>
      </c>
      <c r="B1045" s="10">
        <v>1.2000000000000002</v>
      </c>
    </row>
    <row r="1046" spans="1:2" x14ac:dyDescent="0.2">
      <c r="A1046" s="9" t="s">
        <v>806</v>
      </c>
      <c r="B1046" s="10">
        <v>0.8</v>
      </c>
    </row>
    <row r="1047" spans="1:2" x14ac:dyDescent="0.2">
      <c r="A1047" s="9" t="s">
        <v>817</v>
      </c>
      <c r="B1047" s="10">
        <v>0.60000000000000009</v>
      </c>
    </row>
    <row r="1048" spans="1:2" x14ac:dyDescent="0.2">
      <c r="A1048" s="9" t="s">
        <v>858</v>
      </c>
      <c r="B1048" s="10">
        <v>0.1</v>
      </c>
    </row>
    <row r="1049" spans="1:2" x14ac:dyDescent="0.2">
      <c r="A1049" s="9" t="s">
        <v>808</v>
      </c>
      <c r="B1049" s="10">
        <v>0.1</v>
      </c>
    </row>
    <row r="1050" spans="1:2" x14ac:dyDescent="0.2">
      <c r="A1050" s="9" t="s">
        <v>820</v>
      </c>
      <c r="B1050" s="10">
        <v>0.2</v>
      </c>
    </row>
    <row r="1051" spans="1:2" x14ac:dyDescent="0.2">
      <c r="A1051" s="9" t="s">
        <v>791</v>
      </c>
      <c r="B1051" s="10">
        <v>1.2000000000000002</v>
      </c>
    </row>
    <row r="1052" spans="1:2" x14ac:dyDescent="0.2">
      <c r="A1052" s="9" t="s">
        <v>2101</v>
      </c>
      <c r="B1052" s="10">
        <v>7.1</v>
      </c>
    </row>
    <row r="1053" spans="1:2" x14ac:dyDescent="0.2">
      <c r="A1053" s="9" t="s">
        <v>1852</v>
      </c>
      <c r="B1053" s="10">
        <v>1.8</v>
      </c>
    </row>
    <row r="1054" spans="1:2" x14ac:dyDescent="0.2">
      <c r="A1054" s="9" t="s">
        <v>2099</v>
      </c>
      <c r="B1054" s="10">
        <v>1.8</v>
      </c>
    </row>
    <row r="1055" spans="1:2" x14ac:dyDescent="0.2">
      <c r="A1055" s="9" t="s">
        <v>2351</v>
      </c>
      <c r="B1055" s="10">
        <v>1.7000000000000002</v>
      </c>
    </row>
    <row r="1056" spans="1:2" x14ac:dyDescent="0.2">
      <c r="A1056" s="9" t="s">
        <v>2123</v>
      </c>
      <c r="B1056" s="10">
        <v>5</v>
      </c>
    </row>
    <row r="1057" spans="1:2" x14ac:dyDescent="0.2">
      <c r="A1057" s="9" t="s">
        <v>2191</v>
      </c>
      <c r="B1057" s="10">
        <v>1</v>
      </c>
    </row>
    <row r="1058" spans="1:2" x14ac:dyDescent="0.2">
      <c r="A1058" s="9" t="s">
        <v>1408</v>
      </c>
      <c r="B1058" s="10">
        <v>10</v>
      </c>
    </row>
    <row r="1059" spans="1:2" x14ac:dyDescent="0.2">
      <c r="A1059" s="9" t="s">
        <v>1486</v>
      </c>
      <c r="B1059" s="10">
        <v>16</v>
      </c>
    </row>
    <row r="1060" spans="1:2" x14ac:dyDescent="0.2">
      <c r="A1060" s="9" t="s">
        <v>948</v>
      </c>
      <c r="B1060" s="10">
        <v>3</v>
      </c>
    </row>
    <row r="1061" spans="1:2" x14ac:dyDescent="0.2">
      <c r="A1061" s="9" t="s">
        <v>944</v>
      </c>
      <c r="B1061" s="10">
        <v>4</v>
      </c>
    </row>
    <row r="1062" spans="1:2" x14ac:dyDescent="0.2">
      <c r="A1062" s="9" t="s">
        <v>946</v>
      </c>
      <c r="B1062" s="10">
        <v>3</v>
      </c>
    </row>
    <row r="1063" spans="1:2" x14ac:dyDescent="0.2">
      <c r="A1063" s="9" t="s">
        <v>1412</v>
      </c>
      <c r="B1063" s="10">
        <v>11</v>
      </c>
    </row>
    <row r="1064" spans="1:2" x14ac:dyDescent="0.2">
      <c r="A1064" s="9" t="s">
        <v>1410</v>
      </c>
      <c r="B1064" s="10">
        <v>2</v>
      </c>
    </row>
    <row r="1065" spans="1:2" x14ac:dyDescent="0.2">
      <c r="A1065" s="9" t="s">
        <v>1488</v>
      </c>
      <c r="B1065" s="10">
        <v>2</v>
      </c>
    </row>
    <row r="1066" spans="1:2" x14ac:dyDescent="0.2">
      <c r="A1066" s="9" t="s">
        <v>1490</v>
      </c>
      <c r="B1066" s="10">
        <v>2</v>
      </c>
    </row>
    <row r="1067" spans="1:2" x14ac:dyDescent="0.2">
      <c r="A1067" s="9" t="s">
        <v>1391</v>
      </c>
      <c r="B1067" s="10">
        <v>4</v>
      </c>
    </row>
    <row r="1068" spans="1:2" x14ac:dyDescent="0.2">
      <c r="A1068" s="9" t="s">
        <v>950</v>
      </c>
      <c r="B1068" s="10">
        <v>4</v>
      </c>
    </row>
    <row r="1069" spans="1:2" x14ac:dyDescent="0.2">
      <c r="A1069" s="9" t="s">
        <v>1420</v>
      </c>
      <c r="B1069" s="10">
        <v>2</v>
      </c>
    </row>
    <row r="1070" spans="1:2" x14ac:dyDescent="0.2">
      <c r="A1070" s="9" t="s">
        <v>2762</v>
      </c>
      <c r="B1070" s="10">
        <v>26</v>
      </c>
    </row>
    <row r="1071" spans="1:2" x14ac:dyDescent="0.2">
      <c r="A1071" s="9" t="s">
        <v>2449</v>
      </c>
      <c r="B1071" s="10">
        <v>3.8350199999999992</v>
      </c>
    </row>
    <row r="1072" spans="1:2" x14ac:dyDescent="0.2">
      <c r="A1072" s="9" t="s">
        <v>2282</v>
      </c>
      <c r="B1072" s="10">
        <v>0.08</v>
      </c>
    </row>
    <row r="1073" spans="1:2" x14ac:dyDescent="0.2">
      <c r="A1073" s="9" t="s">
        <v>2727</v>
      </c>
      <c r="B1073" s="10">
        <v>22</v>
      </c>
    </row>
    <row r="1074" spans="1:2" x14ac:dyDescent="0.2">
      <c r="A1074" s="9" t="s">
        <v>512</v>
      </c>
      <c r="B1074" s="10">
        <v>38.840000000000003</v>
      </c>
    </row>
    <row r="1075" spans="1:2" x14ac:dyDescent="0.2">
      <c r="A1075" s="9" t="s">
        <v>2809</v>
      </c>
      <c r="B1075" s="10">
        <v>26</v>
      </c>
    </row>
    <row r="1076" spans="1:2" x14ac:dyDescent="0.2">
      <c r="A1076" s="9" t="s">
        <v>2871</v>
      </c>
      <c r="B1076" s="10">
        <v>35</v>
      </c>
    </row>
    <row r="1077" spans="1:2" x14ac:dyDescent="0.2">
      <c r="A1077" s="9" t="s">
        <v>2872</v>
      </c>
      <c r="B1077" s="10">
        <v>5</v>
      </c>
    </row>
    <row r="1078" spans="1:2" x14ac:dyDescent="0.2">
      <c r="A1078" s="9" t="s">
        <v>2873</v>
      </c>
      <c r="B1078" s="10">
        <v>35</v>
      </c>
    </row>
    <row r="1079" spans="1:2" x14ac:dyDescent="0.2">
      <c r="A1079" s="9" t="s">
        <v>2874</v>
      </c>
      <c r="B1079" s="10">
        <v>5</v>
      </c>
    </row>
    <row r="1080" spans="1:2" x14ac:dyDescent="0.2">
      <c r="A1080" s="9" t="s">
        <v>2736</v>
      </c>
      <c r="B1080" s="10">
        <v>12</v>
      </c>
    </row>
    <row r="1081" spans="1:2" x14ac:dyDescent="0.2">
      <c r="A1081" s="9" t="s">
        <v>2740</v>
      </c>
      <c r="B1081" s="10">
        <v>850</v>
      </c>
    </row>
    <row r="1082" spans="1:2" x14ac:dyDescent="0.2">
      <c r="A1082" s="9" t="s">
        <v>2838</v>
      </c>
      <c r="B1082" s="10">
        <v>100</v>
      </c>
    </row>
    <row r="1083" spans="1:2" x14ac:dyDescent="0.2">
      <c r="A1083" s="9" t="s">
        <v>2603</v>
      </c>
      <c r="B1083" s="10">
        <v>594</v>
      </c>
    </row>
    <row r="1084" spans="1:2" x14ac:dyDescent="0.2">
      <c r="A1084" s="9" t="s">
        <v>2575</v>
      </c>
      <c r="B1084" s="10">
        <v>23.32</v>
      </c>
    </row>
    <row r="1085" spans="1:2" x14ac:dyDescent="0.2">
      <c r="A1085" s="9" t="s">
        <v>2590</v>
      </c>
      <c r="B1085" s="10">
        <v>40.209999999999994</v>
      </c>
    </row>
    <row r="1086" spans="1:2" x14ac:dyDescent="0.2">
      <c r="A1086" s="9" t="s">
        <v>2589</v>
      </c>
      <c r="B1086" s="10">
        <v>63.879999999999995</v>
      </c>
    </row>
    <row r="1087" spans="1:2" x14ac:dyDescent="0.2">
      <c r="A1087" s="9" t="s">
        <v>2576</v>
      </c>
      <c r="B1087" s="10">
        <v>41.55</v>
      </c>
    </row>
    <row r="1088" spans="1:2" x14ac:dyDescent="0.2">
      <c r="A1088" s="9" t="s">
        <v>2845</v>
      </c>
      <c r="B1088" s="10">
        <v>3.64</v>
      </c>
    </row>
    <row r="1089" spans="1:2" x14ac:dyDescent="0.2">
      <c r="A1089" s="9" t="s">
        <v>2126</v>
      </c>
      <c r="B1089" s="10">
        <v>0.92999999999999994</v>
      </c>
    </row>
    <row r="1090" spans="1:2" x14ac:dyDescent="0.2">
      <c r="A1090" s="9" t="s">
        <v>2166</v>
      </c>
      <c r="B1090" s="10">
        <v>0.02</v>
      </c>
    </row>
    <row r="1091" spans="1:2" x14ac:dyDescent="0.2">
      <c r="A1091" s="9" t="s">
        <v>2195</v>
      </c>
      <c r="B1091" s="10">
        <v>1</v>
      </c>
    </row>
    <row r="1092" spans="1:2" x14ac:dyDescent="0.2">
      <c r="A1092" s="9" t="s">
        <v>2280</v>
      </c>
      <c r="B1092" s="10">
        <v>2.04</v>
      </c>
    </row>
    <row r="1093" spans="1:2" x14ac:dyDescent="0.2">
      <c r="A1093" s="9" t="s">
        <v>1461</v>
      </c>
      <c r="B1093" s="10">
        <v>15</v>
      </c>
    </row>
    <row r="1094" spans="1:2" x14ac:dyDescent="0.2">
      <c r="A1094" s="9" t="s">
        <v>2799</v>
      </c>
      <c r="B1094" s="10">
        <v>8</v>
      </c>
    </row>
    <row r="1095" spans="1:2" x14ac:dyDescent="0.2">
      <c r="A1095" s="9" t="s">
        <v>2801</v>
      </c>
      <c r="B1095" s="10">
        <v>2</v>
      </c>
    </row>
    <row r="1096" spans="1:2" x14ac:dyDescent="0.2">
      <c r="A1096" s="9" t="s">
        <v>2800</v>
      </c>
      <c r="B1096" s="10">
        <v>8</v>
      </c>
    </row>
    <row r="1097" spans="1:2" x14ac:dyDescent="0.2">
      <c r="A1097" s="9" t="s">
        <v>2802</v>
      </c>
      <c r="B1097" s="10">
        <v>6</v>
      </c>
    </row>
    <row r="1098" spans="1:2" x14ac:dyDescent="0.2">
      <c r="A1098" s="9" t="s">
        <v>2803</v>
      </c>
      <c r="B1098" s="10">
        <v>100</v>
      </c>
    </row>
    <row r="1099" spans="1:2" x14ac:dyDescent="0.2">
      <c r="A1099" s="9" t="s">
        <v>2738</v>
      </c>
      <c r="B1099" s="10">
        <v>557</v>
      </c>
    </row>
    <row r="1100" spans="1:2" x14ac:dyDescent="0.2">
      <c r="A1100" s="9" t="s">
        <v>1721</v>
      </c>
      <c r="B1100" s="10">
        <v>0.95</v>
      </c>
    </row>
    <row r="1101" spans="1:2" x14ac:dyDescent="0.2">
      <c r="A1101" s="9" t="s">
        <v>2868</v>
      </c>
      <c r="B1101" s="10">
        <v>1</v>
      </c>
    </row>
    <row r="1102" spans="1:2" x14ac:dyDescent="0.2">
      <c r="A1102" s="9" t="s">
        <v>2210</v>
      </c>
      <c r="B1102" s="10">
        <v>0.60000000000000009</v>
      </c>
    </row>
    <row r="1103" spans="1:2" x14ac:dyDescent="0.2">
      <c r="A1103" s="9" t="s">
        <v>2866</v>
      </c>
      <c r="B1103" s="10">
        <v>16</v>
      </c>
    </row>
    <row r="1104" spans="1:2" x14ac:dyDescent="0.2">
      <c r="A1104" s="9" t="s">
        <v>2808</v>
      </c>
      <c r="B1104" s="10">
        <v>23</v>
      </c>
    </row>
    <row r="1105" spans="1:2" x14ac:dyDescent="0.2">
      <c r="A1105" s="9" t="s">
        <v>1649</v>
      </c>
      <c r="B1105" s="10">
        <v>1</v>
      </c>
    </row>
    <row r="1106" spans="1:2" x14ac:dyDescent="0.2">
      <c r="A1106" s="9" t="s">
        <v>1880</v>
      </c>
      <c r="B1106" s="10">
        <v>1593.02</v>
      </c>
    </row>
    <row r="1107" spans="1:2" x14ac:dyDescent="0.2">
      <c r="A1107" s="9" t="s">
        <v>1593</v>
      </c>
      <c r="B1107" s="10">
        <v>0.05</v>
      </c>
    </row>
    <row r="1108" spans="1:2" x14ac:dyDescent="0.2">
      <c r="A1108" s="9" t="s">
        <v>2452</v>
      </c>
      <c r="B1108" s="10">
        <v>0.09</v>
      </c>
    </row>
    <row r="1109" spans="1:2" x14ac:dyDescent="0.2">
      <c r="A1109" s="9" t="s">
        <v>2754</v>
      </c>
      <c r="B1109" s="10">
        <v>7</v>
      </c>
    </row>
    <row r="1110" spans="1:2" x14ac:dyDescent="0.2">
      <c r="A1110" s="9" t="s">
        <v>838</v>
      </c>
      <c r="B1110" s="10">
        <v>2060</v>
      </c>
    </row>
    <row r="1111" spans="1:2" x14ac:dyDescent="0.2">
      <c r="A1111" s="9" t="s">
        <v>1131</v>
      </c>
      <c r="B1111" s="10">
        <v>2</v>
      </c>
    </row>
    <row r="1112" spans="1:2" x14ac:dyDescent="0.2">
      <c r="A1112" s="9" t="s">
        <v>2761</v>
      </c>
      <c r="B1112" s="10">
        <v>18</v>
      </c>
    </row>
    <row r="1113" spans="1:2" x14ac:dyDescent="0.2">
      <c r="A1113" s="9" t="s">
        <v>1129</v>
      </c>
      <c r="B1113" s="10">
        <v>4</v>
      </c>
    </row>
    <row r="1114" spans="1:2" x14ac:dyDescent="0.2">
      <c r="A1114" s="9" t="s">
        <v>1360</v>
      </c>
      <c r="B1114" s="10">
        <v>3</v>
      </c>
    </row>
    <row r="1115" spans="1:2" x14ac:dyDescent="0.2">
      <c r="A1115" s="9" t="s">
        <v>985</v>
      </c>
      <c r="B1115" s="10">
        <v>2</v>
      </c>
    </row>
    <row r="1116" spans="1:2" x14ac:dyDescent="0.2">
      <c r="A1116" s="9" t="s">
        <v>975</v>
      </c>
      <c r="B1116" s="10">
        <v>2</v>
      </c>
    </row>
    <row r="1117" spans="1:2" x14ac:dyDescent="0.2">
      <c r="A1117" s="9" t="s">
        <v>759</v>
      </c>
      <c r="B1117" s="10">
        <v>31</v>
      </c>
    </row>
    <row r="1118" spans="1:2" x14ac:dyDescent="0.2">
      <c r="A1118" s="9" t="s">
        <v>761</v>
      </c>
      <c r="B1118" s="10">
        <v>21</v>
      </c>
    </row>
    <row r="1119" spans="1:2" x14ac:dyDescent="0.2">
      <c r="A1119" s="9" t="s">
        <v>1028</v>
      </c>
      <c r="B1119" s="10">
        <v>16</v>
      </c>
    </row>
    <row r="1120" spans="1:2" x14ac:dyDescent="0.2">
      <c r="A1120" s="9" t="s">
        <v>2217</v>
      </c>
      <c r="B1120" s="10">
        <v>1</v>
      </c>
    </row>
    <row r="1121" spans="1:2" x14ac:dyDescent="0.2">
      <c r="A1121" s="9" t="s">
        <v>936</v>
      </c>
      <c r="B1121" s="10">
        <v>6</v>
      </c>
    </row>
    <row r="1122" spans="1:2" x14ac:dyDescent="0.2">
      <c r="A1122" s="9" t="s">
        <v>1302</v>
      </c>
      <c r="B1122" s="10">
        <v>8</v>
      </c>
    </row>
    <row r="1123" spans="1:2" x14ac:dyDescent="0.2">
      <c r="A1123" s="9" t="s">
        <v>1387</v>
      </c>
      <c r="B1123" s="10">
        <v>4</v>
      </c>
    </row>
    <row r="1124" spans="1:2" x14ac:dyDescent="0.2">
      <c r="A1124" s="9" t="s">
        <v>1349</v>
      </c>
      <c r="B1124" s="10">
        <v>9</v>
      </c>
    </row>
    <row r="1125" spans="1:2" x14ac:dyDescent="0.2">
      <c r="A1125" s="9" t="s">
        <v>1086</v>
      </c>
      <c r="B1125" s="10">
        <v>19</v>
      </c>
    </row>
    <row r="1126" spans="1:2" x14ac:dyDescent="0.2">
      <c r="A1126" s="9" t="s">
        <v>1285</v>
      </c>
      <c r="B1126" s="10">
        <v>4</v>
      </c>
    </row>
    <row r="1127" spans="1:2" x14ac:dyDescent="0.2">
      <c r="A1127" s="9" t="s">
        <v>1260</v>
      </c>
      <c r="B1127" s="10">
        <v>4</v>
      </c>
    </row>
    <row r="1128" spans="1:2" x14ac:dyDescent="0.2">
      <c r="A1128" s="9" t="s">
        <v>1262</v>
      </c>
      <c r="B1128" s="10">
        <v>5</v>
      </c>
    </row>
    <row r="1129" spans="1:2" x14ac:dyDescent="0.2">
      <c r="A1129" s="9" t="s">
        <v>1219</v>
      </c>
      <c r="B1129" s="10">
        <v>1</v>
      </c>
    </row>
    <row r="1130" spans="1:2" x14ac:dyDescent="0.2">
      <c r="A1130" s="9" t="s">
        <v>1221</v>
      </c>
      <c r="B1130" s="10">
        <v>1</v>
      </c>
    </row>
    <row r="1131" spans="1:2" x14ac:dyDescent="0.2">
      <c r="A1131" s="9" t="s">
        <v>1289</v>
      </c>
      <c r="B1131" s="10">
        <v>2</v>
      </c>
    </row>
    <row r="1132" spans="1:2" x14ac:dyDescent="0.2">
      <c r="A1132" s="9" t="s">
        <v>1292</v>
      </c>
      <c r="B1132" s="10">
        <v>1</v>
      </c>
    </row>
    <row r="1133" spans="1:2" x14ac:dyDescent="0.2">
      <c r="A1133" s="9" t="s">
        <v>1217</v>
      </c>
      <c r="B1133" s="10">
        <v>20</v>
      </c>
    </row>
    <row r="1134" spans="1:2" x14ac:dyDescent="0.2">
      <c r="A1134" s="9" t="s">
        <v>767</v>
      </c>
      <c r="B1134" s="10">
        <v>2</v>
      </c>
    </row>
    <row r="1135" spans="1:2" x14ac:dyDescent="0.2">
      <c r="A1135" s="9" t="s">
        <v>1385</v>
      </c>
      <c r="B1135" s="10">
        <v>1</v>
      </c>
    </row>
    <row r="1136" spans="1:2" x14ac:dyDescent="0.2">
      <c r="A1136" s="9" t="s">
        <v>1362</v>
      </c>
      <c r="B1136" s="10">
        <v>5</v>
      </c>
    </row>
    <row r="1137" spans="1:2" x14ac:dyDescent="0.2">
      <c r="A1137" s="9" t="s">
        <v>1083</v>
      </c>
      <c r="B1137" s="10">
        <v>38</v>
      </c>
    </row>
    <row r="1138" spans="1:2" x14ac:dyDescent="0.2">
      <c r="A1138" s="9" t="s">
        <v>1076</v>
      </c>
      <c r="B1138" s="10">
        <v>4</v>
      </c>
    </row>
    <row r="1139" spans="1:2" x14ac:dyDescent="0.2">
      <c r="A1139" s="9" t="s">
        <v>1030</v>
      </c>
      <c r="B1139" s="10">
        <v>12</v>
      </c>
    </row>
    <row r="1140" spans="1:2" x14ac:dyDescent="0.2">
      <c r="A1140" s="9" t="s">
        <v>1351</v>
      </c>
      <c r="B1140" s="10">
        <v>23</v>
      </c>
    </row>
    <row r="1141" spans="1:2" x14ac:dyDescent="0.2">
      <c r="A1141" s="9" t="s">
        <v>755</v>
      </c>
      <c r="B1141" s="10">
        <v>1</v>
      </c>
    </row>
    <row r="1142" spans="1:2" x14ac:dyDescent="0.2">
      <c r="A1142" s="9" t="s">
        <v>1103</v>
      </c>
      <c r="B1142" s="10">
        <v>19</v>
      </c>
    </row>
    <row r="1143" spans="1:2" x14ac:dyDescent="0.2">
      <c r="A1143" s="9" t="s">
        <v>763</v>
      </c>
      <c r="B1143" s="10">
        <v>8</v>
      </c>
    </row>
    <row r="1144" spans="1:2" x14ac:dyDescent="0.2">
      <c r="A1144" s="9" t="s">
        <v>765</v>
      </c>
      <c r="B1144" s="10">
        <v>6</v>
      </c>
    </row>
    <row r="1145" spans="1:2" x14ac:dyDescent="0.2">
      <c r="A1145" s="9" t="s">
        <v>844</v>
      </c>
      <c r="B1145" s="10">
        <v>1</v>
      </c>
    </row>
    <row r="1146" spans="1:2" x14ac:dyDescent="0.2">
      <c r="A1146" s="9" t="s">
        <v>973</v>
      </c>
      <c r="B1146" s="10">
        <v>2</v>
      </c>
    </row>
    <row r="1147" spans="1:2" x14ac:dyDescent="0.2">
      <c r="A1147" s="9" t="s">
        <v>2746</v>
      </c>
      <c r="B1147" s="10">
        <v>66</v>
      </c>
    </row>
    <row r="1148" spans="1:2" x14ac:dyDescent="0.2">
      <c r="A1148" s="9" t="s">
        <v>2729</v>
      </c>
      <c r="B1148" s="10">
        <v>984</v>
      </c>
    </row>
    <row r="1149" spans="1:2" x14ac:dyDescent="0.2">
      <c r="A1149" s="9" t="s">
        <v>2203</v>
      </c>
      <c r="B1149" s="10">
        <v>3</v>
      </c>
    </row>
    <row r="1150" spans="1:2" x14ac:dyDescent="0.2">
      <c r="A1150" s="9" t="s">
        <v>2703</v>
      </c>
      <c r="B1150" s="10">
        <v>64.260000000000005</v>
      </c>
    </row>
    <row r="1151" spans="1:2" x14ac:dyDescent="0.2">
      <c r="A1151" s="9" t="s">
        <v>2602</v>
      </c>
      <c r="B1151" s="10">
        <v>11.295</v>
      </c>
    </row>
    <row r="1152" spans="1:2" x14ac:dyDescent="0.2">
      <c r="A1152" s="9" t="s">
        <v>671</v>
      </c>
      <c r="B1152" s="10">
        <v>2400.4339999999997</v>
      </c>
    </row>
    <row r="1153" spans="1:2" x14ac:dyDescent="0.2">
      <c r="A1153" s="9" t="s">
        <v>31</v>
      </c>
      <c r="B1153" s="10">
        <v>117.78200000000001</v>
      </c>
    </row>
    <row r="1154" spans="1:2" x14ac:dyDescent="0.2">
      <c r="A1154" s="9" t="s">
        <v>2705</v>
      </c>
      <c r="B1154" s="10">
        <v>0.36299999999999999</v>
      </c>
    </row>
    <row r="1155" spans="1:2" x14ac:dyDescent="0.2">
      <c r="A1155" s="9" t="s">
        <v>2882</v>
      </c>
      <c r="B1155" s="10"/>
    </row>
  </sheetData>
  <conditionalFormatting sqref="A1:A3 A5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1"/>
  <sheetViews>
    <sheetView topLeftCell="D1" workbookViewId="0">
      <selection activeCell="M2" sqref="M2:S1153"/>
    </sheetView>
  </sheetViews>
  <sheetFormatPr defaultColWidth="12.5703125" defaultRowHeight="15" customHeight="1" x14ac:dyDescent="0.2"/>
  <cols>
    <col min="1" max="1" width="8.7109375" style="5" customWidth="1"/>
    <col min="2" max="2" width="17.28515625" customWidth="1"/>
    <col min="3" max="3" width="43.28515625" bestFit="1" customWidth="1"/>
    <col min="4" max="4" width="10.42578125" style="7" bestFit="1" customWidth="1"/>
    <col min="5" max="5" width="9" style="7" bestFit="1" customWidth="1"/>
    <col min="6" max="6" width="11.7109375" style="7" bestFit="1" customWidth="1"/>
    <col min="7" max="7" width="16.85546875" style="7" bestFit="1" customWidth="1"/>
    <col min="8" max="12" width="8" customWidth="1"/>
    <col min="13" max="13" width="17.7109375" style="5" customWidth="1"/>
    <col min="14" max="14" width="42.7109375" customWidth="1"/>
    <col min="15" max="15" width="10.42578125" style="5" bestFit="1" customWidth="1"/>
    <col min="16" max="16" width="11" style="5" bestFit="1" customWidth="1"/>
    <col min="17" max="17" width="11" style="5" customWidth="1"/>
    <col min="18" max="18" width="11.7109375" style="5" bestFit="1" customWidth="1"/>
    <col min="19" max="19" width="16.85546875" style="5" bestFit="1" customWidth="1"/>
    <col min="20" max="25" width="8" customWidth="1"/>
  </cols>
  <sheetData>
    <row r="1" spans="1:25" ht="12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R1" s="4"/>
      <c r="S1" s="4"/>
      <c r="T1" s="1"/>
      <c r="U1" s="1"/>
      <c r="V1" s="1"/>
      <c r="W1" s="1"/>
      <c r="X1" s="1"/>
      <c r="Y1" s="1"/>
    </row>
    <row r="2" spans="1:25" ht="12.75" customHeight="1" x14ac:dyDescent="0.25">
      <c r="A2" s="4" t="s">
        <v>7</v>
      </c>
      <c r="B2" s="1"/>
      <c r="C2" s="1"/>
      <c r="D2" s="3"/>
      <c r="E2" s="3"/>
      <c r="F2" s="3"/>
      <c r="G2" s="3"/>
      <c r="H2" s="1"/>
      <c r="I2" s="1"/>
      <c r="J2" s="1"/>
      <c r="K2" s="1"/>
      <c r="L2" s="1"/>
      <c r="T2" s="1"/>
      <c r="U2" s="1"/>
      <c r="V2" s="1"/>
      <c r="W2" s="1"/>
      <c r="X2" s="1"/>
      <c r="Y2" s="1"/>
    </row>
    <row r="3" spans="1:25" ht="12.75" customHeight="1" x14ac:dyDescent="0.25">
      <c r="A3" s="4">
        <v>2</v>
      </c>
      <c r="B3" s="1" t="s">
        <v>8</v>
      </c>
      <c r="C3" s="2" t="s">
        <v>9</v>
      </c>
      <c r="D3" s="3" t="s">
        <v>10</v>
      </c>
      <c r="E3" s="11">
        <v>1.84E-2</v>
      </c>
      <c r="F3" s="11">
        <v>89242.51</v>
      </c>
      <c r="G3" s="11">
        <v>1642.06</v>
      </c>
      <c r="H3" s="1"/>
      <c r="I3" s="1"/>
      <c r="J3" s="1"/>
      <c r="K3" s="1"/>
      <c r="L3" s="1"/>
      <c r="T3" s="1"/>
      <c r="U3" s="1"/>
      <c r="V3" s="1"/>
      <c r="W3" s="1"/>
      <c r="X3" s="1"/>
      <c r="Y3" s="1"/>
    </row>
    <row r="4" spans="1:25" ht="12.75" customHeight="1" x14ac:dyDescent="0.25">
      <c r="A4" s="4">
        <v>3</v>
      </c>
      <c r="B4" s="1" t="s">
        <v>11</v>
      </c>
      <c r="C4" s="2" t="s">
        <v>12</v>
      </c>
      <c r="D4" s="3" t="s">
        <v>13</v>
      </c>
      <c r="E4" s="11">
        <v>3.6000000000000004E-2</v>
      </c>
      <c r="F4" s="11">
        <v>14569.17</v>
      </c>
      <c r="G4" s="11">
        <v>524.49</v>
      </c>
      <c r="H4" s="1"/>
      <c r="I4" s="1"/>
      <c r="J4" s="1"/>
      <c r="K4" s="1"/>
      <c r="L4" s="1"/>
      <c r="T4" s="1"/>
      <c r="U4" s="1"/>
      <c r="V4" s="1"/>
      <c r="W4" s="1"/>
      <c r="X4" s="1"/>
      <c r="Y4" s="1"/>
    </row>
    <row r="5" spans="1:25" ht="12.75" customHeight="1" x14ac:dyDescent="0.25">
      <c r="A5" s="4">
        <v>4</v>
      </c>
      <c r="B5" s="1" t="s">
        <v>14</v>
      </c>
      <c r="C5" s="2" t="s">
        <v>15</v>
      </c>
      <c r="D5" s="3" t="s">
        <v>10</v>
      </c>
      <c r="E5" s="11">
        <v>2.7E-2</v>
      </c>
      <c r="F5" s="11">
        <v>4779.38</v>
      </c>
      <c r="G5" s="11">
        <v>129.04</v>
      </c>
      <c r="H5" s="1"/>
      <c r="I5" s="1"/>
      <c r="J5" s="1"/>
      <c r="K5" s="1"/>
      <c r="L5" s="1"/>
      <c r="T5" s="1"/>
      <c r="U5" s="1"/>
      <c r="V5" s="1"/>
      <c r="W5" s="1"/>
      <c r="X5" s="1"/>
      <c r="Y5" s="1"/>
    </row>
    <row r="6" spans="1:25" ht="12.75" customHeight="1" x14ac:dyDescent="0.25">
      <c r="A6" s="4">
        <v>5</v>
      </c>
      <c r="B6" s="1" t="s">
        <v>16</v>
      </c>
      <c r="C6" s="2" t="s">
        <v>17</v>
      </c>
      <c r="D6" s="3" t="s">
        <v>13</v>
      </c>
      <c r="E6" s="11">
        <v>0.27</v>
      </c>
      <c r="F6" s="11">
        <v>2440.91</v>
      </c>
      <c r="G6" s="11">
        <v>659.05</v>
      </c>
      <c r="H6" s="1"/>
      <c r="I6" s="1"/>
      <c r="J6" s="1"/>
      <c r="K6" s="1"/>
      <c r="L6" s="1"/>
      <c r="T6" s="1"/>
      <c r="U6" s="1"/>
      <c r="V6" s="1"/>
      <c r="W6" s="1"/>
      <c r="X6" s="1"/>
      <c r="Y6" s="1"/>
    </row>
    <row r="7" spans="1:25" ht="12.75" customHeight="1" x14ac:dyDescent="0.25">
      <c r="A7" s="4">
        <v>6</v>
      </c>
      <c r="B7" s="2" t="s">
        <v>2448</v>
      </c>
      <c r="C7" s="2" t="s">
        <v>18</v>
      </c>
      <c r="D7" s="3" t="s">
        <v>19</v>
      </c>
      <c r="E7" s="11">
        <v>3.6000000000000004E-2</v>
      </c>
      <c r="F7" s="11">
        <v>21589.5</v>
      </c>
      <c r="G7" s="11">
        <v>777.22</v>
      </c>
      <c r="H7" s="1"/>
      <c r="I7" s="1"/>
      <c r="J7" s="1"/>
      <c r="K7" s="1"/>
      <c r="L7" s="1"/>
      <c r="T7" s="1"/>
      <c r="U7" s="1"/>
      <c r="V7" s="1"/>
      <c r="W7" s="1"/>
      <c r="X7" s="1"/>
      <c r="Y7" s="1"/>
    </row>
    <row r="8" spans="1:25" ht="12.75" customHeight="1" x14ac:dyDescent="0.25">
      <c r="A8" s="4">
        <v>7</v>
      </c>
      <c r="B8" s="2" t="s">
        <v>2449</v>
      </c>
      <c r="C8" s="2" t="s">
        <v>20</v>
      </c>
      <c r="D8" s="3" t="s">
        <v>21</v>
      </c>
      <c r="E8" s="11">
        <v>0.82</v>
      </c>
      <c r="F8" s="11" t="s">
        <v>22</v>
      </c>
      <c r="G8" s="11" t="s">
        <v>22</v>
      </c>
      <c r="H8" s="1"/>
      <c r="I8" s="1"/>
      <c r="J8" s="1"/>
      <c r="K8" s="1"/>
      <c r="L8" s="1"/>
      <c r="T8" s="1"/>
      <c r="U8" s="1"/>
      <c r="V8" s="1"/>
      <c r="W8" s="1"/>
      <c r="X8" s="1"/>
      <c r="Y8" s="1"/>
    </row>
    <row r="9" spans="1:25" ht="12.75" customHeight="1" x14ac:dyDescent="0.25">
      <c r="A9" s="4">
        <v>8</v>
      </c>
      <c r="B9" s="1" t="s">
        <v>23</v>
      </c>
      <c r="C9" s="2" t="s">
        <v>24</v>
      </c>
      <c r="D9" s="3" t="s">
        <v>25</v>
      </c>
      <c r="E9" s="11">
        <v>4.0000000000000001E-3</v>
      </c>
      <c r="F9" s="11">
        <v>7845.06</v>
      </c>
      <c r="G9" s="11">
        <v>31.38</v>
      </c>
      <c r="H9" s="1"/>
      <c r="I9" s="1"/>
      <c r="J9" s="1"/>
      <c r="K9" s="1"/>
      <c r="L9" s="1"/>
      <c r="T9" s="1"/>
      <c r="U9" s="1"/>
      <c r="V9" s="1"/>
      <c r="W9" s="1"/>
      <c r="X9" s="1"/>
      <c r="Y9" s="1"/>
    </row>
    <row r="10" spans="1:25" ht="12.75" customHeight="1" x14ac:dyDescent="0.25">
      <c r="A10" s="4">
        <v>9</v>
      </c>
      <c r="B10" s="1" t="s">
        <v>26</v>
      </c>
      <c r="C10" s="1" t="s">
        <v>27</v>
      </c>
      <c r="D10" s="3" t="s">
        <v>21</v>
      </c>
      <c r="E10" s="11">
        <v>4.0000000000000001E-3</v>
      </c>
      <c r="F10" s="11">
        <v>26536.13</v>
      </c>
      <c r="G10" s="11">
        <v>106.14</v>
      </c>
      <c r="H10" s="1"/>
      <c r="I10" s="1"/>
      <c r="J10" s="1"/>
      <c r="K10" s="1"/>
      <c r="L10" s="1"/>
      <c r="T10" s="1"/>
      <c r="U10" s="1"/>
      <c r="V10" s="1"/>
      <c r="W10" s="1"/>
      <c r="X10" s="1"/>
      <c r="Y10" s="1"/>
    </row>
    <row r="11" spans="1:25" ht="12.75" customHeight="1" x14ac:dyDescent="0.25">
      <c r="A11" s="4">
        <v>10</v>
      </c>
      <c r="B11" s="1" t="s">
        <v>28</v>
      </c>
      <c r="C11" s="2" t="s">
        <v>29</v>
      </c>
      <c r="D11" s="3" t="s">
        <v>30</v>
      </c>
      <c r="E11" s="11">
        <v>9.9000000000000008E-3</v>
      </c>
      <c r="F11" s="11">
        <v>7042.6</v>
      </c>
      <c r="G11" s="11">
        <v>69.72</v>
      </c>
      <c r="H11" s="1"/>
      <c r="I11" s="1"/>
      <c r="J11" s="1"/>
      <c r="K11" s="1"/>
      <c r="L11" s="1"/>
      <c r="T11" s="1"/>
      <c r="U11" s="1"/>
      <c r="V11" s="1"/>
      <c r="W11" s="1"/>
      <c r="X11" s="1"/>
      <c r="Y11" s="1"/>
    </row>
    <row r="12" spans="1:25" ht="12.75" customHeight="1" x14ac:dyDescent="0.25">
      <c r="A12" s="4">
        <v>11</v>
      </c>
      <c r="B12" s="1" t="s">
        <v>31</v>
      </c>
      <c r="C12" s="1" t="s">
        <v>32</v>
      </c>
      <c r="D12" s="3" t="s">
        <v>21</v>
      </c>
      <c r="E12" s="11">
        <v>0.99</v>
      </c>
      <c r="F12" s="11">
        <v>195</v>
      </c>
      <c r="G12" s="11">
        <v>193.05</v>
      </c>
      <c r="H12" s="1"/>
      <c r="I12" s="1"/>
      <c r="J12" s="1"/>
      <c r="K12" s="1"/>
      <c r="L12" s="1"/>
      <c r="T12" s="1"/>
      <c r="U12" s="1"/>
      <c r="V12" s="1"/>
      <c r="W12" s="1"/>
      <c r="X12" s="1"/>
      <c r="Y12" s="1"/>
    </row>
    <row r="13" spans="1:25" ht="12.75" customHeight="1" x14ac:dyDescent="0.25">
      <c r="A13" s="4" t="s">
        <v>33</v>
      </c>
      <c r="B13" s="1"/>
      <c r="C13" s="1"/>
      <c r="D13" s="3"/>
      <c r="E13" s="3"/>
      <c r="F13" s="3"/>
      <c r="G13" s="3"/>
      <c r="H13" s="1"/>
      <c r="I13" s="1"/>
      <c r="J13" s="1"/>
      <c r="K13" s="1"/>
      <c r="L13" s="1"/>
      <c r="T13" s="1"/>
      <c r="U13" s="1"/>
      <c r="V13" s="1"/>
      <c r="W13" s="1"/>
      <c r="X13" s="1"/>
      <c r="Y13" s="1"/>
    </row>
    <row r="14" spans="1:25" ht="12.75" customHeight="1" x14ac:dyDescent="0.25">
      <c r="A14" s="4">
        <v>2</v>
      </c>
      <c r="B14" s="2" t="s">
        <v>2450</v>
      </c>
      <c r="C14" s="2" t="s">
        <v>34</v>
      </c>
      <c r="D14" s="3" t="s">
        <v>35</v>
      </c>
      <c r="E14" s="11">
        <v>5</v>
      </c>
      <c r="F14" s="11" t="s">
        <v>22</v>
      </c>
      <c r="G14" s="11" t="s">
        <v>22</v>
      </c>
      <c r="H14" s="1"/>
      <c r="I14" s="1"/>
      <c r="J14" s="1"/>
      <c r="K14" s="1"/>
      <c r="L14" s="1"/>
      <c r="T14" s="1"/>
      <c r="U14" s="1"/>
      <c r="V14" s="1"/>
      <c r="W14" s="1"/>
      <c r="X14" s="1"/>
      <c r="Y14" s="1"/>
    </row>
    <row r="15" spans="1:25" ht="12.75" customHeight="1" x14ac:dyDescent="0.25">
      <c r="A15" s="4">
        <v>3</v>
      </c>
      <c r="B15" s="2" t="s">
        <v>2451</v>
      </c>
      <c r="C15" s="2" t="s">
        <v>36</v>
      </c>
      <c r="D15" s="3" t="s">
        <v>37</v>
      </c>
      <c r="E15" s="11">
        <v>0.9</v>
      </c>
      <c r="F15" s="11">
        <v>2147.86</v>
      </c>
      <c r="G15" s="11">
        <v>1933.07</v>
      </c>
      <c r="H15" s="1"/>
      <c r="I15" s="1"/>
      <c r="J15" s="1"/>
      <c r="K15" s="1"/>
      <c r="L15" s="1"/>
      <c r="T15" s="1"/>
      <c r="U15" s="1"/>
      <c r="V15" s="1"/>
      <c r="W15" s="1"/>
      <c r="X15" s="1"/>
      <c r="Y15" s="1"/>
    </row>
    <row r="16" spans="1:25" ht="12.75" customHeight="1" x14ac:dyDescent="0.25">
      <c r="A16" s="4">
        <v>4</v>
      </c>
      <c r="B16" s="2" t="s">
        <v>2452</v>
      </c>
      <c r="C16" s="2" t="s">
        <v>38</v>
      </c>
      <c r="D16" s="3" t="s">
        <v>19</v>
      </c>
      <c r="E16" s="11">
        <v>0.09</v>
      </c>
      <c r="F16" s="11" t="s">
        <v>22</v>
      </c>
      <c r="G16" s="11" t="s">
        <v>22</v>
      </c>
      <c r="H16" s="1"/>
      <c r="I16" s="1"/>
      <c r="J16" s="1"/>
      <c r="K16" s="1"/>
      <c r="L16" s="1"/>
      <c r="T16" s="1"/>
      <c r="U16" s="1"/>
      <c r="V16" s="1"/>
      <c r="W16" s="1"/>
      <c r="X16" s="1"/>
      <c r="Y16" s="1"/>
    </row>
    <row r="17" spans="1:25" ht="12.75" customHeight="1" x14ac:dyDescent="0.25">
      <c r="A17" s="4">
        <v>5</v>
      </c>
      <c r="B17" s="2" t="s">
        <v>2453</v>
      </c>
      <c r="C17" s="1" t="s">
        <v>39</v>
      </c>
      <c r="D17" s="3" t="s">
        <v>35</v>
      </c>
      <c r="E17" s="11">
        <v>1</v>
      </c>
      <c r="F17" s="11">
        <v>265.97000000000003</v>
      </c>
      <c r="G17" s="11">
        <v>265.97000000000003</v>
      </c>
      <c r="H17" s="1"/>
      <c r="I17" s="1"/>
      <c r="J17" s="1"/>
      <c r="K17" s="1"/>
      <c r="L17" s="1"/>
      <c r="T17" s="1"/>
      <c r="U17" s="1"/>
      <c r="V17" s="1"/>
      <c r="W17" s="1"/>
      <c r="X17" s="1"/>
      <c r="Y17" s="1"/>
    </row>
    <row r="18" spans="1:25" ht="12.75" customHeight="1" x14ac:dyDescent="0.25">
      <c r="A18" s="4">
        <v>6</v>
      </c>
      <c r="B18" s="2" t="s">
        <v>2454</v>
      </c>
      <c r="C18" s="1" t="s">
        <v>40</v>
      </c>
      <c r="D18" s="3" t="s">
        <v>35</v>
      </c>
      <c r="E18" s="11">
        <v>1</v>
      </c>
      <c r="F18" s="11" t="s">
        <v>22</v>
      </c>
      <c r="G18" s="11" t="s">
        <v>22</v>
      </c>
      <c r="H18" s="1"/>
      <c r="I18" s="1"/>
      <c r="J18" s="1"/>
      <c r="K18" s="1"/>
      <c r="L18" s="1"/>
      <c r="T18" s="1"/>
      <c r="U18" s="1"/>
      <c r="V18" s="1"/>
      <c r="W18" s="1"/>
      <c r="X18" s="1"/>
      <c r="Y18" s="1"/>
    </row>
    <row r="19" spans="1:25" ht="12.75" customHeight="1" x14ac:dyDescent="0.25">
      <c r="A19" s="4" t="s">
        <v>41</v>
      </c>
      <c r="B19" s="1"/>
      <c r="C19" s="1"/>
      <c r="D19" s="3"/>
      <c r="E19" s="3"/>
      <c r="F19" s="3"/>
      <c r="G19" s="3"/>
      <c r="H19" s="1"/>
      <c r="I19" s="1"/>
      <c r="J19" s="1"/>
      <c r="K19" s="1"/>
      <c r="L19" s="1"/>
      <c r="T19" s="1"/>
      <c r="U19" s="1"/>
      <c r="V19" s="1"/>
      <c r="W19" s="1"/>
      <c r="X19" s="1"/>
      <c r="Y19" s="1"/>
    </row>
    <row r="20" spans="1:25" ht="12.75" customHeight="1" x14ac:dyDescent="0.25">
      <c r="A20" s="4">
        <v>1</v>
      </c>
      <c r="B20" s="2" t="s">
        <v>2455</v>
      </c>
      <c r="C20" s="2" t="s">
        <v>42</v>
      </c>
      <c r="D20" s="3" t="s">
        <v>43</v>
      </c>
      <c r="E20" s="11">
        <v>4.5900000000000003E-2</v>
      </c>
      <c r="F20" s="11">
        <v>5062.49</v>
      </c>
      <c r="G20" s="11">
        <v>232.37</v>
      </c>
      <c r="H20" s="1"/>
      <c r="I20" s="1"/>
      <c r="J20" s="1"/>
      <c r="K20" s="1"/>
      <c r="L20" s="1"/>
      <c r="T20" s="1"/>
      <c r="U20" s="1"/>
      <c r="V20" s="1"/>
      <c r="W20" s="1"/>
      <c r="X20" s="1"/>
      <c r="Y20" s="1"/>
    </row>
    <row r="21" spans="1:25" ht="12.75" customHeight="1" x14ac:dyDescent="0.25">
      <c r="A21" s="4">
        <v>2</v>
      </c>
      <c r="B21" s="1" t="s">
        <v>44</v>
      </c>
      <c r="C21" s="2" t="s">
        <v>45</v>
      </c>
      <c r="D21" s="3" t="s">
        <v>43</v>
      </c>
      <c r="E21" s="11">
        <v>2.6650000000000004E-2</v>
      </c>
      <c r="F21" s="11">
        <v>8893.15</v>
      </c>
      <c r="G21" s="11">
        <v>237</v>
      </c>
      <c r="H21" s="1"/>
      <c r="I21" s="1"/>
      <c r="J21" s="1"/>
      <c r="K21" s="1"/>
      <c r="L21" s="1"/>
      <c r="T21" s="1"/>
      <c r="U21" s="1"/>
      <c r="V21" s="1"/>
      <c r="W21" s="1"/>
      <c r="X21" s="1"/>
      <c r="Y21" s="1"/>
    </row>
    <row r="22" spans="1:25" ht="12.75" customHeight="1" x14ac:dyDescent="0.25">
      <c r="A22" s="4">
        <v>3</v>
      </c>
      <c r="B22" s="1" t="s">
        <v>46</v>
      </c>
      <c r="C22" s="1" t="s">
        <v>47</v>
      </c>
      <c r="D22" s="3" t="s">
        <v>48</v>
      </c>
      <c r="E22" s="11">
        <v>0.7</v>
      </c>
      <c r="F22" s="11">
        <v>1493.61</v>
      </c>
      <c r="G22" s="11">
        <v>1045.53</v>
      </c>
      <c r="H22" s="1"/>
      <c r="I22" s="1"/>
      <c r="J22" s="1"/>
      <c r="K22" s="1"/>
      <c r="L22" s="1"/>
      <c r="T22" s="1"/>
      <c r="U22" s="1"/>
      <c r="V22" s="1"/>
      <c r="W22" s="1"/>
      <c r="X22" s="1"/>
      <c r="Y22" s="1"/>
    </row>
    <row r="23" spans="1:25" ht="12.75" customHeight="1" x14ac:dyDescent="0.25">
      <c r="A23" s="4">
        <v>4</v>
      </c>
      <c r="B23" s="1" t="s">
        <v>49</v>
      </c>
      <c r="C23" s="1" t="s">
        <v>50</v>
      </c>
      <c r="D23" s="3" t="s">
        <v>48</v>
      </c>
      <c r="E23" s="11">
        <v>0.9</v>
      </c>
      <c r="F23" s="11">
        <v>944.42</v>
      </c>
      <c r="G23" s="11">
        <v>849.98</v>
      </c>
      <c r="H23" s="1"/>
      <c r="I23" s="1"/>
      <c r="J23" s="1"/>
      <c r="K23" s="1"/>
      <c r="L23" s="1"/>
      <c r="T23" s="1"/>
      <c r="U23" s="1"/>
      <c r="V23" s="1"/>
      <c r="W23" s="1"/>
      <c r="X23" s="1"/>
      <c r="Y23" s="1"/>
    </row>
    <row r="24" spans="1:25" ht="12.75" customHeight="1" x14ac:dyDescent="0.25">
      <c r="A24" s="4">
        <v>5</v>
      </c>
      <c r="B24" s="1" t="s">
        <v>51</v>
      </c>
      <c r="C24" s="2" t="s">
        <v>52</v>
      </c>
      <c r="D24" s="3" t="s">
        <v>53</v>
      </c>
      <c r="E24" s="11">
        <v>4.9120800000000004</v>
      </c>
      <c r="F24" s="11">
        <v>9594.69</v>
      </c>
      <c r="G24" s="11">
        <v>47129.88</v>
      </c>
      <c r="H24" s="1"/>
      <c r="I24" s="1"/>
      <c r="J24" s="1"/>
      <c r="K24" s="1"/>
      <c r="L24" s="1"/>
      <c r="T24" s="1"/>
      <c r="U24" s="1"/>
      <c r="V24" s="1"/>
      <c r="W24" s="1"/>
      <c r="X24" s="1"/>
      <c r="Y24" s="1"/>
    </row>
    <row r="25" spans="1:25" ht="12.75" customHeight="1" x14ac:dyDescent="0.25">
      <c r="A25" s="4">
        <v>6</v>
      </c>
      <c r="B25" s="1" t="s">
        <v>54</v>
      </c>
      <c r="C25" s="2" t="s">
        <v>55</v>
      </c>
      <c r="D25" s="3" t="s">
        <v>53</v>
      </c>
      <c r="E25" s="12" t="s">
        <v>56</v>
      </c>
      <c r="F25" s="11">
        <v>16701.88</v>
      </c>
      <c r="G25" s="11">
        <v>106251.23</v>
      </c>
      <c r="H25" s="1"/>
      <c r="I25" s="1"/>
      <c r="J25" s="1"/>
      <c r="K25" s="1"/>
      <c r="L25" s="1"/>
      <c r="T25" s="1"/>
      <c r="U25" s="1"/>
      <c r="V25" s="1"/>
      <c r="W25" s="1"/>
      <c r="X25" s="1"/>
      <c r="Y25" s="1"/>
    </row>
    <row r="26" spans="1:25" ht="12.75" customHeight="1" x14ac:dyDescent="0.25">
      <c r="A26" s="4">
        <v>7</v>
      </c>
      <c r="B26" s="1" t="s">
        <v>57</v>
      </c>
      <c r="C26" s="2" t="s">
        <v>58</v>
      </c>
      <c r="D26" s="3" t="s">
        <v>53</v>
      </c>
      <c r="E26" s="11">
        <v>1.028305</v>
      </c>
      <c r="F26" s="11">
        <v>9423.11</v>
      </c>
      <c r="G26" s="11">
        <v>9689.83</v>
      </c>
      <c r="H26" s="1"/>
      <c r="I26" s="1"/>
      <c r="J26" s="1"/>
      <c r="K26" s="1"/>
      <c r="L26" s="1"/>
      <c r="T26" s="1"/>
      <c r="U26" s="1"/>
      <c r="V26" s="1"/>
      <c r="W26" s="1"/>
      <c r="X26" s="1"/>
      <c r="Y26" s="1"/>
    </row>
    <row r="27" spans="1:25" ht="12.75" customHeight="1" x14ac:dyDescent="0.25">
      <c r="A27" s="4">
        <v>8</v>
      </c>
      <c r="B27" s="2" t="s">
        <v>2558</v>
      </c>
      <c r="C27" s="2" t="s">
        <v>59</v>
      </c>
      <c r="D27" s="3" t="s">
        <v>60</v>
      </c>
      <c r="E27" s="11">
        <v>373.63799999999998</v>
      </c>
      <c r="F27" s="11">
        <v>781.05</v>
      </c>
      <c r="G27" s="11">
        <v>291829.96000000002</v>
      </c>
      <c r="H27" s="1"/>
      <c r="I27" s="1"/>
      <c r="J27" s="1"/>
      <c r="K27" s="1"/>
      <c r="L27" s="1"/>
      <c r="T27" s="1"/>
      <c r="U27" s="1"/>
      <c r="V27" s="1"/>
      <c r="W27" s="1"/>
      <c r="X27" s="1"/>
      <c r="Y27" s="1"/>
    </row>
    <row r="28" spans="1:25" ht="12.75" customHeight="1" x14ac:dyDescent="0.25">
      <c r="A28" s="4">
        <v>9</v>
      </c>
      <c r="B28" s="2" t="s">
        <v>2559</v>
      </c>
      <c r="C28" s="2" t="s">
        <v>61</v>
      </c>
      <c r="D28" s="3" t="s">
        <v>60</v>
      </c>
      <c r="E28" s="11">
        <v>6.6059999999999999</v>
      </c>
      <c r="F28" s="11">
        <v>668.57</v>
      </c>
      <c r="G28" s="11">
        <v>4416.57</v>
      </c>
      <c r="H28" s="1"/>
      <c r="I28" s="1"/>
      <c r="J28" s="1"/>
      <c r="K28" s="1"/>
      <c r="L28" s="1"/>
      <c r="T28" s="1"/>
      <c r="U28" s="1"/>
      <c r="V28" s="1"/>
      <c r="W28" s="1"/>
      <c r="X28" s="1"/>
      <c r="Y28" s="1"/>
    </row>
    <row r="29" spans="1:25" ht="12.75" customHeight="1" x14ac:dyDescent="0.25">
      <c r="A29" s="4">
        <v>10</v>
      </c>
      <c r="B29" s="2" t="s">
        <v>2560</v>
      </c>
      <c r="C29" s="2" t="s">
        <v>62</v>
      </c>
      <c r="D29" s="3" t="s">
        <v>60</v>
      </c>
      <c r="E29" s="11">
        <v>93.713999999999999</v>
      </c>
      <c r="F29" s="11">
        <v>796.67</v>
      </c>
      <c r="G29" s="11">
        <v>74659.13</v>
      </c>
      <c r="H29" s="1"/>
      <c r="I29" s="1"/>
      <c r="J29" s="1"/>
      <c r="K29" s="1"/>
      <c r="L29" s="1"/>
      <c r="T29" s="1"/>
      <c r="U29" s="1"/>
      <c r="V29" s="1"/>
      <c r="W29" s="1"/>
      <c r="X29" s="1"/>
      <c r="Y29" s="1"/>
    </row>
    <row r="30" spans="1:25" ht="12.75" customHeight="1" x14ac:dyDescent="0.25">
      <c r="A30" s="4">
        <v>11</v>
      </c>
      <c r="B30" s="2" t="s">
        <v>2561</v>
      </c>
      <c r="C30" s="2" t="s">
        <v>63</v>
      </c>
      <c r="D30" s="3" t="s">
        <v>60</v>
      </c>
      <c r="E30" s="11">
        <v>17.25</v>
      </c>
      <c r="F30" s="11">
        <v>681.92</v>
      </c>
      <c r="G30" s="11">
        <v>11763.12</v>
      </c>
      <c r="H30" s="1"/>
      <c r="I30" s="1"/>
      <c r="J30" s="1"/>
      <c r="K30" s="1"/>
      <c r="L30" s="1"/>
      <c r="T30" s="1"/>
      <c r="U30" s="1"/>
      <c r="V30" s="1"/>
      <c r="W30" s="1"/>
      <c r="X30" s="1"/>
      <c r="Y30" s="1"/>
    </row>
    <row r="31" spans="1:25" ht="12.75" customHeight="1" x14ac:dyDescent="0.25">
      <c r="A31" s="4">
        <v>12</v>
      </c>
      <c r="B31" s="2" t="s">
        <v>2562</v>
      </c>
      <c r="C31" s="2" t="s">
        <v>64</v>
      </c>
      <c r="D31" s="3" t="s">
        <v>60</v>
      </c>
      <c r="E31" s="12" t="s">
        <v>65</v>
      </c>
      <c r="F31" s="11">
        <v>460.91</v>
      </c>
      <c r="G31" s="11">
        <v>289711.96999999997</v>
      </c>
      <c r="H31" s="1"/>
      <c r="I31" s="1"/>
      <c r="J31" s="1"/>
      <c r="K31" s="1"/>
      <c r="L31" s="1"/>
      <c r="T31" s="1"/>
      <c r="U31" s="1"/>
      <c r="V31" s="1"/>
      <c r="W31" s="1"/>
      <c r="X31" s="1"/>
      <c r="Y31" s="1"/>
    </row>
    <row r="32" spans="1:25" ht="12.75" customHeight="1" x14ac:dyDescent="0.25">
      <c r="A32" s="4">
        <v>13</v>
      </c>
      <c r="B32" s="2" t="s">
        <v>2563</v>
      </c>
      <c r="C32" s="2" t="s">
        <v>66</v>
      </c>
      <c r="D32" s="3" t="s">
        <v>60</v>
      </c>
      <c r="E32" s="11">
        <v>7.5981000000000005</v>
      </c>
      <c r="F32" s="11">
        <v>499.04</v>
      </c>
      <c r="G32" s="11">
        <v>3791.76</v>
      </c>
      <c r="H32" s="1"/>
      <c r="I32" s="1"/>
      <c r="J32" s="1"/>
      <c r="K32" s="1"/>
      <c r="L32" s="1"/>
      <c r="T32" s="1"/>
      <c r="U32" s="1"/>
      <c r="V32" s="1"/>
      <c r="W32" s="1"/>
      <c r="X32" s="1"/>
      <c r="Y32" s="1"/>
    </row>
    <row r="33" spans="1:25" ht="12.75" customHeight="1" x14ac:dyDescent="0.25">
      <c r="A33" s="4">
        <v>14</v>
      </c>
      <c r="B33" s="2" t="s">
        <v>2564</v>
      </c>
      <c r="C33" s="2" t="s">
        <v>67</v>
      </c>
      <c r="D33" s="3" t="s">
        <v>35</v>
      </c>
      <c r="E33" s="11">
        <v>367</v>
      </c>
      <c r="F33" s="11">
        <v>10.36</v>
      </c>
      <c r="G33" s="11">
        <v>3802.12</v>
      </c>
      <c r="H33" s="1"/>
      <c r="I33" s="1"/>
      <c r="J33" s="1"/>
      <c r="K33" s="1"/>
      <c r="L33" s="1"/>
      <c r="T33" s="1"/>
      <c r="U33" s="1"/>
      <c r="V33" s="1"/>
      <c r="W33" s="1"/>
      <c r="X33" s="1"/>
      <c r="Y33" s="1"/>
    </row>
    <row r="34" spans="1:25" ht="12.75" customHeight="1" x14ac:dyDescent="0.25">
      <c r="A34" s="4">
        <v>15</v>
      </c>
      <c r="B34" s="2" t="s">
        <v>2565</v>
      </c>
      <c r="C34" s="1" t="s">
        <v>68</v>
      </c>
      <c r="D34" s="3" t="s">
        <v>69</v>
      </c>
      <c r="E34" s="11">
        <v>3</v>
      </c>
      <c r="F34" s="11">
        <v>43.97</v>
      </c>
      <c r="G34" s="11">
        <v>131.91</v>
      </c>
      <c r="H34" s="1"/>
      <c r="I34" s="1"/>
      <c r="J34" s="1"/>
      <c r="K34" s="1"/>
      <c r="L34" s="1"/>
      <c r="T34" s="1"/>
      <c r="U34" s="1"/>
      <c r="V34" s="1"/>
      <c r="W34" s="1"/>
      <c r="X34" s="1"/>
      <c r="Y34" s="1"/>
    </row>
    <row r="35" spans="1:25" ht="12.75" customHeight="1" x14ac:dyDescent="0.25">
      <c r="A35" s="4">
        <v>16</v>
      </c>
      <c r="B35" s="2" t="s">
        <v>2566</v>
      </c>
      <c r="C35" s="1" t="s">
        <v>70</v>
      </c>
      <c r="D35" s="3" t="s">
        <v>69</v>
      </c>
      <c r="E35" s="11">
        <v>59</v>
      </c>
      <c r="F35" s="11">
        <v>59.13</v>
      </c>
      <c r="G35" s="11">
        <v>3488.67</v>
      </c>
      <c r="H35" s="1"/>
      <c r="I35" s="1"/>
      <c r="J35" s="1"/>
      <c r="K35" s="1"/>
      <c r="L35" s="1"/>
      <c r="T35" s="1"/>
      <c r="U35" s="1"/>
      <c r="V35" s="1"/>
      <c r="W35" s="1"/>
      <c r="X35" s="1"/>
      <c r="Y35" s="1"/>
    </row>
    <row r="36" spans="1:25" ht="12.75" customHeight="1" x14ac:dyDescent="0.25">
      <c r="A36" s="4">
        <v>17</v>
      </c>
      <c r="B36" s="2" t="s">
        <v>2567</v>
      </c>
      <c r="C36" s="1" t="s">
        <v>71</v>
      </c>
      <c r="D36" s="3" t="s">
        <v>69</v>
      </c>
      <c r="E36" s="11">
        <v>15</v>
      </c>
      <c r="F36" s="11">
        <v>70.41</v>
      </c>
      <c r="G36" s="11">
        <v>1056.1500000000001</v>
      </c>
      <c r="H36" s="1"/>
      <c r="I36" s="1"/>
      <c r="J36" s="1"/>
      <c r="K36" s="1"/>
      <c r="L36" s="1"/>
      <c r="T36" s="1"/>
      <c r="U36" s="1"/>
      <c r="V36" s="1"/>
      <c r="W36" s="1"/>
      <c r="X36" s="1"/>
      <c r="Y36" s="1"/>
    </row>
    <row r="37" spans="1:25" ht="12.75" customHeight="1" x14ac:dyDescent="0.25">
      <c r="A37" s="4">
        <v>18</v>
      </c>
      <c r="B37" s="2" t="s">
        <v>2568</v>
      </c>
      <c r="C37" s="1" t="s">
        <v>72</v>
      </c>
      <c r="D37" s="3" t="s">
        <v>69</v>
      </c>
      <c r="E37" s="11">
        <v>277.89999999999998</v>
      </c>
      <c r="F37" s="11">
        <v>84.44</v>
      </c>
      <c r="G37" s="11">
        <v>23465.88</v>
      </c>
      <c r="H37" s="1"/>
      <c r="I37" s="1"/>
      <c r="J37" s="1"/>
      <c r="K37" s="1"/>
      <c r="L37" s="1"/>
      <c r="T37" s="1"/>
      <c r="U37" s="1"/>
      <c r="V37" s="1"/>
      <c r="W37" s="1"/>
      <c r="X37" s="1"/>
      <c r="Y37" s="1"/>
    </row>
    <row r="38" spans="1:25" ht="12.75" customHeight="1" x14ac:dyDescent="0.25">
      <c r="A38" s="4">
        <v>19</v>
      </c>
      <c r="B38" s="2" t="s">
        <v>2569</v>
      </c>
      <c r="C38" s="1" t="s">
        <v>73</v>
      </c>
      <c r="D38" s="3" t="s">
        <v>60</v>
      </c>
      <c r="E38" s="11">
        <v>3.456</v>
      </c>
      <c r="F38" s="11">
        <v>559.39</v>
      </c>
      <c r="G38" s="11">
        <v>1933.25</v>
      </c>
      <c r="H38" s="1"/>
      <c r="I38" s="1"/>
      <c r="J38" s="1"/>
      <c r="K38" s="1"/>
      <c r="L38" s="1"/>
      <c r="T38" s="1"/>
      <c r="U38" s="1"/>
      <c r="V38" s="1"/>
      <c r="W38" s="1"/>
      <c r="X38" s="1"/>
      <c r="Y38" s="1"/>
    </row>
    <row r="39" spans="1:25" ht="12.75" customHeight="1" x14ac:dyDescent="0.25">
      <c r="A39" s="4">
        <v>20</v>
      </c>
      <c r="B39" s="2" t="s">
        <v>2570</v>
      </c>
      <c r="C39" s="1" t="s">
        <v>74</v>
      </c>
      <c r="D39" s="3" t="s">
        <v>69</v>
      </c>
      <c r="E39" s="11">
        <v>254.2</v>
      </c>
      <c r="F39" s="11">
        <v>56.77</v>
      </c>
      <c r="G39" s="11">
        <v>14430.93</v>
      </c>
      <c r="H39" s="1"/>
      <c r="I39" s="1"/>
      <c r="J39" s="1"/>
      <c r="K39" s="1"/>
      <c r="L39" s="1"/>
      <c r="T39" s="1"/>
      <c r="U39" s="1"/>
      <c r="V39" s="1"/>
      <c r="W39" s="1"/>
      <c r="X39" s="1"/>
      <c r="Y39" s="1"/>
    </row>
    <row r="40" spans="1:25" ht="12.75" customHeight="1" x14ac:dyDescent="0.25">
      <c r="A40" s="4">
        <v>21</v>
      </c>
      <c r="B40" s="2" t="s">
        <v>2571</v>
      </c>
      <c r="C40" s="1" t="s">
        <v>75</v>
      </c>
      <c r="D40" s="3" t="s">
        <v>69</v>
      </c>
      <c r="E40" s="11">
        <v>90.67</v>
      </c>
      <c r="F40" s="11">
        <v>164.63</v>
      </c>
      <c r="G40" s="11">
        <v>14927</v>
      </c>
      <c r="H40" s="1"/>
      <c r="I40" s="1"/>
      <c r="J40" s="1"/>
      <c r="K40" s="1"/>
      <c r="L40" s="1"/>
      <c r="T40" s="1"/>
      <c r="U40" s="1"/>
      <c r="V40" s="1"/>
      <c r="W40" s="1"/>
      <c r="X40" s="1"/>
      <c r="Y40" s="1"/>
    </row>
    <row r="41" spans="1:25" ht="12.75" customHeight="1" x14ac:dyDescent="0.25">
      <c r="A41" s="4">
        <v>22</v>
      </c>
      <c r="B41" s="2" t="s">
        <v>2572</v>
      </c>
      <c r="C41" s="1" t="s">
        <v>76</v>
      </c>
      <c r="D41" s="3" t="s">
        <v>69</v>
      </c>
      <c r="E41" s="11">
        <v>44.85</v>
      </c>
      <c r="F41" s="11">
        <v>269.49</v>
      </c>
      <c r="G41" s="11">
        <v>12086.63</v>
      </c>
      <c r="H41" s="1"/>
      <c r="I41" s="1"/>
      <c r="J41" s="1"/>
      <c r="K41" s="1"/>
      <c r="L41" s="1"/>
      <c r="T41" s="1"/>
      <c r="U41" s="1"/>
      <c r="V41" s="1"/>
      <c r="W41" s="1"/>
      <c r="X41" s="1"/>
      <c r="Y41" s="1"/>
    </row>
    <row r="42" spans="1:25" ht="12.75" customHeight="1" x14ac:dyDescent="0.25">
      <c r="A42" s="4">
        <v>23</v>
      </c>
      <c r="B42" s="2" t="s">
        <v>2573</v>
      </c>
      <c r="C42" s="1" t="s">
        <v>77</v>
      </c>
      <c r="D42" s="3" t="s">
        <v>69</v>
      </c>
      <c r="E42" s="11">
        <v>38.520000000000003</v>
      </c>
      <c r="F42" s="11">
        <v>314.91000000000003</v>
      </c>
      <c r="G42" s="11">
        <v>12130.33</v>
      </c>
      <c r="H42" s="1"/>
      <c r="I42" s="1"/>
      <c r="J42" s="1"/>
      <c r="K42" s="1"/>
      <c r="L42" s="1"/>
      <c r="T42" s="1"/>
      <c r="U42" s="1"/>
      <c r="V42" s="1"/>
      <c r="W42" s="1"/>
      <c r="X42" s="1"/>
      <c r="Y42" s="1"/>
    </row>
    <row r="43" spans="1:25" ht="12.75" customHeight="1" x14ac:dyDescent="0.25">
      <c r="A43" s="4">
        <v>24</v>
      </c>
      <c r="B43" s="1" t="s">
        <v>2574</v>
      </c>
      <c r="C43" s="1" t="s">
        <v>78</v>
      </c>
      <c r="D43" s="3" t="s">
        <v>79</v>
      </c>
      <c r="E43" s="11">
        <v>0.68</v>
      </c>
      <c r="F43" s="11">
        <v>1958.98</v>
      </c>
      <c r="G43" s="11">
        <v>1332.11</v>
      </c>
      <c r="H43" s="1"/>
      <c r="I43" s="1"/>
      <c r="J43" s="1"/>
      <c r="K43" s="1"/>
      <c r="L43" s="1"/>
      <c r="T43" s="1"/>
      <c r="U43" s="1"/>
      <c r="V43" s="1"/>
      <c r="W43" s="1"/>
      <c r="X43" s="1"/>
      <c r="Y43" s="1"/>
    </row>
    <row r="44" spans="1:25" ht="12.75" customHeight="1" x14ac:dyDescent="0.25">
      <c r="A44" s="4">
        <v>25</v>
      </c>
      <c r="B44" s="2" t="s">
        <v>2575</v>
      </c>
      <c r="C44" s="1" t="s">
        <v>80</v>
      </c>
      <c r="D44" s="3" t="s">
        <v>79</v>
      </c>
      <c r="E44" s="11">
        <v>14.76</v>
      </c>
      <c r="F44" s="11">
        <v>155.41</v>
      </c>
      <c r="G44" s="11">
        <v>2293.85</v>
      </c>
      <c r="H44" s="1"/>
      <c r="I44" s="1"/>
      <c r="J44" s="1"/>
      <c r="K44" s="1"/>
      <c r="L44" s="1"/>
      <c r="T44" s="1"/>
      <c r="U44" s="1"/>
      <c r="V44" s="1"/>
      <c r="W44" s="1"/>
      <c r="X44" s="1"/>
      <c r="Y44" s="1"/>
    </row>
    <row r="45" spans="1:25" ht="12.75" customHeight="1" x14ac:dyDescent="0.25">
      <c r="A45" s="4">
        <v>26</v>
      </c>
      <c r="B45" s="2" t="s">
        <v>2576</v>
      </c>
      <c r="C45" s="1" t="s">
        <v>81</v>
      </c>
      <c r="D45" s="3" t="s">
        <v>79</v>
      </c>
      <c r="E45" s="11">
        <v>11.4</v>
      </c>
      <c r="F45" s="11">
        <v>123.75</v>
      </c>
      <c r="G45" s="11">
        <v>1410.75</v>
      </c>
      <c r="H45" s="1"/>
      <c r="I45" s="1"/>
      <c r="J45" s="1"/>
      <c r="K45" s="1"/>
      <c r="L45" s="1"/>
      <c r="T45" s="1"/>
      <c r="U45" s="1"/>
      <c r="V45" s="1"/>
      <c r="W45" s="1"/>
      <c r="X45" s="1"/>
      <c r="Y45" s="1"/>
    </row>
    <row r="46" spans="1:25" ht="12.75" customHeight="1" x14ac:dyDescent="0.25">
      <c r="A46" s="4">
        <v>27</v>
      </c>
      <c r="B46" s="2" t="s">
        <v>2577</v>
      </c>
      <c r="C46" s="2" t="s">
        <v>82</v>
      </c>
      <c r="D46" s="3" t="s">
        <v>83</v>
      </c>
      <c r="E46" s="11">
        <v>6.4420000000000002</v>
      </c>
      <c r="F46" s="11">
        <v>611.1</v>
      </c>
      <c r="G46" s="11">
        <v>3936.71</v>
      </c>
      <c r="H46" s="1"/>
      <c r="I46" s="1"/>
      <c r="J46" s="1"/>
      <c r="K46" s="1"/>
      <c r="L46" s="1"/>
      <c r="T46" s="1"/>
      <c r="U46" s="1"/>
      <c r="V46" s="1"/>
      <c r="W46" s="1"/>
      <c r="X46" s="1"/>
      <c r="Y46" s="1"/>
    </row>
    <row r="47" spans="1:25" ht="12.75" customHeight="1" x14ac:dyDescent="0.25">
      <c r="A47" s="4">
        <v>28</v>
      </c>
      <c r="B47" s="2" t="s">
        <v>2578</v>
      </c>
      <c r="C47" s="2" t="s">
        <v>84</v>
      </c>
      <c r="D47" s="3" t="s">
        <v>60</v>
      </c>
      <c r="E47" s="11">
        <v>49.44</v>
      </c>
      <c r="F47" s="11">
        <v>222.04</v>
      </c>
      <c r="G47" s="11">
        <v>10977.66</v>
      </c>
      <c r="H47" s="1"/>
      <c r="I47" s="1"/>
      <c r="J47" s="1"/>
      <c r="K47" s="1"/>
      <c r="L47" s="1"/>
      <c r="T47" s="1"/>
      <c r="U47" s="1"/>
      <c r="V47" s="1"/>
      <c r="W47" s="1"/>
      <c r="X47" s="1"/>
      <c r="Y47" s="1"/>
    </row>
    <row r="48" spans="1:25" ht="12.75" customHeight="1" x14ac:dyDescent="0.25">
      <c r="A48" s="4">
        <v>29</v>
      </c>
      <c r="B48" s="2" t="s">
        <v>2576</v>
      </c>
      <c r="C48" s="1" t="s">
        <v>81</v>
      </c>
      <c r="D48" s="3" t="s">
        <v>79</v>
      </c>
      <c r="E48" s="11">
        <v>14.46</v>
      </c>
      <c r="F48" s="11">
        <v>123.75</v>
      </c>
      <c r="G48" s="11">
        <v>1789.43</v>
      </c>
      <c r="H48" s="1"/>
      <c r="I48" s="1"/>
      <c r="J48" s="1"/>
      <c r="K48" s="1"/>
      <c r="L48" s="1"/>
      <c r="T48" s="1"/>
      <c r="U48" s="1"/>
      <c r="V48" s="1"/>
      <c r="W48" s="1"/>
      <c r="X48" s="1"/>
      <c r="Y48" s="1"/>
    </row>
    <row r="49" spans="1:25" ht="12.75" customHeight="1" x14ac:dyDescent="0.25">
      <c r="A49" s="4">
        <v>30</v>
      </c>
      <c r="B49" s="1" t="s">
        <v>85</v>
      </c>
      <c r="C49" s="2" t="s">
        <v>86</v>
      </c>
      <c r="D49" s="3" t="s">
        <v>43</v>
      </c>
      <c r="E49" s="11">
        <v>7.0442</v>
      </c>
      <c r="F49" s="11">
        <v>295.98</v>
      </c>
      <c r="G49" s="11">
        <v>2084.94</v>
      </c>
      <c r="H49" s="1"/>
      <c r="I49" s="1"/>
      <c r="J49" s="1"/>
      <c r="K49" s="1"/>
      <c r="L49" s="1"/>
      <c r="T49" s="1"/>
      <c r="U49" s="1"/>
      <c r="V49" s="1"/>
      <c r="W49" s="1"/>
      <c r="X49" s="1"/>
      <c r="Y49" s="1"/>
    </row>
    <row r="50" spans="1:25" ht="12.75" customHeight="1" x14ac:dyDescent="0.25">
      <c r="A50" s="4">
        <v>31</v>
      </c>
      <c r="B50" s="2" t="s">
        <v>2579</v>
      </c>
      <c r="C50" s="1" t="s">
        <v>87</v>
      </c>
      <c r="D50" s="3" t="s">
        <v>60</v>
      </c>
      <c r="E50" s="11">
        <v>732.7</v>
      </c>
      <c r="F50" s="11">
        <v>22.21</v>
      </c>
      <c r="G50" s="11">
        <v>16273.27</v>
      </c>
      <c r="H50" s="1"/>
      <c r="I50" s="1"/>
      <c r="J50" s="1"/>
      <c r="K50" s="1"/>
      <c r="L50" s="1"/>
      <c r="T50" s="1"/>
      <c r="U50" s="1"/>
      <c r="V50" s="1"/>
      <c r="W50" s="1"/>
      <c r="X50" s="1"/>
      <c r="Y50" s="1"/>
    </row>
    <row r="51" spans="1:25" ht="12.75" customHeight="1" x14ac:dyDescent="0.25">
      <c r="A51" s="4">
        <v>32</v>
      </c>
      <c r="B51" s="2" t="s">
        <v>2580</v>
      </c>
      <c r="C51" s="1" t="s">
        <v>88</v>
      </c>
      <c r="D51" s="3" t="s">
        <v>79</v>
      </c>
      <c r="E51" s="11">
        <v>7.34</v>
      </c>
      <c r="F51" s="11">
        <v>202.71</v>
      </c>
      <c r="G51" s="11">
        <v>1487.89</v>
      </c>
      <c r="H51" s="1"/>
      <c r="I51" s="1"/>
      <c r="J51" s="1"/>
      <c r="K51" s="1"/>
      <c r="L51" s="1"/>
      <c r="T51" s="1"/>
      <c r="U51" s="1"/>
      <c r="V51" s="1"/>
      <c r="W51" s="1"/>
      <c r="X51" s="1"/>
      <c r="Y51" s="1"/>
    </row>
    <row r="52" spans="1:25" ht="12.75" customHeight="1" x14ac:dyDescent="0.25">
      <c r="A52" s="4">
        <v>33</v>
      </c>
      <c r="B52" s="2" t="s">
        <v>2581</v>
      </c>
      <c r="C52" s="2" t="s">
        <v>89</v>
      </c>
      <c r="D52" s="3" t="s">
        <v>60</v>
      </c>
      <c r="E52" s="11">
        <v>17.3</v>
      </c>
      <c r="F52" s="11">
        <v>190.49</v>
      </c>
      <c r="G52" s="11">
        <v>3295.48</v>
      </c>
      <c r="H52" s="1"/>
      <c r="I52" s="1"/>
      <c r="J52" s="1"/>
      <c r="K52" s="1"/>
      <c r="L52" s="1"/>
      <c r="T52" s="1"/>
      <c r="U52" s="1"/>
      <c r="V52" s="1"/>
      <c r="W52" s="1"/>
      <c r="X52" s="1"/>
      <c r="Y52" s="1"/>
    </row>
    <row r="53" spans="1:25" ht="12.75" customHeight="1" x14ac:dyDescent="0.25">
      <c r="A53" s="4">
        <v>34</v>
      </c>
      <c r="B53" s="2" t="s">
        <v>2582</v>
      </c>
      <c r="C53" s="2" t="s">
        <v>90</v>
      </c>
      <c r="D53" s="3" t="s">
        <v>60</v>
      </c>
      <c r="E53" s="11">
        <v>252.8</v>
      </c>
      <c r="F53" s="11">
        <v>228.57</v>
      </c>
      <c r="G53" s="11">
        <v>57782.5</v>
      </c>
      <c r="H53" s="1"/>
      <c r="I53" s="1"/>
      <c r="J53" s="1"/>
      <c r="K53" s="1"/>
      <c r="L53" s="1"/>
      <c r="T53" s="1"/>
      <c r="U53" s="1"/>
      <c r="V53" s="1"/>
      <c r="W53" s="1"/>
      <c r="X53" s="1"/>
      <c r="Y53" s="1"/>
    </row>
    <row r="54" spans="1:25" ht="12.75" customHeight="1" x14ac:dyDescent="0.25">
      <c r="A54" s="4">
        <v>35</v>
      </c>
      <c r="B54" s="2" t="s">
        <v>2583</v>
      </c>
      <c r="C54" s="2" t="s">
        <v>91</v>
      </c>
      <c r="D54" s="3" t="s">
        <v>60</v>
      </c>
      <c r="E54" s="11">
        <v>462.9</v>
      </c>
      <c r="F54" s="11">
        <v>285.72000000000003</v>
      </c>
      <c r="G54" s="11">
        <v>132259.79</v>
      </c>
      <c r="H54" s="1"/>
      <c r="I54" s="1"/>
      <c r="J54" s="1"/>
      <c r="K54" s="1"/>
      <c r="L54" s="1"/>
      <c r="T54" s="1"/>
      <c r="U54" s="1"/>
      <c r="V54" s="1"/>
      <c r="W54" s="1"/>
      <c r="X54" s="1"/>
      <c r="Y54" s="1"/>
    </row>
    <row r="55" spans="1:25" ht="12.75" customHeight="1" x14ac:dyDescent="0.25">
      <c r="A55" s="4">
        <v>36</v>
      </c>
      <c r="B55" s="2" t="s">
        <v>2569</v>
      </c>
      <c r="C55" s="2" t="s">
        <v>92</v>
      </c>
      <c r="D55" s="3" t="s">
        <v>60</v>
      </c>
      <c r="E55" s="11">
        <v>102.8305</v>
      </c>
      <c r="F55" s="11">
        <v>292.70999999999998</v>
      </c>
      <c r="G55" s="11">
        <v>30099.52</v>
      </c>
      <c r="H55" s="1"/>
      <c r="I55" s="1"/>
      <c r="J55" s="1"/>
      <c r="K55" s="1"/>
      <c r="L55" s="1"/>
      <c r="T55" s="1"/>
      <c r="U55" s="1"/>
      <c r="V55" s="1"/>
      <c r="W55" s="1"/>
      <c r="X55" s="1"/>
      <c r="Y55" s="1"/>
    </row>
    <row r="56" spans="1:25" ht="12.75" customHeight="1" x14ac:dyDescent="0.25">
      <c r="A56" s="4">
        <v>37</v>
      </c>
      <c r="B56" s="2" t="s">
        <v>2584</v>
      </c>
      <c r="C56" s="2" t="s">
        <v>93</v>
      </c>
      <c r="D56" s="3" t="s">
        <v>69</v>
      </c>
      <c r="E56" s="11">
        <v>88.4</v>
      </c>
      <c r="F56" s="11">
        <v>29.67</v>
      </c>
      <c r="G56" s="11">
        <v>2622.83</v>
      </c>
      <c r="H56" s="1"/>
      <c r="I56" s="1"/>
      <c r="J56" s="1"/>
      <c r="K56" s="1"/>
      <c r="L56" s="1"/>
      <c r="T56" s="1"/>
      <c r="U56" s="1"/>
      <c r="V56" s="1"/>
      <c r="W56" s="1"/>
      <c r="X56" s="1"/>
      <c r="Y56" s="1"/>
    </row>
    <row r="57" spans="1:25" ht="12.75" customHeight="1" x14ac:dyDescent="0.25">
      <c r="A57" s="4">
        <v>38</v>
      </c>
      <c r="B57" s="2" t="s">
        <v>2585</v>
      </c>
      <c r="C57" s="2" t="s">
        <v>94</v>
      </c>
      <c r="D57" s="3" t="s">
        <v>69</v>
      </c>
      <c r="E57" s="11">
        <v>14.8</v>
      </c>
      <c r="F57" s="11">
        <v>32.06</v>
      </c>
      <c r="G57" s="11">
        <v>474.49</v>
      </c>
      <c r="H57" s="1"/>
      <c r="I57" s="1"/>
      <c r="J57" s="1"/>
      <c r="K57" s="1"/>
      <c r="L57" s="1"/>
      <c r="T57" s="1"/>
      <c r="U57" s="1"/>
      <c r="V57" s="1"/>
      <c r="W57" s="1"/>
      <c r="X57" s="1"/>
      <c r="Y57" s="1"/>
    </row>
    <row r="58" spans="1:25" ht="12.75" customHeight="1" x14ac:dyDescent="0.25">
      <c r="A58" s="4">
        <v>39</v>
      </c>
      <c r="B58" s="2" t="s">
        <v>2586</v>
      </c>
      <c r="C58" s="2" t="s">
        <v>95</v>
      </c>
      <c r="D58" s="3" t="s">
        <v>69</v>
      </c>
      <c r="E58" s="11">
        <v>69.900000000000006</v>
      </c>
      <c r="F58" s="11">
        <v>78.98</v>
      </c>
      <c r="G58" s="11">
        <v>5520.7</v>
      </c>
      <c r="H58" s="1"/>
      <c r="I58" s="1"/>
      <c r="J58" s="1"/>
      <c r="K58" s="1"/>
      <c r="L58" s="1"/>
      <c r="T58" s="1"/>
      <c r="U58" s="1"/>
      <c r="V58" s="1"/>
      <c r="W58" s="1"/>
      <c r="X58" s="1"/>
      <c r="Y58" s="1"/>
    </row>
    <row r="59" spans="1:25" ht="12.75" customHeight="1" x14ac:dyDescent="0.25">
      <c r="A59" s="4">
        <v>40</v>
      </c>
      <c r="B59" s="2" t="s">
        <v>2587</v>
      </c>
      <c r="C59" s="2" t="s">
        <v>96</v>
      </c>
      <c r="D59" s="3" t="s">
        <v>69</v>
      </c>
      <c r="E59" s="11">
        <v>22.6</v>
      </c>
      <c r="F59" s="11">
        <v>78.98</v>
      </c>
      <c r="G59" s="11">
        <v>1784.95</v>
      </c>
      <c r="H59" s="1"/>
      <c r="I59" s="1"/>
      <c r="J59" s="1"/>
      <c r="K59" s="1"/>
      <c r="L59" s="1"/>
      <c r="T59" s="1"/>
      <c r="U59" s="1"/>
      <c r="V59" s="1"/>
      <c r="W59" s="1"/>
      <c r="X59" s="1"/>
      <c r="Y59" s="1"/>
    </row>
    <row r="60" spans="1:25" ht="12.75" customHeight="1" x14ac:dyDescent="0.25">
      <c r="A60" s="4">
        <v>41</v>
      </c>
      <c r="B60" s="2" t="s">
        <v>2588</v>
      </c>
      <c r="C60" s="2" t="s">
        <v>97</v>
      </c>
      <c r="D60" s="3" t="s">
        <v>69</v>
      </c>
      <c r="E60" s="11">
        <v>17</v>
      </c>
      <c r="F60" s="11">
        <v>33.229999999999997</v>
      </c>
      <c r="G60" s="11">
        <v>564.91</v>
      </c>
      <c r="H60" s="1"/>
      <c r="I60" s="1"/>
      <c r="J60" s="1"/>
      <c r="K60" s="1"/>
      <c r="L60" s="1"/>
      <c r="T60" s="1"/>
      <c r="U60" s="1"/>
      <c r="V60" s="1"/>
      <c r="W60" s="1"/>
      <c r="X60" s="1"/>
      <c r="Y60" s="1"/>
    </row>
    <row r="61" spans="1:25" ht="12.75" customHeight="1" x14ac:dyDescent="0.25">
      <c r="A61" s="4">
        <v>42</v>
      </c>
      <c r="B61" s="2" t="s">
        <v>2589</v>
      </c>
      <c r="C61" s="1" t="s">
        <v>98</v>
      </c>
      <c r="D61" s="3" t="s">
        <v>79</v>
      </c>
      <c r="E61" s="11">
        <v>38.4</v>
      </c>
      <c r="F61" s="11">
        <v>147.34</v>
      </c>
      <c r="G61" s="11">
        <v>5657.86</v>
      </c>
      <c r="H61" s="1"/>
      <c r="I61" s="1"/>
      <c r="J61" s="1"/>
      <c r="K61" s="1"/>
      <c r="L61" s="1"/>
      <c r="T61" s="1"/>
      <c r="U61" s="1"/>
      <c r="V61" s="1"/>
      <c r="W61" s="1"/>
      <c r="X61" s="1"/>
      <c r="Y61" s="1"/>
    </row>
    <row r="62" spans="1:25" ht="12.75" customHeight="1" x14ac:dyDescent="0.25">
      <c r="A62" s="4">
        <v>43</v>
      </c>
      <c r="B62" s="2" t="s">
        <v>2590</v>
      </c>
      <c r="C62" s="1" t="s">
        <v>99</v>
      </c>
      <c r="D62" s="3" t="s">
        <v>79</v>
      </c>
      <c r="E62" s="11">
        <v>25.9</v>
      </c>
      <c r="F62" s="11">
        <v>99.88</v>
      </c>
      <c r="G62" s="11">
        <v>2586.89</v>
      </c>
      <c r="H62" s="1"/>
      <c r="I62" s="1"/>
      <c r="J62" s="1"/>
      <c r="K62" s="1"/>
      <c r="L62" s="1"/>
      <c r="T62" s="1"/>
      <c r="U62" s="1"/>
      <c r="V62" s="1"/>
      <c r="W62" s="1"/>
      <c r="X62" s="1"/>
      <c r="Y62" s="1"/>
    </row>
    <row r="63" spans="1:25" ht="12.75" customHeight="1" x14ac:dyDescent="0.25">
      <c r="A63" s="4">
        <v>44</v>
      </c>
      <c r="B63" s="2" t="s">
        <v>2591</v>
      </c>
      <c r="C63" s="1" t="s">
        <v>100</v>
      </c>
      <c r="D63" s="3" t="s">
        <v>35</v>
      </c>
      <c r="E63" s="11">
        <v>1518</v>
      </c>
      <c r="F63" s="11">
        <v>5.87</v>
      </c>
      <c r="G63" s="11">
        <v>8910.66</v>
      </c>
      <c r="H63" s="1"/>
      <c r="I63" s="1"/>
      <c r="J63" s="1"/>
      <c r="K63" s="1"/>
      <c r="L63" s="1"/>
      <c r="T63" s="1"/>
      <c r="U63" s="1"/>
      <c r="V63" s="1"/>
      <c r="W63" s="1"/>
      <c r="X63" s="1"/>
      <c r="Y63" s="1"/>
    </row>
    <row r="64" spans="1:25" ht="12.75" customHeight="1" x14ac:dyDescent="0.25">
      <c r="A64" s="4">
        <v>45</v>
      </c>
      <c r="B64" s="2" t="s">
        <v>2569</v>
      </c>
      <c r="C64" s="2" t="s">
        <v>92</v>
      </c>
      <c r="D64" s="3" t="s">
        <v>60</v>
      </c>
      <c r="E64" s="11">
        <v>16.515000000000001</v>
      </c>
      <c r="F64" s="11">
        <v>292.70999999999998</v>
      </c>
      <c r="G64" s="11">
        <v>4834.1099999999997</v>
      </c>
      <c r="H64" s="1"/>
      <c r="I64" s="1"/>
      <c r="J64" s="1"/>
      <c r="K64" s="1"/>
      <c r="L64" s="1"/>
      <c r="T64" s="1"/>
      <c r="U64" s="1"/>
      <c r="V64" s="1"/>
      <c r="W64" s="1"/>
      <c r="X64" s="1"/>
      <c r="Y64" s="1"/>
    </row>
    <row r="65" spans="1:25" ht="12.75" customHeight="1" x14ac:dyDescent="0.25">
      <c r="A65" s="4">
        <v>46</v>
      </c>
      <c r="B65" s="2" t="s">
        <v>2590</v>
      </c>
      <c r="C65" s="1" t="s">
        <v>99</v>
      </c>
      <c r="D65" s="3" t="s">
        <v>79</v>
      </c>
      <c r="E65" s="11">
        <v>3.15</v>
      </c>
      <c r="F65" s="11">
        <v>99.88</v>
      </c>
      <c r="G65" s="11">
        <v>314.62</v>
      </c>
      <c r="H65" s="1"/>
      <c r="I65" s="1"/>
      <c r="J65" s="1"/>
      <c r="K65" s="1"/>
      <c r="L65" s="1"/>
      <c r="T65" s="1"/>
      <c r="U65" s="1"/>
      <c r="V65" s="1"/>
      <c r="W65" s="1"/>
      <c r="X65" s="1"/>
      <c r="Y65" s="1"/>
    </row>
    <row r="66" spans="1:25" ht="12.75" customHeight="1" x14ac:dyDescent="0.25">
      <c r="A66" s="4">
        <v>47</v>
      </c>
      <c r="B66" s="1" t="s">
        <v>101</v>
      </c>
      <c r="C66" s="2" t="s">
        <v>102</v>
      </c>
      <c r="D66" s="3" t="s">
        <v>103</v>
      </c>
      <c r="E66" s="11">
        <v>1.3</v>
      </c>
      <c r="F66" s="11">
        <v>49.23</v>
      </c>
      <c r="G66" s="11">
        <v>64</v>
      </c>
      <c r="H66" s="1"/>
      <c r="I66" s="1"/>
      <c r="J66" s="1"/>
      <c r="K66" s="1"/>
      <c r="L66" s="1"/>
      <c r="T66" s="1"/>
      <c r="U66" s="1"/>
      <c r="V66" s="1"/>
      <c r="W66" s="1"/>
      <c r="X66" s="1"/>
      <c r="Y66" s="1"/>
    </row>
    <row r="67" spans="1:25" ht="12.75" customHeight="1" x14ac:dyDescent="0.25">
      <c r="A67" s="4">
        <v>48</v>
      </c>
      <c r="B67" s="1" t="s">
        <v>104</v>
      </c>
      <c r="C67" s="2" t="s">
        <v>105</v>
      </c>
      <c r="D67" s="3" t="s">
        <v>106</v>
      </c>
      <c r="E67" s="11">
        <v>1.1860000000000001E-2</v>
      </c>
      <c r="F67" s="11">
        <v>4241.87</v>
      </c>
      <c r="G67" s="11">
        <v>50.31</v>
      </c>
      <c r="H67" s="1"/>
      <c r="I67" s="1"/>
      <c r="J67" s="1"/>
      <c r="K67" s="1"/>
      <c r="L67" s="1"/>
      <c r="T67" s="1"/>
      <c r="U67" s="1"/>
      <c r="V67" s="1"/>
      <c r="W67" s="1"/>
      <c r="X67" s="1"/>
      <c r="Y67" s="1"/>
    </row>
    <row r="68" spans="1:25" ht="12.75" customHeight="1" x14ac:dyDescent="0.25">
      <c r="A68" s="4">
        <v>49</v>
      </c>
      <c r="B68" s="1" t="s">
        <v>107</v>
      </c>
      <c r="C68" s="1" t="s">
        <v>108</v>
      </c>
      <c r="D68" s="3" t="s">
        <v>21</v>
      </c>
      <c r="E68" s="11">
        <v>1.0999999999999999E-2</v>
      </c>
      <c r="F68" s="11">
        <v>21736</v>
      </c>
      <c r="G68" s="11">
        <v>239.1</v>
      </c>
      <c r="H68" s="1"/>
      <c r="I68" s="1"/>
      <c r="J68" s="1"/>
      <c r="K68" s="1"/>
      <c r="L68" s="1"/>
      <c r="T68" s="1"/>
      <c r="U68" s="1"/>
      <c r="V68" s="1"/>
      <c r="W68" s="1"/>
      <c r="X68" s="1"/>
      <c r="Y68" s="1"/>
    </row>
    <row r="69" spans="1:25" ht="12.75" customHeight="1" x14ac:dyDescent="0.25">
      <c r="A69" s="4">
        <v>50</v>
      </c>
      <c r="B69" s="1" t="s">
        <v>109</v>
      </c>
      <c r="C69" s="1" t="s">
        <v>110</v>
      </c>
      <c r="D69" s="3" t="s">
        <v>69</v>
      </c>
      <c r="E69" s="11">
        <v>0.4</v>
      </c>
      <c r="F69" s="11">
        <v>122.5</v>
      </c>
      <c r="G69" s="11">
        <v>49</v>
      </c>
      <c r="H69" s="1"/>
      <c r="I69" s="1"/>
      <c r="J69" s="1"/>
      <c r="K69" s="1"/>
      <c r="L69" s="1"/>
      <c r="T69" s="1"/>
      <c r="U69" s="1"/>
      <c r="V69" s="1"/>
      <c r="W69" s="1"/>
      <c r="X69" s="1"/>
      <c r="Y69" s="1"/>
    </row>
    <row r="70" spans="1:25" ht="12.75" customHeight="1" x14ac:dyDescent="0.25">
      <c r="A70" s="4">
        <v>51</v>
      </c>
      <c r="B70" s="1" t="s">
        <v>111</v>
      </c>
      <c r="C70" s="2" t="s">
        <v>112</v>
      </c>
      <c r="D70" s="3" t="s">
        <v>113</v>
      </c>
      <c r="E70" s="11">
        <v>12</v>
      </c>
      <c r="F70" s="11">
        <v>145.96</v>
      </c>
      <c r="G70" s="11">
        <v>1751.52</v>
      </c>
      <c r="H70" s="1"/>
      <c r="I70" s="1"/>
      <c r="J70" s="1"/>
      <c r="K70" s="1"/>
      <c r="L70" s="1"/>
      <c r="T70" s="1"/>
      <c r="U70" s="1"/>
      <c r="V70" s="1"/>
      <c r="W70" s="1"/>
      <c r="X70" s="1"/>
      <c r="Y70" s="1"/>
    </row>
    <row r="71" spans="1:25" ht="12.75" customHeight="1" x14ac:dyDescent="0.25">
      <c r="A71" s="4">
        <v>52</v>
      </c>
      <c r="B71" s="2" t="s">
        <v>2592</v>
      </c>
      <c r="C71" s="1" t="s">
        <v>114</v>
      </c>
      <c r="D71" s="3" t="s">
        <v>35</v>
      </c>
      <c r="E71" s="11">
        <v>4</v>
      </c>
      <c r="F71" s="11">
        <v>547.69000000000005</v>
      </c>
      <c r="G71" s="11">
        <v>2190.7600000000002</v>
      </c>
      <c r="H71" s="1"/>
      <c r="I71" s="1"/>
      <c r="J71" s="1"/>
      <c r="K71" s="1"/>
      <c r="L71" s="1"/>
      <c r="T71" s="1"/>
      <c r="U71" s="1"/>
      <c r="V71" s="1"/>
      <c r="W71" s="1"/>
      <c r="X71" s="1"/>
      <c r="Y71" s="1"/>
    </row>
    <row r="72" spans="1:25" ht="12.75" customHeight="1" x14ac:dyDescent="0.25">
      <c r="A72" s="4">
        <v>53</v>
      </c>
      <c r="B72" s="2" t="s">
        <v>2593</v>
      </c>
      <c r="C72" s="1" t="s">
        <v>115</v>
      </c>
      <c r="D72" s="3" t="s">
        <v>35</v>
      </c>
      <c r="E72" s="11">
        <v>8</v>
      </c>
      <c r="F72" s="11">
        <v>457.49</v>
      </c>
      <c r="G72" s="11">
        <v>3659.92</v>
      </c>
      <c r="H72" s="1"/>
      <c r="I72" s="1"/>
      <c r="J72" s="1"/>
      <c r="K72" s="1"/>
      <c r="L72" s="1"/>
      <c r="T72" s="1"/>
      <c r="U72" s="1"/>
      <c r="V72" s="1"/>
      <c r="W72" s="1"/>
      <c r="X72" s="1"/>
      <c r="Y72" s="1"/>
    </row>
    <row r="73" spans="1:25" ht="12.75" customHeight="1" x14ac:dyDescent="0.25">
      <c r="A73" s="4">
        <v>54</v>
      </c>
      <c r="B73" s="1" t="s">
        <v>116</v>
      </c>
      <c r="C73" s="2" t="s">
        <v>117</v>
      </c>
      <c r="D73" s="3" t="s">
        <v>118</v>
      </c>
      <c r="E73" s="11">
        <v>9.2119759999999999</v>
      </c>
      <c r="F73" s="11">
        <v>7985.86</v>
      </c>
      <c r="G73" s="11">
        <v>73565.55</v>
      </c>
      <c r="H73" s="1"/>
      <c r="I73" s="1"/>
      <c r="J73" s="1"/>
      <c r="K73" s="1"/>
      <c r="L73" s="1"/>
      <c r="T73" s="1"/>
      <c r="U73" s="1"/>
      <c r="V73" s="1"/>
      <c r="W73" s="1"/>
      <c r="X73" s="1"/>
      <c r="Y73" s="1"/>
    </row>
    <row r="74" spans="1:25" ht="12.75" customHeight="1" x14ac:dyDescent="0.25">
      <c r="A74" s="4">
        <v>55</v>
      </c>
      <c r="B74" s="1" t="s">
        <v>119</v>
      </c>
      <c r="C74" s="2" t="s">
        <v>120</v>
      </c>
      <c r="D74" s="3" t="s">
        <v>43</v>
      </c>
      <c r="E74" s="11">
        <v>14.1755</v>
      </c>
      <c r="F74" s="11">
        <v>2868.25</v>
      </c>
      <c r="G74" s="11">
        <v>40658.879999999997</v>
      </c>
      <c r="H74" s="1"/>
      <c r="I74" s="1"/>
      <c r="J74" s="1"/>
      <c r="K74" s="1"/>
      <c r="L74" s="1"/>
      <c r="T74" s="1"/>
      <c r="U74" s="1"/>
      <c r="V74" s="1"/>
      <c r="W74" s="1"/>
      <c r="X74" s="1"/>
      <c r="Y74" s="1"/>
    </row>
    <row r="75" spans="1:25" ht="12.75" customHeight="1" x14ac:dyDescent="0.25">
      <c r="A75" s="4">
        <v>56</v>
      </c>
      <c r="B75" s="1" t="s">
        <v>121</v>
      </c>
      <c r="C75" s="1" t="s">
        <v>122</v>
      </c>
      <c r="D75" s="3" t="s">
        <v>60</v>
      </c>
      <c r="E75" s="11">
        <v>1559.3050000000001</v>
      </c>
      <c r="F75" s="11">
        <v>91.93</v>
      </c>
      <c r="G75" s="11">
        <v>143346.91</v>
      </c>
      <c r="H75" s="1"/>
      <c r="I75" s="1"/>
      <c r="J75" s="1"/>
      <c r="K75" s="1"/>
      <c r="L75" s="1"/>
      <c r="T75" s="1"/>
      <c r="U75" s="1"/>
      <c r="V75" s="1"/>
      <c r="W75" s="1"/>
      <c r="X75" s="1"/>
      <c r="Y75" s="1"/>
    </row>
    <row r="76" spans="1:25" ht="12.75" customHeight="1" x14ac:dyDescent="0.25">
      <c r="A76" s="4">
        <v>57</v>
      </c>
      <c r="B76" s="1" t="s">
        <v>123</v>
      </c>
      <c r="C76" s="2" t="s">
        <v>124</v>
      </c>
      <c r="D76" s="3" t="s">
        <v>43</v>
      </c>
      <c r="E76" s="11">
        <v>14.1755</v>
      </c>
      <c r="F76" s="11">
        <v>3677.92</v>
      </c>
      <c r="G76" s="11">
        <v>52136.35</v>
      </c>
      <c r="H76" s="1"/>
      <c r="I76" s="1"/>
      <c r="J76" s="1"/>
      <c r="K76" s="1"/>
      <c r="L76" s="1"/>
      <c r="T76" s="1"/>
      <c r="U76" s="1"/>
      <c r="V76" s="1"/>
      <c r="W76" s="1"/>
      <c r="X76" s="1"/>
      <c r="Y76" s="1"/>
    </row>
    <row r="77" spans="1:25" ht="12.75" customHeight="1" x14ac:dyDescent="0.25">
      <c r="A77" s="4">
        <v>58</v>
      </c>
      <c r="B77" s="2" t="s">
        <v>2594</v>
      </c>
      <c r="C77" s="2" t="s">
        <v>125</v>
      </c>
      <c r="D77" s="3" t="s">
        <v>48</v>
      </c>
      <c r="E77" s="12" t="s">
        <v>126</v>
      </c>
      <c r="F77" s="11">
        <v>2216.4299999999998</v>
      </c>
      <c r="G77" s="11">
        <v>323615.74</v>
      </c>
      <c r="H77" s="1"/>
      <c r="I77" s="1"/>
      <c r="J77" s="1"/>
      <c r="K77" s="1"/>
      <c r="L77" s="1"/>
      <c r="T77" s="1"/>
      <c r="U77" s="1"/>
      <c r="V77" s="1"/>
      <c r="W77" s="1"/>
      <c r="X77" s="1"/>
      <c r="Y77" s="1"/>
    </row>
    <row r="78" spans="1:25" ht="12.75" customHeight="1" x14ac:dyDescent="0.25">
      <c r="A78" s="4">
        <v>59</v>
      </c>
      <c r="B78" s="1" t="s">
        <v>127</v>
      </c>
      <c r="C78" s="2" t="s">
        <v>128</v>
      </c>
      <c r="D78" s="3" t="s">
        <v>43</v>
      </c>
      <c r="E78" s="11">
        <v>14.1755</v>
      </c>
      <c r="F78" s="11">
        <v>5872.58</v>
      </c>
      <c r="G78" s="11">
        <v>83246.759999999995</v>
      </c>
      <c r="H78" s="1"/>
      <c r="I78" s="1"/>
      <c r="J78" s="1"/>
      <c r="K78" s="1"/>
      <c r="L78" s="1"/>
      <c r="T78" s="1"/>
      <c r="U78" s="1"/>
      <c r="V78" s="1"/>
      <c r="W78" s="1"/>
      <c r="X78" s="1"/>
      <c r="Y78" s="1"/>
    </row>
    <row r="79" spans="1:25" ht="12.75" customHeight="1" x14ac:dyDescent="0.25">
      <c r="A79" s="4">
        <v>60</v>
      </c>
      <c r="B79" s="1" t="s">
        <v>129</v>
      </c>
      <c r="C79" s="2" t="s">
        <v>130</v>
      </c>
      <c r="D79" s="3" t="s">
        <v>21</v>
      </c>
      <c r="E79" s="12" t="s">
        <v>131</v>
      </c>
      <c r="F79" s="11">
        <v>41790.57</v>
      </c>
      <c r="G79" s="11">
        <v>119072.85</v>
      </c>
      <c r="H79" s="1"/>
      <c r="I79" s="1"/>
      <c r="J79" s="1"/>
      <c r="K79" s="1"/>
      <c r="L79" s="1"/>
      <c r="T79" s="1"/>
      <c r="U79" s="1"/>
      <c r="V79" s="1"/>
      <c r="W79" s="1"/>
      <c r="X79" s="1"/>
      <c r="Y79" s="1"/>
    </row>
    <row r="80" spans="1:25" ht="12.75" customHeight="1" x14ac:dyDescent="0.25">
      <c r="A80" s="4">
        <v>61</v>
      </c>
      <c r="B80" s="2" t="s">
        <v>2594</v>
      </c>
      <c r="C80" s="2" t="s">
        <v>125</v>
      </c>
      <c r="D80" s="3" t="s">
        <v>48</v>
      </c>
      <c r="E80" s="12" t="s">
        <v>126</v>
      </c>
      <c r="F80" s="11">
        <v>2216.4299999999998</v>
      </c>
      <c r="G80" s="11">
        <v>323615.74</v>
      </c>
      <c r="H80" s="1"/>
      <c r="I80" s="1"/>
      <c r="J80" s="1"/>
      <c r="K80" s="1"/>
      <c r="L80" s="1"/>
      <c r="T80" s="1"/>
      <c r="U80" s="1"/>
      <c r="V80" s="1"/>
      <c r="W80" s="1"/>
      <c r="X80" s="1"/>
      <c r="Y80" s="1"/>
    </row>
    <row r="81" spans="1:25" ht="12.75" customHeight="1" x14ac:dyDescent="0.25">
      <c r="A81" s="4">
        <v>62</v>
      </c>
      <c r="B81" s="1" t="s">
        <v>132</v>
      </c>
      <c r="C81" s="2" t="s">
        <v>133</v>
      </c>
      <c r="D81" s="3" t="s">
        <v>43</v>
      </c>
      <c r="E81" s="11">
        <v>14.1755</v>
      </c>
      <c r="F81" s="11">
        <v>12115.83</v>
      </c>
      <c r="G81" s="11">
        <v>171747.95</v>
      </c>
      <c r="H81" s="1"/>
      <c r="I81" s="1"/>
      <c r="J81" s="1"/>
      <c r="K81" s="1"/>
      <c r="L81" s="1"/>
      <c r="T81" s="1"/>
      <c r="U81" s="1"/>
      <c r="V81" s="1"/>
      <c r="W81" s="1"/>
      <c r="X81" s="1"/>
      <c r="Y81" s="1"/>
    </row>
    <row r="82" spans="1:25" ht="12.75" customHeight="1" x14ac:dyDescent="0.25">
      <c r="A82" s="4">
        <v>63</v>
      </c>
      <c r="B82" s="2" t="s">
        <v>2595</v>
      </c>
      <c r="C82" s="2" t="s">
        <v>134</v>
      </c>
      <c r="D82" s="3" t="s">
        <v>48</v>
      </c>
      <c r="E82" s="12" t="s">
        <v>135</v>
      </c>
      <c r="F82" s="11">
        <v>1770.54</v>
      </c>
      <c r="G82" s="11">
        <v>129256.19</v>
      </c>
      <c r="H82" s="1"/>
      <c r="I82" s="1"/>
      <c r="J82" s="1"/>
      <c r="K82" s="1"/>
      <c r="L82" s="1"/>
      <c r="T82" s="1"/>
      <c r="U82" s="1"/>
      <c r="V82" s="1"/>
      <c r="W82" s="1"/>
      <c r="X82" s="1"/>
      <c r="Y82" s="1"/>
    </row>
    <row r="83" spans="1:25" ht="12.75" customHeight="1" x14ac:dyDescent="0.25">
      <c r="A83" s="4">
        <v>64</v>
      </c>
      <c r="B83" s="1" t="s">
        <v>119</v>
      </c>
      <c r="C83" s="2" t="s">
        <v>120</v>
      </c>
      <c r="D83" s="3" t="s">
        <v>43</v>
      </c>
      <c r="E83" s="11">
        <v>0.252</v>
      </c>
      <c r="F83" s="11">
        <v>2819.69</v>
      </c>
      <c r="G83" s="11">
        <v>710.56</v>
      </c>
      <c r="H83" s="1"/>
      <c r="I83" s="1"/>
      <c r="J83" s="1"/>
      <c r="K83" s="1"/>
      <c r="L83" s="1"/>
      <c r="T83" s="1"/>
      <c r="U83" s="1"/>
      <c r="V83" s="1"/>
      <c r="W83" s="1"/>
      <c r="X83" s="1"/>
      <c r="Y83" s="1"/>
    </row>
    <row r="84" spans="1:25" ht="12.75" customHeight="1" x14ac:dyDescent="0.25">
      <c r="A84" s="4">
        <v>65</v>
      </c>
      <c r="B84" s="1" t="s">
        <v>121</v>
      </c>
      <c r="C84" s="1" t="s">
        <v>122</v>
      </c>
      <c r="D84" s="3" t="s">
        <v>60</v>
      </c>
      <c r="E84" s="11">
        <v>27.72</v>
      </c>
      <c r="F84" s="11">
        <v>91.93</v>
      </c>
      <c r="G84" s="11">
        <v>2548.3000000000002</v>
      </c>
      <c r="H84" s="1"/>
      <c r="I84" s="1"/>
      <c r="J84" s="1"/>
      <c r="K84" s="1"/>
      <c r="L84" s="1"/>
      <c r="T84" s="1"/>
      <c r="U84" s="1"/>
      <c r="V84" s="1"/>
      <c r="W84" s="1"/>
      <c r="X84" s="1"/>
      <c r="Y84" s="1"/>
    </row>
    <row r="85" spans="1:25" ht="12.75" customHeight="1" x14ac:dyDescent="0.25">
      <c r="A85" s="4">
        <v>66</v>
      </c>
      <c r="B85" s="1" t="s">
        <v>123</v>
      </c>
      <c r="C85" s="2" t="s">
        <v>124</v>
      </c>
      <c r="D85" s="3" t="s">
        <v>43</v>
      </c>
      <c r="E85" s="11">
        <v>0.252</v>
      </c>
      <c r="F85" s="11">
        <v>3677.92</v>
      </c>
      <c r="G85" s="11">
        <v>926.84</v>
      </c>
      <c r="H85" s="1"/>
      <c r="I85" s="1"/>
      <c r="J85" s="1"/>
      <c r="K85" s="1"/>
      <c r="L85" s="1"/>
      <c r="T85" s="1"/>
      <c r="U85" s="1"/>
      <c r="V85" s="1"/>
      <c r="W85" s="1"/>
      <c r="X85" s="1"/>
      <c r="Y85" s="1"/>
    </row>
    <row r="86" spans="1:25" ht="12.75" customHeight="1" x14ac:dyDescent="0.25">
      <c r="A86" s="4">
        <v>67</v>
      </c>
      <c r="B86" s="2" t="s">
        <v>2594</v>
      </c>
      <c r="C86" s="2" t="s">
        <v>125</v>
      </c>
      <c r="D86" s="3" t="s">
        <v>48</v>
      </c>
      <c r="E86" s="11">
        <v>2.5956000000000001</v>
      </c>
      <c r="F86" s="11">
        <v>2216.4299999999998</v>
      </c>
      <c r="G86" s="11">
        <v>5752.97</v>
      </c>
      <c r="H86" s="1"/>
      <c r="I86" s="1"/>
      <c r="J86" s="1"/>
      <c r="K86" s="1"/>
      <c r="L86" s="1"/>
      <c r="T86" s="1"/>
      <c r="U86" s="1"/>
      <c r="V86" s="1"/>
      <c r="W86" s="1"/>
      <c r="X86" s="1"/>
      <c r="Y86" s="1"/>
    </row>
    <row r="87" spans="1:25" ht="12.75" customHeight="1" x14ac:dyDescent="0.25">
      <c r="A87" s="4">
        <v>68</v>
      </c>
      <c r="B87" s="1" t="s">
        <v>127</v>
      </c>
      <c r="C87" s="2" t="s">
        <v>128</v>
      </c>
      <c r="D87" s="3" t="s">
        <v>43</v>
      </c>
      <c r="E87" s="11">
        <v>0.252</v>
      </c>
      <c r="F87" s="11">
        <v>5596.62</v>
      </c>
      <c r="G87" s="11">
        <v>1410.35</v>
      </c>
      <c r="H87" s="1"/>
      <c r="I87" s="1"/>
      <c r="J87" s="1"/>
      <c r="K87" s="1"/>
      <c r="L87" s="1"/>
      <c r="T87" s="1"/>
      <c r="U87" s="1"/>
      <c r="V87" s="1"/>
      <c r="W87" s="1"/>
      <c r="X87" s="1"/>
      <c r="Y87" s="1"/>
    </row>
    <row r="88" spans="1:25" ht="12.75" customHeight="1" x14ac:dyDescent="0.25">
      <c r="A88" s="4">
        <v>69</v>
      </c>
      <c r="B88" s="1" t="s">
        <v>129</v>
      </c>
      <c r="C88" s="2" t="s">
        <v>130</v>
      </c>
      <c r="D88" s="3" t="s">
        <v>21</v>
      </c>
      <c r="E88" s="11">
        <v>5.0651999999999996E-2</v>
      </c>
      <c r="F88" s="11">
        <v>41790.57</v>
      </c>
      <c r="G88" s="11">
        <v>2116.7800000000002</v>
      </c>
      <c r="H88" s="1"/>
      <c r="I88" s="1"/>
      <c r="J88" s="1"/>
      <c r="K88" s="1"/>
      <c r="L88" s="1"/>
      <c r="T88" s="1"/>
      <c r="U88" s="1"/>
      <c r="V88" s="1"/>
      <c r="W88" s="1"/>
      <c r="X88" s="1"/>
      <c r="Y88" s="1"/>
    </row>
    <row r="89" spans="1:25" ht="12.75" customHeight="1" x14ac:dyDescent="0.25">
      <c r="A89" s="4">
        <v>70</v>
      </c>
      <c r="B89" s="2" t="s">
        <v>2594</v>
      </c>
      <c r="C89" s="2" t="s">
        <v>125</v>
      </c>
      <c r="D89" s="3" t="s">
        <v>48</v>
      </c>
      <c r="E89" s="11">
        <v>2.5956000000000001</v>
      </c>
      <c r="F89" s="11">
        <v>2216.4299999999998</v>
      </c>
      <c r="G89" s="11">
        <v>5752.97</v>
      </c>
      <c r="H89" s="1"/>
      <c r="I89" s="1"/>
      <c r="J89" s="1"/>
      <c r="K89" s="1"/>
      <c r="L89" s="1"/>
      <c r="T89" s="1"/>
      <c r="U89" s="1"/>
      <c r="V89" s="1"/>
      <c r="W89" s="1"/>
      <c r="X89" s="1"/>
      <c r="Y89" s="1"/>
    </row>
    <row r="90" spans="1:25" ht="12.75" customHeight="1" x14ac:dyDescent="0.25">
      <c r="A90" s="4">
        <v>71</v>
      </c>
      <c r="B90" s="1" t="s">
        <v>132</v>
      </c>
      <c r="C90" s="2" t="s">
        <v>133</v>
      </c>
      <c r="D90" s="3" t="s">
        <v>43</v>
      </c>
      <c r="E90" s="11">
        <v>0.252</v>
      </c>
      <c r="F90" s="11">
        <v>11839.56</v>
      </c>
      <c r="G90" s="11">
        <v>2983.57</v>
      </c>
      <c r="H90" s="1"/>
      <c r="I90" s="1"/>
      <c r="J90" s="1"/>
      <c r="K90" s="1"/>
      <c r="L90" s="1"/>
      <c r="T90" s="1"/>
      <c r="U90" s="1"/>
      <c r="V90" s="1"/>
      <c r="W90" s="1"/>
      <c r="X90" s="1"/>
      <c r="Y90" s="1"/>
    </row>
    <row r="91" spans="1:25" ht="12.75" customHeight="1" x14ac:dyDescent="0.25">
      <c r="A91" s="4">
        <v>72</v>
      </c>
      <c r="B91" s="2" t="s">
        <v>2595</v>
      </c>
      <c r="C91" s="2" t="s">
        <v>134</v>
      </c>
      <c r="D91" s="3" t="s">
        <v>48</v>
      </c>
      <c r="E91" s="11">
        <v>1.2978000000000001</v>
      </c>
      <c r="F91" s="11">
        <v>1770.54</v>
      </c>
      <c r="G91" s="11">
        <v>2297.81</v>
      </c>
      <c r="H91" s="1"/>
      <c r="I91" s="1"/>
      <c r="J91" s="1"/>
      <c r="K91" s="1"/>
      <c r="L91" s="1"/>
      <c r="T91" s="1"/>
      <c r="U91" s="1"/>
      <c r="V91" s="1"/>
      <c r="W91" s="1"/>
      <c r="X91" s="1"/>
      <c r="Y91" s="1"/>
    </row>
    <row r="92" spans="1:25" ht="12.75" customHeight="1" x14ac:dyDescent="0.25">
      <c r="A92" s="4">
        <v>73</v>
      </c>
      <c r="B92" s="1" t="s">
        <v>136</v>
      </c>
      <c r="C92" s="2" t="s">
        <v>137</v>
      </c>
      <c r="D92" s="3" t="s">
        <v>43</v>
      </c>
      <c r="E92" s="11">
        <v>3.45</v>
      </c>
      <c r="F92" s="11">
        <v>682.28</v>
      </c>
      <c r="G92" s="11">
        <v>2353.87</v>
      </c>
      <c r="H92" s="1"/>
      <c r="I92" s="1"/>
      <c r="J92" s="1"/>
      <c r="K92" s="1"/>
      <c r="L92" s="1"/>
      <c r="T92" s="1"/>
      <c r="U92" s="1"/>
      <c r="V92" s="1"/>
      <c r="W92" s="1"/>
      <c r="X92" s="1"/>
      <c r="Y92" s="1"/>
    </row>
    <row r="93" spans="1:25" ht="12.75" customHeight="1" x14ac:dyDescent="0.25">
      <c r="A93" s="4">
        <v>74</v>
      </c>
      <c r="B93" s="2" t="s">
        <v>2596</v>
      </c>
      <c r="C93" s="2" t="s">
        <v>138</v>
      </c>
      <c r="D93" s="3" t="s">
        <v>60</v>
      </c>
      <c r="E93" s="11">
        <v>351.9</v>
      </c>
      <c r="F93" s="11">
        <v>273.89999999999998</v>
      </c>
      <c r="G93" s="11">
        <v>96385.41</v>
      </c>
      <c r="H93" s="1"/>
      <c r="I93" s="1"/>
      <c r="J93" s="1"/>
      <c r="K93" s="1"/>
      <c r="L93" s="1"/>
      <c r="T93" s="1"/>
      <c r="U93" s="1"/>
      <c r="V93" s="1"/>
      <c r="W93" s="1"/>
      <c r="X93" s="1"/>
      <c r="Y93" s="1"/>
    </row>
    <row r="94" spans="1:25" ht="12.75" customHeight="1" x14ac:dyDescent="0.25">
      <c r="A94" s="4">
        <v>75</v>
      </c>
      <c r="B94" s="1" t="s">
        <v>139</v>
      </c>
      <c r="C94" s="2" t="s">
        <v>140</v>
      </c>
      <c r="D94" s="3" t="s">
        <v>43</v>
      </c>
      <c r="E94" s="11">
        <v>3.45</v>
      </c>
      <c r="F94" s="11">
        <v>2959.76</v>
      </c>
      <c r="G94" s="11">
        <v>10211.17</v>
      </c>
      <c r="H94" s="1"/>
      <c r="I94" s="1"/>
      <c r="J94" s="1"/>
      <c r="K94" s="1"/>
      <c r="L94" s="1"/>
      <c r="T94" s="1"/>
      <c r="U94" s="1"/>
      <c r="V94" s="1"/>
      <c r="W94" s="1"/>
      <c r="X94" s="1"/>
      <c r="Y94" s="1"/>
    </row>
    <row r="95" spans="1:25" ht="12.75" customHeight="1" x14ac:dyDescent="0.25">
      <c r="A95" s="4">
        <v>76</v>
      </c>
      <c r="B95" s="1" t="s">
        <v>121</v>
      </c>
      <c r="C95" s="1" t="s">
        <v>122</v>
      </c>
      <c r="D95" s="3" t="s">
        <v>60</v>
      </c>
      <c r="E95" s="11">
        <v>396.75</v>
      </c>
      <c r="F95" s="11">
        <v>91.93</v>
      </c>
      <c r="G95" s="11">
        <v>36473.230000000003</v>
      </c>
      <c r="H95" s="1"/>
      <c r="I95" s="1"/>
      <c r="J95" s="1"/>
      <c r="K95" s="1"/>
      <c r="L95" s="1"/>
      <c r="T95" s="1"/>
      <c r="U95" s="1"/>
      <c r="V95" s="1"/>
      <c r="W95" s="1"/>
      <c r="X95" s="1"/>
      <c r="Y95" s="1"/>
    </row>
    <row r="96" spans="1:25" ht="12.75" customHeight="1" x14ac:dyDescent="0.25">
      <c r="A96" s="4">
        <v>77</v>
      </c>
      <c r="B96" s="1" t="s">
        <v>141</v>
      </c>
      <c r="C96" s="1" t="s">
        <v>142</v>
      </c>
      <c r="D96" s="3" t="s">
        <v>60</v>
      </c>
      <c r="E96" s="11">
        <v>389.85</v>
      </c>
      <c r="F96" s="11">
        <v>98.38</v>
      </c>
      <c r="G96" s="11">
        <v>38353.440000000002</v>
      </c>
      <c r="H96" s="1"/>
      <c r="I96" s="1"/>
      <c r="J96" s="1"/>
      <c r="K96" s="1"/>
      <c r="L96" s="1"/>
      <c r="T96" s="1"/>
      <c r="U96" s="1"/>
      <c r="V96" s="1"/>
      <c r="W96" s="1"/>
      <c r="X96" s="1"/>
      <c r="Y96" s="1"/>
    </row>
    <row r="97" spans="1:25" ht="12.75" customHeight="1" x14ac:dyDescent="0.25">
      <c r="A97" s="4">
        <v>78</v>
      </c>
      <c r="B97" s="2" t="s">
        <v>2597</v>
      </c>
      <c r="C97" s="1" t="s">
        <v>143</v>
      </c>
      <c r="D97" s="3" t="s">
        <v>35</v>
      </c>
      <c r="E97" s="11">
        <v>29</v>
      </c>
      <c r="F97" s="11">
        <v>756.08</v>
      </c>
      <c r="G97" s="11">
        <v>21926.32</v>
      </c>
      <c r="H97" s="1"/>
      <c r="I97" s="1"/>
      <c r="J97" s="1"/>
      <c r="K97" s="1"/>
      <c r="L97" s="1"/>
      <c r="T97" s="1"/>
      <c r="U97" s="1"/>
      <c r="V97" s="1"/>
      <c r="W97" s="1"/>
      <c r="X97" s="1"/>
      <c r="Y97" s="1"/>
    </row>
    <row r="98" spans="1:25" ht="12.75" customHeight="1" x14ac:dyDescent="0.25">
      <c r="A98" s="4">
        <v>79</v>
      </c>
      <c r="B98" s="2" t="s">
        <v>2598</v>
      </c>
      <c r="C98" s="1" t="s">
        <v>144</v>
      </c>
      <c r="D98" s="3" t="s">
        <v>35</v>
      </c>
      <c r="E98" s="11">
        <v>229</v>
      </c>
      <c r="F98" s="11">
        <v>6.87</v>
      </c>
      <c r="G98" s="11">
        <v>1573.23</v>
      </c>
      <c r="H98" s="1"/>
      <c r="I98" s="1"/>
      <c r="J98" s="1"/>
      <c r="K98" s="1"/>
      <c r="L98" s="1"/>
      <c r="T98" s="1"/>
      <c r="U98" s="1"/>
      <c r="V98" s="1"/>
      <c r="W98" s="1"/>
      <c r="X98" s="1"/>
      <c r="Y98" s="1"/>
    </row>
    <row r="99" spans="1:25" ht="12.75" customHeight="1" x14ac:dyDescent="0.25">
      <c r="A99" s="4">
        <v>80</v>
      </c>
      <c r="B99" s="1" t="s">
        <v>132</v>
      </c>
      <c r="C99" s="2" t="s">
        <v>133</v>
      </c>
      <c r="D99" s="3" t="s">
        <v>43</v>
      </c>
      <c r="E99" s="11">
        <v>0.623</v>
      </c>
      <c r="F99" s="11">
        <v>12115.52</v>
      </c>
      <c r="G99" s="11">
        <v>7547.97</v>
      </c>
      <c r="H99" s="1"/>
      <c r="I99" s="1"/>
      <c r="J99" s="1"/>
      <c r="K99" s="1"/>
      <c r="L99" s="1"/>
      <c r="T99" s="1"/>
      <c r="U99" s="1"/>
      <c r="V99" s="1"/>
      <c r="W99" s="1"/>
      <c r="X99" s="1"/>
      <c r="Y99" s="1"/>
    </row>
    <row r="100" spans="1:25" ht="12.75" customHeight="1" x14ac:dyDescent="0.25">
      <c r="A100" s="4">
        <v>81</v>
      </c>
      <c r="B100" s="2" t="s">
        <v>2595</v>
      </c>
      <c r="C100" s="2" t="s">
        <v>134</v>
      </c>
      <c r="D100" s="3" t="s">
        <v>48</v>
      </c>
      <c r="E100" s="11">
        <v>3.20845</v>
      </c>
      <c r="F100" s="11">
        <v>1770.54</v>
      </c>
      <c r="G100" s="11">
        <v>5680.69</v>
      </c>
      <c r="H100" s="1"/>
      <c r="I100" s="1"/>
      <c r="J100" s="1"/>
      <c r="K100" s="1"/>
      <c r="L100" s="1"/>
      <c r="T100" s="1"/>
      <c r="U100" s="1"/>
      <c r="V100" s="1"/>
      <c r="W100" s="1"/>
      <c r="X100" s="1"/>
      <c r="Y100" s="1"/>
    </row>
    <row r="101" spans="1:25" ht="12.75" customHeight="1" x14ac:dyDescent="0.25">
      <c r="A101" s="4">
        <v>82</v>
      </c>
      <c r="B101" s="1" t="s">
        <v>145</v>
      </c>
      <c r="C101" s="2" t="s">
        <v>146</v>
      </c>
      <c r="D101" s="3" t="s">
        <v>53</v>
      </c>
      <c r="E101" s="11">
        <v>0.223</v>
      </c>
      <c r="F101" s="11">
        <v>39030.9</v>
      </c>
      <c r="G101" s="11">
        <v>8703.89</v>
      </c>
      <c r="H101" s="1"/>
      <c r="I101" s="1"/>
      <c r="J101" s="1"/>
      <c r="K101" s="1"/>
      <c r="L101" s="1"/>
      <c r="T101" s="1"/>
      <c r="U101" s="1"/>
      <c r="V101" s="1"/>
      <c r="W101" s="1"/>
      <c r="X101" s="1"/>
      <c r="Y101" s="1"/>
    </row>
    <row r="102" spans="1:25" ht="12.75" customHeight="1" x14ac:dyDescent="0.25">
      <c r="A102" s="4">
        <v>83</v>
      </c>
      <c r="B102" s="1" t="s">
        <v>2599</v>
      </c>
      <c r="C102" s="2" t="s">
        <v>147</v>
      </c>
      <c r="D102" s="3" t="s">
        <v>21</v>
      </c>
      <c r="E102" s="11">
        <v>5.5750000000000001E-3</v>
      </c>
      <c r="F102" s="11">
        <v>78784.53</v>
      </c>
      <c r="G102" s="11">
        <v>439.22</v>
      </c>
      <c r="H102" s="1"/>
      <c r="I102" s="1"/>
      <c r="J102" s="1"/>
      <c r="K102" s="1"/>
      <c r="L102" s="1"/>
      <c r="T102" s="1"/>
      <c r="U102" s="1"/>
      <c r="V102" s="1"/>
      <c r="W102" s="1"/>
      <c r="X102" s="1"/>
      <c r="Y102" s="1"/>
    </row>
    <row r="103" spans="1:25" ht="12.75" customHeight="1" x14ac:dyDescent="0.25">
      <c r="A103" s="4">
        <v>84</v>
      </c>
      <c r="B103" s="2" t="s">
        <v>2600</v>
      </c>
      <c r="C103" s="1" t="s">
        <v>148</v>
      </c>
      <c r="D103" s="3" t="s">
        <v>149</v>
      </c>
      <c r="E103" s="11">
        <v>89.2</v>
      </c>
      <c r="F103" s="11">
        <v>9.57</v>
      </c>
      <c r="G103" s="11">
        <v>853.64</v>
      </c>
      <c r="H103" s="1"/>
      <c r="I103" s="1"/>
      <c r="J103" s="1"/>
      <c r="K103" s="1"/>
      <c r="L103" s="1"/>
      <c r="T103" s="1"/>
      <c r="U103" s="1"/>
      <c r="V103" s="1"/>
      <c r="W103" s="1"/>
      <c r="X103" s="1"/>
      <c r="Y103" s="1"/>
    </row>
    <row r="104" spans="1:25" ht="12.75" customHeight="1" x14ac:dyDescent="0.25">
      <c r="A104" s="4">
        <v>85</v>
      </c>
      <c r="B104" s="2" t="s">
        <v>2595</v>
      </c>
      <c r="C104" s="2" t="s">
        <v>134</v>
      </c>
      <c r="D104" s="3" t="s">
        <v>48</v>
      </c>
      <c r="E104" s="11">
        <v>1.1930499999999999</v>
      </c>
      <c r="F104" s="11">
        <v>1770.54</v>
      </c>
      <c r="G104" s="11">
        <v>2112.34</v>
      </c>
      <c r="H104" s="1"/>
      <c r="I104" s="1"/>
      <c r="J104" s="1"/>
      <c r="K104" s="1"/>
      <c r="L104" s="1"/>
      <c r="T104" s="1"/>
      <c r="U104" s="1"/>
      <c r="V104" s="1"/>
      <c r="W104" s="1"/>
      <c r="X104" s="1"/>
      <c r="Y104" s="1"/>
    </row>
    <row r="105" spans="1:25" ht="12.75" customHeight="1" x14ac:dyDescent="0.25">
      <c r="A105" s="4">
        <v>86</v>
      </c>
      <c r="B105" s="2" t="s">
        <v>2600</v>
      </c>
      <c r="C105" s="2" t="s">
        <v>150</v>
      </c>
      <c r="D105" s="3" t="s">
        <v>149</v>
      </c>
      <c r="E105" s="11">
        <v>28.99</v>
      </c>
      <c r="F105" s="11">
        <v>15.37</v>
      </c>
      <c r="G105" s="11">
        <v>445.58</v>
      </c>
      <c r="H105" s="1"/>
      <c r="I105" s="1"/>
      <c r="J105" s="1"/>
      <c r="K105" s="1"/>
      <c r="L105" s="1"/>
      <c r="T105" s="1"/>
      <c r="U105" s="1"/>
      <c r="V105" s="1"/>
      <c r="W105" s="1"/>
      <c r="X105" s="1"/>
      <c r="Y105" s="1"/>
    </row>
    <row r="106" spans="1:25" ht="12.75" customHeight="1" x14ac:dyDescent="0.25">
      <c r="A106" s="4">
        <v>87</v>
      </c>
      <c r="B106" s="2" t="s">
        <v>2601</v>
      </c>
      <c r="C106" s="1" t="s">
        <v>151</v>
      </c>
      <c r="D106" s="3" t="s">
        <v>60</v>
      </c>
      <c r="E106" s="11">
        <v>25.645</v>
      </c>
      <c r="F106" s="11">
        <v>50.6</v>
      </c>
      <c r="G106" s="11">
        <v>1297.6400000000001</v>
      </c>
      <c r="H106" s="1"/>
      <c r="I106" s="1"/>
      <c r="J106" s="1"/>
      <c r="K106" s="1"/>
      <c r="L106" s="1"/>
      <c r="T106" s="1"/>
      <c r="U106" s="1"/>
      <c r="V106" s="1"/>
      <c r="W106" s="1"/>
      <c r="X106" s="1"/>
      <c r="Y106" s="1"/>
    </row>
    <row r="107" spans="1:25" ht="12.75" customHeight="1" x14ac:dyDescent="0.25">
      <c r="A107" s="4">
        <v>88</v>
      </c>
      <c r="B107" s="2" t="s">
        <v>2600</v>
      </c>
      <c r="C107" s="2" t="s">
        <v>152</v>
      </c>
      <c r="D107" s="3" t="s">
        <v>149</v>
      </c>
      <c r="E107" s="11">
        <v>60.21</v>
      </c>
      <c r="F107" s="11">
        <v>15.37</v>
      </c>
      <c r="G107" s="11">
        <v>925.43</v>
      </c>
      <c r="H107" s="1"/>
      <c r="I107" s="1"/>
      <c r="J107" s="1"/>
      <c r="K107" s="1"/>
      <c r="L107" s="1"/>
      <c r="T107" s="1"/>
      <c r="U107" s="1"/>
      <c r="V107" s="1"/>
      <c r="W107" s="1"/>
      <c r="X107" s="1"/>
      <c r="Y107" s="1"/>
    </row>
    <row r="108" spans="1:25" ht="12.75" customHeight="1" x14ac:dyDescent="0.25">
      <c r="A108" s="4">
        <v>89</v>
      </c>
      <c r="B108" s="1" t="s">
        <v>153</v>
      </c>
      <c r="C108" s="1" t="s">
        <v>154</v>
      </c>
      <c r="D108" s="3" t="s">
        <v>155</v>
      </c>
      <c r="E108" s="11">
        <v>3.7909999999999999</v>
      </c>
      <c r="F108" s="11">
        <v>58.93</v>
      </c>
      <c r="G108" s="11">
        <v>223.4</v>
      </c>
      <c r="H108" s="1"/>
      <c r="I108" s="1"/>
      <c r="J108" s="1"/>
      <c r="K108" s="1"/>
      <c r="L108" s="1"/>
      <c r="T108" s="1"/>
      <c r="U108" s="1"/>
      <c r="V108" s="1"/>
      <c r="W108" s="1"/>
      <c r="X108" s="1"/>
      <c r="Y108" s="1"/>
    </row>
    <row r="109" spans="1:25" ht="12.75" customHeight="1" x14ac:dyDescent="0.25">
      <c r="A109" s="4">
        <v>90</v>
      </c>
      <c r="B109" s="2" t="s">
        <v>2602</v>
      </c>
      <c r="C109" s="1" t="s">
        <v>156</v>
      </c>
      <c r="D109" s="3" t="s">
        <v>149</v>
      </c>
      <c r="E109" s="11">
        <v>11.194599999999999</v>
      </c>
      <c r="F109" s="11">
        <v>135.53</v>
      </c>
      <c r="G109" s="11">
        <v>1517.2</v>
      </c>
      <c r="H109" s="1"/>
      <c r="I109" s="1"/>
      <c r="J109" s="1"/>
      <c r="K109" s="1"/>
      <c r="L109" s="1"/>
      <c r="T109" s="1"/>
      <c r="U109" s="1"/>
      <c r="V109" s="1"/>
      <c r="W109" s="1"/>
      <c r="X109" s="1"/>
      <c r="Y109" s="1"/>
    </row>
    <row r="110" spans="1:25" ht="12.75" customHeight="1" x14ac:dyDescent="0.25">
      <c r="A110" s="4">
        <v>91</v>
      </c>
      <c r="B110" s="1" t="s">
        <v>157</v>
      </c>
      <c r="C110" s="2" t="s">
        <v>158</v>
      </c>
      <c r="D110" s="3" t="s">
        <v>159</v>
      </c>
      <c r="E110" s="11">
        <v>1.5</v>
      </c>
      <c r="F110" s="11">
        <v>1153.6099999999999</v>
      </c>
      <c r="G110" s="11">
        <v>1730.42</v>
      </c>
      <c r="H110" s="1"/>
      <c r="I110" s="1"/>
      <c r="J110" s="1"/>
      <c r="K110" s="1"/>
      <c r="L110" s="1"/>
      <c r="T110" s="1"/>
      <c r="U110" s="1"/>
      <c r="V110" s="1"/>
      <c r="W110" s="1"/>
      <c r="X110" s="1"/>
      <c r="Y110" s="1"/>
    </row>
    <row r="111" spans="1:25" ht="12.75" customHeight="1" x14ac:dyDescent="0.25">
      <c r="A111" s="4">
        <v>92</v>
      </c>
      <c r="B111" s="2" t="s">
        <v>2594</v>
      </c>
      <c r="C111" s="2" t="s">
        <v>125</v>
      </c>
      <c r="D111" s="3" t="s">
        <v>48</v>
      </c>
      <c r="E111" s="11">
        <v>1.53</v>
      </c>
      <c r="F111" s="11">
        <v>2216.4299999999998</v>
      </c>
      <c r="G111" s="11">
        <v>3391.14</v>
      </c>
      <c r="H111" s="1"/>
      <c r="I111" s="1"/>
      <c r="J111" s="1"/>
      <c r="K111" s="1"/>
      <c r="L111" s="1"/>
      <c r="T111" s="1"/>
      <c r="U111" s="1"/>
      <c r="V111" s="1"/>
      <c r="W111" s="1"/>
      <c r="X111" s="1"/>
      <c r="Y111" s="1"/>
    </row>
    <row r="112" spans="1:25" ht="12.75" customHeight="1" x14ac:dyDescent="0.25">
      <c r="A112" s="4">
        <v>93</v>
      </c>
      <c r="B112" s="1" t="s">
        <v>160</v>
      </c>
      <c r="C112" s="2" t="s">
        <v>161</v>
      </c>
      <c r="D112" s="3" t="s">
        <v>43</v>
      </c>
      <c r="E112" s="11">
        <v>0.17958000000000002</v>
      </c>
      <c r="F112" s="11">
        <v>8300</v>
      </c>
      <c r="G112" s="11">
        <v>1490.51</v>
      </c>
      <c r="H112" s="1"/>
      <c r="I112" s="1"/>
      <c r="J112" s="1"/>
      <c r="K112" s="1"/>
      <c r="L112" s="1"/>
      <c r="T112" s="1"/>
      <c r="U112" s="1"/>
      <c r="V112" s="1"/>
      <c r="W112" s="1"/>
      <c r="X112" s="1"/>
      <c r="Y112" s="1"/>
    </row>
    <row r="113" spans="1:25" ht="12.75" customHeight="1" x14ac:dyDescent="0.25">
      <c r="A113" s="4">
        <v>94</v>
      </c>
      <c r="B113" s="2" t="s">
        <v>2569</v>
      </c>
      <c r="C113" s="2" t="s">
        <v>162</v>
      </c>
      <c r="D113" s="3" t="s">
        <v>60</v>
      </c>
      <c r="E113" s="11">
        <v>13.577999999999999</v>
      </c>
      <c r="F113" s="11">
        <v>292.70999999999998</v>
      </c>
      <c r="G113" s="11">
        <v>3974.42</v>
      </c>
      <c r="H113" s="1"/>
      <c r="I113" s="1"/>
      <c r="J113" s="1"/>
      <c r="K113" s="1"/>
      <c r="L113" s="1"/>
      <c r="T113" s="1"/>
      <c r="U113" s="1"/>
      <c r="V113" s="1"/>
      <c r="W113" s="1"/>
      <c r="X113" s="1"/>
      <c r="Y113" s="1"/>
    </row>
    <row r="114" spans="1:25" ht="12.75" customHeight="1" x14ac:dyDescent="0.25">
      <c r="A114" s="4">
        <v>95</v>
      </c>
      <c r="B114" s="1" t="s">
        <v>163</v>
      </c>
      <c r="C114" s="1" t="s">
        <v>164</v>
      </c>
      <c r="D114" s="3" t="s">
        <v>21</v>
      </c>
      <c r="E114" s="11">
        <v>2.5750000000000002E-2</v>
      </c>
      <c r="F114" s="11">
        <v>27153.49</v>
      </c>
      <c r="G114" s="11">
        <v>699.2</v>
      </c>
      <c r="H114" s="1"/>
      <c r="I114" s="1"/>
      <c r="J114" s="1"/>
      <c r="K114" s="1"/>
      <c r="L114" s="1"/>
      <c r="T114" s="1"/>
      <c r="U114" s="1"/>
      <c r="V114" s="1"/>
      <c r="W114" s="1"/>
      <c r="X114" s="1"/>
      <c r="Y114" s="1"/>
    </row>
    <row r="115" spans="1:25" ht="12.75" customHeight="1" x14ac:dyDescent="0.25">
      <c r="A115" s="4">
        <v>96</v>
      </c>
      <c r="B115" s="2" t="s">
        <v>2603</v>
      </c>
      <c r="C115" s="1" t="s">
        <v>165</v>
      </c>
      <c r="D115" s="3" t="s">
        <v>35</v>
      </c>
      <c r="E115" s="11">
        <v>75</v>
      </c>
      <c r="F115" s="11">
        <v>0.65</v>
      </c>
      <c r="G115" s="11">
        <v>48.75</v>
      </c>
      <c r="H115" s="1"/>
      <c r="I115" s="1"/>
      <c r="J115" s="1"/>
      <c r="K115" s="1"/>
      <c r="L115" s="1"/>
      <c r="T115" s="1"/>
      <c r="U115" s="1"/>
      <c r="V115" s="1"/>
      <c r="W115" s="1"/>
      <c r="X115" s="1"/>
      <c r="Y115" s="1"/>
    </row>
    <row r="116" spans="1:25" ht="12.75" customHeight="1" x14ac:dyDescent="0.25">
      <c r="A116" s="4">
        <v>97</v>
      </c>
      <c r="B116" s="2" t="s">
        <v>2569</v>
      </c>
      <c r="C116" s="1" t="s">
        <v>166</v>
      </c>
      <c r="D116" s="3" t="s">
        <v>60</v>
      </c>
      <c r="E116" s="11">
        <v>4.38</v>
      </c>
      <c r="F116" s="11">
        <v>284.27999999999997</v>
      </c>
      <c r="G116" s="11">
        <v>1245.1500000000001</v>
      </c>
      <c r="H116" s="1"/>
      <c r="I116" s="1"/>
      <c r="J116" s="1"/>
      <c r="K116" s="1"/>
      <c r="L116" s="1"/>
      <c r="T116" s="1"/>
      <c r="U116" s="1"/>
      <c r="V116" s="1"/>
      <c r="W116" s="1"/>
      <c r="X116" s="1"/>
      <c r="Y116" s="1"/>
    </row>
    <row r="117" spans="1:25" ht="12.75" customHeight="1" x14ac:dyDescent="0.25">
      <c r="A117" s="4">
        <v>98</v>
      </c>
      <c r="B117" s="2" t="s">
        <v>2604</v>
      </c>
      <c r="C117" s="1" t="s">
        <v>167</v>
      </c>
      <c r="D117" s="3" t="s">
        <v>35</v>
      </c>
      <c r="E117" s="11">
        <v>25</v>
      </c>
      <c r="F117" s="11">
        <v>0.53</v>
      </c>
      <c r="G117" s="11">
        <v>13.25</v>
      </c>
      <c r="H117" s="1"/>
      <c r="I117" s="1"/>
      <c r="J117" s="1"/>
      <c r="K117" s="1"/>
      <c r="L117" s="1"/>
      <c r="T117" s="1"/>
      <c r="U117" s="1"/>
      <c r="V117" s="1"/>
      <c r="W117" s="1"/>
      <c r="X117" s="1"/>
      <c r="Y117" s="1"/>
    </row>
    <row r="118" spans="1:25" ht="12.75" customHeight="1" x14ac:dyDescent="0.25">
      <c r="A118" s="4">
        <v>99</v>
      </c>
      <c r="B118" s="2" t="s">
        <v>2576</v>
      </c>
      <c r="C118" s="1" t="s">
        <v>81</v>
      </c>
      <c r="D118" s="3" t="s">
        <v>79</v>
      </c>
      <c r="E118" s="11">
        <v>0.25</v>
      </c>
      <c r="F118" s="11">
        <v>123.75</v>
      </c>
      <c r="G118" s="11">
        <v>30.94</v>
      </c>
      <c r="H118" s="1"/>
      <c r="I118" s="1"/>
      <c r="J118" s="1"/>
      <c r="K118" s="1"/>
      <c r="L118" s="1"/>
      <c r="T118" s="1"/>
      <c r="U118" s="1"/>
      <c r="V118" s="1"/>
      <c r="W118" s="1"/>
      <c r="X118" s="1"/>
      <c r="Y118" s="1"/>
    </row>
    <row r="119" spans="1:25" ht="12.75" customHeight="1" x14ac:dyDescent="0.25">
      <c r="A119" s="4">
        <v>100</v>
      </c>
      <c r="B119" s="1" t="s">
        <v>160</v>
      </c>
      <c r="C119" s="2" t="s">
        <v>161</v>
      </c>
      <c r="D119" s="3" t="s">
        <v>43</v>
      </c>
      <c r="E119" s="11">
        <v>0.56159999999999999</v>
      </c>
      <c r="F119" s="11">
        <v>8300</v>
      </c>
      <c r="G119" s="11">
        <v>4661.28</v>
      </c>
      <c r="H119" s="1"/>
      <c r="I119" s="1"/>
      <c r="J119" s="1"/>
      <c r="K119" s="1"/>
      <c r="L119" s="1"/>
      <c r="T119" s="1"/>
      <c r="U119" s="1"/>
      <c r="V119" s="1"/>
      <c r="W119" s="1"/>
      <c r="X119" s="1"/>
      <c r="Y119" s="1"/>
    </row>
    <row r="120" spans="1:25" ht="12.75" customHeight="1" x14ac:dyDescent="0.25">
      <c r="A120" s="4">
        <v>101</v>
      </c>
      <c r="B120" s="2" t="s">
        <v>2569</v>
      </c>
      <c r="C120" s="2" t="s">
        <v>92</v>
      </c>
      <c r="D120" s="3" t="s">
        <v>60</v>
      </c>
      <c r="E120" s="11">
        <v>34.56</v>
      </c>
      <c r="F120" s="11">
        <v>292.70999999999998</v>
      </c>
      <c r="G120" s="11">
        <v>10116.06</v>
      </c>
      <c r="H120" s="1"/>
      <c r="I120" s="1"/>
      <c r="J120" s="1"/>
      <c r="K120" s="1"/>
      <c r="L120" s="1"/>
      <c r="T120" s="1"/>
      <c r="U120" s="1"/>
      <c r="V120" s="1"/>
      <c r="W120" s="1"/>
      <c r="X120" s="1"/>
      <c r="Y120" s="1"/>
    </row>
    <row r="121" spans="1:25" ht="12.75" customHeight="1" x14ac:dyDescent="0.25">
      <c r="A121" s="4">
        <v>102</v>
      </c>
      <c r="B121" s="2" t="s">
        <v>2569</v>
      </c>
      <c r="C121" s="1" t="s">
        <v>166</v>
      </c>
      <c r="D121" s="3" t="s">
        <v>60</v>
      </c>
      <c r="E121" s="11">
        <v>21.6</v>
      </c>
      <c r="F121" s="11">
        <v>284.27999999999997</v>
      </c>
      <c r="G121" s="11">
        <v>6140.45</v>
      </c>
      <c r="H121" s="1"/>
      <c r="I121" s="1"/>
      <c r="J121" s="1"/>
      <c r="K121" s="1"/>
      <c r="L121" s="1"/>
      <c r="T121" s="1"/>
      <c r="U121" s="1"/>
      <c r="V121" s="1"/>
      <c r="W121" s="1"/>
      <c r="X121" s="1"/>
      <c r="Y121" s="1"/>
    </row>
    <row r="122" spans="1:25" ht="12.75" customHeight="1" x14ac:dyDescent="0.25">
      <c r="A122" s="4">
        <v>103</v>
      </c>
      <c r="B122" s="2" t="s">
        <v>2576</v>
      </c>
      <c r="C122" s="1" t="s">
        <v>81</v>
      </c>
      <c r="D122" s="3" t="s">
        <v>79</v>
      </c>
      <c r="E122" s="11">
        <v>4.83</v>
      </c>
      <c r="F122" s="11">
        <v>123.75</v>
      </c>
      <c r="G122" s="11">
        <v>597.71</v>
      </c>
      <c r="H122" s="1"/>
      <c r="I122" s="1"/>
      <c r="J122" s="1"/>
      <c r="K122" s="1"/>
      <c r="L122" s="1"/>
      <c r="T122" s="1"/>
      <c r="U122" s="1"/>
      <c r="V122" s="1"/>
      <c r="W122" s="1"/>
      <c r="X122" s="1"/>
      <c r="Y122" s="1"/>
    </row>
    <row r="123" spans="1:25" ht="12.75" customHeight="1" x14ac:dyDescent="0.25">
      <c r="A123" s="4">
        <v>104</v>
      </c>
      <c r="B123" s="1" t="s">
        <v>168</v>
      </c>
      <c r="C123" s="2" t="s">
        <v>169</v>
      </c>
      <c r="D123" s="3" t="s">
        <v>43</v>
      </c>
      <c r="E123" s="11">
        <v>4.8100000000000004E-2</v>
      </c>
      <c r="F123" s="11">
        <v>1271.99</v>
      </c>
      <c r="G123" s="11">
        <v>61.18</v>
      </c>
      <c r="H123" s="1"/>
      <c r="I123" s="1"/>
      <c r="J123" s="1"/>
      <c r="K123" s="1"/>
      <c r="L123" s="1"/>
      <c r="T123" s="1"/>
      <c r="U123" s="1"/>
      <c r="V123" s="1"/>
      <c r="W123" s="1"/>
      <c r="X123" s="1"/>
      <c r="Y123" s="1"/>
    </row>
    <row r="124" spans="1:25" ht="12.75" customHeight="1" x14ac:dyDescent="0.25">
      <c r="A124" s="4">
        <v>105</v>
      </c>
      <c r="B124" s="1" t="s">
        <v>121</v>
      </c>
      <c r="C124" s="1" t="s">
        <v>122</v>
      </c>
      <c r="D124" s="3" t="s">
        <v>60</v>
      </c>
      <c r="E124" s="11">
        <v>5.5315000000000003</v>
      </c>
      <c r="F124" s="11">
        <v>91.93</v>
      </c>
      <c r="G124" s="11">
        <v>508.51</v>
      </c>
      <c r="H124" s="1"/>
      <c r="I124" s="1"/>
      <c r="J124" s="1"/>
      <c r="K124" s="1"/>
      <c r="L124" s="1"/>
      <c r="T124" s="1"/>
      <c r="U124" s="1"/>
      <c r="V124" s="1"/>
      <c r="W124" s="1"/>
      <c r="X124" s="1"/>
      <c r="Y124" s="1"/>
    </row>
    <row r="125" spans="1:25" ht="12.75" customHeight="1" x14ac:dyDescent="0.25">
      <c r="A125" s="4">
        <v>106</v>
      </c>
      <c r="B125" s="1" t="s">
        <v>160</v>
      </c>
      <c r="C125" s="2" t="s">
        <v>161</v>
      </c>
      <c r="D125" s="3" t="s">
        <v>43</v>
      </c>
      <c r="E125" s="11">
        <v>7.7700000000000019E-2</v>
      </c>
      <c r="F125" s="11">
        <v>8300</v>
      </c>
      <c r="G125" s="11">
        <v>644.91</v>
      </c>
      <c r="H125" s="1"/>
      <c r="I125" s="1"/>
      <c r="J125" s="1"/>
      <c r="K125" s="1"/>
      <c r="L125" s="1"/>
      <c r="T125" s="1"/>
      <c r="U125" s="1"/>
      <c r="V125" s="1"/>
      <c r="W125" s="1"/>
      <c r="X125" s="1"/>
      <c r="Y125" s="1"/>
    </row>
    <row r="126" spans="1:25" ht="12.75" customHeight="1" x14ac:dyDescent="0.25">
      <c r="A126" s="4">
        <v>107</v>
      </c>
      <c r="B126" s="2" t="s">
        <v>2569</v>
      </c>
      <c r="C126" s="2" t="s">
        <v>92</v>
      </c>
      <c r="D126" s="3" t="s">
        <v>60</v>
      </c>
      <c r="E126" s="11">
        <v>5.55</v>
      </c>
      <c r="F126" s="11">
        <v>292.70999999999998</v>
      </c>
      <c r="G126" s="11">
        <v>1624.54</v>
      </c>
      <c r="H126" s="1"/>
      <c r="I126" s="1"/>
      <c r="J126" s="1"/>
      <c r="K126" s="1"/>
      <c r="L126" s="1"/>
      <c r="T126" s="1"/>
      <c r="U126" s="1"/>
      <c r="V126" s="1"/>
      <c r="W126" s="1"/>
      <c r="X126" s="1"/>
      <c r="Y126" s="1"/>
    </row>
    <row r="127" spans="1:25" ht="12.75" customHeight="1" x14ac:dyDescent="0.25">
      <c r="A127" s="4">
        <v>108</v>
      </c>
      <c r="B127" s="1" t="s">
        <v>163</v>
      </c>
      <c r="C127" s="1" t="s">
        <v>170</v>
      </c>
      <c r="D127" s="3" t="s">
        <v>21</v>
      </c>
      <c r="E127" s="12" t="s">
        <v>171</v>
      </c>
      <c r="F127" s="11">
        <v>27153.49</v>
      </c>
      <c r="G127" s="11">
        <v>343.78</v>
      </c>
      <c r="H127" s="1"/>
      <c r="I127" s="1"/>
      <c r="J127" s="1"/>
      <c r="K127" s="1"/>
      <c r="L127" s="1"/>
      <c r="T127" s="1"/>
      <c r="U127" s="1"/>
      <c r="V127" s="1"/>
      <c r="W127" s="1"/>
      <c r="X127" s="1"/>
      <c r="Y127" s="1"/>
    </row>
    <row r="128" spans="1:25" ht="12.75" customHeight="1" x14ac:dyDescent="0.25">
      <c r="A128" s="4">
        <v>109</v>
      </c>
      <c r="B128" s="2" t="s">
        <v>2603</v>
      </c>
      <c r="C128" s="1" t="s">
        <v>165</v>
      </c>
      <c r="D128" s="3" t="s">
        <v>35</v>
      </c>
      <c r="E128" s="11">
        <v>42</v>
      </c>
      <c r="F128" s="11">
        <v>0.65</v>
      </c>
      <c r="G128" s="11">
        <v>27.3</v>
      </c>
      <c r="H128" s="1"/>
      <c r="I128" s="1"/>
      <c r="J128" s="1"/>
      <c r="K128" s="1"/>
      <c r="L128" s="1"/>
      <c r="T128" s="1"/>
      <c r="U128" s="1"/>
      <c r="V128" s="1"/>
      <c r="W128" s="1"/>
      <c r="X128" s="1"/>
      <c r="Y128" s="1"/>
    </row>
    <row r="129" spans="1:25" ht="12.75" customHeight="1" x14ac:dyDescent="0.25">
      <c r="A129" s="4">
        <v>110</v>
      </c>
      <c r="B129" s="2" t="s">
        <v>2569</v>
      </c>
      <c r="C129" s="1" t="s">
        <v>166</v>
      </c>
      <c r="D129" s="3" t="s">
        <v>60</v>
      </c>
      <c r="E129" s="11">
        <v>2.2200000000000002</v>
      </c>
      <c r="F129" s="11">
        <v>284.27999999999997</v>
      </c>
      <c r="G129" s="11">
        <v>631.1</v>
      </c>
      <c r="H129" s="1"/>
      <c r="I129" s="1"/>
      <c r="J129" s="1"/>
      <c r="K129" s="1"/>
      <c r="L129" s="1"/>
      <c r="T129" s="1"/>
      <c r="U129" s="1"/>
      <c r="V129" s="1"/>
      <c r="W129" s="1"/>
      <c r="X129" s="1"/>
      <c r="Y129" s="1"/>
    </row>
    <row r="130" spans="1:25" ht="12.75" customHeight="1" x14ac:dyDescent="0.25">
      <c r="A130" s="4">
        <v>111</v>
      </c>
      <c r="B130" s="2" t="s">
        <v>2604</v>
      </c>
      <c r="C130" s="1" t="s">
        <v>167</v>
      </c>
      <c r="D130" s="3" t="s">
        <v>35</v>
      </c>
      <c r="E130" s="11">
        <v>14</v>
      </c>
      <c r="F130" s="11">
        <v>0.53</v>
      </c>
      <c r="G130" s="11">
        <v>7.42</v>
      </c>
      <c r="H130" s="1"/>
      <c r="I130" s="1"/>
      <c r="J130" s="1"/>
      <c r="K130" s="1"/>
      <c r="L130" s="1"/>
      <c r="T130" s="1"/>
      <c r="U130" s="1"/>
      <c r="V130" s="1"/>
      <c r="W130" s="1"/>
      <c r="X130" s="1"/>
      <c r="Y130" s="1"/>
    </row>
    <row r="131" spans="1:25" ht="12.75" customHeight="1" x14ac:dyDescent="0.25">
      <c r="A131" s="4">
        <v>112</v>
      </c>
      <c r="B131" s="2" t="s">
        <v>2576</v>
      </c>
      <c r="C131" s="1" t="s">
        <v>81</v>
      </c>
      <c r="D131" s="3" t="s">
        <v>79</v>
      </c>
      <c r="E131" s="11">
        <v>0.14000000000000001</v>
      </c>
      <c r="F131" s="11">
        <v>123.75</v>
      </c>
      <c r="G131" s="11">
        <v>17.329999999999998</v>
      </c>
      <c r="H131" s="1"/>
      <c r="I131" s="1"/>
      <c r="J131" s="1"/>
      <c r="K131" s="1"/>
      <c r="L131" s="1"/>
      <c r="T131" s="1"/>
      <c r="U131" s="1"/>
      <c r="V131" s="1"/>
      <c r="W131" s="1"/>
      <c r="X131" s="1"/>
      <c r="Y131" s="1"/>
    </row>
    <row r="132" spans="1:25" ht="12.75" customHeight="1" x14ac:dyDescent="0.25">
      <c r="A132" s="4">
        <v>113</v>
      </c>
      <c r="B132" s="1" t="s">
        <v>160</v>
      </c>
      <c r="C132" s="2" t="s">
        <v>161</v>
      </c>
      <c r="D132" s="3" t="s">
        <v>43</v>
      </c>
      <c r="E132" s="11">
        <v>3.6999999999999998E-2</v>
      </c>
      <c r="F132" s="11">
        <v>8300</v>
      </c>
      <c r="G132" s="11">
        <v>307.10000000000002</v>
      </c>
      <c r="H132" s="1"/>
      <c r="I132" s="1"/>
      <c r="J132" s="1"/>
      <c r="K132" s="1"/>
      <c r="L132" s="1"/>
      <c r="T132" s="1"/>
      <c r="U132" s="1"/>
      <c r="V132" s="1"/>
      <c r="W132" s="1"/>
      <c r="X132" s="1"/>
      <c r="Y132" s="1"/>
    </row>
    <row r="133" spans="1:25" ht="12.75" customHeight="1" x14ac:dyDescent="0.25">
      <c r="A133" s="4">
        <v>114</v>
      </c>
      <c r="B133" s="2" t="s">
        <v>2569</v>
      </c>
      <c r="C133" s="1" t="s">
        <v>166</v>
      </c>
      <c r="D133" s="3" t="s">
        <v>60</v>
      </c>
      <c r="E133" s="11">
        <v>3.7</v>
      </c>
      <c r="F133" s="11">
        <v>284.27999999999997</v>
      </c>
      <c r="G133" s="11">
        <v>1051.8399999999999</v>
      </c>
      <c r="H133" s="1"/>
      <c r="I133" s="1"/>
      <c r="J133" s="1"/>
      <c r="K133" s="1"/>
      <c r="L133" s="1"/>
      <c r="T133" s="1"/>
      <c r="U133" s="1"/>
      <c r="V133" s="1"/>
      <c r="W133" s="1"/>
      <c r="X133" s="1"/>
      <c r="Y133" s="1"/>
    </row>
    <row r="134" spans="1:25" ht="12.75" customHeight="1" x14ac:dyDescent="0.25">
      <c r="A134" s="4">
        <v>115</v>
      </c>
      <c r="B134" s="2" t="s">
        <v>2576</v>
      </c>
      <c r="C134" s="1" t="s">
        <v>81</v>
      </c>
      <c r="D134" s="3" t="s">
        <v>79</v>
      </c>
      <c r="E134" s="11">
        <v>0.93</v>
      </c>
      <c r="F134" s="11">
        <v>123.75</v>
      </c>
      <c r="G134" s="11">
        <v>115.09</v>
      </c>
      <c r="H134" s="1"/>
      <c r="I134" s="1"/>
      <c r="J134" s="1"/>
      <c r="K134" s="1"/>
      <c r="L134" s="1"/>
      <c r="T134" s="1"/>
      <c r="U134" s="1"/>
      <c r="V134" s="1"/>
      <c r="W134" s="1"/>
      <c r="X134" s="1"/>
      <c r="Y134" s="1"/>
    </row>
    <row r="135" spans="1:25" ht="12.75" customHeight="1" x14ac:dyDescent="0.25">
      <c r="A135" s="4">
        <v>116</v>
      </c>
      <c r="B135" s="2" t="s">
        <v>2604</v>
      </c>
      <c r="C135" s="1" t="s">
        <v>167</v>
      </c>
      <c r="D135" s="3" t="s">
        <v>35</v>
      </c>
      <c r="E135" s="11">
        <v>24</v>
      </c>
      <c r="F135" s="11">
        <v>0.53</v>
      </c>
      <c r="G135" s="11">
        <v>12.72</v>
      </c>
      <c r="H135" s="1"/>
      <c r="I135" s="1"/>
      <c r="J135" s="1"/>
      <c r="K135" s="1"/>
      <c r="L135" s="1"/>
      <c r="T135" s="1"/>
      <c r="U135" s="1"/>
      <c r="V135" s="1"/>
      <c r="W135" s="1"/>
      <c r="X135" s="1"/>
      <c r="Y135" s="1"/>
    </row>
    <row r="136" spans="1:25" ht="12.75" customHeight="1" x14ac:dyDescent="0.25">
      <c r="A136" s="4">
        <v>117</v>
      </c>
      <c r="B136" s="1" t="s">
        <v>172</v>
      </c>
      <c r="C136" s="2" t="s">
        <v>173</v>
      </c>
      <c r="D136" s="3" t="s">
        <v>43</v>
      </c>
      <c r="E136" s="11">
        <v>5.0000000000000001E-3</v>
      </c>
      <c r="F136" s="11">
        <v>22130.95</v>
      </c>
      <c r="G136" s="11">
        <v>110.65</v>
      </c>
      <c r="H136" s="1"/>
      <c r="I136" s="1"/>
      <c r="J136" s="1"/>
      <c r="K136" s="1"/>
      <c r="L136" s="1"/>
      <c r="T136" s="1"/>
      <c r="U136" s="1"/>
      <c r="V136" s="1"/>
      <c r="W136" s="1"/>
      <c r="X136" s="1"/>
      <c r="Y136" s="1"/>
    </row>
    <row r="137" spans="1:25" ht="12.75" customHeight="1" x14ac:dyDescent="0.25">
      <c r="A137" s="4">
        <v>118</v>
      </c>
      <c r="B137" s="2" t="s">
        <v>2456</v>
      </c>
      <c r="C137" s="2" t="s">
        <v>174</v>
      </c>
      <c r="D137" s="3" t="s">
        <v>35</v>
      </c>
      <c r="E137" s="11">
        <v>2</v>
      </c>
      <c r="F137" s="11">
        <v>79.819999999999993</v>
      </c>
      <c r="G137" s="11">
        <v>159.63999999999999</v>
      </c>
      <c r="H137" s="1"/>
      <c r="I137" s="1"/>
      <c r="J137" s="1"/>
      <c r="K137" s="1"/>
      <c r="L137" s="1"/>
      <c r="T137" s="1"/>
      <c r="U137" s="1"/>
      <c r="V137" s="1"/>
      <c r="W137" s="1"/>
      <c r="X137" s="1"/>
      <c r="Y137" s="1"/>
    </row>
    <row r="138" spans="1:25" ht="12.75" customHeight="1" x14ac:dyDescent="0.25">
      <c r="A138" s="4">
        <v>119</v>
      </c>
      <c r="B138" s="1" t="s">
        <v>175</v>
      </c>
      <c r="C138" s="2" t="s">
        <v>176</v>
      </c>
      <c r="D138" s="3" t="s">
        <v>159</v>
      </c>
      <c r="E138" s="11">
        <v>32.200000000000003</v>
      </c>
      <c r="F138" s="11">
        <v>379.13</v>
      </c>
      <c r="G138" s="11">
        <v>12207.99</v>
      </c>
      <c r="H138" s="1"/>
      <c r="I138" s="1"/>
      <c r="J138" s="1"/>
      <c r="K138" s="1"/>
      <c r="L138" s="1"/>
      <c r="T138" s="1"/>
      <c r="U138" s="1"/>
      <c r="V138" s="1"/>
      <c r="W138" s="1"/>
      <c r="X138" s="1"/>
      <c r="Y138" s="1"/>
    </row>
    <row r="139" spans="1:25" ht="12.75" customHeight="1" x14ac:dyDescent="0.25">
      <c r="A139" s="4">
        <v>120</v>
      </c>
      <c r="B139" s="1" t="s">
        <v>177</v>
      </c>
      <c r="C139" s="1" t="s">
        <v>178</v>
      </c>
      <c r="D139" s="3" t="s">
        <v>48</v>
      </c>
      <c r="E139" s="11">
        <v>29.623999999999999</v>
      </c>
      <c r="F139" s="11">
        <v>1319.39</v>
      </c>
      <c r="G139" s="11">
        <v>39085.61</v>
      </c>
      <c r="H139" s="1"/>
      <c r="I139" s="1"/>
      <c r="J139" s="1"/>
      <c r="K139" s="1"/>
      <c r="L139" s="1"/>
      <c r="T139" s="1"/>
      <c r="U139" s="1"/>
      <c r="V139" s="1"/>
      <c r="W139" s="1"/>
      <c r="X139" s="1"/>
      <c r="Y139" s="1"/>
    </row>
    <row r="140" spans="1:25" ht="12.75" customHeight="1" x14ac:dyDescent="0.25">
      <c r="A140" s="4">
        <v>121</v>
      </c>
      <c r="B140" s="2" t="s">
        <v>2605</v>
      </c>
      <c r="C140" s="1" t="s">
        <v>179</v>
      </c>
      <c r="D140" s="3" t="s">
        <v>149</v>
      </c>
      <c r="E140" s="11">
        <v>644</v>
      </c>
      <c r="F140" s="11">
        <v>4.96</v>
      </c>
      <c r="G140" s="11">
        <v>3194.24</v>
      </c>
      <c r="H140" s="1"/>
      <c r="I140" s="1"/>
      <c r="J140" s="1"/>
      <c r="K140" s="1"/>
      <c r="L140" s="1"/>
      <c r="T140" s="1"/>
      <c r="U140" s="1"/>
      <c r="V140" s="1"/>
      <c r="W140" s="1"/>
      <c r="X140" s="1"/>
      <c r="Y140" s="1"/>
    </row>
    <row r="141" spans="1:25" ht="12.75" customHeight="1" x14ac:dyDescent="0.25">
      <c r="A141" s="4">
        <v>122</v>
      </c>
      <c r="B141" s="1" t="s">
        <v>145</v>
      </c>
      <c r="C141" s="2" t="s">
        <v>146</v>
      </c>
      <c r="D141" s="3" t="s">
        <v>53</v>
      </c>
      <c r="E141" s="11">
        <v>0.65800000000000003</v>
      </c>
      <c r="F141" s="11">
        <v>39030.9</v>
      </c>
      <c r="G141" s="11">
        <v>25682.33</v>
      </c>
      <c r="H141" s="1"/>
      <c r="I141" s="1"/>
      <c r="J141" s="1"/>
      <c r="K141" s="1"/>
      <c r="L141" s="1"/>
      <c r="T141" s="1"/>
      <c r="U141" s="1"/>
      <c r="V141" s="1"/>
      <c r="W141" s="1"/>
      <c r="X141" s="1"/>
      <c r="Y141" s="1"/>
    </row>
    <row r="142" spans="1:25" ht="12.75" customHeight="1" x14ac:dyDescent="0.25">
      <c r="A142" s="4">
        <v>123</v>
      </c>
      <c r="B142" s="1" t="s">
        <v>153</v>
      </c>
      <c r="C142" s="2" t="s">
        <v>180</v>
      </c>
      <c r="D142" s="3" t="s">
        <v>155</v>
      </c>
      <c r="E142" s="11">
        <v>13.16</v>
      </c>
      <c r="F142" s="11">
        <v>36.049999999999997</v>
      </c>
      <c r="G142" s="11">
        <v>474.42</v>
      </c>
      <c r="H142" s="1"/>
      <c r="I142" s="1"/>
      <c r="J142" s="1"/>
      <c r="K142" s="1"/>
      <c r="L142" s="1"/>
      <c r="T142" s="1"/>
      <c r="U142" s="1"/>
      <c r="V142" s="1"/>
      <c r="W142" s="1"/>
      <c r="X142" s="1"/>
      <c r="Y142" s="1"/>
    </row>
    <row r="143" spans="1:25" ht="12.75" customHeight="1" x14ac:dyDescent="0.25">
      <c r="A143" s="4">
        <v>124</v>
      </c>
      <c r="B143" s="2" t="s">
        <v>2600</v>
      </c>
      <c r="C143" s="1" t="s">
        <v>148</v>
      </c>
      <c r="D143" s="3" t="s">
        <v>149</v>
      </c>
      <c r="E143" s="11">
        <v>263.2</v>
      </c>
      <c r="F143" s="11">
        <v>9.57</v>
      </c>
      <c r="G143" s="11">
        <v>2518.8200000000002</v>
      </c>
      <c r="H143" s="1"/>
      <c r="I143" s="1"/>
      <c r="J143" s="1"/>
      <c r="K143" s="1"/>
      <c r="L143" s="1"/>
      <c r="T143" s="1"/>
      <c r="U143" s="1"/>
      <c r="V143" s="1"/>
      <c r="W143" s="1"/>
      <c r="X143" s="1"/>
      <c r="Y143" s="1"/>
    </row>
    <row r="144" spans="1:25" ht="12.75" customHeight="1" x14ac:dyDescent="0.25">
      <c r="A144" s="4">
        <v>125</v>
      </c>
      <c r="B144" s="1" t="s">
        <v>181</v>
      </c>
      <c r="C144" s="2" t="s">
        <v>182</v>
      </c>
      <c r="D144" s="3" t="s">
        <v>48</v>
      </c>
      <c r="E144" s="11">
        <v>3.5202999999999998</v>
      </c>
      <c r="F144" s="11">
        <v>2880.52</v>
      </c>
      <c r="G144" s="11">
        <v>10140.290000000001</v>
      </c>
      <c r="H144" s="1"/>
      <c r="I144" s="1"/>
      <c r="J144" s="1"/>
      <c r="K144" s="1"/>
      <c r="L144" s="1"/>
      <c r="T144" s="1"/>
      <c r="U144" s="1"/>
      <c r="V144" s="1"/>
      <c r="W144" s="1"/>
      <c r="X144" s="1"/>
      <c r="Y144" s="1"/>
    </row>
    <row r="145" spans="1:25" ht="12.75" customHeight="1" x14ac:dyDescent="0.25">
      <c r="A145" s="4">
        <v>126</v>
      </c>
      <c r="B145" s="2" t="s">
        <v>2591</v>
      </c>
      <c r="C145" s="1" t="s">
        <v>183</v>
      </c>
      <c r="D145" s="3" t="s">
        <v>35</v>
      </c>
      <c r="E145" s="11">
        <v>532</v>
      </c>
      <c r="F145" s="11">
        <v>3.97</v>
      </c>
      <c r="G145" s="11">
        <v>2112.04</v>
      </c>
      <c r="H145" s="1"/>
      <c r="I145" s="1"/>
      <c r="J145" s="1"/>
      <c r="K145" s="1"/>
      <c r="L145" s="1"/>
      <c r="T145" s="1"/>
      <c r="U145" s="1"/>
      <c r="V145" s="1"/>
      <c r="W145" s="1"/>
      <c r="X145" s="1"/>
      <c r="Y145" s="1"/>
    </row>
    <row r="146" spans="1:25" ht="12.75" customHeight="1" x14ac:dyDescent="0.25">
      <c r="A146" s="4">
        <v>127</v>
      </c>
      <c r="B146" s="2" t="s">
        <v>2600</v>
      </c>
      <c r="C146" s="2" t="s">
        <v>150</v>
      </c>
      <c r="D146" s="3" t="s">
        <v>149</v>
      </c>
      <c r="E146" s="11">
        <v>263.2</v>
      </c>
      <c r="F146" s="11">
        <v>15.37</v>
      </c>
      <c r="G146" s="11">
        <v>4045.38</v>
      </c>
      <c r="H146" s="1"/>
      <c r="I146" s="1"/>
      <c r="J146" s="1"/>
      <c r="K146" s="1"/>
      <c r="L146" s="1"/>
      <c r="T146" s="1"/>
      <c r="U146" s="1"/>
      <c r="V146" s="1"/>
      <c r="W146" s="1"/>
      <c r="X146" s="1"/>
      <c r="Y146" s="1"/>
    </row>
    <row r="147" spans="1:25" ht="12.75" customHeight="1" x14ac:dyDescent="0.25">
      <c r="A147" s="4">
        <v>128</v>
      </c>
      <c r="B147" s="2" t="s">
        <v>2601</v>
      </c>
      <c r="C147" s="1" t="s">
        <v>151</v>
      </c>
      <c r="D147" s="3" t="s">
        <v>60</v>
      </c>
      <c r="E147" s="11">
        <v>75.67</v>
      </c>
      <c r="F147" s="11">
        <v>50.6</v>
      </c>
      <c r="G147" s="11">
        <v>3828.9</v>
      </c>
      <c r="H147" s="1"/>
      <c r="I147" s="1"/>
      <c r="J147" s="1"/>
      <c r="K147" s="1"/>
      <c r="L147" s="1"/>
      <c r="T147" s="1"/>
      <c r="U147" s="1"/>
      <c r="V147" s="1"/>
      <c r="W147" s="1"/>
      <c r="X147" s="1"/>
      <c r="Y147" s="1"/>
    </row>
    <row r="148" spans="1:25" ht="12.75" customHeight="1" x14ac:dyDescent="0.25">
      <c r="A148" s="4">
        <v>129</v>
      </c>
      <c r="B148" s="2" t="s">
        <v>2600</v>
      </c>
      <c r="C148" s="2" t="s">
        <v>152</v>
      </c>
      <c r="D148" s="3" t="s">
        <v>149</v>
      </c>
      <c r="E148" s="11">
        <v>263.2</v>
      </c>
      <c r="F148" s="11">
        <v>15.37</v>
      </c>
      <c r="G148" s="11">
        <v>4045.38</v>
      </c>
      <c r="H148" s="1"/>
      <c r="I148" s="1"/>
      <c r="J148" s="1"/>
      <c r="K148" s="1"/>
      <c r="L148" s="1"/>
      <c r="T148" s="1"/>
      <c r="U148" s="1"/>
      <c r="V148" s="1"/>
      <c r="W148" s="1"/>
      <c r="X148" s="1"/>
      <c r="Y148" s="1"/>
    </row>
    <row r="149" spans="1:25" ht="12.75" customHeight="1" x14ac:dyDescent="0.25">
      <c r="A149" s="4">
        <v>130</v>
      </c>
      <c r="B149" s="1" t="s">
        <v>153</v>
      </c>
      <c r="C149" s="1" t="s">
        <v>154</v>
      </c>
      <c r="D149" s="3" t="s">
        <v>155</v>
      </c>
      <c r="E149" s="11">
        <v>11.186</v>
      </c>
      <c r="F149" s="11">
        <v>58.93</v>
      </c>
      <c r="G149" s="11">
        <v>659.19</v>
      </c>
      <c r="H149" s="1"/>
      <c r="I149" s="1"/>
      <c r="J149" s="1"/>
      <c r="K149" s="1"/>
      <c r="L149" s="1"/>
      <c r="T149" s="1"/>
      <c r="U149" s="1"/>
      <c r="V149" s="1"/>
      <c r="W149" s="1"/>
      <c r="X149" s="1"/>
      <c r="Y149" s="1"/>
    </row>
    <row r="150" spans="1:25" ht="12.75" customHeight="1" x14ac:dyDescent="0.25">
      <c r="A150" s="4">
        <v>131</v>
      </c>
      <c r="B150" s="2" t="s">
        <v>2606</v>
      </c>
      <c r="C150" s="2" t="s">
        <v>184</v>
      </c>
      <c r="D150" s="3" t="s">
        <v>149</v>
      </c>
      <c r="E150" s="11">
        <v>177.66</v>
      </c>
      <c r="F150" s="11">
        <v>207.09</v>
      </c>
      <c r="G150" s="11">
        <v>36791.96</v>
      </c>
      <c r="H150" s="1"/>
      <c r="I150" s="1"/>
      <c r="J150" s="1"/>
      <c r="K150" s="1"/>
      <c r="L150" s="1"/>
      <c r="T150" s="1"/>
      <c r="U150" s="1"/>
      <c r="V150" s="1"/>
      <c r="W150" s="1"/>
      <c r="X150" s="1"/>
      <c r="Y150" s="1"/>
    </row>
    <row r="151" spans="1:25" ht="12.75" customHeight="1" x14ac:dyDescent="0.25">
      <c r="A151" s="4">
        <v>132</v>
      </c>
      <c r="B151" s="1" t="s">
        <v>185</v>
      </c>
      <c r="C151" s="1" t="s">
        <v>186</v>
      </c>
      <c r="D151" s="3" t="s">
        <v>43</v>
      </c>
      <c r="E151" s="11">
        <v>-0.65800000000000003</v>
      </c>
      <c r="F151" s="11">
        <v>651.36</v>
      </c>
      <c r="G151" s="11">
        <v>-428.59</v>
      </c>
      <c r="H151" s="1"/>
      <c r="I151" s="1"/>
      <c r="J151" s="1"/>
      <c r="K151" s="1"/>
      <c r="L151" s="1"/>
      <c r="T151" s="1"/>
      <c r="U151" s="1"/>
      <c r="V151" s="1"/>
      <c r="W151" s="1"/>
      <c r="X151" s="1"/>
      <c r="Y151" s="1"/>
    </row>
    <row r="152" spans="1:25" ht="12.75" customHeight="1" x14ac:dyDescent="0.25">
      <c r="A152" s="4">
        <v>133</v>
      </c>
      <c r="B152" s="1" t="s">
        <v>187</v>
      </c>
      <c r="C152" s="2" t="s">
        <v>188</v>
      </c>
      <c r="D152" s="3" t="s">
        <v>21</v>
      </c>
      <c r="E152" s="11">
        <v>0.7573200000000001</v>
      </c>
      <c r="F152" s="11">
        <v>4612.2700000000004</v>
      </c>
      <c r="G152" s="11">
        <v>3492.96</v>
      </c>
      <c r="H152" s="1"/>
      <c r="I152" s="1"/>
      <c r="J152" s="1"/>
      <c r="K152" s="1"/>
      <c r="L152" s="1"/>
      <c r="T152" s="1"/>
      <c r="U152" s="1"/>
      <c r="V152" s="1"/>
      <c r="W152" s="1"/>
      <c r="X152" s="1"/>
      <c r="Y152" s="1"/>
    </row>
    <row r="153" spans="1:25" ht="12.75" customHeight="1" x14ac:dyDescent="0.25">
      <c r="A153" s="4">
        <v>134</v>
      </c>
      <c r="B153" s="1" t="s">
        <v>189</v>
      </c>
      <c r="C153" s="2" t="s">
        <v>190</v>
      </c>
      <c r="D153" s="3" t="s">
        <v>21</v>
      </c>
      <c r="E153" s="11">
        <v>0.7573200000000001</v>
      </c>
      <c r="F153" s="11">
        <v>38537.33</v>
      </c>
      <c r="G153" s="11">
        <v>29185.09</v>
      </c>
      <c r="H153" s="1"/>
      <c r="I153" s="1"/>
      <c r="J153" s="1"/>
      <c r="K153" s="1"/>
      <c r="L153" s="1"/>
      <c r="T153" s="1"/>
      <c r="U153" s="1"/>
      <c r="V153" s="1"/>
      <c r="W153" s="1"/>
      <c r="X153" s="1"/>
      <c r="Y153" s="1"/>
    </row>
    <row r="154" spans="1:25" ht="12.75" customHeight="1" x14ac:dyDescent="0.25">
      <c r="A154" s="4">
        <v>135</v>
      </c>
      <c r="B154" s="1" t="s">
        <v>191</v>
      </c>
      <c r="C154" s="2" t="s">
        <v>192</v>
      </c>
      <c r="D154" s="3" t="s">
        <v>43</v>
      </c>
      <c r="E154" s="11">
        <v>0.18</v>
      </c>
      <c r="F154" s="11">
        <v>2183.5100000000002</v>
      </c>
      <c r="G154" s="11">
        <v>393.03</v>
      </c>
      <c r="H154" s="1"/>
      <c r="I154" s="1"/>
      <c r="J154" s="1"/>
      <c r="K154" s="1"/>
      <c r="L154" s="1"/>
      <c r="T154" s="1"/>
      <c r="U154" s="1"/>
      <c r="V154" s="1"/>
      <c r="W154" s="1"/>
      <c r="X154" s="1"/>
      <c r="Y154" s="1"/>
    </row>
    <row r="155" spans="1:25" ht="12.75" customHeight="1" x14ac:dyDescent="0.25">
      <c r="A155" s="4">
        <v>136</v>
      </c>
      <c r="B155" s="2" t="s">
        <v>2595</v>
      </c>
      <c r="C155" s="2" t="s">
        <v>134</v>
      </c>
      <c r="D155" s="3" t="s">
        <v>48</v>
      </c>
      <c r="E155" s="11">
        <v>0.9</v>
      </c>
      <c r="F155" s="11">
        <v>1770.54</v>
      </c>
      <c r="G155" s="11">
        <v>1593.49</v>
      </c>
      <c r="H155" s="1"/>
      <c r="I155" s="1"/>
      <c r="J155" s="1"/>
      <c r="K155" s="1"/>
      <c r="L155" s="1"/>
      <c r="T155" s="1"/>
      <c r="U155" s="1"/>
      <c r="V155" s="1"/>
      <c r="W155" s="1"/>
      <c r="X155" s="1"/>
      <c r="Y155" s="1"/>
    </row>
    <row r="156" spans="1:25" ht="12.75" customHeight="1" x14ac:dyDescent="0.25">
      <c r="A156" s="4">
        <v>137</v>
      </c>
      <c r="B156" s="1" t="s">
        <v>193</v>
      </c>
      <c r="C156" s="2" t="s">
        <v>194</v>
      </c>
      <c r="D156" s="3" t="s">
        <v>43</v>
      </c>
      <c r="E156" s="11">
        <v>0.21</v>
      </c>
      <c r="F156" s="11">
        <v>4360.68</v>
      </c>
      <c r="G156" s="11">
        <v>915.74</v>
      </c>
      <c r="H156" s="1"/>
      <c r="I156" s="1"/>
      <c r="J156" s="1"/>
      <c r="K156" s="1"/>
      <c r="L156" s="1"/>
      <c r="T156" s="1"/>
      <c r="U156" s="1"/>
      <c r="V156" s="1"/>
      <c r="W156" s="1"/>
      <c r="X156" s="1"/>
      <c r="Y156" s="1"/>
    </row>
    <row r="157" spans="1:25" ht="12.75" customHeight="1" x14ac:dyDescent="0.25">
      <c r="A157" s="4">
        <v>138</v>
      </c>
      <c r="B157" s="2" t="s">
        <v>2594</v>
      </c>
      <c r="C157" s="2" t="s">
        <v>125</v>
      </c>
      <c r="D157" s="3" t="s">
        <v>48</v>
      </c>
      <c r="E157" s="11">
        <v>2.1</v>
      </c>
      <c r="F157" s="11">
        <v>2216.4299999999998</v>
      </c>
      <c r="G157" s="11">
        <v>4654.5</v>
      </c>
      <c r="H157" s="1"/>
      <c r="I157" s="1"/>
      <c r="J157" s="1"/>
      <c r="K157" s="1"/>
      <c r="L157" s="1"/>
      <c r="T157" s="1"/>
      <c r="U157" s="1"/>
      <c r="V157" s="1"/>
      <c r="W157" s="1"/>
      <c r="X157" s="1"/>
      <c r="Y157" s="1"/>
    </row>
    <row r="158" spans="1:25" ht="12.75" customHeight="1" x14ac:dyDescent="0.25">
      <c r="A158" s="4">
        <v>139</v>
      </c>
      <c r="B158" s="1" t="s">
        <v>195</v>
      </c>
      <c r="C158" s="2" t="s">
        <v>196</v>
      </c>
      <c r="D158" s="3" t="s">
        <v>37</v>
      </c>
      <c r="E158" s="11">
        <v>0.36</v>
      </c>
      <c r="F158" s="11">
        <v>7350</v>
      </c>
      <c r="G158" s="11">
        <v>2646</v>
      </c>
      <c r="H158" s="1"/>
      <c r="I158" s="1"/>
      <c r="J158" s="1"/>
      <c r="K158" s="1"/>
      <c r="L158" s="1"/>
      <c r="T158" s="1"/>
      <c r="U158" s="1"/>
      <c r="V158" s="1"/>
      <c r="W158" s="1"/>
      <c r="X158" s="1"/>
      <c r="Y158" s="1"/>
    </row>
    <row r="159" spans="1:25" ht="12.75" customHeight="1" x14ac:dyDescent="0.25">
      <c r="A159" s="4">
        <v>140</v>
      </c>
      <c r="B159" s="2" t="s">
        <v>2457</v>
      </c>
      <c r="C159" s="2" t="s">
        <v>197</v>
      </c>
      <c r="D159" s="3" t="s">
        <v>37</v>
      </c>
      <c r="E159" s="11">
        <v>-0.36</v>
      </c>
      <c r="F159" s="11">
        <v>247.21</v>
      </c>
      <c r="G159" s="11">
        <v>-89</v>
      </c>
      <c r="H159" s="1"/>
      <c r="I159" s="1"/>
      <c r="J159" s="1"/>
      <c r="K159" s="1"/>
      <c r="L159" s="1"/>
      <c r="T159" s="1"/>
      <c r="U159" s="1"/>
      <c r="V159" s="1"/>
      <c r="W159" s="1"/>
      <c r="X159" s="1"/>
      <c r="Y159" s="1"/>
    </row>
    <row r="160" spans="1:25" ht="12.75" customHeight="1" x14ac:dyDescent="0.25">
      <c r="A160" s="4">
        <v>141</v>
      </c>
      <c r="B160" s="1" t="s">
        <v>2599</v>
      </c>
      <c r="C160" s="2" t="s">
        <v>147</v>
      </c>
      <c r="D160" s="3" t="s">
        <v>21</v>
      </c>
      <c r="E160" s="11">
        <v>1.1160000000000002E-2</v>
      </c>
      <c r="F160" s="11">
        <v>78784.53</v>
      </c>
      <c r="G160" s="11">
        <v>879.24</v>
      </c>
      <c r="H160" s="1"/>
      <c r="I160" s="1"/>
      <c r="J160" s="1"/>
      <c r="K160" s="1"/>
      <c r="L160" s="1"/>
      <c r="T160" s="1"/>
      <c r="U160" s="1"/>
      <c r="V160" s="1"/>
      <c r="W160" s="1"/>
      <c r="X160" s="1"/>
      <c r="Y160" s="1"/>
    </row>
    <row r="161" spans="1:25" ht="12.75" customHeight="1" x14ac:dyDescent="0.25">
      <c r="A161" s="4">
        <v>142</v>
      </c>
      <c r="B161" s="2" t="s">
        <v>2607</v>
      </c>
      <c r="C161" s="2" t="s">
        <v>198</v>
      </c>
      <c r="D161" s="3" t="s">
        <v>35</v>
      </c>
      <c r="E161" s="11">
        <v>2</v>
      </c>
      <c r="F161" s="11">
        <v>114.85</v>
      </c>
      <c r="G161" s="11">
        <v>229.7</v>
      </c>
      <c r="H161" s="1"/>
      <c r="I161" s="1"/>
      <c r="J161" s="1"/>
      <c r="K161" s="1"/>
      <c r="L161" s="1"/>
      <c r="T161" s="1"/>
      <c r="U161" s="1"/>
      <c r="V161" s="1"/>
      <c r="W161" s="1"/>
      <c r="X161" s="1"/>
      <c r="Y161" s="1"/>
    </row>
    <row r="162" spans="1:25" ht="12.75" customHeight="1" x14ac:dyDescent="0.25">
      <c r="A162" s="4">
        <v>143</v>
      </c>
      <c r="B162" s="1" t="s">
        <v>141</v>
      </c>
      <c r="C162" s="1" t="s">
        <v>142</v>
      </c>
      <c r="D162" s="3" t="s">
        <v>60</v>
      </c>
      <c r="E162" s="11">
        <v>15.3</v>
      </c>
      <c r="F162" s="11">
        <v>98.38</v>
      </c>
      <c r="G162" s="11">
        <v>1505.21</v>
      </c>
      <c r="H162" s="1"/>
      <c r="I162" s="1"/>
      <c r="J162" s="1"/>
      <c r="K162" s="1"/>
      <c r="L162" s="1"/>
      <c r="T162" s="1"/>
      <c r="U162" s="1"/>
      <c r="V162" s="1"/>
      <c r="W162" s="1"/>
      <c r="X162" s="1"/>
      <c r="Y162" s="1"/>
    </row>
    <row r="163" spans="1:25" ht="12.75" customHeight="1" x14ac:dyDescent="0.25">
      <c r="A163" s="4">
        <v>144</v>
      </c>
      <c r="B163" s="1" t="s">
        <v>121</v>
      </c>
      <c r="C163" s="1" t="s">
        <v>122</v>
      </c>
      <c r="D163" s="3" t="s">
        <v>60</v>
      </c>
      <c r="E163" s="11">
        <v>15.3</v>
      </c>
      <c r="F163" s="11">
        <v>91.93</v>
      </c>
      <c r="G163" s="11">
        <v>1406.53</v>
      </c>
      <c r="H163" s="1"/>
      <c r="I163" s="1"/>
      <c r="J163" s="1"/>
      <c r="K163" s="1"/>
      <c r="L163" s="1"/>
      <c r="T163" s="1"/>
      <c r="U163" s="1"/>
      <c r="V163" s="1"/>
      <c r="W163" s="1"/>
      <c r="X163" s="1"/>
      <c r="Y163" s="1"/>
    </row>
    <row r="164" spans="1:25" ht="12.75" customHeight="1" x14ac:dyDescent="0.25">
      <c r="A164" s="4">
        <v>145</v>
      </c>
      <c r="B164" s="1" t="s">
        <v>168</v>
      </c>
      <c r="C164" s="2" t="s">
        <v>169</v>
      </c>
      <c r="D164" s="3" t="s">
        <v>43</v>
      </c>
      <c r="E164" s="11">
        <v>0.108</v>
      </c>
      <c r="F164" s="11">
        <v>1271.99</v>
      </c>
      <c r="G164" s="11">
        <v>137.37</v>
      </c>
      <c r="H164" s="1"/>
      <c r="I164" s="1"/>
      <c r="J164" s="1"/>
      <c r="K164" s="1"/>
      <c r="L164" s="1"/>
      <c r="T164" s="1"/>
      <c r="U164" s="1"/>
      <c r="V164" s="1"/>
      <c r="W164" s="1"/>
      <c r="X164" s="1"/>
      <c r="Y164" s="1"/>
    </row>
    <row r="165" spans="1:25" ht="12.75" customHeight="1" x14ac:dyDescent="0.25">
      <c r="A165" s="4">
        <v>146</v>
      </c>
      <c r="B165" s="1" t="s">
        <v>121</v>
      </c>
      <c r="C165" s="1" t="s">
        <v>122</v>
      </c>
      <c r="D165" s="3" t="s">
        <v>60</v>
      </c>
      <c r="E165" s="11">
        <v>12.42</v>
      </c>
      <c r="F165" s="11">
        <v>91.93</v>
      </c>
      <c r="G165" s="11">
        <v>1141.77</v>
      </c>
      <c r="H165" s="1"/>
      <c r="I165" s="1"/>
      <c r="J165" s="1"/>
      <c r="K165" s="1"/>
      <c r="L165" s="1"/>
      <c r="T165" s="1"/>
      <c r="U165" s="1"/>
      <c r="V165" s="1"/>
      <c r="W165" s="1"/>
      <c r="X165" s="1"/>
      <c r="Y165" s="1"/>
    </row>
    <row r="166" spans="1:25" ht="12.75" customHeight="1" x14ac:dyDescent="0.25">
      <c r="A166" s="4">
        <v>147</v>
      </c>
      <c r="B166" s="2" t="s">
        <v>2594</v>
      </c>
      <c r="C166" s="2" t="s">
        <v>125</v>
      </c>
      <c r="D166" s="3" t="s">
        <v>48</v>
      </c>
      <c r="E166" s="11">
        <v>0.18</v>
      </c>
      <c r="F166" s="11">
        <v>2216.4299999999998</v>
      </c>
      <c r="G166" s="11">
        <v>398.96</v>
      </c>
      <c r="H166" s="1"/>
      <c r="I166" s="1"/>
      <c r="J166" s="1"/>
      <c r="K166" s="1"/>
      <c r="L166" s="1"/>
      <c r="T166" s="1"/>
      <c r="U166" s="1"/>
      <c r="V166" s="1"/>
      <c r="W166" s="1"/>
      <c r="X166" s="1"/>
      <c r="Y166" s="1"/>
    </row>
    <row r="167" spans="1:25" ht="12.75" customHeight="1" x14ac:dyDescent="0.25">
      <c r="A167" s="4">
        <v>148</v>
      </c>
      <c r="B167" s="2" t="s">
        <v>2569</v>
      </c>
      <c r="C167" s="2" t="s">
        <v>92</v>
      </c>
      <c r="D167" s="3" t="s">
        <v>60</v>
      </c>
      <c r="E167" s="11">
        <v>10.8</v>
      </c>
      <c r="F167" s="11">
        <v>292.70999999999998</v>
      </c>
      <c r="G167" s="11">
        <v>3161.27</v>
      </c>
      <c r="H167" s="1"/>
      <c r="I167" s="1"/>
      <c r="J167" s="1"/>
      <c r="K167" s="1"/>
      <c r="L167" s="1"/>
      <c r="T167" s="1"/>
      <c r="U167" s="1"/>
      <c r="V167" s="1"/>
      <c r="W167" s="1"/>
      <c r="X167" s="1"/>
      <c r="Y167" s="1"/>
    </row>
    <row r="168" spans="1:25" ht="12.75" customHeight="1" x14ac:dyDescent="0.25">
      <c r="A168" s="4">
        <v>149</v>
      </c>
      <c r="B168" s="2" t="s">
        <v>2580</v>
      </c>
      <c r="C168" s="1" t="s">
        <v>88</v>
      </c>
      <c r="D168" s="3" t="s">
        <v>79</v>
      </c>
      <c r="E168" s="11">
        <v>1.8</v>
      </c>
      <c r="F168" s="11">
        <v>202.71</v>
      </c>
      <c r="G168" s="11">
        <v>364.88</v>
      </c>
      <c r="H168" s="1"/>
      <c r="I168" s="1"/>
      <c r="J168" s="1"/>
      <c r="K168" s="1"/>
      <c r="L168" s="1"/>
      <c r="T168" s="1"/>
      <c r="U168" s="1"/>
      <c r="V168" s="1"/>
      <c r="W168" s="1"/>
      <c r="X168" s="1"/>
      <c r="Y168" s="1"/>
    </row>
    <row r="169" spans="1:25" ht="12.75" customHeight="1" x14ac:dyDescent="0.25">
      <c r="A169" s="4">
        <v>150</v>
      </c>
      <c r="B169" s="1" t="s">
        <v>160</v>
      </c>
      <c r="C169" s="2" t="s">
        <v>161</v>
      </c>
      <c r="D169" s="3" t="s">
        <v>43</v>
      </c>
      <c r="E169" s="11">
        <v>0.52560000000000007</v>
      </c>
      <c r="F169" s="11">
        <v>8300</v>
      </c>
      <c r="G169" s="11">
        <v>4362.4799999999996</v>
      </c>
      <c r="H169" s="1"/>
      <c r="I169" s="1"/>
      <c r="J169" s="1"/>
      <c r="K169" s="1"/>
      <c r="L169" s="1"/>
      <c r="T169" s="1"/>
      <c r="U169" s="1"/>
      <c r="V169" s="1"/>
      <c r="W169" s="1"/>
      <c r="X169" s="1"/>
      <c r="Y169" s="1"/>
    </row>
    <row r="170" spans="1:25" ht="12.75" customHeight="1" x14ac:dyDescent="0.25">
      <c r="A170" s="4">
        <v>151</v>
      </c>
      <c r="B170" s="2" t="s">
        <v>2569</v>
      </c>
      <c r="C170" s="2" t="s">
        <v>199</v>
      </c>
      <c r="D170" s="3" t="s">
        <v>60</v>
      </c>
      <c r="E170" s="11">
        <v>37.08</v>
      </c>
      <c r="F170" s="11">
        <v>292.70999999999998</v>
      </c>
      <c r="G170" s="11">
        <v>10853.69</v>
      </c>
      <c r="H170" s="1"/>
      <c r="I170" s="1"/>
      <c r="J170" s="1"/>
      <c r="K170" s="1"/>
      <c r="L170" s="1"/>
      <c r="T170" s="1"/>
      <c r="U170" s="1"/>
      <c r="V170" s="1"/>
      <c r="W170" s="1"/>
      <c r="X170" s="1"/>
      <c r="Y170" s="1"/>
    </row>
    <row r="171" spans="1:25" ht="12.75" customHeight="1" x14ac:dyDescent="0.25">
      <c r="A171" s="4">
        <v>152</v>
      </c>
      <c r="B171" s="1" t="s">
        <v>163</v>
      </c>
      <c r="C171" s="1" t="s">
        <v>200</v>
      </c>
      <c r="D171" s="3" t="s">
        <v>21</v>
      </c>
      <c r="E171" s="11">
        <v>5.0020000000000002E-2</v>
      </c>
      <c r="F171" s="11">
        <v>27153.49</v>
      </c>
      <c r="G171" s="11">
        <v>1358.22</v>
      </c>
      <c r="H171" s="1"/>
      <c r="I171" s="1"/>
      <c r="J171" s="1"/>
      <c r="K171" s="1"/>
      <c r="L171" s="1"/>
      <c r="T171" s="1"/>
      <c r="U171" s="1"/>
      <c r="V171" s="1"/>
      <c r="W171" s="1"/>
      <c r="X171" s="1"/>
      <c r="Y171" s="1"/>
    </row>
    <row r="172" spans="1:25" ht="12.75" customHeight="1" x14ac:dyDescent="0.25">
      <c r="A172" s="4">
        <v>153</v>
      </c>
      <c r="B172" s="2" t="s">
        <v>2604</v>
      </c>
      <c r="C172" s="1" t="s">
        <v>167</v>
      </c>
      <c r="D172" s="3" t="s">
        <v>35</v>
      </c>
      <c r="E172" s="11">
        <v>61</v>
      </c>
      <c r="F172" s="11">
        <v>0.53</v>
      </c>
      <c r="G172" s="11">
        <v>32.33</v>
      </c>
      <c r="H172" s="1"/>
      <c r="I172" s="1"/>
      <c r="J172" s="1"/>
      <c r="K172" s="1"/>
      <c r="L172" s="1"/>
      <c r="T172" s="1"/>
      <c r="U172" s="1"/>
      <c r="V172" s="1"/>
      <c r="W172" s="1"/>
      <c r="X172" s="1"/>
      <c r="Y172" s="1"/>
    </row>
    <row r="173" spans="1:25" ht="12.75" customHeight="1" x14ac:dyDescent="0.25">
      <c r="A173" s="4">
        <v>154</v>
      </c>
      <c r="B173" s="2" t="s">
        <v>2603</v>
      </c>
      <c r="C173" s="1" t="s">
        <v>165</v>
      </c>
      <c r="D173" s="3" t="s">
        <v>35</v>
      </c>
      <c r="E173" s="11">
        <v>183</v>
      </c>
      <c r="F173" s="11">
        <v>0.65</v>
      </c>
      <c r="G173" s="11">
        <v>118.95</v>
      </c>
      <c r="H173" s="1"/>
      <c r="I173" s="1"/>
      <c r="J173" s="1"/>
      <c r="K173" s="1"/>
      <c r="L173" s="1"/>
      <c r="T173" s="1"/>
      <c r="U173" s="1"/>
      <c r="V173" s="1"/>
      <c r="W173" s="1"/>
      <c r="X173" s="1"/>
      <c r="Y173" s="1"/>
    </row>
    <row r="174" spans="1:25" ht="12.75" customHeight="1" x14ac:dyDescent="0.25">
      <c r="A174" s="4">
        <v>155</v>
      </c>
      <c r="B174" s="1" t="s">
        <v>201</v>
      </c>
      <c r="C174" s="1" t="s">
        <v>202</v>
      </c>
      <c r="D174" s="3" t="s">
        <v>21</v>
      </c>
      <c r="E174" s="12" t="s">
        <v>203</v>
      </c>
      <c r="F174" s="11">
        <v>44492.07</v>
      </c>
      <c r="G174" s="11">
        <v>21.38</v>
      </c>
      <c r="H174" s="1"/>
      <c r="I174" s="1"/>
      <c r="J174" s="1"/>
      <c r="K174" s="1"/>
      <c r="L174" s="1"/>
      <c r="T174" s="1"/>
      <c r="U174" s="1"/>
      <c r="V174" s="1"/>
      <c r="W174" s="1"/>
      <c r="X174" s="1"/>
      <c r="Y174" s="1"/>
    </row>
    <row r="175" spans="1:25" ht="12.75" customHeight="1" x14ac:dyDescent="0.25">
      <c r="A175" s="4">
        <v>156</v>
      </c>
      <c r="B175" s="2" t="s">
        <v>2569</v>
      </c>
      <c r="C175" s="1" t="s">
        <v>204</v>
      </c>
      <c r="D175" s="3" t="s">
        <v>60</v>
      </c>
      <c r="E175" s="11">
        <v>15.48</v>
      </c>
      <c r="F175" s="11">
        <v>284.27999999999997</v>
      </c>
      <c r="G175" s="11">
        <v>4400.6499999999996</v>
      </c>
      <c r="H175" s="1"/>
      <c r="I175" s="1"/>
      <c r="J175" s="1"/>
      <c r="K175" s="1"/>
      <c r="L175" s="1"/>
      <c r="T175" s="1"/>
      <c r="U175" s="1"/>
      <c r="V175" s="1"/>
      <c r="W175" s="1"/>
      <c r="X175" s="1"/>
      <c r="Y175" s="1"/>
    </row>
    <row r="176" spans="1:25" ht="12.75" customHeight="1" x14ac:dyDescent="0.25">
      <c r="A176" s="4">
        <v>157</v>
      </c>
      <c r="B176" s="1" t="s">
        <v>205</v>
      </c>
      <c r="C176" s="1" t="s">
        <v>206</v>
      </c>
      <c r="D176" s="3" t="s">
        <v>35</v>
      </c>
      <c r="E176" s="11">
        <v>61</v>
      </c>
      <c r="F176" s="11">
        <v>5.7</v>
      </c>
      <c r="G176" s="11">
        <v>347.7</v>
      </c>
      <c r="H176" s="1"/>
      <c r="I176" s="1"/>
      <c r="J176" s="1"/>
      <c r="K176" s="1"/>
      <c r="L176" s="1"/>
      <c r="T176" s="1"/>
      <c r="U176" s="1"/>
      <c r="V176" s="1"/>
      <c r="W176" s="1"/>
      <c r="X176" s="1"/>
      <c r="Y176" s="1"/>
    </row>
    <row r="177" spans="1:25" ht="12.75" customHeight="1" x14ac:dyDescent="0.25">
      <c r="A177" s="4">
        <v>158</v>
      </c>
      <c r="B177" s="2" t="s">
        <v>2575</v>
      </c>
      <c r="C177" s="1" t="s">
        <v>80</v>
      </c>
      <c r="D177" s="3" t="s">
        <v>79</v>
      </c>
      <c r="E177" s="11">
        <v>1.21</v>
      </c>
      <c r="F177" s="11">
        <v>155.41</v>
      </c>
      <c r="G177" s="11">
        <v>188.05</v>
      </c>
      <c r="H177" s="1"/>
      <c r="I177" s="1"/>
      <c r="J177" s="1"/>
      <c r="K177" s="1"/>
      <c r="L177" s="1"/>
      <c r="T177" s="1"/>
      <c r="U177" s="1"/>
      <c r="V177" s="1"/>
      <c r="W177" s="1"/>
      <c r="X177" s="1"/>
      <c r="Y177" s="1"/>
    </row>
    <row r="178" spans="1:25" ht="12.75" customHeight="1" x14ac:dyDescent="0.25">
      <c r="A178" s="4">
        <v>159</v>
      </c>
      <c r="B178" s="1" t="s">
        <v>207</v>
      </c>
      <c r="C178" s="2" t="s">
        <v>208</v>
      </c>
      <c r="D178" s="3" t="s">
        <v>43</v>
      </c>
      <c r="E178" s="11">
        <v>0.51600000000000001</v>
      </c>
      <c r="F178" s="11">
        <v>4034.36</v>
      </c>
      <c r="G178" s="11">
        <v>2081.73</v>
      </c>
      <c r="H178" s="1"/>
      <c r="I178" s="1"/>
      <c r="J178" s="1"/>
      <c r="K178" s="1"/>
      <c r="L178" s="1"/>
      <c r="T178" s="1"/>
      <c r="U178" s="1"/>
      <c r="V178" s="1"/>
      <c r="W178" s="1"/>
      <c r="X178" s="1"/>
      <c r="Y178" s="1"/>
    </row>
    <row r="179" spans="1:25" ht="12.75" customHeight="1" x14ac:dyDescent="0.25">
      <c r="A179" s="4">
        <v>160</v>
      </c>
      <c r="B179" s="2" t="s">
        <v>2608</v>
      </c>
      <c r="C179" s="1" t="s">
        <v>209</v>
      </c>
      <c r="D179" s="3" t="s">
        <v>155</v>
      </c>
      <c r="E179" s="11">
        <v>9.3420000000000005</v>
      </c>
      <c r="F179" s="11">
        <v>182.96</v>
      </c>
      <c r="G179" s="11">
        <v>1709.21</v>
      </c>
      <c r="H179" s="1"/>
      <c r="I179" s="1"/>
      <c r="J179" s="1"/>
      <c r="K179" s="1"/>
      <c r="L179" s="1"/>
      <c r="T179" s="1"/>
      <c r="U179" s="1"/>
      <c r="V179" s="1"/>
      <c r="W179" s="1"/>
      <c r="X179" s="1"/>
      <c r="Y179" s="1"/>
    </row>
    <row r="180" spans="1:25" ht="12.75" customHeight="1" x14ac:dyDescent="0.25">
      <c r="A180" s="4">
        <v>161</v>
      </c>
      <c r="B180" s="1" t="s">
        <v>210</v>
      </c>
      <c r="C180" s="2" t="s">
        <v>211</v>
      </c>
      <c r="D180" s="3" t="s">
        <v>212</v>
      </c>
      <c r="E180" s="11">
        <v>1.8000000000000002E-2</v>
      </c>
      <c r="F180" s="11">
        <v>790.2</v>
      </c>
      <c r="G180" s="11">
        <v>14.22</v>
      </c>
      <c r="H180" s="1"/>
      <c r="I180" s="1"/>
      <c r="J180" s="1"/>
      <c r="K180" s="1"/>
      <c r="L180" s="1"/>
      <c r="T180" s="1"/>
      <c r="U180" s="1"/>
      <c r="V180" s="1"/>
      <c r="W180" s="1"/>
      <c r="X180" s="1"/>
      <c r="Y180" s="1"/>
    </row>
    <row r="181" spans="1:25" ht="12.75" customHeight="1" x14ac:dyDescent="0.25">
      <c r="A181" s="4">
        <v>162</v>
      </c>
      <c r="B181" s="1" t="s">
        <v>213</v>
      </c>
      <c r="C181" s="1" t="s">
        <v>214</v>
      </c>
      <c r="D181" s="3" t="s">
        <v>149</v>
      </c>
      <c r="E181" s="11">
        <v>1.0044</v>
      </c>
      <c r="F181" s="11">
        <v>46.47</v>
      </c>
      <c r="G181" s="11">
        <v>46.67</v>
      </c>
      <c r="H181" s="1"/>
      <c r="I181" s="1"/>
      <c r="J181" s="1"/>
      <c r="K181" s="1"/>
      <c r="L181" s="1"/>
      <c r="T181" s="1"/>
      <c r="U181" s="1"/>
      <c r="V181" s="1"/>
      <c r="W181" s="1"/>
      <c r="X181" s="1"/>
      <c r="Y181" s="1"/>
    </row>
    <row r="182" spans="1:25" ht="12.75" customHeight="1" x14ac:dyDescent="0.25">
      <c r="A182" s="4">
        <v>163</v>
      </c>
      <c r="B182" s="1" t="s">
        <v>215</v>
      </c>
      <c r="C182" s="2" t="s">
        <v>216</v>
      </c>
      <c r="D182" s="3" t="s">
        <v>43</v>
      </c>
      <c r="E182" s="11">
        <v>0.22700000000000001</v>
      </c>
      <c r="F182" s="11">
        <v>2057.61</v>
      </c>
      <c r="G182" s="11">
        <v>467.08</v>
      </c>
      <c r="H182" s="1"/>
      <c r="I182" s="1"/>
      <c r="J182" s="1"/>
      <c r="K182" s="1"/>
      <c r="L182" s="1"/>
      <c r="T182" s="1"/>
      <c r="U182" s="1"/>
      <c r="V182" s="1"/>
      <c r="W182" s="1"/>
      <c r="X182" s="1"/>
      <c r="Y182" s="1"/>
    </row>
    <row r="183" spans="1:25" ht="12.75" customHeight="1" x14ac:dyDescent="0.25">
      <c r="A183" s="4">
        <v>164</v>
      </c>
      <c r="B183" s="2" t="s">
        <v>2609</v>
      </c>
      <c r="C183" s="2" t="s">
        <v>217</v>
      </c>
      <c r="D183" s="3" t="s">
        <v>60</v>
      </c>
      <c r="E183" s="11">
        <v>23.267499999999998</v>
      </c>
      <c r="F183" s="11">
        <v>125.79</v>
      </c>
      <c r="G183" s="11">
        <v>2926.82</v>
      </c>
      <c r="H183" s="1"/>
      <c r="I183" s="1"/>
      <c r="J183" s="1"/>
      <c r="K183" s="1"/>
      <c r="L183" s="1"/>
      <c r="T183" s="1"/>
      <c r="U183" s="1"/>
      <c r="V183" s="1"/>
      <c r="W183" s="1"/>
      <c r="X183" s="1"/>
      <c r="Y183" s="1"/>
    </row>
    <row r="184" spans="1:25" ht="12.75" customHeight="1" x14ac:dyDescent="0.25">
      <c r="A184" s="4">
        <v>165</v>
      </c>
      <c r="B184" s="1" t="s">
        <v>187</v>
      </c>
      <c r="C184" s="2" t="s">
        <v>188</v>
      </c>
      <c r="D184" s="3" t="s">
        <v>21</v>
      </c>
      <c r="E184" s="11">
        <v>0.62121000000000004</v>
      </c>
      <c r="F184" s="11">
        <v>2498.64</v>
      </c>
      <c r="G184" s="11">
        <v>1552.18</v>
      </c>
      <c r="H184" s="1"/>
      <c r="I184" s="1"/>
      <c r="J184" s="1"/>
      <c r="K184" s="1"/>
      <c r="L184" s="1"/>
      <c r="T184" s="1"/>
      <c r="U184" s="1"/>
      <c r="V184" s="1"/>
      <c r="W184" s="1"/>
      <c r="X184" s="1"/>
      <c r="Y184" s="1"/>
    </row>
    <row r="185" spans="1:25" ht="12.75" customHeight="1" x14ac:dyDescent="0.25">
      <c r="A185" s="4">
        <v>166</v>
      </c>
      <c r="B185" s="1" t="s">
        <v>189</v>
      </c>
      <c r="C185" s="2" t="s">
        <v>218</v>
      </c>
      <c r="D185" s="3" t="s">
        <v>21</v>
      </c>
      <c r="E185" s="11">
        <v>0.62121000000000004</v>
      </c>
      <c r="F185" s="11">
        <v>38537.33</v>
      </c>
      <c r="G185" s="11">
        <v>23939.77</v>
      </c>
      <c r="H185" s="1"/>
      <c r="I185" s="1"/>
      <c r="J185" s="1"/>
      <c r="K185" s="1"/>
      <c r="L185" s="1"/>
      <c r="T185" s="1"/>
      <c r="U185" s="1"/>
      <c r="V185" s="1"/>
      <c r="W185" s="1"/>
      <c r="X185" s="1"/>
      <c r="Y185" s="1"/>
    </row>
    <row r="186" spans="1:25" ht="12.75" customHeight="1" x14ac:dyDescent="0.25">
      <c r="A186" s="4">
        <v>167</v>
      </c>
      <c r="B186" s="1" t="s">
        <v>160</v>
      </c>
      <c r="C186" s="2" t="s">
        <v>161</v>
      </c>
      <c r="D186" s="3" t="s">
        <v>43</v>
      </c>
      <c r="E186" s="11">
        <v>3.6299999999999999E-2</v>
      </c>
      <c r="F186" s="11">
        <v>8300</v>
      </c>
      <c r="G186" s="11">
        <v>301.29000000000002</v>
      </c>
      <c r="H186" s="1"/>
      <c r="I186" s="1"/>
      <c r="J186" s="1"/>
      <c r="K186" s="1"/>
      <c r="L186" s="1"/>
      <c r="T186" s="1"/>
      <c r="U186" s="1"/>
      <c r="V186" s="1"/>
      <c r="W186" s="1"/>
      <c r="X186" s="1"/>
      <c r="Y186" s="1"/>
    </row>
    <row r="187" spans="1:25" ht="12.75" customHeight="1" x14ac:dyDescent="0.25">
      <c r="A187" s="4">
        <v>168</v>
      </c>
      <c r="B187" s="2" t="s">
        <v>2610</v>
      </c>
      <c r="C187" s="1" t="s">
        <v>219</v>
      </c>
      <c r="D187" s="3" t="s">
        <v>69</v>
      </c>
      <c r="E187" s="11">
        <v>36.299999999999997</v>
      </c>
      <c r="F187" s="11">
        <v>54.64</v>
      </c>
      <c r="G187" s="11">
        <v>1983.43</v>
      </c>
      <c r="H187" s="1"/>
      <c r="I187" s="1"/>
      <c r="J187" s="1"/>
      <c r="K187" s="1"/>
      <c r="L187" s="1"/>
      <c r="T187" s="1"/>
      <c r="U187" s="1"/>
      <c r="V187" s="1"/>
      <c r="W187" s="1"/>
      <c r="X187" s="1"/>
      <c r="Y187" s="1"/>
    </row>
    <row r="188" spans="1:25" ht="12.75" customHeight="1" x14ac:dyDescent="0.25">
      <c r="A188" s="4">
        <v>169</v>
      </c>
      <c r="B188" s="2" t="s">
        <v>2575</v>
      </c>
      <c r="C188" s="1" t="s">
        <v>80</v>
      </c>
      <c r="D188" s="3" t="s">
        <v>79</v>
      </c>
      <c r="E188" s="11">
        <v>4.4400000000000004</v>
      </c>
      <c r="F188" s="11">
        <v>155.41</v>
      </c>
      <c r="G188" s="11">
        <v>690.02</v>
      </c>
      <c r="H188" s="1"/>
      <c r="I188" s="1"/>
      <c r="J188" s="1"/>
      <c r="K188" s="1"/>
      <c r="L188" s="1"/>
      <c r="T188" s="1"/>
      <c r="U188" s="1"/>
      <c r="V188" s="1"/>
      <c r="W188" s="1"/>
      <c r="X188" s="1"/>
      <c r="Y188" s="1"/>
    </row>
    <row r="189" spans="1:25" ht="12.75" customHeight="1" x14ac:dyDescent="0.25">
      <c r="A189" s="4">
        <v>170</v>
      </c>
      <c r="B189" s="2" t="s">
        <v>2576</v>
      </c>
      <c r="C189" s="1" t="s">
        <v>81</v>
      </c>
      <c r="D189" s="3" t="s">
        <v>79</v>
      </c>
      <c r="E189" s="11">
        <v>1.24</v>
      </c>
      <c r="F189" s="11">
        <v>123.75</v>
      </c>
      <c r="G189" s="11">
        <v>153.44999999999999</v>
      </c>
      <c r="H189" s="1"/>
      <c r="I189" s="1"/>
      <c r="J189" s="1"/>
      <c r="K189" s="1"/>
      <c r="L189" s="1"/>
      <c r="T189" s="1"/>
      <c r="U189" s="1"/>
      <c r="V189" s="1"/>
      <c r="W189" s="1"/>
      <c r="X189" s="1"/>
      <c r="Y189" s="1"/>
    </row>
    <row r="190" spans="1:25" ht="12.75" customHeight="1" x14ac:dyDescent="0.25">
      <c r="A190" s="4">
        <v>171</v>
      </c>
      <c r="B190" s="1" t="s">
        <v>201</v>
      </c>
      <c r="C190" s="1" t="s">
        <v>202</v>
      </c>
      <c r="D190" s="3" t="s">
        <v>21</v>
      </c>
      <c r="E190" s="12" t="s">
        <v>220</v>
      </c>
      <c r="F190" s="11">
        <v>44492.07</v>
      </c>
      <c r="G190" s="11">
        <v>43.48</v>
      </c>
      <c r="H190" s="1"/>
      <c r="I190" s="1"/>
      <c r="J190" s="1"/>
      <c r="K190" s="1"/>
      <c r="L190" s="1"/>
      <c r="T190" s="1"/>
      <c r="U190" s="1"/>
      <c r="V190" s="1"/>
      <c r="W190" s="1"/>
      <c r="X190" s="1"/>
      <c r="Y190" s="1"/>
    </row>
    <row r="191" spans="1:25" ht="12.75" customHeight="1" x14ac:dyDescent="0.25">
      <c r="A191" s="4">
        <v>172</v>
      </c>
      <c r="B191" s="1" t="s">
        <v>205</v>
      </c>
      <c r="C191" s="1" t="s">
        <v>206</v>
      </c>
      <c r="D191" s="3" t="s">
        <v>35</v>
      </c>
      <c r="E191" s="11">
        <v>62</v>
      </c>
      <c r="F191" s="11">
        <v>5.7</v>
      </c>
      <c r="G191" s="11">
        <v>353.4</v>
      </c>
      <c r="H191" s="1"/>
      <c r="I191" s="1"/>
      <c r="J191" s="1"/>
      <c r="K191" s="1"/>
      <c r="L191" s="1"/>
      <c r="T191" s="1"/>
      <c r="U191" s="1"/>
      <c r="V191" s="1"/>
      <c r="W191" s="1"/>
      <c r="X191" s="1"/>
      <c r="Y191" s="1"/>
    </row>
    <row r="192" spans="1:25" ht="12.75" customHeight="1" x14ac:dyDescent="0.25">
      <c r="A192" s="4">
        <v>173</v>
      </c>
      <c r="B192" s="1" t="s">
        <v>191</v>
      </c>
      <c r="C192" s="2" t="s">
        <v>192</v>
      </c>
      <c r="D192" s="3" t="s">
        <v>43</v>
      </c>
      <c r="E192" s="11">
        <v>0.14000000000000001</v>
      </c>
      <c r="F192" s="11">
        <v>2183.5100000000002</v>
      </c>
      <c r="G192" s="11">
        <v>305.69</v>
      </c>
      <c r="H192" s="1"/>
      <c r="I192" s="1"/>
      <c r="J192" s="1"/>
      <c r="K192" s="1"/>
      <c r="L192" s="1"/>
      <c r="T192" s="1"/>
      <c r="U192" s="1"/>
      <c r="V192" s="1"/>
      <c r="W192" s="1"/>
      <c r="X192" s="1"/>
      <c r="Y192" s="1"/>
    </row>
    <row r="193" spans="1:25" ht="12.75" customHeight="1" x14ac:dyDescent="0.25">
      <c r="A193" s="4">
        <v>174</v>
      </c>
      <c r="B193" s="2" t="s">
        <v>2595</v>
      </c>
      <c r="C193" s="2" t="s">
        <v>134</v>
      </c>
      <c r="D193" s="3" t="s">
        <v>48</v>
      </c>
      <c r="E193" s="11">
        <v>0.7</v>
      </c>
      <c r="F193" s="11">
        <v>1770.54</v>
      </c>
      <c r="G193" s="11">
        <v>1239.3800000000001</v>
      </c>
      <c r="H193" s="1"/>
      <c r="I193" s="1"/>
      <c r="J193" s="1"/>
      <c r="K193" s="1"/>
      <c r="L193" s="1"/>
      <c r="T193" s="1"/>
      <c r="U193" s="1"/>
      <c r="V193" s="1"/>
      <c r="W193" s="1"/>
      <c r="X193" s="1"/>
      <c r="Y193" s="1"/>
    </row>
    <row r="194" spans="1:25" ht="12.75" customHeight="1" x14ac:dyDescent="0.25">
      <c r="A194" s="4">
        <v>175</v>
      </c>
      <c r="B194" s="1" t="s">
        <v>193</v>
      </c>
      <c r="C194" s="2" t="s">
        <v>194</v>
      </c>
      <c r="D194" s="3" t="s">
        <v>43</v>
      </c>
      <c r="E194" s="11">
        <v>0.11</v>
      </c>
      <c r="F194" s="11">
        <v>4360.68</v>
      </c>
      <c r="G194" s="11">
        <v>479.67</v>
      </c>
      <c r="H194" s="1"/>
      <c r="I194" s="1"/>
      <c r="J194" s="1"/>
      <c r="K194" s="1"/>
      <c r="L194" s="1"/>
      <c r="T194" s="1"/>
      <c r="U194" s="1"/>
      <c r="V194" s="1"/>
      <c r="W194" s="1"/>
      <c r="X194" s="1"/>
      <c r="Y194" s="1"/>
    </row>
    <row r="195" spans="1:25" ht="12.75" customHeight="1" x14ac:dyDescent="0.25">
      <c r="A195" s="4">
        <v>176</v>
      </c>
      <c r="B195" s="2" t="s">
        <v>2594</v>
      </c>
      <c r="C195" s="2" t="s">
        <v>125</v>
      </c>
      <c r="D195" s="3" t="s">
        <v>48</v>
      </c>
      <c r="E195" s="11">
        <v>1.1000000000000001</v>
      </c>
      <c r="F195" s="11">
        <v>2216.4299999999998</v>
      </c>
      <c r="G195" s="11">
        <v>2438.0700000000002</v>
      </c>
      <c r="H195" s="1"/>
      <c r="I195" s="1"/>
      <c r="J195" s="1"/>
      <c r="K195" s="1"/>
      <c r="L195" s="1"/>
      <c r="T195" s="1"/>
      <c r="U195" s="1"/>
      <c r="V195" s="1"/>
      <c r="W195" s="1"/>
      <c r="X195" s="1"/>
      <c r="Y195" s="1"/>
    </row>
    <row r="196" spans="1:25" ht="12.75" customHeight="1" x14ac:dyDescent="0.25">
      <c r="A196" s="4">
        <v>177</v>
      </c>
      <c r="B196" s="1" t="s">
        <v>195</v>
      </c>
      <c r="C196" s="2" t="s">
        <v>196</v>
      </c>
      <c r="D196" s="3" t="s">
        <v>37</v>
      </c>
      <c r="E196" s="11">
        <v>0.36299999999999999</v>
      </c>
      <c r="F196" s="11">
        <v>7350</v>
      </c>
      <c r="G196" s="11">
        <v>2668.05</v>
      </c>
      <c r="H196" s="1"/>
      <c r="I196" s="1"/>
      <c r="J196" s="1"/>
      <c r="K196" s="1"/>
      <c r="L196" s="1"/>
      <c r="T196" s="1"/>
      <c r="U196" s="1"/>
      <c r="V196" s="1"/>
      <c r="W196" s="1"/>
      <c r="X196" s="1"/>
      <c r="Y196" s="1"/>
    </row>
    <row r="197" spans="1:25" ht="12.75" customHeight="1" x14ac:dyDescent="0.25">
      <c r="A197" s="4">
        <v>178</v>
      </c>
      <c r="B197" s="2" t="s">
        <v>2457</v>
      </c>
      <c r="C197" s="2" t="s">
        <v>197</v>
      </c>
      <c r="D197" s="3" t="s">
        <v>37</v>
      </c>
      <c r="E197" s="11">
        <v>-0.36299999999999999</v>
      </c>
      <c r="F197" s="11">
        <v>247.21</v>
      </c>
      <c r="G197" s="11">
        <v>-89.74</v>
      </c>
      <c r="H197" s="1"/>
      <c r="I197" s="1"/>
      <c r="J197" s="1"/>
      <c r="K197" s="1"/>
      <c r="L197" s="1"/>
      <c r="T197" s="1"/>
      <c r="U197" s="1"/>
      <c r="V197" s="1"/>
      <c r="W197" s="1"/>
      <c r="X197" s="1"/>
      <c r="Y197" s="1"/>
    </row>
    <row r="198" spans="1:25" ht="12.75" customHeight="1" x14ac:dyDescent="0.25">
      <c r="A198" s="4">
        <v>179</v>
      </c>
      <c r="B198" s="1" t="s">
        <v>2599</v>
      </c>
      <c r="C198" s="2" t="s">
        <v>147</v>
      </c>
      <c r="D198" s="3" t="s">
        <v>21</v>
      </c>
      <c r="E198" s="11">
        <v>1.1252999999999999E-2</v>
      </c>
      <c r="F198" s="11">
        <v>78784.53</v>
      </c>
      <c r="G198" s="11">
        <v>886.56</v>
      </c>
      <c r="H198" s="1"/>
      <c r="I198" s="1"/>
      <c r="J198" s="1"/>
      <c r="K198" s="1"/>
      <c r="L198" s="1"/>
      <c r="T198" s="1"/>
      <c r="U198" s="1"/>
      <c r="V198" s="1"/>
      <c r="W198" s="1"/>
      <c r="X198" s="1"/>
      <c r="Y198" s="1"/>
    </row>
    <row r="199" spans="1:25" ht="12.75" customHeight="1" x14ac:dyDescent="0.25">
      <c r="A199" s="4">
        <v>180</v>
      </c>
      <c r="B199" s="2" t="s">
        <v>2607</v>
      </c>
      <c r="C199" s="2" t="s">
        <v>198</v>
      </c>
      <c r="D199" s="3" t="s">
        <v>35</v>
      </c>
      <c r="E199" s="11">
        <v>2</v>
      </c>
      <c r="F199" s="11">
        <v>114.85</v>
      </c>
      <c r="G199" s="11">
        <v>229.7</v>
      </c>
      <c r="H199" s="1"/>
      <c r="I199" s="1"/>
      <c r="J199" s="1"/>
      <c r="K199" s="1"/>
      <c r="L199" s="1"/>
      <c r="T199" s="1"/>
      <c r="U199" s="1"/>
      <c r="V199" s="1"/>
      <c r="W199" s="1"/>
      <c r="X199" s="1"/>
      <c r="Y199" s="1"/>
    </row>
    <row r="200" spans="1:25" ht="12.75" customHeight="1" x14ac:dyDescent="0.25">
      <c r="A200" s="4">
        <v>181</v>
      </c>
      <c r="B200" s="1" t="s">
        <v>141</v>
      </c>
      <c r="C200" s="1" t="s">
        <v>142</v>
      </c>
      <c r="D200" s="3" t="s">
        <v>60</v>
      </c>
      <c r="E200" s="11">
        <v>15.4275</v>
      </c>
      <c r="F200" s="11">
        <v>98.38</v>
      </c>
      <c r="G200" s="11">
        <v>1517.76</v>
      </c>
      <c r="H200" s="1"/>
      <c r="I200" s="1"/>
      <c r="J200" s="1"/>
      <c r="K200" s="1"/>
      <c r="L200" s="1"/>
      <c r="T200" s="1"/>
      <c r="U200" s="1"/>
      <c r="V200" s="1"/>
      <c r="W200" s="1"/>
      <c r="X200" s="1"/>
      <c r="Y200" s="1"/>
    </row>
    <row r="201" spans="1:25" ht="12.75" customHeight="1" x14ac:dyDescent="0.25">
      <c r="A201" s="4">
        <v>182</v>
      </c>
      <c r="B201" s="1" t="s">
        <v>121</v>
      </c>
      <c r="C201" s="1" t="s">
        <v>122</v>
      </c>
      <c r="D201" s="3" t="s">
        <v>60</v>
      </c>
      <c r="E201" s="11">
        <v>15.4275</v>
      </c>
      <c r="F201" s="11">
        <v>91.93</v>
      </c>
      <c r="G201" s="11">
        <v>1418.25</v>
      </c>
      <c r="H201" s="1"/>
      <c r="I201" s="1"/>
      <c r="J201" s="1"/>
      <c r="K201" s="1"/>
      <c r="L201" s="1"/>
      <c r="T201" s="1"/>
      <c r="U201" s="1"/>
      <c r="V201" s="1"/>
      <c r="W201" s="1"/>
      <c r="X201" s="1"/>
      <c r="Y201" s="1"/>
    </row>
    <row r="202" spans="1:25" ht="12.75" customHeight="1" x14ac:dyDescent="0.25">
      <c r="A202" s="4">
        <v>183</v>
      </c>
      <c r="B202" s="1" t="s">
        <v>168</v>
      </c>
      <c r="C202" s="2" t="s">
        <v>169</v>
      </c>
      <c r="D202" s="3" t="s">
        <v>43</v>
      </c>
      <c r="E202" s="11">
        <v>0.10890000000000001</v>
      </c>
      <c r="F202" s="11">
        <v>1271.99</v>
      </c>
      <c r="G202" s="11">
        <v>138.52000000000001</v>
      </c>
      <c r="H202" s="1"/>
      <c r="I202" s="1"/>
      <c r="J202" s="1"/>
      <c r="K202" s="1"/>
      <c r="L202" s="1"/>
      <c r="T202" s="1"/>
      <c r="U202" s="1"/>
      <c r="V202" s="1"/>
      <c r="W202" s="1"/>
      <c r="X202" s="1"/>
      <c r="Y202" s="1"/>
    </row>
    <row r="203" spans="1:25" ht="12.75" customHeight="1" x14ac:dyDescent="0.25">
      <c r="A203" s="4">
        <v>184</v>
      </c>
      <c r="B203" s="1" t="s">
        <v>121</v>
      </c>
      <c r="C203" s="1" t="s">
        <v>122</v>
      </c>
      <c r="D203" s="3" t="s">
        <v>60</v>
      </c>
      <c r="E203" s="11">
        <v>12.5235</v>
      </c>
      <c r="F203" s="11">
        <v>91.93</v>
      </c>
      <c r="G203" s="11">
        <v>1151.29</v>
      </c>
      <c r="H203" s="1"/>
      <c r="I203" s="1"/>
      <c r="J203" s="1"/>
      <c r="K203" s="1"/>
      <c r="L203" s="1"/>
      <c r="T203" s="1"/>
      <c r="U203" s="1"/>
      <c r="V203" s="1"/>
      <c r="W203" s="1"/>
      <c r="X203" s="1"/>
      <c r="Y203" s="1"/>
    </row>
    <row r="204" spans="1:25" ht="12.75" customHeight="1" x14ac:dyDescent="0.25">
      <c r="A204" s="4">
        <v>185</v>
      </c>
      <c r="B204" s="2" t="s">
        <v>2594</v>
      </c>
      <c r="C204" s="2" t="s">
        <v>125</v>
      </c>
      <c r="D204" s="3" t="s">
        <v>48</v>
      </c>
      <c r="E204" s="11">
        <v>0.19057499999999999</v>
      </c>
      <c r="F204" s="11">
        <v>2216.4299999999998</v>
      </c>
      <c r="G204" s="11">
        <v>422.4</v>
      </c>
      <c r="H204" s="1"/>
      <c r="I204" s="1"/>
      <c r="J204" s="1"/>
      <c r="K204" s="1"/>
      <c r="L204" s="1"/>
      <c r="T204" s="1"/>
      <c r="U204" s="1"/>
      <c r="V204" s="1"/>
      <c r="W204" s="1"/>
      <c r="X204" s="1"/>
      <c r="Y204" s="1"/>
    </row>
    <row r="205" spans="1:25" ht="12.75" customHeight="1" x14ac:dyDescent="0.25">
      <c r="A205" s="4">
        <v>186</v>
      </c>
      <c r="B205" s="1" t="s">
        <v>221</v>
      </c>
      <c r="C205" s="2" t="s">
        <v>222</v>
      </c>
      <c r="D205" s="3" t="s">
        <v>48</v>
      </c>
      <c r="E205" s="11">
        <v>0.18150000000000002</v>
      </c>
      <c r="F205" s="11">
        <v>6466.53</v>
      </c>
      <c r="G205" s="11">
        <v>1173.68</v>
      </c>
      <c r="H205" s="1"/>
      <c r="I205" s="1"/>
      <c r="J205" s="1"/>
      <c r="K205" s="1"/>
      <c r="L205" s="1"/>
      <c r="T205" s="1"/>
      <c r="U205" s="1"/>
      <c r="V205" s="1"/>
      <c r="W205" s="1"/>
      <c r="X205" s="1"/>
      <c r="Y205" s="1"/>
    </row>
    <row r="206" spans="1:25" ht="12.75" customHeight="1" x14ac:dyDescent="0.25">
      <c r="A206" s="4">
        <v>187</v>
      </c>
      <c r="B206" s="2" t="s">
        <v>2569</v>
      </c>
      <c r="C206" s="2" t="s">
        <v>92</v>
      </c>
      <c r="D206" s="3" t="s">
        <v>60</v>
      </c>
      <c r="E206" s="11">
        <v>10.89</v>
      </c>
      <c r="F206" s="11">
        <v>292.70999999999998</v>
      </c>
      <c r="G206" s="11">
        <v>3187.61</v>
      </c>
      <c r="H206" s="1"/>
      <c r="I206" s="1"/>
      <c r="J206" s="1"/>
      <c r="K206" s="1"/>
      <c r="L206" s="1"/>
      <c r="T206" s="1"/>
      <c r="U206" s="1"/>
      <c r="V206" s="1"/>
      <c r="W206" s="1"/>
      <c r="X206" s="1"/>
      <c r="Y206" s="1"/>
    </row>
    <row r="207" spans="1:25" ht="12.75" customHeight="1" x14ac:dyDescent="0.25">
      <c r="A207" s="4">
        <v>188</v>
      </c>
      <c r="B207" s="1" t="s">
        <v>207</v>
      </c>
      <c r="C207" s="2" t="s">
        <v>208</v>
      </c>
      <c r="D207" s="3" t="s">
        <v>43</v>
      </c>
      <c r="E207" s="11">
        <v>0.39700000000000002</v>
      </c>
      <c r="F207" s="11">
        <v>4034.36</v>
      </c>
      <c r="G207" s="11">
        <v>1601.64</v>
      </c>
      <c r="H207" s="1"/>
      <c r="I207" s="1"/>
      <c r="J207" s="1"/>
      <c r="K207" s="1"/>
      <c r="L207" s="1"/>
      <c r="T207" s="1"/>
      <c r="U207" s="1"/>
      <c r="V207" s="1"/>
      <c r="W207" s="1"/>
      <c r="X207" s="1"/>
      <c r="Y207" s="1"/>
    </row>
    <row r="208" spans="1:25" ht="12.75" customHeight="1" x14ac:dyDescent="0.25">
      <c r="A208" s="4">
        <v>189</v>
      </c>
      <c r="B208" s="2" t="s">
        <v>2608</v>
      </c>
      <c r="C208" s="1" t="s">
        <v>209</v>
      </c>
      <c r="D208" s="3" t="s">
        <v>155</v>
      </c>
      <c r="E208" s="11">
        <v>7.1459999999999999</v>
      </c>
      <c r="F208" s="11">
        <v>182.96</v>
      </c>
      <c r="G208" s="11">
        <v>1307.43</v>
      </c>
      <c r="H208" s="1"/>
      <c r="I208" s="1"/>
      <c r="J208" s="1"/>
      <c r="K208" s="1"/>
      <c r="L208" s="1"/>
      <c r="T208" s="1"/>
      <c r="U208" s="1"/>
      <c r="V208" s="1"/>
      <c r="W208" s="1"/>
      <c r="X208" s="1"/>
      <c r="Y208" s="1"/>
    </row>
    <row r="209" spans="1:25" ht="12.75" customHeight="1" x14ac:dyDescent="0.25">
      <c r="A209" s="4">
        <v>190</v>
      </c>
      <c r="B209" s="1" t="s">
        <v>210</v>
      </c>
      <c r="C209" s="2" t="s">
        <v>211</v>
      </c>
      <c r="D209" s="3" t="s">
        <v>212</v>
      </c>
      <c r="E209" s="11">
        <v>1.8150000000000003E-2</v>
      </c>
      <c r="F209" s="11">
        <v>790.2</v>
      </c>
      <c r="G209" s="11">
        <v>14.34</v>
      </c>
      <c r="H209" s="1"/>
      <c r="I209" s="1"/>
      <c r="J209" s="1"/>
      <c r="K209" s="1"/>
      <c r="L209" s="1"/>
      <c r="T209" s="1"/>
      <c r="U209" s="1"/>
      <c r="V209" s="1"/>
      <c r="W209" s="1"/>
      <c r="X209" s="1"/>
      <c r="Y209" s="1"/>
    </row>
    <row r="210" spans="1:25" ht="12.75" customHeight="1" x14ac:dyDescent="0.25">
      <c r="A210" s="4">
        <v>191</v>
      </c>
      <c r="B210" s="1" t="s">
        <v>213</v>
      </c>
      <c r="C210" s="1" t="s">
        <v>214</v>
      </c>
      <c r="D210" s="3" t="s">
        <v>149</v>
      </c>
      <c r="E210" s="11">
        <v>1.0127699999999999</v>
      </c>
      <c r="F210" s="11">
        <v>46.47</v>
      </c>
      <c r="G210" s="11">
        <v>47.06</v>
      </c>
      <c r="H210" s="1"/>
      <c r="I210" s="1"/>
      <c r="J210" s="1"/>
      <c r="K210" s="1"/>
      <c r="L210" s="1"/>
      <c r="T210" s="1"/>
      <c r="U210" s="1"/>
      <c r="V210" s="1"/>
      <c r="W210" s="1"/>
      <c r="X210" s="1"/>
      <c r="Y210" s="1"/>
    </row>
    <row r="211" spans="1:25" ht="12.75" customHeight="1" x14ac:dyDescent="0.25">
      <c r="A211" s="4">
        <v>192</v>
      </c>
      <c r="B211" s="1" t="s">
        <v>160</v>
      </c>
      <c r="C211" s="2" t="s">
        <v>161</v>
      </c>
      <c r="D211" s="3" t="s">
        <v>43</v>
      </c>
      <c r="E211" s="11">
        <v>0.13340000000000002</v>
      </c>
      <c r="F211" s="11">
        <v>8300</v>
      </c>
      <c r="G211" s="11">
        <v>1107.22</v>
      </c>
      <c r="H211" s="1"/>
      <c r="I211" s="1"/>
      <c r="J211" s="1"/>
      <c r="K211" s="1"/>
      <c r="L211" s="1"/>
      <c r="T211" s="1"/>
      <c r="U211" s="1"/>
      <c r="V211" s="1"/>
      <c r="W211" s="1"/>
      <c r="X211" s="1"/>
      <c r="Y211" s="1"/>
    </row>
    <row r="212" spans="1:25" ht="12.75" customHeight="1" x14ac:dyDescent="0.25">
      <c r="A212" s="4">
        <v>193</v>
      </c>
      <c r="B212" s="2" t="s">
        <v>2569</v>
      </c>
      <c r="C212" s="2" t="s">
        <v>92</v>
      </c>
      <c r="D212" s="3" t="s">
        <v>60</v>
      </c>
      <c r="E212" s="11">
        <v>13.34</v>
      </c>
      <c r="F212" s="11">
        <v>292.70999999999998</v>
      </c>
      <c r="G212" s="11">
        <v>3904.75</v>
      </c>
      <c r="H212" s="1"/>
      <c r="I212" s="1"/>
      <c r="J212" s="1"/>
      <c r="K212" s="1"/>
      <c r="L212" s="1"/>
      <c r="T212" s="1"/>
      <c r="U212" s="1"/>
      <c r="V212" s="1"/>
      <c r="W212" s="1"/>
      <c r="X212" s="1"/>
      <c r="Y212" s="1"/>
    </row>
    <row r="213" spans="1:25" ht="12.75" customHeight="1" x14ac:dyDescent="0.25">
      <c r="A213" s="4">
        <v>194</v>
      </c>
      <c r="B213" s="2" t="s">
        <v>2611</v>
      </c>
      <c r="C213" s="2" t="s">
        <v>223</v>
      </c>
      <c r="D213" s="3" t="s">
        <v>21</v>
      </c>
      <c r="E213" s="12" t="s">
        <v>224</v>
      </c>
      <c r="F213" s="11">
        <v>42429.37</v>
      </c>
      <c r="G213" s="11">
        <v>1658.04</v>
      </c>
      <c r="H213" s="1"/>
      <c r="I213" s="1"/>
      <c r="J213" s="1"/>
      <c r="K213" s="1"/>
      <c r="L213" s="1"/>
      <c r="T213" s="1"/>
      <c r="U213" s="1"/>
      <c r="V213" s="1"/>
      <c r="W213" s="1"/>
      <c r="X213" s="1"/>
      <c r="Y213" s="1"/>
    </row>
    <row r="214" spans="1:25" ht="12.75" customHeight="1" x14ac:dyDescent="0.25">
      <c r="A214" s="4">
        <v>195</v>
      </c>
      <c r="B214" s="1" t="s">
        <v>191</v>
      </c>
      <c r="C214" s="2" t="s">
        <v>192</v>
      </c>
      <c r="D214" s="3" t="s">
        <v>43</v>
      </c>
      <c r="E214" s="11">
        <v>0.06</v>
      </c>
      <c r="F214" s="11">
        <v>2183.5100000000002</v>
      </c>
      <c r="G214" s="11">
        <v>131.01</v>
      </c>
      <c r="H214" s="1"/>
      <c r="I214" s="1"/>
      <c r="J214" s="1"/>
      <c r="K214" s="1"/>
      <c r="L214" s="1"/>
      <c r="T214" s="1"/>
      <c r="U214" s="1"/>
      <c r="V214" s="1"/>
      <c r="W214" s="1"/>
      <c r="X214" s="1"/>
      <c r="Y214" s="1"/>
    </row>
    <row r="215" spans="1:25" ht="12.75" customHeight="1" x14ac:dyDescent="0.25">
      <c r="A215" s="4">
        <v>196</v>
      </c>
      <c r="B215" s="2" t="s">
        <v>2595</v>
      </c>
      <c r="C215" s="2" t="s">
        <v>134</v>
      </c>
      <c r="D215" s="3" t="s">
        <v>48</v>
      </c>
      <c r="E215" s="11">
        <v>0.309</v>
      </c>
      <c r="F215" s="11">
        <v>1770.54</v>
      </c>
      <c r="G215" s="11">
        <v>547.1</v>
      </c>
      <c r="H215" s="1"/>
      <c r="I215" s="1"/>
      <c r="J215" s="1"/>
      <c r="K215" s="1"/>
      <c r="L215" s="1"/>
      <c r="T215" s="1"/>
      <c r="U215" s="1"/>
      <c r="V215" s="1"/>
      <c r="W215" s="1"/>
      <c r="X215" s="1"/>
      <c r="Y215" s="1"/>
    </row>
    <row r="216" spans="1:25" ht="12.75" customHeight="1" x14ac:dyDescent="0.25">
      <c r="A216" s="4">
        <v>197</v>
      </c>
      <c r="B216" s="1" t="s">
        <v>160</v>
      </c>
      <c r="C216" s="2" t="s">
        <v>161</v>
      </c>
      <c r="D216" s="3" t="s">
        <v>43</v>
      </c>
      <c r="E216" s="11">
        <v>6.900000000000002E-2</v>
      </c>
      <c r="F216" s="11">
        <v>8300</v>
      </c>
      <c r="G216" s="11">
        <v>572.70000000000005</v>
      </c>
      <c r="H216" s="1"/>
      <c r="I216" s="1"/>
      <c r="J216" s="1"/>
      <c r="K216" s="1"/>
      <c r="L216" s="1"/>
      <c r="T216" s="1"/>
      <c r="U216" s="1"/>
      <c r="V216" s="1"/>
      <c r="W216" s="1"/>
      <c r="X216" s="1"/>
      <c r="Y216" s="1"/>
    </row>
    <row r="217" spans="1:25" ht="12.75" customHeight="1" x14ac:dyDescent="0.25">
      <c r="A217" s="4">
        <v>198</v>
      </c>
      <c r="B217" s="2" t="s">
        <v>2569</v>
      </c>
      <c r="C217" s="1" t="s">
        <v>166</v>
      </c>
      <c r="D217" s="3" t="s">
        <v>60</v>
      </c>
      <c r="E217" s="11">
        <v>6.9</v>
      </c>
      <c r="F217" s="11">
        <v>284.27999999999997</v>
      </c>
      <c r="G217" s="11">
        <v>1961.53</v>
      </c>
      <c r="H217" s="1"/>
      <c r="I217" s="1"/>
      <c r="J217" s="1"/>
      <c r="K217" s="1"/>
      <c r="L217" s="1"/>
      <c r="T217" s="1"/>
      <c r="U217" s="1"/>
      <c r="V217" s="1"/>
      <c r="W217" s="1"/>
      <c r="X217" s="1"/>
      <c r="Y217" s="1"/>
    </row>
    <row r="218" spans="1:25" ht="12.75" customHeight="1" x14ac:dyDescent="0.25">
      <c r="A218" s="4">
        <v>199</v>
      </c>
      <c r="B218" s="2" t="s">
        <v>2576</v>
      </c>
      <c r="C218" s="1" t="s">
        <v>81</v>
      </c>
      <c r="D218" s="3" t="s">
        <v>79</v>
      </c>
      <c r="E218" s="11">
        <v>1.36</v>
      </c>
      <c r="F218" s="11">
        <v>123.75</v>
      </c>
      <c r="G218" s="11">
        <v>168.3</v>
      </c>
      <c r="H218" s="1"/>
      <c r="I218" s="1"/>
      <c r="J218" s="1"/>
      <c r="K218" s="1"/>
      <c r="L218" s="1"/>
      <c r="T218" s="1"/>
      <c r="U218" s="1"/>
      <c r="V218" s="1"/>
      <c r="W218" s="1"/>
      <c r="X218" s="1"/>
      <c r="Y218" s="1"/>
    </row>
    <row r="219" spans="1:25" ht="12.75" customHeight="1" x14ac:dyDescent="0.25">
      <c r="A219" s="4">
        <v>200</v>
      </c>
      <c r="B219" s="1" t="s">
        <v>225</v>
      </c>
      <c r="C219" s="2" t="s">
        <v>226</v>
      </c>
      <c r="D219" s="3" t="s">
        <v>227</v>
      </c>
      <c r="E219" s="11">
        <v>20</v>
      </c>
      <c r="F219" s="11">
        <v>356.53</v>
      </c>
      <c r="G219" s="11">
        <v>7130.6</v>
      </c>
      <c r="H219" s="1"/>
      <c r="I219" s="1"/>
      <c r="J219" s="1"/>
      <c r="K219" s="1"/>
      <c r="L219" s="1"/>
      <c r="T219" s="1"/>
      <c r="U219" s="1"/>
      <c r="V219" s="1"/>
      <c r="W219" s="1"/>
      <c r="X219" s="1"/>
      <c r="Y219" s="1"/>
    </row>
    <row r="220" spans="1:25" ht="12.75" customHeight="1" x14ac:dyDescent="0.25">
      <c r="A220" s="4">
        <v>201</v>
      </c>
      <c r="B220" s="1" t="s">
        <v>228</v>
      </c>
      <c r="C220" s="2" t="s">
        <v>229</v>
      </c>
      <c r="D220" s="3" t="s">
        <v>43</v>
      </c>
      <c r="E220" s="11">
        <v>1.4700000000000001E-2</v>
      </c>
      <c r="F220" s="11">
        <v>12845.83</v>
      </c>
      <c r="G220" s="11">
        <v>188.83</v>
      </c>
      <c r="H220" s="1"/>
      <c r="I220" s="1"/>
      <c r="J220" s="1"/>
      <c r="K220" s="1"/>
      <c r="L220" s="1"/>
      <c r="T220" s="1"/>
      <c r="U220" s="1"/>
      <c r="V220" s="1"/>
      <c r="W220" s="1"/>
      <c r="X220" s="1"/>
      <c r="Y220" s="1"/>
    </row>
    <row r="221" spans="1:25" ht="12.75" customHeight="1" x14ac:dyDescent="0.25">
      <c r="A221" s="4">
        <v>202</v>
      </c>
      <c r="B221" s="1" t="s">
        <v>230</v>
      </c>
      <c r="C221" s="2" t="s">
        <v>231</v>
      </c>
      <c r="D221" s="3" t="s">
        <v>227</v>
      </c>
      <c r="E221" s="11">
        <v>18</v>
      </c>
      <c r="F221" s="11">
        <v>367.84</v>
      </c>
      <c r="G221" s="11">
        <v>6621.12</v>
      </c>
      <c r="H221" s="1"/>
      <c r="I221" s="1"/>
      <c r="J221" s="1"/>
      <c r="K221" s="1"/>
      <c r="L221" s="1"/>
      <c r="T221" s="1"/>
      <c r="U221" s="1"/>
      <c r="V221" s="1"/>
      <c r="W221" s="1"/>
      <c r="X221" s="1"/>
      <c r="Y221" s="1"/>
    </row>
    <row r="222" spans="1:25" ht="12.75" customHeight="1" x14ac:dyDescent="0.25">
      <c r="A222" s="4">
        <v>203</v>
      </c>
      <c r="B222" s="2" t="s">
        <v>2612</v>
      </c>
      <c r="C222" s="1" t="s">
        <v>232</v>
      </c>
      <c r="D222" s="3" t="s">
        <v>35</v>
      </c>
      <c r="E222" s="11">
        <v>4</v>
      </c>
      <c r="F222" s="11">
        <v>2491.89</v>
      </c>
      <c r="G222" s="11">
        <v>9967.56</v>
      </c>
      <c r="H222" s="1"/>
      <c r="I222" s="1"/>
      <c r="J222" s="1"/>
      <c r="K222" s="1"/>
      <c r="L222" s="1"/>
      <c r="T222" s="1"/>
      <c r="U222" s="1"/>
      <c r="V222" s="1"/>
      <c r="W222" s="1"/>
      <c r="X222" s="1"/>
      <c r="Y222" s="1"/>
    </row>
    <row r="223" spans="1:25" ht="12.75" customHeight="1" x14ac:dyDescent="0.25">
      <c r="A223" s="4">
        <v>204</v>
      </c>
      <c r="B223" s="2" t="s">
        <v>2613</v>
      </c>
      <c r="C223" s="1" t="s">
        <v>233</v>
      </c>
      <c r="D223" s="3" t="s">
        <v>35</v>
      </c>
      <c r="E223" s="11">
        <v>2</v>
      </c>
      <c r="F223" s="11">
        <v>2491.89</v>
      </c>
      <c r="G223" s="11">
        <v>4983.78</v>
      </c>
      <c r="H223" s="1"/>
      <c r="I223" s="1"/>
      <c r="J223" s="1"/>
      <c r="K223" s="1"/>
      <c r="L223" s="1"/>
      <c r="T223" s="1"/>
      <c r="U223" s="1"/>
      <c r="V223" s="1"/>
      <c r="W223" s="1"/>
      <c r="X223" s="1"/>
      <c r="Y223" s="1"/>
    </row>
    <row r="224" spans="1:25" ht="12.75" customHeight="1" x14ac:dyDescent="0.25">
      <c r="A224" s="4">
        <v>205</v>
      </c>
      <c r="B224" s="2" t="s">
        <v>2614</v>
      </c>
      <c r="C224" s="1" t="s">
        <v>234</v>
      </c>
      <c r="D224" s="3" t="s">
        <v>35</v>
      </c>
      <c r="E224" s="11">
        <v>7</v>
      </c>
      <c r="F224" s="11">
        <v>2491.89</v>
      </c>
      <c r="G224" s="11">
        <v>17443.23</v>
      </c>
      <c r="H224" s="1"/>
      <c r="I224" s="1"/>
      <c r="J224" s="1"/>
      <c r="K224" s="1"/>
      <c r="L224" s="1"/>
      <c r="T224" s="1"/>
      <c r="U224" s="1"/>
      <c r="V224" s="1"/>
      <c r="W224" s="1"/>
      <c r="X224" s="1"/>
      <c r="Y224" s="1"/>
    </row>
    <row r="225" spans="1:25" ht="12.75" customHeight="1" x14ac:dyDescent="0.25">
      <c r="A225" s="4">
        <v>206</v>
      </c>
      <c r="B225" s="2" t="s">
        <v>2615</v>
      </c>
      <c r="C225" s="1" t="s">
        <v>235</v>
      </c>
      <c r="D225" s="3" t="s">
        <v>35</v>
      </c>
      <c r="E225" s="11">
        <v>7</v>
      </c>
      <c r="F225" s="11">
        <v>2491.89</v>
      </c>
      <c r="G225" s="11">
        <v>17443.23</v>
      </c>
      <c r="H225" s="1"/>
      <c r="I225" s="1"/>
      <c r="J225" s="1"/>
      <c r="K225" s="1"/>
      <c r="L225" s="1"/>
      <c r="T225" s="1"/>
      <c r="U225" s="1"/>
      <c r="V225" s="1"/>
      <c r="W225" s="1"/>
      <c r="X225" s="1"/>
      <c r="Y225" s="1"/>
    </row>
    <row r="226" spans="1:25" ht="12.75" customHeight="1" x14ac:dyDescent="0.25">
      <c r="A226" s="4">
        <v>207</v>
      </c>
      <c r="B226" s="2" t="s">
        <v>2616</v>
      </c>
      <c r="C226" s="1" t="s">
        <v>236</v>
      </c>
      <c r="D226" s="3" t="s">
        <v>35</v>
      </c>
      <c r="E226" s="11">
        <v>1</v>
      </c>
      <c r="F226" s="11">
        <v>2333.66</v>
      </c>
      <c r="G226" s="11">
        <v>2333.66</v>
      </c>
      <c r="H226" s="1"/>
      <c r="I226" s="1"/>
      <c r="J226" s="1"/>
      <c r="K226" s="1"/>
      <c r="L226" s="1"/>
      <c r="T226" s="1"/>
      <c r="U226" s="1"/>
      <c r="V226" s="1"/>
      <c r="W226" s="1"/>
      <c r="X226" s="1"/>
      <c r="Y226" s="1"/>
    </row>
    <row r="227" spans="1:25" ht="12.75" customHeight="1" x14ac:dyDescent="0.25">
      <c r="A227" s="4">
        <v>208</v>
      </c>
      <c r="B227" s="2" t="s">
        <v>2617</v>
      </c>
      <c r="C227" s="1" t="s">
        <v>237</v>
      </c>
      <c r="D227" s="3" t="s">
        <v>35</v>
      </c>
      <c r="E227" s="11">
        <v>4</v>
      </c>
      <c r="F227" s="11">
        <v>3207.69</v>
      </c>
      <c r="G227" s="11">
        <v>12830.76</v>
      </c>
      <c r="H227" s="1"/>
      <c r="I227" s="1"/>
      <c r="J227" s="1"/>
      <c r="K227" s="1"/>
      <c r="L227" s="1"/>
      <c r="T227" s="1"/>
      <c r="U227" s="1"/>
      <c r="V227" s="1"/>
      <c r="W227" s="1"/>
      <c r="X227" s="1"/>
      <c r="Y227" s="1"/>
    </row>
    <row r="228" spans="1:25" ht="12.75" customHeight="1" x14ac:dyDescent="0.25">
      <c r="A228" s="4">
        <v>209</v>
      </c>
      <c r="B228" s="2" t="s">
        <v>2618</v>
      </c>
      <c r="C228" s="1" t="s">
        <v>238</v>
      </c>
      <c r="D228" s="3" t="s">
        <v>35</v>
      </c>
      <c r="E228" s="11">
        <v>1</v>
      </c>
      <c r="F228" s="11">
        <v>3207.69</v>
      </c>
      <c r="G228" s="11">
        <v>3207.69</v>
      </c>
      <c r="H228" s="1"/>
      <c r="I228" s="1"/>
      <c r="J228" s="1"/>
      <c r="K228" s="1"/>
      <c r="L228" s="1"/>
      <c r="T228" s="1"/>
      <c r="U228" s="1"/>
      <c r="V228" s="1"/>
      <c r="W228" s="1"/>
      <c r="X228" s="1"/>
      <c r="Y228" s="1"/>
    </row>
    <row r="229" spans="1:25" ht="12.75" customHeight="1" x14ac:dyDescent="0.25">
      <c r="A229" s="4">
        <v>210</v>
      </c>
      <c r="B229" s="2" t="s">
        <v>2619</v>
      </c>
      <c r="C229" s="1" t="s">
        <v>239</v>
      </c>
      <c r="D229" s="3" t="s">
        <v>35</v>
      </c>
      <c r="E229" s="11">
        <v>4</v>
      </c>
      <c r="F229" s="11">
        <v>3207.69</v>
      </c>
      <c r="G229" s="11">
        <v>12830.76</v>
      </c>
      <c r="H229" s="1"/>
      <c r="I229" s="1"/>
      <c r="J229" s="1"/>
      <c r="K229" s="1"/>
      <c r="L229" s="1"/>
      <c r="T229" s="1"/>
      <c r="U229" s="1"/>
      <c r="V229" s="1"/>
      <c r="W229" s="1"/>
      <c r="X229" s="1"/>
      <c r="Y229" s="1"/>
    </row>
    <row r="230" spans="1:25" ht="12.75" customHeight="1" x14ac:dyDescent="0.25">
      <c r="A230" s="4">
        <v>211</v>
      </c>
      <c r="B230" s="2" t="s">
        <v>2620</v>
      </c>
      <c r="C230" s="1" t="s">
        <v>240</v>
      </c>
      <c r="D230" s="3" t="s">
        <v>35</v>
      </c>
      <c r="E230" s="11">
        <v>6</v>
      </c>
      <c r="F230" s="11">
        <v>3207.69</v>
      </c>
      <c r="G230" s="11">
        <v>19246.14</v>
      </c>
      <c r="H230" s="1"/>
      <c r="I230" s="1"/>
      <c r="J230" s="1"/>
      <c r="K230" s="1"/>
      <c r="L230" s="1"/>
      <c r="T230" s="1"/>
      <c r="U230" s="1"/>
      <c r="V230" s="1"/>
      <c r="W230" s="1"/>
      <c r="X230" s="1"/>
      <c r="Y230" s="1"/>
    </row>
    <row r="231" spans="1:25" ht="12.75" customHeight="1" x14ac:dyDescent="0.25">
      <c r="A231" s="4">
        <v>212</v>
      </c>
      <c r="B231" s="2" t="s">
        <v>2621</v>
      </c>
      <c r="C231" s="1" t="s">
        <v>241</v>
      </c>
      <c r="D231" s="3" t="s">
        <v>35</v>
      </c>
      <c r="E231" s="11">
        <v>1</v>
      </c>
      <c r="F231" s="11">
        <v>3721.67</v>
      </c>
      <c r="G231" s="11">
        <v>3721.67</v>
      </c>
      <c r="H231" s="1"/>
      <c r="I231" s="1"/>
      <c r="J231" s="1"/>
      <c r="K231" s="1"/>
      <c r="L231" s="1"/>
      <c r="T231" s="1"/>
      <c r="U231" s="1"/>
      <c r="V231" s="1"/>
      <c r="W231" s="1"/>
      <c r="X231" s="1"/>
      <c r="Y231" s="1"/>
    </row>
    <row r="232" spans="1:25" ht="12.75" customHeight="1" x14ac:dyDescent="0.25">
      <c r="A232" s="4">
        <v>213</v>
      </c>
      <c r="B232" s="2" t="s">
        <v>2622</v>
      </c>
      <c r="C232" s="1" t="s">
        <v>242</v>
      </c>
      <c r="D232" s="3" t="s">
        <v>35</v>
      </c>
      <c r="E232" s="11">
        <v>1</v>
      </c>
      <c r="F232" s="11">
        <v>3563.44</v>
      </c>
      <c r="G232" s="11">
        <v>3563.44</v>
      </c>
      <c r="H232" s="1"/>
      <c r="I232" s="1"/>
      <c r="J232" s="1"/>
      <c r="K232" s="1"/>
      <c r="L232" s="1"/>
      <c r="T232" s="1"/>
      <c r="U232" s="1"/>
      <c r="V232" s="1"/>
      <c r="W232" s="1"/>
      <c r="X232" s="1"/>
      <c r="Y232" s="1"/>
    </row>
    <row r="233" spans="1:25" ht="12.75" customHeight="1" x14ac:dyDescent="0.25">
      <c r="A233" s="4">
        <v>214</v>
      </c>
      <c r="B233" s="2" t="s">
        <v>2623</v>
      </c>
      <c r="C233" s="1" t="s">
        <v>243</v>
      </c>
      <c r="D233" s="3" t="s">
        <v>35</v>
      </c>
      <c r="E233" s="11">
        <v>1</v>
      </c>
      <c r="F233" s="11">
        <v>3917.88</v>
      </c>
      <c r="G233" s="11">
        <v>3917.88</v>
      </c>
      <c r="H233" s="1"/>
      <c r="I233" s="1"/>
      <c r="J233" s="1"/>
      <c r="K233" s="1"/>
      <c r="L233" s="1"/>
      <c r="T233" s="1"/>
      <c r="U233" s="1"/>
      <c r="V233" s="1"/>
      <c r="W233" s="1"/>
      <c r="X233" s="1"/>
      <c r="Y233" s="1"/>
    </row>
    <row r="234" spans="1:25" ht="12.75" customHeight="1" x14ac:dyDescent="0.25">
      <c r="A234" s="4">
        <v>215</v>
      </c>
      <c r="B234" s="1" t="s">
        <v>244</v>
      </c>
      <c r="C234" s="2" t="s">
        <v>245</v>
      </c>
      <c r="D234" s="3" t="s">
        <v>227</v>
      </c>
      <c r="E234" s="11">
        <v>6</v>
      </c>
      <c r="F234" s="11">
        <v>525.1</v>
      </c>
      <c r="G234" s="11">
        <v>3150.6</v>
      </c>
      <c r="H234" s="1"/>
      <c r="I234" s="1"/>
      <c r="J234" s="1"/>
      <c r="K234" s="1"/>
      <c r="L234" s="1"/>
      <c r="T234" s="1"/>
      <c r="U234" s="1"/>
      <c r="V234" s="1"/>
      <c r="W234" s="1"/>
      <c r="X234" s="1"/>
      <c r="Y234" s="1"/>
    </row>
    <row r="235" spans="1:25" ht="12.75" customHeight="1" x14ac:dyDescent="0.25">
      <c r="A235" s="4">
        <v>216</v>
      </c>
      <c r="B235" s="2" t="s">
        <v>2624</v>
      </c>
      <c r="C235" s="1" t="s">
        <v>246</v>
      </c>
      <c r="D235" s="3" t="s">
        <v>35</v>
      </c>
      <c r="E235" s="11">
        <v>1</v>
      </c>
      <c r="F235" s="11">
        <v>5333.03</v>
      </c>
      <c r="G235" s="11">
        <v>5333.03</v>
      </c>
      <c r="H235" s="1"/>
      <c r="I235" s="1"/>
      <c r="J235" s="1"/>
      <c r="K235" s="1"/>
      <c r="L235" s="1"/>
      <c r="T235" s="1"/>
      <c r="U235" s="1"/>
      <c r="V235" s="1"/>
      <c r="W235" s="1"/>
      <c r="X235" s="1"/>
      <c r="Y235" s="1"/>
    </row>
    <row r="236" spans="1:25" ht="12.75" customHeight="1" x14ac:dyDescent="0.25">
      <c r="A236" s="4">
        <v>217</v>
      </c>
      <c r="B236" s="2" t="s">
        <v>2625</v>
      </c>
      <c r="C236" s="1" t="s">
        <v>247</v>
      </c>
      <c r="D236" s="3" t="s">
        <v>35</v>
      </c>
      <c r="E236" s="11">
        <v>1</v>
      </c>
      <c r="F236" s="11">
        <v>6910.05</v>
      </c>
      <c r="G236" s="11">
        <v>6910.05</v>
      </c>
      <c r="H236" s="1"/>
      <c r="I236" s="1"/>
      <c r="J236" s="1"/>
      <c r="K236" s="1"/>
      <c r="L236" s="1"/>
      <c r="T236" s="1"/>
      <c r="U236" s="1"/>
      <c r="V236" s="1"/>
      <c r="W236" s="1"/>
      <c r="X236" s="1"/>
      <c r="Y236" s="1"/>
    </row>
    <row r="237" spans="1:25" ht="12.75" customHeight="1" x14ac:dyDescent="0.25">
      <c r="A237" s="4">
        <v>218</v>
      </c>
      <c r="B237" s="2" t="s">
        <v>2626</v>
      </c>
      <c r="C237" s="1" t="s">
        <v>248</v>
      </c>
      <c r="D237" s="3" t="s">
        <v>35</v>
      </c>
      <c r="E237" s="11">
        <v>4</v>
      </c>
      <c r="F237" s="11">
        <v>4795.75</v>
      </c>
      <c r="G237" s="11">
        <v>19183</v>
      </c>
      <c r="H237" s="1"/>
      <c r="I237" s="1"/>
      <c r="J237" s="1"/>
      <c r="K237" s="1"/>
      <c r="L237" s="1"/>
      <c r="T237" s="1"/>
      <c r="U237" s="1"/>
      <c r="V237" s="1"/>
      <c r="W237" s="1"/>
      <c r="X237" s="1"/>
      <c r="Y237" s="1"/>
    </row>
    <row r="238" spans="1:25" ht="12.75" customHeight="1" x14ac:dyDescent="0.25">
      <c r="A238" s="4">
        <v>219</v>
      </c>
      <c r="B238" s="1" t="s">
        <v>249</v>
      </c>
      <c r="C238" s="1" t="s">
        <v>250</v>
      </c>
      <c r="D238" s="3" t="s">
        <v>69</v>
      </c>
      <c r="E238" s="11">
        <v>461.21600000000001</v>
      </c>
      <c r="F238" s="11">
        <v>39.24</v>
      </c>
      <c r="G238" s="11">
        <v>18098.12</v>
      </c>
      <c r="H238" s="1"/>
      <c r="I238" s="1"/>
      <c r="J238" s="1"/>
      <c r="K238" s="1"/>
      <c r="L238" s="1"/>
      <c r="T238" s="1"/>
      <c r="U238" s="1"/>
      <c r="V238" s="1"/>
      <c r="W238" s="1"/>
      <c r="X238" s="1"/>
      <c r="Y238" s="1"/>
    </row>
    <row r="239" spans="1:25" ht="12.75" customHeight="1" x14ac:dyDescent="0.25">
      <c r="A239" s="4">
        <v>220</v>
      </c>
      <c r="B239" s="1" t="s">
        <v>251</v>
      </c>
      <c r="C239" s="2" t="s">
        <v>252</v>
      </c>
      <c r="D239" s="3" t="s">
        <v>43</v>
      </c>
      <c r="E239" s="11">
        <v>6.0900000000000003E-2</v>
      </c>
      <c r="F239" s="11">
        <v>17131.34</v>
      </c>
      <c r="G239" s="11">
        <v>1043.3</v>
      </c>
      <c r="H239" s="1"/>
      <c r="I239" s="1"/>
      <c r="J239" s="1"/>
      <c r="K239" s="1"/>
      <c r="L239" s="1"/>
      <c r="T239" s="1"/>
      <c r="U239" s="1"/>
      <c r="V239" s="1"/>
      <c r="W239" s="1"/>
      <c r="X239" s="1"/>
      <c r="Y239" s="1"/>
    </row>
    <row r="240" spans="1:25" ht="12.75" customHeight="1" x14ac:dyDescent="0.25">
      <c r="A240" s="4">
        <v>221</v>
      </c>
      <c r="B240" s="2" t="s">
        <v>2627</v>
      </c>
      <c r="C240" s="2" t="s">
        <v>253</v>
      </c>
      <c r="D240" s="3" t="s">
        <v>35</v>
      </c>
      <c r="E240" s="11">
        <v>2</v>
      </c>
      <c r="F240" s="11">
        <v>9039.84</v>
      </c>
      <c r="G240" s="11">
        <v>18079.68</v>
      </c>
      <c r="H240" s="1"/>
      <c r="I240" s="1"/>
      <c r="J240" s="1"/>
      <c r="K240" s="1"/>
      <c r="L240" s="1"/>
      <c r="T240" s="1"/>
      <c r="U240" s="1"/>
      <c r="V240" s="1"/>
      <c r="W240" s="1"/>
      <c r="X240" s="1"/>
      <c r="Y240" s="1"/>
    </row>
    <row r="241" spans="1:25" ht="12.75" customHeight="1" x14ac:dyDescent="0.25">
      <c r="A241" s="4">
        <v>222</v>
      </c>
      <c r="B241" s="2" t="s">
        <v>2628</v>
      </c>
      <c r="C241" s="2" t="s">
        <v>254</v>
      </c>
      <c r="D241" s="3" t="s">
        <v>35</v>
      </c>
      <c r="E241" s="11">
        <v>1</v>
      </c>
      <c r="F241" s="11">
        <v>8465.32</v>
      </c>
      <c r="G241" s="11">
        <v>8465.32</v>
      </c>
      <c r="H241" s="1"/>
      <c r="I241" s="1"/>
      <c r="J241" s="1"/>
      <c r="K241" s="1"/>
      <c r="L241" s="1"/>
      <c r="T241" s="1"/>
      <c r="U241" s="1"/>
      <c r="V241" s="1"/>
      <c r="W241" s="1"/>
      <c r="X241" s="1"/>
      <c r="Y241" s="1"/>
    </row>
    <row r="242" spans="1:25" ht="12.75" customHeight="1" x14ac:dyDescent="0.25">
      <c r="A242" s="4">
        <v>223</v>
      </c>
      <c r="B242" s="1" t="s">
        <v>255</v>
      </c>
      <c r="C242" s="2" t="s">
        <v>256</v>
      </c>
      <c r="D242" s="3" t="s">
        <v>257</v>
      </c>
      <c r="E242" s="11">
        <v>0.02</v>
      </c>
      <c r="F242" s="11">
        <v>8772.82</v>
      </c>
      <c r="G242" s="11">
        <v>175.46</v>
      </c>
      <c r="H242" s="1"/>
      <c r="I242" s="1"/>
      <c r="J242" s="1"/>
      <c r="K242" s="1"/>
      <c r="L242" s="1"/>
      <c r="T242" s="1"/>
      <c r="U242" s="1"/>
      <c r="V242" s="1"/>
      <c r="W242" s="1"/>
      <c r="X242" s="1"/>
      <c r="Y242" s="1"/>
    </row>
    <row r="243" spans="1:25" ht="12.75" customHeight="1" x14ac:dyDescent="0.25">
      <c r="A243" s="4">
        <v>224</v>
      </c>
      <c r="B243" s="1" t="s">
        <v>258</v>
      </c>
      <c r="C243" s="1" t="s">
        <v>259</v>
      </c>
      <c r="D243" s="3" t="s">
        <v>260</v>
      </c>
      <c r="E243" s="11">
        <v>2</v>
      </c>
      <c r="F243" s="11">
        <v>1011.44</v>
      </c>
      <c r="G243" s="11">
        <v>2022.88</v>
      </c>
      <c r="H243" s="1"/>
      <c r="I243" s="1"/>
      <c r="J243" s="1"/>
      <c r="K243" s="1"/>
      <c r="L243" s="1"/>
      <c r="T243" s="1"/>
      <c r="U243" s="1"/>
      <c r="V243" s="1"/>
      <c r="W243" s="1"/>
      <c r="X243" s="1"/>
      <c r="Y243" s="1"/>
    </row>
    <row r="244" spans="1:25" ht="12.75" customHeight="1" x14ac:dyDescent="0.25">
      <c r="A244" s="4">
        <v>225</v>
      </c>
      <c r="B244" s="1" t="s">
        <v>251</v>
      </c>
      <c r="C244" s="2" t="s">
        <v>252</v>
      </c>
      <c r="D244" s="3" t="s">
        <v>43</v>
      </c>
      <c r="E244" s="11">
        <v>6.5100000000000019E-2</v>
      </c>
      <c r="F244" s="11">
        <v>17131.34</v>
      </c>
      <c r="G244" s="11">
        <v>1115.25</v>
      </c>
      <c r="H244" s="1"/>
      <c r="I244" s="1"/>
      <c r="J244" s="1"/>
      <c r="K244" s="1"/>
      <c r="L244" s="1"/>
      <c r="T244" s="1"/>
      <c r="U244" s="1"/>
      <c r="V244" s="1"/>
      <c r="W244" s="1"/>
      <c r="X244" s="1"/>
      <c r="Y244" s="1"/>
    </row>
    <row r="245" spans="1:25" ht="12.75" customHeight="1" x14ac:dyDescent="0.25">
      <c r="A245" s="4">
        <v>226</v>
      </c>
      <c r="B245" s="2" t="s">
        <v>2629</v>
      </c>
      <c r="C245" s="1" t="s">
        <v>261</v>
      </c>
      <c r="D245" s="3" t="s">
        <v>35</v>
      </c>
      <c r="E245" s="11">
        <v>2</v>
      </c>
      <c r="F245" s="11">
        <v>10846.09</v>
      </c>
      <c r="G245" s="11">
        <v>21692.18</v>
      </c>
      <c r="H245" s="1"/>
      <c r="I245" s="1"/>
      <c r="J245" s="1"/>
      <c r="K245" s="1"/>
      <c r="L245" s="1"/>
      <c r="T245" s="1"/>
      <c r="U245" s="1"/>
      <c r="V245" s="1"/>
      <c r="W245" s="1"/>
      <c r="X245" s="1"/>
      <c r="Y245" s="1"/>
    </row>
    <row r="246" spans="1:25" ht="12.75" customHeight="1" x14ac:dyDescent="0.25">
      <c r="A246" s="4">
        <v>227</v>
      </c>
      <c r="B246" s="2" t="s">
        <v>2630</v>
      </c>
      <c r="C246" s="1" t="s">
        <v>262</v>
      </c>
      <c r="D246" s="3" t="s">
        <v>35</v>
      </c>
      <c r="E246" s="11">
        <v>1</v>
      </c>
      <c r="F246" s="11">
        <v>8876.81</v>
      </c>
      <c r="G246" s="11">
        <v>8876.81</v>
      </c>
      <c r="H246" s="1"/>
      <c r="I246" s="1"/>
      <c r="J246" s="1"/>
      <c r="K246" s="1"/>
      <c r="L246" s="1"/>
      <c r="T246" s="1"/>
      <c r="U246" s="1"/>
      <c r="V246" s="1"/>
      <c r="W246" s="1"/>
      <c r="X246" s="1"/>
      <c r="Y246" s="1"/>
    </row>
    <row r="247" spans="1:25" ht="12.75" customHeight="1" x14ac:dyDescent="0.25">
      <c r="A247" s="4">
        <v>228</v>
      </c>
      <c r="B247" s="1" t="s">
        <v>255</v>
      </c>
      <c r="C247" s="2" t="s">
        <v>256</v>
      </c>
      <c r="D247" s="3" t="s">
        <v>257</v>
      </c>
      <c r="E247" s="11">
        <v>0.01</v>
      </c>
      <c r="F247" s="11">
        <v>8772.82</v>
      </c>
      <c r="G247" s="11">
        <v>87.73</v>
      </c>
      <c r="H247" s="1"/>
      <c r="I247" s="1"/>
      <c r="J247" s="1"/>
      <c r="K247" s="1"/>
      <c r="L247" s="1"/>
      <c r="T247" s="1"/>
      <c r="U247" s="1"/>
      <c r="V247" s="1"/>
      <c r="W247" s="1"/>
      <c r="X247" s="1"/>
      <c r="Y247" s="1"/>
    </row>
    <row r="248" spans="1:25" ht="12.75" customHeight="1" x14ac:dyDescent="0.25">
      <c r="A248" s="4">
        <v>229</v>
      </c>
      <c r="B248" s="1" t="s">
        <v>258</v>
      </c>
      <c r="C248" s="1" t="s">
        <v>259</v>
      </c>
      <c r="D248" s="3" t="s">
        <v>260</v>
      </c>
      <c r="E248" s="11">
        <v>1</v>
      </c>
      <c r="F248" s="11">
        <v>1011.44</v>
      </c>
      <c r="G248" s="11">
        <v>1011.44</v>
      </c>
      <c r="H248" s="1"/>
      <c r="I248" s="1"/>
      <c r="J248" s="1"/>
      <c r="K248" s="1"/>
      <c r="L248" s="1"/>
      <c r="T248" s="1"/>
      <c r="U248" s="1"/>
      <c r="V248" s="1"/>
      <c r="W248" s="1"/>
      <c r="X248" s="1"/>
      <c r="Y248" s="1"/>
    </row>
    <row r="249" spans="1:25" ht="12.75" customHeight="1" x14ac:dyDescent="0.25">
      <c r="A249" s="4">
        <v>230</v>
      </c>
      <c r="B249" s="1" t="s">
        <v>251</v>
      </c>
      <c r="C249" s="2" t="s">
        <v>252</v>
      </c>
      <c r="D249" s="3" t="s">
        <v>43</v>
      </c>
      <c r="E249" s="11">
        <v>7.350000000000001E-2</v>
      </c>
      <c r="F249" s="11">
        <v>17131.34</v>
      </c>
      <c r="G249" s="11">
        <v>1259.1500000000001</v>
      </c>
      <c r="H249" s="1"/>
      <c r="I249" s="1"/>
      <c r="J249" s="1"/>
      <c r="K249" s="1"/>
      <c r="L249" s="1"/>
      <c r="T249" s="1"/>
      <c r="U249" s="1"/>
      <c r="V249" s="1"/>
      <c r="W249" s="1"/>
      <c r="X249" s="1"/>
      <c r="Y249" s="1"/>
    </row>
    <row r="250" spans="1:25" ht="12.75" customHeight="1" x14ac:dyDescent="0.25">
      <c r="A250" s="4">
        <v>231</v>
      </c>
      <c r="B250" s="2" t="s">
        <v>2631</v>
      </c>
      <c r="C250" s="2" t="s">
        <v>263</v>
      </c>
      <c r="D250" s="3" t="s">
        <v>35</v>
      </c>
      <c r="E250" s="11">
        <v>1</v>
      </c>
      <c r="F250" s="11">
        <v>9861.44</v>
      </c>
      <c r="G250" s="11">
        <v>9861.44</v>
      </c>
      <c r="H250" s="1"/>
      <c r="I250" s="1"/>
      <c r="J250" s="1"/>
      <c r="K250" s="1"/>
      <c r="L250" s="1"/>
      <c r="T250" s="1"/>
      <c r="U250" s="1"/>
      <c r="V250" s="1"/>
      <c r="W250" s="1"/>
      <c r="X250" s="1"/>
      <c r="Y250" s="1"/>
    </row>
    <row r="251" spans="1:25" ht="12.75" customHeight="1" x14ac:dyDescent="0.25">
      <c r="A251" s="4">
        <v>232</v>
      </c>
      <c r="B251" s="2" t="s">
        <v>2632</v>
      </c>
      <c r="C251" s="2" t="s">
        <v>264</v>
      </c>
      <c r="D251" s="3" t="s">
        <v>35</v>
      </c>
      <c r="E251" s="11">
        <v>1</v>
      </c>
      <c r="F251" s="11">
        <v>8876.81</v>
      </c>
      <c r="G251" s="11">
        <v>8876.81</v>
      </c>
      <c r="H251" s="1"/>
      <c r="I251" s="1"/>
      <c r="J251" s="1"/>
      <c r="K251" s="1"/>
      <c r="L251" s="1"/>
      <c r="T251" s="1"/>
      <c r="U251" s="1"/>
      <c r="V251" s="1"/>
      <c r="W251" s="1"/>
      <c r="X251" s="1"/>
      <c r="Y251" s="1"/>
    </row>
    <row r="252" spans="1:25" ht="12.75" customHeight="1" x14ac:dyDescent="0.25">
      <c r="A252" s="4">
        <v>233</v>
      </c>
      <c r="B252" s="2" t="s">
        <v>2633</v>
      </c>
      <c r="C252" s="2" t="s">
        <v>265</v>
      </c>
      <c r="D252" s="3" t="s">
        <v>35</v>
      </c>
      <c r="E252" s="11">
        <v>1</v>
      </c>
      <c r="F252" s="11">
        <v>15773.6</v>
      </c>
      <c r="G252" s="11">
        <v>15773.6</v>
      </c>
      <c r="H252" s="1"/>
      <c r="I252" s="1"/>
      <c r="J252" s="1"/>
      <c r="K252" s="1"/>
      <c r="L252" s="1"/>
      <c r="T252" s="1"/>
      <c r="U252" s="1"/>
      <c r="V252" s="1"/>
      <c r="W252" s="1"/>
      <c r="X252" s="1"/>
      <c r="Y252" s="1"/>
    </row>
    <row r="253" spans="1:25" ht="12.75" customHeight="1" x14ac:dyDescent="0.25">
      <c r="A253" s="4">
        <v>234</v>
      </c>
      <c r="B253" s="1" t="s">
        <v>266</v>
      </c>
      <c r="C253" s="2" t="s">
        <v>267</v>
      </c>
      <c r="D253" s="3" t="s">
        <v>43</v>
      </c>
      <c r="E253" s="11">
        <v>4.8600000000000004E-2</v>
      </c>
      <c r="F253" s="11">
        <v>10942.49</v>
      </c>
      <c r="G253" s="11">
        <v>531.80999999999995</v>
      </c>
      <c r="H253" s="1"/>
      <c r="I253" s="1"/>
      <c r="J253" s="1"/>
      <c r="K253" s="1"/>
      <c r="L253" s="1"/>
      <c r="T253" s="1"/>
      <c r="U253" s="1"/>
      <c r="V253" s="1"/>
      <c r="W253" s="1"/>
      <c r="X253" s="1"/>
      <c r="Y253" s="1"/>
    </row>
    <row r="254" spans="1:25" ht="12.75" customHeight="1" x14ac:dyDescent="0.25">
      <c r="A254" s="4">
        <v>235</v>
      </c>
      <c r="B254" s="2" t="s">
        <v>2634</v>
      </c>
      <c r="C254" s="2" t="s">
        <v>268</v>
      </c>
      <c r="D254" s="3" t="s">
        <v>35</v>
      </c>
      <c r="E254" s="11">
        <v>3</v>
      </c>
      <c r="F254" s="11">
        <v>4118.71</v>
      </c>
      <c r="G254" s="11">
        <v>12356.13</v>
      </c>
      <c r="H254" s="1"/>
      <c r="I254" s="1"/>
      <c r="J254" s="1"/>
      <c r="K254" s="1"/>
      <c r="L254" s="1"/>
      <c r="T254" s="1"/>
      <c r="U254" s="1"/>
      <c r="V254" s="1"/>
      <c r="W254" s="1"/>
      <c r="X254" s="1"/>
      <c r="Y254" s="1"/>
    </row>
    <row r="255" spans="1:25" ht="12.75" customHeight="1" x14ac:dyDescent="0.25">
      <c r="A255" s="4">
        <v>236</v>
      </c>
      <c r="B255" s="1" t="s">
        <v>269</v>
      </c>
      <c r="C255" s="2" t="s">
        <v>270</v>
      </c>
      <c r="D255" s="3" t="s">
        <v>43</v>
      </c>
      <c r="E255" s="11">
        <v>0.40410000000000001</v>
      </c>
      <c r="F255" s="11">
        <v>8293.7999999999993</v>
      </c>
      <c r="G255" s="11">
        <v>3351.52</v>
      </c>
      <c r="H255" s="1"/>
      <c r="I255" s="1"/>
      <c r="J255" s="1"/>
      <c r="K255" s="1"/>
      <c r="L255" s="1"/>
      <c r="T255" s="1"/>
      <c r="U255" s="1"/>
      <c r="V255" s="1"/>
      <c r="W255" s="1"/>
      <c r="X255" s="1"/>
      <c r="Y255" s="1"/>
    </row>
    <row r="256" spans="1:25" ht="12.75" customHeight="1" x14ac:dyDescent="0.25">
      <c r="A256" s="4">
        <v>237</v>
      </c>
      <c r="B256" s="2" t="s">
        <v>2635</v>
      </c>
      <c r="C256" s="2" t="s">
        <v>271</v>
      </c>
      <c r="D256" s="3" t="s">
        <v>35</v>
      </c>
      <c r="E256" s="11">
        <v>9</v>
      </c>
      <c r="F256" s="11">
        <v>6863.69</v>
      </c>
      <c r="G256" s="11">
        <v>61773.21</v>
      </c>
      <c r="H256" s="1"/>
      <c r="I256" s="1"/>
      <c r="J256" s="1"/>
      <c r="K256" s="1"/>
      <c r="L256" s="1"/>
      <c r="T256" s="1"/>
      <c r="U256" s="1"/>
      <c r="V256" s="1"/>
      <c r="W256" s="1"/>
      <c r="X256" s="1"/>
      <c r="Y256" s="1"/>
    </row>
    <row r="257" spans="1:25" ht="12.75" customHeight="1" x14ac:dyDescent="0.25">
      <c r="A257" s="4">
        <v>238</v>
      </c>
      <c r="B257" s="2" t="s">
        <v>2636</v>
      </c>
      <c r="C257" s="2" t="s">
        <v>272</v>
      </c>
      <c r="D257" s="3" t="s">
        <v>35</v>
      </c>
      <c r="E257" s="11">
        <v>2</v>
      </c>
      <c r="F257" s="11">
        <v>5720.8</v>
      </c>
      <c r="G257" s="11">
        <v>11441.6</v>
      </c>
      <c r="H257" s="1"/>
      <c r="I257" s="1"/>
      <c r="J257" s="1"/>
      <c r="K257" s="1"/>
      <c r="L257" s="1"/>
      <c r="T257" s="1"/>
      <c r="U257" s="1"/>
      <c r="V257" s="1"/>
      <c r="W257" s="1"/>
      <c r="X257" s="1"/>
      <c r="Y257" s="1"/>
    </row>
    <row r="258" spans="1:25" ht="12.75" customHeight="1" x14ac:dyDescent="0.25">
      <c r="A258" s="4">
        <v>239</v>
      </c>
      <c r="B258" s="2" t="s">
        <v>2637</v>
      </c>
      <c r="C258" s="2" t="s">
        <v>273</v>
      </c>
      <c r="D258" s="3" t="s">
        <v>35</v>
      </c>
      <c r="E258" s="11">
        <v>1</v>
      </c>
      <c r="F258" s="11">
        <v>5720.8</v>
      </c>
      <c r="G258" s="11">
        <v>5720.8</v>
      </c>
      <c r="H258" s="1"/>
      <c r="I258" s="1"/>
      <c r="J258" s="1"/>
      <c r="K258" s="1"/>
      <c r="L258" s="1"/>
      <c r="T258" s="1"/>
      <c r="U258" s="1"/>
      <c r="V258" s="1"/>
      <c r="W258" s="1"/>
      <c r="X258" s="1"/>
      <c r="Y258" s="1"/>
    </row>
    <row r="259" spans="1:25" ht="12.75" customHeight="1" x14ac:dyDescent="0.25">
      <c r="A259" s="4">
        <v>240</v>
      </c>
      <c r="B259" s="2" t="s">
        <v>2638</v>
      </c>
      <c r="C259" s="2" t="s">
        <v>274</v>
      </c>
      <c r="D259" s="3" t="s">
        <v>35</v>
      </c>
      <c r="E259" s="11">
        <v>4</v>
      </c>
      <c r="F259" s="11">
        <v>5949.38</v>
      </c>
      <c r="G259" s="11">
        <v>23797.52</v>
      </c>
      <c r="H259" s="1"/>
      <c r="I259" s="1"/>
      <c r="J259" s="1"/>
      <c r="K259" s="1"/>
      <c r="L259" s="1"/>
      <c r="T259" s="1"/>
      <c r="U259" s="1"/>
      <c r="V259" s="1"/>
      <c r="W259" s="1"/>
      <c r="X259" s="1"/>
      <c r="Y259" s="1"/>
    </row>
    <row r="260" spans="1:25" ht="12.75" customHeight="1" x14ac:dyDescent="0.25">
      <c r="A260" s="4">
        <v>241</v>
      </c>
      <c r="B260" s="2" t="s">
        <v>2639</v>
      </c>
      <c r="C260" s="1" t="s">
        <v>275</v>
      </c>
      <c r="D260" s="3" t="s">
        <v>35</v>
      </c>
      <c r="E260" s="11">
        <v>182</v>
      </c>
      <c r="F260" s="11">
        <v>4.45</v>
      </c>
      <c r="G260" s="11">
        <v>809.9</v>
      </c>
      <c r="H260" s="1"/>
      <c r="I260" s="1"/>
      <c r="J260" s="1"/>
      <c r="K260" s="1"/>
      <c r="L260" s="1"/>
      <c r="T260" s="1"/>
      <c r="U260" s="1"/>
      <c r="V260" s="1"/>
      <c r="W260" s="1"/>
      <c r="X260" s="1"/>
      <c r="Y260" s="1"/>
    </row>
    <row r="261" spans="1:25" ht="12.75" customHeight="1" x14ac:dyDescent="0.25">
      <c r="A261" s="4">
        <v>242</v>
      </c>
      <c r="B261" s="2" t="s">
        <v>2640</v>
      </c>
      <c r="C261" s="1" t="s">
        <v>276</v>
      </c>
      <c r="D261" s="3" t="s">
        <v>35</v>
      </c>
      <c r="E261" s="11">
        <v>18.3</v>
      </c>
      <c r="F261" s="11">
        <v>166.21</v>
      </c>
      <c r="G261" s="11">
        <v>3041.64</v>
      </c>
      <c r="H261" s="1"/>
      <c r="I261" s="1"/>
      <c r="J261" s="1"/>
      <c r="K261" s="1"/>
      <c r="L261" s="1"/>
      <c r="T261" s="1"/>
      <c r="U261" s="1"/>
      <c r="V261" s="1"/>
      <c r="W261" s="1"/>
      <c r="X261" s="1"/>
      <c r="Y261" s="1"/>
    </row>
    <row r="262" spans="1:25" ht="12.75" customHeight="1" x14ac:dyDescent="0.25">
      <c r="A262" s="4">
        <v>243</v>
      </c>
      <c r="B262" s="2" t="s">
        <v>2641</v>
      </c>
      <c r="C262" s="1" t="s">
        <v>277</v>
      </c>
      <c r="D262" s="3" t="s">
        <v>35</v>
      </c>
      <c r="E262" s="11">
        <v>19.600000000000001</v>
      </c>
      <c r="F262" s="11">
        <v>82.34</v>
      </c>
      <c r="G262" s="11">
        <v>1613.86</v>
      </c>
      <c r="H262" s="1"/>
      <c r="I262" s="1"/>
      <c r="J262" s="1"/>
      <c r="K262" s="1"/>
      <c r="L262" s="1"/>
      <c r="T262" s="1"/>
      <c r="U262" s="1"/>
      <c r="V262" s="1"/>
      <c r="W262" s="1"/>
      <c r="X262" s="1"/>
      <c r="Y262" s="1"/>
    </row>
    <row r="263" spans="1:25" ht="12.75" customHeight="1" x14ac:dyDescent="0.25">
      <c r="A263" s="4">
        <v>244</v>
      </c>
      <c r="B263" s="1" t="s">
        <v>278</v>
      </c>
      <c r="C263" s="2" t="s">
        <v>279</v>
      </c>
      <c r="D263" s="3" t="s">
        <v>83</v>
      </c>
      <c r="E263" s="11">
        <v>0.108</v>
      </c>
      <c r="F263" s="11">
        <v>2021.69</v>
      </c>
      <c r="G263" s="11">
        <v>218.34</v>
      </c>
      <c r="H263" s="1"/>
      <c r="I263" s="1"/>
      <c r="J263" s="1"/>
      <c r="K263" s="1"/>
      <c r="L263" s="1"/>
      <c r="T263" s="1"/>
      <c r="U263" s="1"/>
      <c r="V263" s="1"/>
      <c r="W263" s="1"/>
      <c r="X263" s="1"/>
      <c r="Y263" s="1"/>
    </row>
    <row r="264" spans="1:25" ht="12.75" customHeight="1" x14ac:dyDescent="0.25">
      <c r="A264" s="4">
        <v>245</v>
      </c>
      <c r="B264" s="2" t="s">
        <v>2642</v>
      </c>
      <c r="C264" s="1" t="s">
        <v>280</v>
      </c>
      <c r="D264" s="3" t="s">
        <v>35</v>
      </c>
      <c r="E264" s="11">
        <v>4</v>
      </c>
      <c r="F264" s="11">
        <v>451.06</v>
      </c>
      <c r="G264" s="11">
        <v>1804.24</v>
      </c>
      <c r="H264" s="1"/>
      <c r="I264" s="1"/>
      <c r="J264" s="1"/>
      <c r="K264" s="1"/>
      <c r="L264" s="1"/>
      <c r="T264" s="1"/>
      <c r="U264" s="1"/>
      <c r="V264" s="1"/>
      <c r="W264" s="1"/>
      <c r="X264" s="1"/>
      <c r="Y264" s="1"/>
    </row>
    <row r="265" spans="1:25" ht="12.75" customHeight="1" x14ac:dyDescent="0.25">
      <c r="A265" s="4">
        <v>246</v>
      </c>
      <c r="B265" s="2" t="s">
        <v>2640</v>
      </c>
      <c r="C265" s="1" t="s">
        <v>276</v>
      </c>
      <c r="D265" s="3" t="s">
        <v>35</v>
      </c>
      <c r="E265" s="11">
        <v>1.35</v>
      </c>
      <c r="F265" s="11">
        <v>166.21</v>
      </c>
      <c r="G265" s="11">
        <v>224.38</v>
      </c>
      <c r="H265" s="1"/>
      <c r="I265" s="1"/>
      <c r="J265" s="1"/>
      <c r="K265" s="1"/>
      <c r="L265" s="1"/>
      <c r="T265" s="1"/>
      <c r="U265" s="1"/>
      <c r="V265" s="1"/>
      <c r="W265" s="1"/>
      <c r="X265" s="1"/>
      <c r="Y265" s="1"/>
    </row>
    <row r="266" spans="1:25" ht="12.75" customHeight="1" x14ac:dyDescent="0.25">
      <c r="A266" s="4">
        <v>247</v>
      </c>
      <c r="B266" s="1" t="s">
        <v>281</v>
      </c>
      <c r="C266" s="2" t="s">
        <v>282</v>
      </c>
      <c r="D266" s="3" t="s">
        <v>43</v>
      </c>
      <c r="E266" s="11">
        <v>0.23170000000000002</v>
      </c>
      <c r="F266" s="11">
        <v>26542.84</v>
      </c>
      <c r="G266" s="11">
        <v>6149.98</v>
      </c>
      <c r="H266" s="1"/>
      <c r="I266" s="1"/>
      <c r="J266" s="1"/>
      <c r="K266" s="1"/>
      <c r="L266" s="1"/>
      <c r="T266" s="1"/>
      <c r="U266" s="1"/>
      <c r="V266" s="1"/>
      <c r="W266" s="1"/>
      <c r="X266" s="1"/>
      <c r="Y266" s="1"/>
    </row>
    <row r="267" spans="1:25" ht="12.75" customHeight="1" x14ac:dyDescent="0.25">
      <c r="A267" s="4">
        <v>248</v>
      </c>
      <c r="B267" s="1" t="s">
        <v>2643</v>
      </c>
      <c r="C267" s="1" t="s">
        <v>283</v>
      </c>
      <c r="D267" s="3" t="s">
        <v>35</v>
      </c>
      <c r="E267" s="11">
        <v>9</v>
      </c>
      <c r="F267" s="11">
        <v>2145.88</v>
      </c>
      <c r="G267" s="11">
        <v>19312.919999999998</v>
      </c>
      <c r="H267" s="1"/>
      <c r="I267" s="1"/>
      <c r="J267" s="1"/>
      <c r="K267" s="1"/>
      <c r="L267" s="1"/>
      <c r="T267" s="1"/>
      <c r="U267" s="1"/>
      <c r="V267" s="1"/>
      <c r="W267" s="1"/>
      <c r="X267" s="1"/>
      <c r="Y267" s="1"/>
    </row>
    <row r="268" spans="1:25" ht="12.75" customHeight="1" x14ac:dyDescent="0.25">
      <c r="A268" s="4">
        <v>249</v>
      </c>
      <c r="B268" s="1" t="s">
        <v>2644</v>
      </c>
      <c r="C268" s="1" t="s">
        <v>284</v>
      </c>
      <c r="D268" s="3" t="s">
        <v>35</v>
      </c>
      <c r="E268" s="11">
        <v>4</v>
      </c>
      <c r="F268" s="11">
        <v>1718.65</v>
      </c>
      <c r="G268" s="11">
        <v>6874.6</v>
      </c>
      <c r="H268" s="1"/>
      <c r="I268" s="1"/>
      <c r="J268" s="1"/>
      <c r="K268" s="1"/>
      <c r="L268" s="1"/>
      <c r="T268" s="1"/>
      <c r="U268" s="1"/>
      <c r="V268" s="1"/>
      <c r="W268" s="1"/>
      <c r="X268" s="1"/>
      <c r="Y268" s="1"/>
    </row>
    <row r="269" spans="1:25" ht="12.75" customHeight="1" x14ac:dyDescent="0.25">
      <c r="A269" s="4">
        <v>250</v>
      </c>
      <c r="B269" s="1" t="s">
        <v>2645</v>
      </c>
      <c r="C269" s="1" t="s">
        <v>285</v>
      </c>
      <c r="D269" s="3" t="s">
        <v>35</v>
      </c>
      <c r="E269" s="11">
        <v>1</v>
      </c>
      <c r="F269" s="11">
        <v>864.2</v>
      </c>
      <c r="G269" s="11">
        <v>864.2</v>
      </c>
      <c r="H269" s="1"/>
      <c r="I269" s="1"/>
      <c r="J269" s="1"/>
      <c r="K269" s="1"/>
      <c r="L269" s="1"/>
      <c r="T269" s="1"/>
      <c r="U269" s="1"/>
      <c r="V269" s="1"/>
      <c r="W269" s="1"/>
      <c r="X269" s="1"/>
      <c r="Y269" s="1"/>
    </row>
    <row r="270" spans="1:25" ht="12.75" customHeight="1" x14ac:dyDescent="0.25">
      <c r="A270" s="4">
        <v>251</v>
      </c>
      <c r="B270" s="1" t="s">
        <v>2646</v>
      </c>
      <c r="C270" s="1" t="s">
        <v>286</v>
      </c>
      <c r="D270" s="3" t="s">
        <v>35</v>
      </c>
      <c r="E270" s="11">
        <v>2</v>
      </c>
      <c r="F270" s="11">
        <v>778.75</v>
      </c>
      <c r="G270" s="11">
        <v>1557.5</v>
      </c>
      <c r="H270" s="1"/>
      <c r="I270" s="1"/>
      <c r="J270" s="1"/>
      <c r="K270" s="1"/>
      <c r="L270" s="1"/>
      <c r="T270" s="1"/>
      <c r="U270" s="1"/>
      <c r="V270" s="1"/>
      <c r="W270" s="1"/>
      <c r="X270" s="1"/>
      <c r="Y270" s="1"/>
    </row>
    <row r="271" spans="1:25" ht="12.75" customHeight="1" x14ac:dyDescent="0.25">
      <c r="A271" s="4">
        <v>252</v>
      </c>
      <c r="B271" s="1" t="s">
        <v>2647</v>
      </c>
      <c r="C271" s="1" t="s">
        <v>287</v>
      </c>
      <c r="D271" s="3" t="s">
        <v>35</v>
      </c>
      <c r="E271" s="11">
        <v>1</v>
      </c>
      <c r="F271" s="11">
        <v>1825.45</v>
      </c>
      <c r="G271" s="11">
        <v>1825.45</v>
      </c>
      <c r="H271" s="1"/>
      <c r="I271" s="1"/>
      <c r="J271" s="1"/>
      <c r="K271" s="1"/>
      <c r="L271" s="1"/>
      <c r="T271" s="1"/>
      <c r="U271" s="1"/>
      <c r="V271" s="1"/>
      <c r="W271" s="1"/>
      <c r="X271" s="1"/>
      <c r="Y271" s="1"/>
    </row>
    <row r="272" spans="1:25" ht="12.75" customHeight="1" x14ac:dyDescent="0.25">
      <c r="A272" s="4">
        <v>253</v>
      </c>
      <c r="B272" s="1" t="s">
        <v>2648</v>
      </c>
      <c r="C272" s="1" t="s">
        <v>288</v>
      </c>
      <c r="D272" s="3" t="s">
        <v>35</v>
      </c>
      <c r="E272" s="11">
        <v>2</v>
      </c>
      <c r="F272" s="11">
        <v>1067.1199999999999</v>
      </c>
      <c r="G272" s="11">
        <v>2134.2399999999998</v>
      </c>
      <c r="H272" s="1"/>
      <c r="I272" s="1"/>
      <c r="J272" s="1"/>
      <c r="K272" s="1"/>
      <c r="L272" s="1"/>
      <c r="T272" s="1"/>
      <c r="U272" s="1"/>
      <c r="V272" s="1"/>
      <c r="W272" s="1"/>
      <c r="X272" s="1"/>
      <c r="Y272" s="1"/>
    </row>
    <row r="273" spans="1:25" ht="12.75" customHeight="1" x14ac:dyDescent="0.25">
      <c r="A273" s="4">
        <v>254</v>
      </c>
      <c r="B273" s="1" t="s">
        <v>289</v>
      </c>
      <c r="C273" s="2" t="s">
        <v>290</v>
      </c>
      <c r="D273" s="3" t="s">
        <v>43</v>
      </c>
      <c r="E273" s="11">
        <v>5.5000000000000005E-3</v>
      </c>
      <c r="F273" s="11">
        <v>13822.42</v>
      </c>
      <c r="G273" s="11">
        <v>76.02</v>
      </c>
      <c r="H273" s="1"/>
      <c r="I273" s="1"/>
      <c r="J273" s="1"/>
      <c r="K273" s="1"/>
      <c r="L273" s="1"/>
      <c r="T273" s="1"/>
      <c r="U273" s="1"/>
      <c r="V273" s="1"/>
      <c r="W273" s="1"/>
      <c r="X273" s="1"/>
      <c r="Y273" s="1"/>
    </row>
    <row r="274" spans="1:25" ht="12.75" customHeight="1" x14ac:dyDescent="0.25">
      <c r="A274" s="4">
        <v>255</v>
      </c>
      <c r="B274" s="2" t="s">
        <v>2649</v>
      </c>
      <c r="C274" s="2" t="s">
        <v>291</v>
      </c>
      <c r="D274" s="3" t="s">
        <v>35</v>
      </c>
      <c r="E274" s="11">
        <v>1</v>
      </c>
      <c r="F274" s="11">
        <v>1488.81</v>
      </c>
      <c r="G274" s="11">
        <v>1488.81</v>
      </c>
      <c r="H274" s="1"/>
      <c r="I274" s="1"/>
      <c r="J274" s="1"/>
      <c r="K274" s="1"/>
      <c r="L274" s="1"/>
      <c r="T274" s="1"/>
      <c r="U274" s="1"/>
      <c r="V274" s="1"/>
      <c r="W274" s="1"/>
      <c r="X274" s="1"/>
      <c r="Y274" s="1"/>
    </row>
    <row r="275" spans="1:25" ht="12.75" customHeight="1" x14ac:dyDescent="0.25">
      <c r="A275" s="4">
        <v>256</v>
      </c>
      <c r="B275" s="1" t="s">
        <v>292</v>
      </c>
      <c r="C275" s="1" t="s">
        <v>293</v>
      </c>
      <c r="D275" s="3" t="s">
        <v>43</v>
      </c>
      <c r="E275" s="11">
        <v>3.2953000000000001</v>
      </c>
      <c r="F275" s="11">
        <v>36348.300000000003</v>
      </c>
      <c r="G275" s="11">
        <v>119778.55</v>
      </c>
      <c r="H275" s="1"/>
      <c r="I275" s="1"/>
      <c r="J275" s="1"/>
      <c r="K275" s="1"/>
      <c r="L275" s="1"/>
      <c r="T275" s="1"/>
      <c r="U275" s="1"/>
      <c r="V275" s="1"/>
      <c r="W275" s="1"/>
      <c r="X275" s="1"/>
      <c r="Y275" s="1"/>
    </row>
    <row r="276" spans="1:25" ht="12.75" customHeight="1" x14ac:dyDescent="0.25">
      <c r="A276" s="4">
        <v>257</v>
      </c>
      <c r="B276" s="2" t="s">
        <v>2650</v>
      </c>
      <c r="C276" s="2" t="s">
        <v>294</v>
      </c>
      <c r="D276" s="3" t="s">
        <v>60</v>
      </c>
      <c r="E276" s="11">
        <v>329.53</v>
      </c>
      <c r="F276" s="11">
        <v>2610.64</v>
      </c>
      <c r="G276" s="11">
        <v>860284.2</v>
      </c>
      <c r="H276" s="1"/>
      <c r="I276" s="1"/>
      <c r="J276" s="1"/>
      <c r="K276" s="1"/>
      <c r="L276" s="1"/>
      <c r="T276" s="1"/>
      <c r="U276" s="1"/>
      <c r="V276" s="1"/>
      <c r="W276" s="1"/>
      <c r="X276" s="1"/>
      <c r="Y276" s="1"/>
    </row>
    <row r="277" spans="1:25" ht="12.75" customHeight="1" x14ac:dyDescent="0.25">
      <c r="A277" s="4">
        <v>258</v>
      </c>
      <c r="B277" s="1" t="s">
        <v>292</v>
      </c>
      <c r="C277" s="1" t="s">
        <v>293</v>
      </c>
      <c r="D277" s="3" t="s">
        <v>43</v>
      </c>
      <c r="E277" s="11">
        <v>1.5125729999999999</v>
      </c>
      <c r="F277" s="11">
        <v>36348.300000000003</v>
      </c>
      <c r="G277" s="11">
        <v>54979.46</v>
      </c>
      <c r="H277" s="1"/>
      <c r="I277" s="1"/>
      <c r="J277" s="1"/>
      <c r="K277" s="1"/>
      <c r="L277" s="1"/>
      <c r="T277" s="1"/>
      <c r="U277" s="1"/>
      <c r="V277" s="1"/>
      <c r="W277" s="1"/>
      <c r="X277" s="1"/>
      <c r="Y277" s="1"/>
    </row>
    <row r="278" spans="1:25" ht="12.75" customHeight="1" x14ac:dyDescent="0.25">
      <c r="A278" s="4">
        <v>259</v>
      </c>
      <c r="B278" s="2" t="s">
        <v>2650</v>
      </c>
      <c r="C278" s="2" t="s">
        <v>294</v>
      </c>
      <c r="D278" s="3" t="s">
        <v>60</v>
      </c>
      <c r="E278" s="11">
        <v>151.25729999999999</v>
      </c>
      <c r="F278" s="11">
        <v>2610.64</v>
      </c>
      <c r="G278" s="11">
        <v>394878.36</v>
      </c>
      <c r="H278" s="1"/>
      <c r="I278" s="1"/>
      <c r="J278" s="1"/>
      <c r="K278" s="1"/>
      <c r="L278" s="1"/>
      <c r="T278" s="1"/>
      <c r="U278" s="1"/>
      <c r="V278" s="1"/>
      <c r="W278" s="1"/>
      <c r="X278" s="1"/>
      <c r="Y278" s="1"/>
    </row>
    <row r="279" spans="1:25" ht="12.75" customHeight="1" x14ac:dyDescent="0.25">
      <c r="A279" s="4">
        <v>260</v>
      </c>
      <c r="B279" s="1" t="s">
        <v>295</v>
      </c>
      <c r="C279" s="2" t="s">
        <v>296</v>
      </c>
      <c r="D279" s="3" t="s">
        <v>83</v>
      </c>
      <c r="E279" s="11">
        <v>0.62270000000000003</v>
      </c>
      <c r="F279" s="11">
        <v>5275.84</v>
      </c>
      <c r="G279" s="11">
        <v>3285.27</v>
      </c>
      <c r="H279" s="1"/>
      <c r="I279" s="1"/>
      <c r="J279" s="1"/>
      <c r="K279" s="1"/>
      <c r="L279" s="1"/>
      <c r="T279" s="1"/>
      <c r="U279" s="1"/>
      <c r="V279" s="1"/>
      <c r="W279" s="1"/>
      <c r="X279" s="1"/>
      <c r="Y279" s="1"/>
    </row>
    <row r="280" spans="1:25" ht="12.75" customHeight="1" x14ac:dyDescent="0.25">
      <c r="A280" s="4">
        <v>261</v>
      </c>
      <c r="B280" s="1" t="s">
        <v>2651</v>
      </c>
      <c r="C280" s="2" t="s">
        <v>297</v>
      </c>
      <c r="D280" s="3" t="s">
        <v>69</v>
      </c>
      <c r="E280" s="11">
        <v>54.53</v>
      </c>
      <c r="F280" s="11">
        <v>2009.16</v>
      </c>
      <c r="G280" s="11">
        <v>109559.49</v>
      </c>
      <c r="H280" s="1"/>
      <c r="I280" s="1"/>
      <c r="J280" s="1"/>
      <c r="K280" s="1"/>
      <c r="L280" s="1"/>
      <c r="T280" s="1"/>
      <c r="U280" s="1"/>
      <c r="V280" s="1"/>
      <c r="W280" s="1"/>
      <c r="X280" s="1"/>
      <c r="Y280" s="1"/>
    </row>
    <row r="281" spans="1:25" ht="12.75" customHeight="1" x14ac:dyDescent="0.25">
      <c r="A281" s="4">
        <v>262</v>
      </c>
      <c r="B281" s="1" t="s">
        <v>2651</v>
      </c>
      <c r="C281" s="2" t="s">
        <v>298</v>
      </c>
      <c r="D281" s="3" t="s">
        <v>69</v>
      </c>
      <c r="E281" s="11">
        <v>7.74</v>
      </c>
      <c r="F281" s="11">
        <v>1361.19</v>
      </c>
      <c r="G281" s="11">
        <v>10535.61</v>
      </c>
      <c r="H281" s="1"/>
      <c r="I281" s="1"/>
      <c r="J281" s="1"/>
      <c r="K281" s="1"/>
      <c r="L281" s="1"/>
      <c r="T281" s="1"/>
      <c r="U281" s="1"/>
      <c r="V281" s="1"/>
      <c r="W281" s="1"/>
      <c r="X281" s="1"/>
      <c r="Y281" s="1"/>
    </row>
    <row r="282" spans="1:25" ht="12.75" customHeight="1" x14ac:dyDescent="0.25">
      <c r="A282" s="4">
        <v>263</v>
      </c>
      <c r="B282" s="1" t="s">
        <v>299</v>
      </c>
      <c r="C282" s="2" t="s">
        <v>300</v>
      </c>
      <c r="D282" s="3" t="s">
        <v>159</v>
      </c>
      <c r="E282" s="11">
        <v>184.4</v>
      </c>
      <c r="F282" s="11">
        <v>1339.62</v>
      </c>
      <c r="G282" s="11">
        <v>247025.93</v>
      </c>
      <c r="H282" s="1"/>
      <c r="I282" s="1"/>
      <c r="J282" s="1"/>
      <c r="K282" s="1"/>
      <c r="L282" s="1"/>
      <c r="T282" s="1"/>
      <c r="U282" s="1"/>
      <c r="V282" s="1"/>
      <c r="W282" s="1"/>
      <c r="X282" s="1"/>
      <c r="Y282" s="1"/>
    </row>
    <row r="283" spans="1:25" ht="12.75" customHeight="1" x14ac:dyDescent="0.25">
      <c r="A283" s="4">
        <v>264</v>
      </c>
      <c r="B283" s="1" t="s">
        <v>301</v>
      </c>
      <c r="C283" s="2" t="s">
        <v>302</v>
      </c>
      <c r="D283" s="3" t="s">
        <v>159</v>
      </c>
      <c r="E283" s="11">
        <v>48.35</v>
      </c>
      <c r="F283" s="11">
        <v>865.11</v>
      </c>
      <c r="G283" s="11">
        <v>41828.07</v>
      </c>
      <c r="H283" s="1"/>
      <c r="I283" s="1"/>
      <c r="J283" s="1"/>
      <c r="K283" s="1"/>
      <c r="L283" s="1"/>
      <c r="T283" s="1"/>
      <c r="U283" s="1"/>
      <c r="V283" s="1"/>
      <c r="W283" s="1"/>
      <c r="X283" s="1"/>
      <c r="Y283" s="1"/>
    </row>
    <row r="284" spans="1:25" ht="12.75" customHeight="1" x14ac:dyDescent="0.25">
      <c r="A284" s="4">
        <v>265</v>
      </c>
      <c r="B284" s="1" t="s">
        <v>303</v>
      </c>
      <c r="C284" s="2" t="s">
        <v>304</v>
      </c>
      <c r="D284" s="3" t="s">
        <v>53</v>
      </c>
      <c r="E284" s="11">
        <v>0.16217499999999999</v>
      </c>
      <c r="F284" s="11">
        <v>48211.57</v>
      </c>
      <c r="G284" s="11">
        <v>7818.71</v>
      </c>
      <c r="H284" s="1"/>
      <c r="I284" s="1"/>
      <c r="J284" s="1"/>
      <c r="K284" s="1"/>
      <c r="L284" s="1"/>
      <c r="T284" s="1"/>
      <c r="U284" s="1"/>
      <c r="V284" s="1"/>
      <c r="W284" s="1"/>
      <c r="X284" s="1"/>
      <c r="Y284" s="1"/>
    </row>
    <row r="285" spans="1:25" ht="12.75" customHeight="1" x14ac:dyDescent="0.25">
      <c r="A285" s="4">
        <v>266</v>
      </c>
      <c r="B285" s="1" t="s">
        <v>305</v>
      </c>
      <c r="C285" s="2" t="s">
        <v>306</v>
      </c>
      <c r="D285" s="3" t="s">
        <v>159</v>
      </c>
      <c r="E285" s="11">
        <v>0.05</v>
      </c>
      <c r="F285" s="11">
        <v>3709.35</v>
      </c>
      <c r="G285" s="11">
        <v>185.47</v>
      </c>
      <c r="H285" s="1"/>
      <c r="I285" s="1"/>
      <c r="J285" s="1"/>
      <c r="K285" s="1"/>
      <c r="L285" s="1"/>
      <c r="T285" s="1"/>
      <c r="U285" s="1"/>
      <c r="V285" s="1"/>
      <c r="W285" s="1"/>
      <c r="X285" s="1"/>
      <c r="Y285" s="1"/>
    </row>
    <row r="286" spans="1:25" ht="12.75" customHeight="1" x14ac:dyDescent="0.25">
      <c r="A286" s="4">
        <v>267</v>
      </c>
      <c r="B286" s="1" t="s">
        <v>307</v>
      </c>
      <c r="C286" s="2" t="s">
        <v>308</v>
      </c>
      <c r="D286" s="3" t="s">
        <v>21</v>
      </c>
      <c r="E286" s="11">
        <v>5.9950000000000003E-2</v>
      </c>
      <c r="F286" s="11">
        <v>1754.65</v>
      </c>
      <c r="G286" s="11">
        <v>105.19</v>
      </c>
      <c r="H286" s="1"/>
      <c r="I286" s="1"/>
      <c r="J286" s="1"/>
      <c r="K286" s="1"/>
      <c r="L286" s="1"/>
      <c r="T286" s="1"/>
      <c r="U286" s="1"/>
      <c r="V286" s="1"/>
      <c r="W286" s="1"/>
      <c r="X286" s="1"/>
      <c r="Y286" s="1"/>
    </row>
    <row r="287" spans="1:25" ht="12.75" customHeight="1" x14ac:dyDescent="0.25">
      <c r="A287" s="4">
        <v>268</v>
      </c>
      <c r="B287" s="1" t="s">
        <v>309</v>
      </c>
      <c r="C287" s="2" t="s">
        <v>310</v>
      </c>
      <c r="D287" s="3" t="s">
        <v>69</v>
      </c>
      <c r="E287" s="11">
        <v>4.0999999999999996</v>
      </c>
      <c r="F287" s="11">
        <v>615.84</v>
      </c>
      <c r="G287" s="11">
        <v>2524.94</v>
      </c>
      <c r="H287" s="1"/>
      <c r="I287" s="1"/>
      <c r="J287" s="1"/>
      <c r="K287" s="1"/>
      <c r="L287" s="1"/>
      <c r="T287" s="1"/>
      <c r="U287" s="1"/>
      <c r="V287" s="1"/>
      <c r="W287" s="1"/>
      <c r="X287" s="1"/>
      <c r="Y287" s="1"/>
    </row>
    <row r="288" spans="1:25" ht="12.75" customHeight="1" x14ac:dyDescent="0.25">
      <c r="A288" s="4">
        <v>269</v>
      </c>
      <c r="B288" s="1" t="s">
        <v>311</v>
      </c>
      <c r="C288" s="1" t="s">
        <v>312</v>
      </c>
      <c r="D288" s="3" t="s">
        <v>21</v>
      </c>
      <c r="E288" s="11">
        <v>9.0000000000000019E-5</v>
      </c>
      <c r="F288" s="11">
        <v>63898.9</v>
      </c>
      <c r="G288" s="11">
        <v>5.75</v>
      </c>
      <c r="H288" s="1"/>
      <c r="I288" s="1"/>
      <c r="J288" s="1"/>
      <c r="K288" s="1"/>
      <c r="L288" s="1"/>
      <c r="T288" s="1"/>
      <c r="U288" s="1"/>
      <c r="V288" s="1"/>
      <c r="W288" s="1"/>
      <c r="X288" s="1"/>
      <c r="Y288" s="1"/>
    </row>
    <row r="289" spans="1:25" ht="12.75" customHeight="1" x14ac:dyDescent="0.25">
      <c r="A289" s="4">
        <v>270</v>
      </c>
      <c r="B289" s="1" t="s">
        <v>313</v>
      </c>
      <c r="C289" s="2" t="s">
        <v>314</v>
      </c>
      <c r="D289" s="3" t="s">
        <v>21</v>
      </c>
      <c r="E289" s="11">
        <v>4.8400000000000006E-2</v>
      </c>
      <c r="F289" s="11">
        <v>4513.5200000000004</v>
      </c>
      <c r="G289" s="11">
        <v>218.45</v>
      </c>
      <c r="H289" s="1"/>
      <c r="I289" s="1"/>
      <c r="J289" s="1"/>
      <c r="K289" s="1"/>
      <c r="L289" s="1"/>
      <c r="T289" s="1"/>
      <c r="U289" s="1"/>
      <c r="V289" s="1"/>
      <c r="W289" s="1"/>
      <c r="X289" s="1"/>
      <c r="Y289" s="1"/>
    </row>
    <row r="290" spans="1:25" ht="12.75" customHeight="1" x14ac:dyDescent="0.25">
      <c r="A290" s="4">
        <v>271</v>
      </c>
      <c r="B290" s="1" t="s">
        <v>189</v>
      </c>
      <c r="C290" s="1" t="s">
        <v>315</v>
      </c>
      <c r="D290" s="3" t="s">
        <v>21</v>
      </c>
      <c r="E290" s="11">
        <v>4.8400000000000006E-2</v>
      </c>
      <c r="F290" s="11">
        <v>33035.82</v>
      </c>
      <c r="G290" s="11">
        <v>1598.93</v>
      </c>
      <c r="H290" s="1"/>
      <c r="I290" s="1"/>
      <c r="J290" s="1"/>
      <c r="K290" s="1"/>
      <c r="L290" s="1"/>
      <c r="T290" s="1"/>
      <c r="U290" s="1"/>
      <c r="V290" s="1"/>
      <c r="W290" s="1"/>
      <c r="X290" s="1"/>
      <c r="Y290" s="1"/>
    </row>
    <row r="291" spans="1:25" ht="12.75" customHeight="1" x14ac:dyDescent="0.25">
      <c r="A291" s="4">
        <v>272</v>
      </c>
      <c r="B291" s="1" t="s">
        <v>207</v>
      </c>
      <c r="C291" s="2" t="s">
        <v>208</v>
      </c>
      <c r="D291" s="3" t="s">
        <v>43</v>
      </c>
      <c r="E291" s="11">
        <v>3.3600000000000005E-2</v>
      </c>
      <c r="F291" s="11">
        <v>4034.36</v>
      </c>
      <c r="G291" s="11">
        <v>135.55000000000001</v>
      </c>
      <c r="H291" s="1"/>
      <c r="I291" s="1"/>
      <c r="J291" s="1"/>
      <c r="K291" s="1"/>
      <c r="L291" s="1"/>
      <c r="T291" s="1"/>
      <c r="U291" s="1"/>
      <c r="V291" s="1"/>
      <c r="W291" s="1"/>
      <c r="X291" s="1"/>
      <c r="Y291" s="1"/>
    </row>
    <row r="292" spans="1:25" ht="12.75" customHeight="1" x14ac:dyDescent="0.25">
      <c r="A292" s="4">
        <v>273</v>
      </c>
      <c r="B292" s="2" t="s">
        <v>2608</v>
      </c>
      <c r="C292" s="1" t="s">
        <v>209</v>
      </c>
      <c r="D292" s="3" t="s">
        <v>155</v>
      </c>
      <c r="E292" s="11">
        <v>0.6048</v>
      </c>
      <c r="F292" s="11">
        <v>182.96</v>
      </c>
      <c r="G292" s="11">
        <v>110.65</v>
      </c>
      <c r="H292" s="1"/>
      <c r="I292" s="1"/>
      <c r="J292" s="1"/>
      <c r="K292" s="1"/>
      <c r="L292" s="1"/>
      <c r="T292" s="1"/>
      <c r="U292" s="1"/>
      <c r="V292" s="1"/>
      <c r="W292" s="1"/>
      <c r="X292" s="1"/>
      <c r="Y292" s="1"/>
    </row>
    <row r="293" spans="1:25" ht="12.75" customHeight="1" x14ac:dyDescent="0.25">
      <c r="A293" s="4">
        <v>274</v>
      </c>
      <c r="B293" s="1" t="s">
        <v>316</v>
      </c>
      <c r="C293" s="2" t="s">
        <v>317</v>
      </c>
      <c r="D293" s="3" t="s">
        <v>43</v>
      </c>
      <c r="E293" s="11">
        <v>6.0536000000000003</v>
      </c>
      <c r="F293" s="11">
        <v>2128.41</v>
      </c>
      <c r="G293" s="11">
        <v>12884.54</v>
      </c>
      <c r="H293" s="1"/>
      <c r="I293" s="1"/>
      <c r="J293" s="1"/>
      <c r="K293" s="1"/>
      <c r="L293" s="1"/>
      <c r="T293" s="1"/>
      <c r="U293" s="1"/>
      <c r="V293" s="1"/>
      <c r="W293" s="1"/>
      <c r="X293" s="1"/>
      <c r="Y293" s="1"/>
    </row>
    <row r="294" spans="1:25" ht="12.75" customHeight="1" x14ac:dyDescent="0.25">
      <c r="A294" s="4">
        <v>275</v>
      </c>
      <c r="B294" s="1" t="s">
        <v>2652</v>
      </c>
      <c r="C294" s="2" t="s">
        <v>318</v>
      </c>
      <c r="D294" s="3" t="s">
        <v>48</v>
      </c>
      <c r="E294" s="12" t="s">
        <v>319</v>
      </c>
      <c r="F294" s="11">
        <v>2822.31</v>
      </c>
      <c r="G294" s="11">
        <v>140781.51999999999</v>
      </c>
      <c r="H294" s="1"/>
      <c r="I294" s="1"/>
      <c r="J294" s="1"/>
      <c r="K294" s="1"/>
      <c r="L294" s="1"/>
      <c r="T294" s="1"/>
      <c r="U294" s="1"/>
      <c r="V294" s="1"/>
      <c r="W294" s="1"/>
      <c r="X294" s="1"/>
      <c r="Y294" s="1"/>
    </row>
    <row r="295" spans="1:25" ht="12.75" customHeight="1" x14ac:dyDescent="0.25">
      <c r="A295" s="4">
        <v>276</v>
      </c>
      <c r="B295" s="1" t="s">
        <v>119</v>
      </c>
      <c r="C295" s="2" t="s">
        <v>120</v>
      </c>
      <c r="D295" s="3" t="s">
        <v>43</v>
      </c>
      <c r="E295" s="11">
        <v>6.0536000000000003</v>
      </c>
      <c r="F295" s="11">
        <v>777.95</v>
      </c>
      <c r="G295" s="11">
        <v>4709.3999999999996</v>
      </c>
      <c r="H295" s="1"/>
      <c r="I295" s="1"/>
      <c r="J295" s="1"/>
      <c r="K295" s="1"/>
      <c r="L295" s="1"/>
      <c r="T295" s="1"/>
      <c r="U295" s="1"/>
      <c r="V295" s="1"/>
      <c r="W295" s="1"/>
      <c r="X295" s="1"/>
      <c r="Y295" s="1"/>
    </row>
    <row r="296" spans="1:25" ht="12.75" customHeight="1" x14ac:dyDescent="0.25">
      <c r="A296" s="4">
        <v>277</v>
      </c>
      <c r="B296" s="1" t="s">
        <v>320</v>
      </c>
      <c r="C296" s="1" t="s">
        <v>321</v>
      </c>
      <c r="D296" s="3" t="s">
        <v>60</v>
      </c>
      <c r="E296" s="11">
        <v>665.89599999999996</v>
      </c>
      <c r="F296" s="11">
        <v>8.5299999999999994</v>
      </c>
      <c r="G296" s="11">
        <v>5680.09</v>
      </c>
      <c r="H296" s="1"/>
      <c r="I296" s="1"/>
      <c r="J296" s="1"/>
      <c r="K296" s="1"/>
      <c r="L296" s="1"/>
      <c r="T296" s="1"/>
      <c r="U296" s="1"/>
      <c r="V296" s="1"/>
      <c r="W296" s="1"/>
      <c r="X296" s="1"/>
      <c r="Y296" s="1"/>
    </row>
    <row r="297" spans="1:25" ht="12.75" customHeight="1" x14ac:dyDescent="0.25">
      <c r="A297" s="4">
        <v>278</v>
      </c>
      <c r="B297" s="1" t="s">
        <v>322</v>
      </c>
      <c r="C297" s="2" t="s">
        <v>323</v>
      </c>
      <c r="D297" s="3" t="s">
        <v>43</v>
      </c>
      <c r="E297" s="11">
        <v>6.0536000000000003</v>
      </c>
      <c r="F297" s="11">
        <v>7428.84</v>
      </c>
      <c r="G297" s="11">
        <v>44971.23</v>
      </c>
      <c r="H297" s="1"/>
      <c r="I297" s="1"/>
      <c r="J297" s="1"/>
      <c r="K297" s="1"/>
      <c r="L297" s="1"/>
      <c r="T297" s="1"/>
      <c r="U297" s="1"/>
      <c r="V297" s="1"/>
      <c r="W297" s="1"/>
      <c r="X297" s="1"/>
      <c r="Y297" s="1"/>
    </row>
    <row r="298" spans="1:25" ht="12.75" customHeight="1" x14ac:dyDescent="0.25">
      <c r="A298" s="4">
        <v>279</v>
      </c>
      <c r="B298" s="2" t="s">
        <v>2458</v>
      </c>
      <c r="C298" s="2" t="s">
        <v>324</v>
      </c>
      <c r="D298" s="3" t="s">
        <v>43</v>
      </c>
      <c r="E298" s="11">
        <v>6.0536000000000003</v>
      </c>
      <c r="F298" s="11">
        <v>7265.1</v>
      </c>
      <c r="G298" s="11">
        <v>43980.01</v>
      </c>
      <c r="H298" s="1"/>
      <c r="I298" s="1"/>
      <c r="J298" s="1"/>
      <c r="K298" s="1"/>
      <c r="L298" s="1"/>
      <c r="T298" s="1"/>
      <c r="U298" s="1"/>
      <c r="V298" s="1"/>
      <c r="W298" s="1"/>
      <c r="X298" s="1"/>
      <c r="Y298" s="1"/>
    </row>
    <row r="299" spans="1:25" ht="12.75" customHeight="1" x14ac:dyDescent="0.25">
      <c r="A299" s="4">
        <v>280</v>
      </c>
      <c r="B299" s="1" t="s">
        <v>325</v>
      </c>
      <c r="C299" s="2" t="s">
        <v>326</v>
      </c>
      <c r="D299" s="3" t="s">
        <v>43</v>
      </c>
      <c r="E299" s="11">
        <v>6.0536000000000003</v>
      </c>
      <c r="F299" s="11">
        <v>11447.04</v>
      </c>
      <c r="G299" s="11">
        <v>69295.8</v>
      </c>
      <c r="H299" s="1"/>
      <c r="I299" s="1"/>
      <c r="J299" s="1"/>
      <c r="K299" s="1"/>
      <c r="L299" s="1"/>
      <c r="T299" s="1"/>
      <c r="U299" s="1"/>
      <c r="V299" s="1"/>
      <c r="W299" s="1"/>
      <c r="X299" s="1"/>
      <c r="Y299" s="1"/>
    </row>
    <row r="300" spans="1:25" ht="12.75" customHeight="1" x14ac:dyDescent="0.25">
      <c r="A300" s="4">
        <v>281</v>
      </c>
      <c r="B300" s="1" t="s">
        <v>327</v>
      </c>
      <c r="C300" s="1" t="s">
        <v>328</v>
      </c>
      <c r="D300" s="3" t="s">
        <v>155</v>
      </c>
      <c r="E300" s="11">
        <v>121.072</v>
      </c>
      <c r="F300" s="11">
        <v>41.77</v>
      </c>
      <c r="G300" s="11">
        <v>5057.18</v>
      </c>
      <c r="H300" s="1"/>
      <c r="I300" s="1"/>
      <c r="J300" s="1"/>
      <c r="K300" s="1"/>
      <c r="L300" s="1"/>
      <c r="T300" s="1"/>
      <c r="U300" s="1"/>
      <c r="V300" s="1"/>
      <c r="W300" s="1"/>
      <c r="X300" s="1"/>
      <c r="Y300" s="1"/>
    </row>
    <row r="301" spans="1:25" ht="12.75" customHeight="1" x14ac:dyDescent="0.25">
      <c r="A301" s="4">
        <v>282</v>
      </c>
      <c r="B301" s="1" t="s">
        <v>329</v>
      </c>
      <c r="C301" s="2" t="s">
        <v>330</v>
      </c>
      <c r="D301" s="3" t="s">
        <v>149</v>
      </c>
      <c r="E301" s="11">
        <v>3147.8719999999998</v>
      </c>
      <c r="F301" s="11">
        <v>14.23</v>
      </c>
      <c r="G301" s="11">
        <v>44794.22</v>
      </c>
      <c r="H301" s="1"/>
      <c r="I301" s="1"/>
      <c r="J301" s="1"/>
      <c r="K301" s="1"/>
      <c r="L301" s="1"/>
      <c r="T301" s="1"/>
      <c r="U301" s="1"/>
      <c r="V301" s="1"/>
      <c r="W301" s="1"/>
      <c r="X301" s="1"/>
      <c r="Y301" s="1"/>
    </row>
    <row r="302" spans="1:25" ht="12.75" customHeight="1" x14ac:dyDescent="0.25">
      <c r="A302" s="4">
        <v>283</v>
      </c>
      <c r="B302" s="1" t="s">
        <v>331</v>
      </c>
      <c r="C302" s="2" t="s">
        <v>332</v>
      </c>
      <c r="D302" s="3" t="s">
        <v>60</v>
      </c>
      <c r="E302" s="11">
        <v>617.46720000000005</v>
      </c>
      <c r="F302" s="11">
        <v>229.71</v>
      </c>
      <c r="G302" s="11">
        <v>141838.39000000001</v>
      </c>
      <c r="H302" s="1"/>
      <c r="I302" s="1"/>
      <c r="J302" s="1"/>
      <c r="K302" s="1"/>
      <c r="L302" s="1"/>
      <c r="T302" s="1"/>
      <c r="U302" s="1"/>
      <c r="V302" s="1"/>
      <c r="W302" s="1"/>
      <c r="X302" s="1"/>
      <c r="Y302" s="1"/>
    </row>
    <row r="303" spans="1:25" ht="12.75" customHeight="1" x14ac:dyDescent="0.25">
      <c r="A303" s="4">
        <v>284</v>
      </c>
      <c r="B303" s="2" t="s">
        <v>2653</v>
      </c>
      <c r="C303" s="1" t="s">
        <v>333</v>
      </c>
      <c r="D303" s="3" t="s">
        <v>79</v>
      </c>
      <c r="E303" s="11">
        <v>43.71</v>
      </c>
      <c r="F303" s="11">
        <v>9.5399999999999991</v>
      </c>
      <c r="G303" s="11">
        <v>416.99</v>
      </c>
      <c r="H303" s="1"/>
      <c r="I303" s="1"/>
      <c r="J303" s="1"/>
      <c r="K303" s="1"/>
      <c r="L303" s="1"/>
      <c r="T303" s="1"/>
      <c r="U303" s="1"/>
      <c r="V303" s="1"/>
      <c r="W303" s="1"/>
      <c r="X303" s="1"/>
      <c r="Y303" s="1"/>
    </row>
    <row r="304" spans="1:25" ht="12.75" customHeight="1" x14ac:dyDescent="0.25">
      <c r="A304" s="4">
        <v>285</v>
      </c>
      <c r="B304" s="1" t="s">
        <v>334</v>
      </c>
      <c r="C304" s="2" t="s">
        <v>335</v>
      </c>
      <c r="D304" s="3" t="s">
        <v>149</v>
      </c>
      <c r="E304" s="12" t="s">
        <v>336</v>
      </c>
      <c r="F304" s="11">
        <v>90.89</v>
      </c>
      <c r="G304" s="11">
        <v>24979.61</v>
      </c>
      <c r="H304" s="1"/>
      <c r="I304" s="1"/>
      <c r="J304" s="1"/>
      <c r="K304" s="1"/>
      <c r="L304" s="1"/>
      <c r="T304" s="1"/>
      <c r="U304" s="1"/>
      <c r="V304" s="1"/>
      <c r="W304" s="1"/>
      <c r="X304" s="1"/>
      <c r="Y304" s="1"/>
    </row>
    <row r="305" spans="1:25" ht="12.75" customHeight="1" x14ac:dyDescent="0.25">
      <c r="A305" s="4">
        <v>286</v>
      </c>
      <c r="B305" s="1" t="s">
        <v>316</v>
      </c>
      <c r="C305" s="2" t="s">
        <v>317</v>
      </c>
      <c r="D305" s="3" t="s">
        <v>43</v>
      </c>
      <c r="E305" s="11">
        <v>1.2624</v>
      </c>
      <c r="F305" s="11">
        <v>2128.41</v>
      </c>
      <c r="G305" s="11">
        <v>2686.9</v>
      </c>
      <c r="H305" s="1"/>
      <c r="I305" s="1"/>
      <c r="J305" s="1"/>
      <c r="K305" s="1"/>
      <c r="L305" s="1"/>
      <c r="T305" s="1"/>
      <c r="U305" s="1"/>
      <c r="V305" s="1"/>
      <c r="W305" s="1"/>
      <c r="X305" s="1"/>
      <c r="Y305" s="1"/>
    </row>
    <row r="306" spans="1:25" ht="12.75" customHeight="1" x14ac:dyDescent="0.25">
      <c r="A306" s="4">
        <v>287</v>
      </c>
      <c r="B306" s="1" t="s">
        <v>2652</v>
      </c>
      <c r="C306" s="2" t="s">
        <v>318</v>
      </c>
      <c r="D306" s="3" t="s">
        <v>48</v>
      </c>
      <c r="E306" s="12" t="s">
        <v>337</v>
      </c>
      <c r="F306" s="11">
        <v>2822.31</v>
      </c>
      <c r="G306" s="11">
        <v>29358.17</v>
      </c>
      <c r="H306" s="1"/>
      <c r="I306" s="1"/>
      <c r="J306" s="1"/>
      <c r="K306" s="1"/>
      <c r="L306" s="1"/>
      <c r="T306" s="1"/>
      <c r="U306" s="1"/>
      <c r="V306" s="1"/>
      <c r="W306" s="1"/>
      <c r="X306" s="1"/>
      <c r="Y306" s="1"/>
    </row>
    <row r="307" spans="1:25" ht="12.75" customHeight="1" x14ac:dyDescent="0.25">
      <c r="A307" s="4">
        <v>288</v>
      </c>
      <c r="B307" s="1" t="s">
        <v>119</v>
      </c>
      <c r="C307" s="2" t="s">
        <v>120</v>
      </c>
      <c r="D307" s="3" t="s">
        <v>43</v>
      </c>
      <c r="E307" s="11">
        <v>1.2624</v>
      </c>
      <c r="F307" s="11">
        <v>730.16</v>
      </c>
      <c r="G307" s="11">
        <v>921.75</v>
      </c>
      <c r="H307" s="1"/>
      <c r="I307" s="1"/>
      <c r="J307" s="1"/>
      <c r="K307" s="1"/>
      <c r="L307" s="1"/>
      <c r="T307" s="1"/>
      <c r="U307" s="1"/>
      <c r="V307" s="1"/>
      <c r="W307" s="1"/>
      <c r="X307" s="1"/>
      <c r="Y307" s="1"/>
    </row>
    <row r="308" spans="1:25" ht="12.75" customHeight="1" x14ac:dyDescent="0.25">
      <c r="A308" s="4">
        <v>289</v>
      </c>
      <c r="B308" s="1" t="s">
        <v>320</v>
      </c>
      <c r="C308" s="1" t="s">
        <v>321</v>
      </c>
      <c r="D308" s="3" t="s">
        <v>60</v>
      </c>
      <c r="E308" s="11">
        <v>138.864</v>
      </c>
      <c r="F308" s="11">
        <v>8.5299999999999994</v>
      </c>
      <c r="G308" s="11">
        <v>1184.51</v>
      </c>
      <c r="H308" s="1"/>
      <c r="I308" s="1"/>
      <c r="J308" s="1"/>
      <c r="K308" s="1"/>
      <c r="L308" s="1"/>
      <c r="T308" s="1"/>
      <c r="U308" s="1"/>
      <c r="V308" s="1"/>
      <c r="W308" s="1"/>
      <c r="X308" s="1"/>
      <c r="Y308" s="1"/>
    </row>
    <row r="309" spans="1:25" ht="12.75" customHeight="1" x14ac:dyDescent="0.25">
      <c r="A309" s="4">
        <v>290</v>
      </c>
      <c r="B309" s="1" t="s">
        <v>322</v>
      </c>
      <c r="C309" s="2" t="s">
        <v>323</v>
      </c>
      <c r="D309" s="3" t="s">
        <v>43</v>
      </c>
      <c r="E309" s="11">
        <v>1.2624</v>
      </c>
      <c r="F309" s="11">
        <v>9555.4599999999991</v>
      </c>
      <c r="G309" s="11">
        <v>12062.81</v>
      </c>
      <c r="H309" s="1"/>
      <c r="I309" s="1"/>
      <c r="J309" s="1"/>
      <c r="K309" s="1"/>
      <c r="L309" s="1"/>
      <c r="T309" s="1"/>
      <c r="U309" s="1"/>
      <c r="V309" s="1"/>
      <c r="W309" s="1"/>
      <c r="X309" s="1"/>
      <c r="Y309" s="1"/>
    </row>
    <row r="310" spans="1:25" ht="12.75" customHeight="1" x14ac:dyDescent="0.25">
      <c r="A310" s="4">
        <v>291</v>
      </c>
      <c r="B310" s="2" t="s">
        <v>2458</v>
      </c>
      <c r="C310" s="2" t="s">
        <v>338</v>
      </c>
      <c r="D310" s="3" t="s">
        <v>43</v>
      </c>
      <c r="E310" s="11">
        <v>1.2624</v>
      </c>
      <c r="F310" s="11">
        <v>10986.68</v>
      </c>
      <c r="G310" s="11">
        <v>13869.58</v>
      </c>
      <c r="H310" s="1"/>
      <c r="I310" s="1"/>
      <c r="J310" s="1"/>
      <c r="K310" s="1"/>
      <c r="L310" s="1"/>
      <c r="T310" s="1"/>
      <c r="U310" s="1"/>
      <c r="V310" s="1"/>
      <c r="W310" s="1"/>
      <c r="X310" s="1"/>
      <c r="Y310" s="1"/>
    </row>
    <row r="311" spans="1:25" ht="12.75" customHeight="1" x14ac:dyDescent="0.25">
      <c r="A311" s="4">
        <v>292</v>
      </c>
      <c r="B311" s="1" t="s">
        <v>339</v>
      </c>
      <c r="C311" s="2" t="s">
        <v>340</v>
      </c>
      <c r="D311" s="3" t="s">
        <v>43</v>
      </c>
      <c r="E311" s="11">
        <v>1.2624</v>
      </c>
      <c r="F311" s="11">
        <v>34485.279999999999</v>
      </c>
      <c r="G311" s="11">
        <v>43534.22</v>
      </c>
      <c r="H311" s="1"/>
      <c r="I311" s="1"/>
      <c r="J311" s="1"/>
      <c r="K311" s="1"/>
      <c r="L311" s="1"/>
      <c r="T311" s="1"/>
      <c r="U311" s="1"/>
      <c r="V311" s="1"/>
      <c r="W311" s="1"/>
      <c r="X311" s="1"/>
      <c r="Y311" s="1"/>
    </row>
    <row r="312" spans="1:25" ht="12.75" customHeight="1" x14ac:dyDescent="0.25">
      <c r="A312" s="4">
        <v>293</v>
      </c>
      <c r="B312" s="2" t="s">
        <v>2459</v>
      </c>
      <c r="C312" s="2" t="s">
        <v>341</v>
      </c>
      <c r="D312" s="3" t="s">
        <v>43</v>
      </c>
      <c r="E312" s="11">
        <v>1.2624</v>
      </c>
      <c r="F312" s="11">
        <v>8904.73</v>
      </c>
      <c r="G312" s="11">
        <v>11241.33</v>
      </c>
      <c r="H312" s="1"/>
      <c r="I312" s="1"/>
      <c r="J312" s="1"/>
      <c r="K312" s="1"/>
      <c r="L312" s="1"/>
      <c r="T312" s="1"/>
      <c r="U312" s="1"/>
      <c r="V312" s="1"/>
      <c r="W312" s="1"/>
      <c r="X312" s="1"/>
      <c r="Y312" s="1"/>
    </row>
    <row r="313" spans="1:25" ht="12.75" customHeight="1" x14ac:dyDescent="0.25">
      <c r="A313" s="4">
        <v>294</v>
      </c>
      <c r="B313" s="1" t="s">
        <v>342</v>
      </c>
      <c r="C313" s="2" t="s">
        <v>343</v>
      </c>
      <c r="D313" s="3" t="s">
        <v>43</v>
      </c>
      <c r="E313" s="11">
        <v>1.2624</v>
      </c>
      <c r="F313" s="11">
        <v>6540.35</v>
      </c>
      <c r="G313" s="11">
        <v>8256.5400000000009</v>
      </c>
      <c r="H313" s="1"/>
      <c r="I313" s="1"/>
      <c r="J313" s="1"/>
      <c r="K313" s="1"/>
      <c r="L313" s="1"/>
      <c r="T313" s="1"/>
      <c r="U313" s="1"/>
      <c r="V313" s="1"/>
      <c r="W313" s="1"/>
      <c r="X313" s="1"/>
      <c r="Y313" s="1"/>
    </row>
    <row r="314" spans="1:25" ht="12.75" customHeight="1" x14ac:dyDescent="0.25">
      <c r="A314" s="4">
        <v>295</v>
      </c>
      <c r="B314" s="2" t="s">
        <v>2654</v>
      </c>
      <c r="C314" s="1" t="s">
        <v>344</v>
      </c>
      <c r="D314" s="3" t="s">
        <v>149</v>
      </c>
      <c r="E314" s="11">
        <v>38.629440000000002</v>
      </c>
      <c r="F314" s="11">
        <v>191.75</v>
      </c>
      <c r="G314" s="11">
        <v>7407.2</v>
      </c>
      <c r="H314" s="1"/>
      <c r="I314" s="1"/>
      <c r="J314" s="1"/>
      <c r="K314" s="1"/>
      <c r="L314" s="1"/>
      <c r="T314" s="1"/>
      <c r="U314" s="1"/>
      <c r="V314" s="1"/>
      <c r="W314" s="1"/>
      <c r="X314" s="1"/>
      <c r="Y314" s="1"/>
    </row>
    <row r="315" spans="1:25" ht="12.75" customHeight="1" x14ac:dyDescent="0.25">
      <c r="A315" s="4">
        <v>296</v>
      </c>
      <c r="B315" s="1" t="s">
        <v>345</v>
      </c>
      <c r="C315" s="2" t="s">
        <v>346</v>
      </c>
      <c r="D315" s="3" t="s">
        <v>60</v>
      </c>
      <c r="E315" s="11">
        <v>128.76480000000001</v>
      </c>
      <c r="F315" s="11">
        <v>554.66999999999996</v>
      </c>
      <c r="G315" s="11">
        <v>71421.97</v>
      </c>
      <c r="H315" s="1"/>
      <c r="I315" s="1"/>
      <c r="J315" s="1"/>
      <c r="K315" s="1"/>
      <c r="L315" s="1"/>
      <c r="T315" s="1"/>
      <c r="U315" s="1"/>
      <c r="V315" s="1"/>
      <c r="W315" s="1"/>
      <c r="X315" s="1"/>
      <c r="Y315" s="1"/>
    </row>
    <row r="316" spans="1:25" ht="12.75" customHeight="1" x14ac:dyDescent="0.25">
      <c r="A316" s="4">
        <v>297</v>
      </c>
      <c r="B316" s="1" t="s">
        <v>316</v>
      </c>
      <c r="C316" s="2" t="s">
        <v>317</v>
      </c>
      <c r="D316" s="3" t="s">
        <v>43</v>
      </c>
      <c r="E316" s="11">
        <v>0.54510000000000003</v>
      </c>
      <c r="F316" s="11">
        <v>2128.41</v>
      </c>
      <c r="G316" s="11">
        <v>1160.2</v>
      </c>
      <c r="H316" s="1"/>
      <c r="I316" s="1"/>
      <c r="J316" s="1"/>
      <c r="K316" s="1"/>
      <c r="L316" s="1"/>
      <c r="T316" s="1"/>
      <c r="U316" s="1"/>
      <c r="V316" s="1"/>
      <c r="W316" s="1"/>
      <c r="X316" s="1"/>
      <c r="Y316" s="1"/>
    </row>
    <row r="317" spans="1:25" ht="12.75" customHeight="1" x14ac:dyDescent="0.25">
      <c r="A317" s="4">
        <v>298</v>
      </c>
      <c r="B317" s="1" t="s">
        <v>2652</v>
      </c>
      <c r="C317" s="2" t="s">
        <v>347</v>
      </c>
      <c r="D317" s="3" t="s">
        <v>48</v>
      </c>
      <c r="E317" s="11">
        <v>2.8072650000000001</v>
      </c>
      <c r="F317" s="11">
        <v>2822.31</v>
      </c>
      <c r="G317" s="11">
        <v>7922.97</v>
      </c>
      <c r="H317" s="1"/>
      <c r="I317" s="1"/>
      <c r="J317" s="1"/>
      <c r="K317" s="1"/>
      <c r="L317" s="1"/>
      <c r="T317" s="1"/>
      <c r="U317" s="1"/>
      <c r="V317" s="1"/>
      <c r="W317" s="1"/>
      <c r="X317" s="1"/>
      <c r="Y317" s="1"/>
    </row>
    <row r="318" spans="1:25" ht="12.75" customHeight="1" x14ac:dyDescent="0.25">
      <c r="A318" s="4">
        <v>299</v>
      </c>
      <c r="B318" s="1" t="s">
        <v>119</v>
      </c>
      <c r="C318" s="2" t="s">
        <v>120</v>
      </c>
      <c r="D318" s="3" t="s">
        <v>43</v>
      </c>
      <c r="E318" s="11">
        <v>0.54510000000000003</v>
      </c>
      <c r="F318" s="11">
        <v>730.16</v>
      </c>
      <c r="G318" s="11">
        <v>398.01</v>
      </c>
      <c r="H318" s="1"/>
      <c r="I318" s="1"/>
      <c r="J318" s="1"/>
      <c r="K318" s="1"/>
      <c r="L318" s="1"/>
      <c r="T318" s="1"/>
      <c r="U318" s="1"/>
      <c r="V318" s="1"/>
      <c r="W318" s="1"/>
      <c r="X318" s="1"/>
      <c r="Y318" s="1"/>
    </row>
    <row r="319" spans="1:25" ht="12.75" customHeight="1" x14ac:dyDescent="0.25">
      <c r="A319" s="4">
        <v>300</v>
      </c>
      <c r="B319" s="1" t="s">
        <v>320</v>
      </c>
      <c r="C319" s="1" t="s">
        <v>321</v>
      </c>
      <c r="D319" s="3" t="s">
        <v>60</v>
      </c>
      <c r="E319" s="11">
        <v>59.960999999999999</v>
      </c>
      <c r="F319" s="11">
        <v>8.5299999999999994</v>
      </c>
      <c r="G319" s="11">
        <v>511.47</v>
      </c>
      <c r="H319" s="1"/>
      <c r="I319" s="1"/>
      <c r="J319" s="1"/>
      <c r="K319" s="1"/>
      <c r="L319" s="1"/>
      <c r="T319" s="1"/>
      <c r="U319" s="1"/>
      <c r="V319" s="1"/>
      <c r="W319" s="1"/>
      <c r="X319" s="1"/>
      <c r="Y319" s="1"/>
    </row>
    <row r="320" spans="1:25" ht="12.75" customHeight="1" x14ac:dyDescent="0.25">
      <c r="A320" s="4">
        <v>301</v>
      </c>
      <c r="B320" s="1" t="s">
        <v>322</v>
      </c>
      <c r="C320" s="2" t="s">
        <v>323</v>
      </c>
      <c r="D320" s="3" t="s">
        <v>43</v>
      </c>
      <c r="E320" s="11">
        <v>0.54510000000000003</v>
      </c>
      <c r="F320" s="11">
        <v>9555.4599999999991</v>
      </c>
      <c r="G320" s="11">
        <v>5208.68</v>
      </c>
      <c r="H320" s="1"/>
      <c r="I320" s="1"/>
      <c r="J320" s="1"/>
      <c r="K320" s="1"/>
      <c r="L320" s="1"/>
      <c r="T320" s="1"/>
      <c r="U320" s="1"/>
      <c r="V320" s="1"/>
      <c r="W320" s="1"/>
      <c r="X320" s="1"/>
      <c r="Y320" s="1"/>
    </row>
    <row r="321" spans="1:25" ht="12.75" customHeight="1" x14ac:dyDescent="0.25">
      <c r="A321" s="4">
        <v>302</v>
      </c>
      <c r="B321" s="2" t="s">
        <v>2460</v>
      </c>
      <c r="C321" s="2" t="s">
        <v>348</v>
      </c>
      <c r="D321" s="3" t="s">
        <v>43</v>
      </c>
      <c r="E321" s="11">
        <v>0.54510000000000003</v>
      </c>
      <c r="F321" s="11">
        <v>18834.3</v>
      </c>
      <c r="G321" s="11">
        <v>10266.58</v>
      </c>
      <c r="H321" s="1"/>
      <c r="I321" s="1"/>
      <c r="J321" s="1"/>
      <c r="K321" s="1"/>
      <c r="L321" s="1"/>
      <c r="T321" s="1"/>
      <c r="U321" s="1"/>
      <c r="V321" s="1"/>
      <c r="W321" s="1"/>
      <c r="X321" s="1"/>
      <c r="Y321" s="1"/>
    </row>
    <row r="322" spans="1:25" ht="12.75" customHeight="1" x14ac:dyDescent="0.25">
      <c r="A322" s="4">
        <v>303</v>
      </c>
      <c r="B322" s="1" t="s">
        <v>349</v>
      </c>
      <c r="C322" s="2" t="s">
        <v>350</v>
      </c>
      <c r="D322" s="3" t="s">
        <v>43</v>
      </c>
      <c r="E322" s="11">
        <v>0.54510000000000003</v>
      </c>
      <c r="F322" s="11">
        <v>12475.85</v>
      </c>
      <c r="G322" s="11">
        <v>6800.59</v>
      </c>
      <c r="H322" s="1"/>
      <c r="I322" s="1"/>
      <c r="J322" s="1"/>
      <c r="K322" s="1"/>
      <c r="L322" s="1"/>
      <c r="T322" s="1"/>
      <c r="U322" s="1"/>
      <c r="V322" s="1"/>
      <c r="W322" s="1"/>
      <c r="X322" s="1"/>
      <c r="Y322" s="1"/>
    </row>
    <row r="323" spans="1:25" ht="12.75" customHeight="1" x14ac:dyDescent="0.25">
      <c r="A323" s="4">
        <v>304</v>
      </c>
      <c r="B323" s="2" t="s">
        <v>2461</v>
      </c>
      <c r="C323" s="2" t="s">
        <v>351</v>
      </c>
      <c r="D323" s="3" t="s">
        <v>43</v>
      </c>
      <c r="E323" s="11">
        <v>-0.54510000000000003</v>
      </c>
      <c r="F323" s="11">
        <v>3127.89</v>
      </c>
      <c r="G323" s="11">
        <v>-1705.01</v>
      </c>
      <c r="H323" s="1"/>
      <c r="I323" s="1"/>
      <c r="J323" s="1"/>
      <c r="K323" s="1"/>
      <c r="L323" s="1"/>
      <c r="T323" s="1"/>
      <c r="U323" s="1"/>
      <c r="V323" s="1"/>
      <c r="W323" s="1"/>
      <c r="X323" s="1"/>
      <c r="Y323" s="1"/>
    </row>
    <row r="324" spans="1:25" ht="12.75" customHeight="1" x14ac:dyDescent="0.25">
      <c r="A324" s="4">
        <v>305</v>
      </c>
      <c r="B324" s="1" t="s">
        <v>316</v>
      </c>
      <c r="C324" s="2" t="s">
        <v>317</v>
      </c>
      <c r="D324" s="3" t="s">
        <v>43</v>
      </c>
      <c r="E324" s="11">
        <v>0.70879999999999999</v>
      </c>
      <c r="F324" s="11">
        <v>2128.41</v>
      </c>
      <c r="G324" s="11">
        <v>1508.62</v>
      </c>
      <c r="H324" s="1"/>
      <c r="I324" s="1"/>
      <c r="J324" s="1"/>
      <c r="K324" s="1"/>
      <c r="L324" s="1"/>
      <c r="T324" s="1"/>
      <c r="U324" s="1"/>
      <c r="V324" s="1"/>
      <c r="W324" s="1"/>
      <c r="X324" s="1"/>
      <c r="Y324" s="1"/>
    </row>
    <row r="325" spans="1:25" ht="12.75" customHeight="1" x14ac:dyDescent="0.25">
      <c r="A325" s="4">
        <v>306</v>
      </c>
      <c r="B325" s="1" t="s">
        <v>2652</v>
      </c>
      <c r="C325" s="2" t="s">
        <v>347</v>
      </c>
      <c r="D325" s="3" t="s">
        <v>48</v>
      </c>
      <c r="E325" s="11">
        <v>3.6503199999999998</v>
      </c>
      <c r="F325" s="11">
        <v>2822.31</v>
      </c>
      <c r="G325" s="11">
        <v>10302.33</v>
      </c>
      <c r="H325" s="1"/>
      <c r="I325" s="1"/>
      <c r="J325" s="1"/>
      <c r="K325" s="1"/>
      <c r="L325" s="1"/>
      <c r="T325" s="1"/>
      <c r="U325" s="1"/>
      <c r="V325" s="1"/>
      <c r="W325" s="1"/>
      <c r="X325" s="1"/>
      <c r="Y325" s="1"/>
    </row>
    <row r="326" spans="1:25" ht="12.75" customHeight="1" x14ac:dyDescent="0.25">
      <c r="A326" s="4">
        <v>307</v>
      </c>
      <c r="B326" s="1" t="s">
        <v>119</v>
      </c>
      <c r="C326" s="2" t="s">
        <v>120</v>
      </c>
      <c r="D326" s="3" t="s">
        <v>43</v>
      </c>
      <c r="E326" s="11">
        <v>0.70879999999999999</v>
      </c>
      <c r="F326" s="11">
        <v>730.16</v>
      </c>
      <c r="G326" s="11">
        <v>517.54</v>
      </c>
      <c r="H326" s="1"/>
      <c r="I326" s="1"/>
      <c r="J326" s="1"/>
      <c r="K326" s="1"/>
      <c r="L326" s="1"/>
      <c r="T326" s="1"/>
      <c r="U326" s="1"/>
      <c r="V326" s="1"/>
      <c r="W326" s="1"/>
      <c r="X326" s="1"/>
      <c r="Y326" s="1"/>
    </row>
    <row r="327" spans="1:25" ht="12.75" customHeight="1" x14ac:dyDescent="0.25">
      <c r="A327" s="4">
        <v>308</v>
      </c>
      <c r="B327" s="1" t="s">
        <v>320</v>
      </c>
      <c r="C327" s="1" t="s">
        <v>321</v>
      </c>
      <c r="D327" s="3" t="s">
        <v>60</v>
      </c>
      <c r="E327" s="11">
        <v>77.858000000000004</v>
      </c>
      <c r="F327" s="11">
        <v>8.5299999999999994</v>
      </c>
      <c r="G327" s="11">
        <v>664.13</v>
      </c>
      <c r="H327" s="1"/>
      <c r="I327" s="1"/>
      <c r="J327" s="1"/>
      <c r="K327" s="1"/>
      <c r="L327" s="1"/>
      <c r="T327" s="1"/>
      <c r="U327" s="1"/>
      <c r="V327" s="1"/>
      <c r="W327" s="1"/>
      <c r="X327" s="1"/>
      <c r="Y327" s="1"/>
    </row>
    <row r="328" spans="1:25" ht="12.75" customHeight="1" x14ac:dyDescent="0.25">
      <c r="A328" s="4">
        <v>309</v>
      </c>
      <c r="B328" s="1" t="s">
        <v>322</v>
      </c>
      <c r="C328" s="2" t="s">
        <v>323</v>
      </c>
      <c r="D328" s="3" t="s">
        <v>43</v>
      </c>
      <c r="E328" s="11">
        <v>0.70879999999999999</v>
      </c>
      <c r="F328" s="11">
        <v>7428.84</v>
      </c>
      <c r="G328" s="11">
        <v>5265.56</v>
      </c>
      <c r="H328" s="1"/>
      <c r="I328" s="1"/>
      <c r="J328" s="1"/>
      <c r="K328" s="1"/>
      <c r="L328" s="1"/>
      <c r="T328" s="1"/>
      <c r="U328" s="1"/>
      <c r="V328" s="1"/>
      <c r="W328" s="1"/>
      <c r="X328" s="1"/>
      <c r="Y328" s="1"/>
    </row>
    <row r="329" spans="1:25" ht="12.75" customHeight="1" x14ac:dyDescent="0.25">
      <c r="A329" s="4">
        <v>310</v>
      </c>
      <c r="B329" s="2" t="s">
        <v>2458</v>
      </c>
      <c r="C329" s="2" t="s">
        <v>338</v>
      </c>
      <c r="D329" s="3" t="s">
        <v>43</v>
      </c>
      <c r="E329" s="11">
        <v>0.70879999999999999</v>
      </c>
      <c r="F329" s="11">
        <v>7265.1</v>
      </c>
      <c r="G329" s="11">
        <v>5149.5</v>
      </c>
      <c r="H329" s="1"/>
      <c r="I329" s="1"/>
      <c r="J329" s="1"/>
      <c r="K329" s="1"/>
      <c r="L329" s="1"/>
      <c r="T329" s="1"/>
      <c r="U329" s="1"/>
      <c r="V329" s="1"/>
      <c r="W329" s="1"/>
      <c r="X329" s="1"/>
      <c r="Y329" s="1"/>
    </row>
    <row r="330" spans="1:25" ht="12.75" customHeight="1" x14ac:dyDescent="0.25">
      <c r="A330" s="4">
        <v>311</v>
      </c>
      <c r="B330" s="1" t="s">
        <v>352</v>
      </c>
      <c r="C330" s="2" t="s">
        <v>353</v>
      </c>
      <c r="D330" s="3" t="s">
        <v>43</v>
      </c>
      <c r="E330" s="11">
        <v>0.70879999999999999</v>
      </c>
      <c r="F330" s="11">
        <v>2237.0700000000002</v>
      </c>
      <c r="G330" s="11">
        <v>1585.64</v>
      </c>
      <c r="H330" s="1"/>
      <c r="I330" s="1"/>
      <c r="J330" s="1"/>
      <c r="K330" s="1"/>
      <c r="L330" s="1"/>
      <c r="T330" s="1"/>
      <c r="U330" s="1"/>
      <c r="V330" s="1"/>
      <c r="W330" s="1"/>
      <c r="X330" s="1"/>
      <c r="Y330" s="1"/>
    </row>
    <row r="331" spans="1:25" ht="12.75" customHeight="1" x14ac:dyDescent="0.25">
      <c r="A331" s="4">
        <v>312</v>
      </c>
      <c r="B331" s="1" t="s">
        <v>354</v>
      </c>
      <c r="C331" s="2" t="s">
        <v>355</v>
      </c>
      <c r="D331" s="3" t="s">
        <v>43</v>
      </c>
      <c r="E331" s="11">
        <v>0.70879999999999999</v>
      </c>
      <c r="F331" s="11">
        <v>727.58</v>
      </c>
      <c r="G331" s="11">
        <v>515.71</v>
      </c>
      <c r="H331" s="1"/>
      <c r="I331" s="1"/>
      <c r="J331" s="1"/>
      <c r="K331" s="1"/>
      <c r="L331" s="1"/>
      <c r="T331" s="1"/>
      <c r="U331" s="1"/>
      <c r="V331" s="1"/>
      <c r="W331" s="1"/>
      <c r="X331" s="1"/>
      <c r="Y331" s="1"/>
    </row>
    <row r="332" spans="1:25" ht="12.75" customHeight="1" x14ac:dyDescent="0.25">
      <c r="A332" s="4">
        <v>313</v>
      </c>
      <c r="B332" s="1" t="s">
        <v>356</v>
      </c>
      <c r="C332" s="2" t="s">
        <v>357</v>
      </c>
      <c r="D332" s="3" t="s">
        <v>149</v>
      </c>
      <c r="E332" s="11">
        <v>354.4</v>
      </c>
      <c r="F332" s="11">
        <v>21.2</v>
      </c>
      <c r="G332" s="11">
        <v>7513.28</v>
      </c>
      <c r="H332" s="1"/>
      <c r="I332" s="1"/>
      <c r="J332" s="1"/>
      <c r="K332" s="1"/>
      <c r="L332" s="1"/>
      <c r="T332" s="1"/>
      <c r="U332" s="1"/>
      <c r="V332" s="1"/>
      <c r="W332" s="1"/>
      <c r="X332" s="1"/>
      <c r="Y332" s="1"/>
    </row>
    <row r="333" spans="1:25" ht="12.75" customHeight="1" x14ac:dyDescent="0.25">
      <c r="A333" s="4">
        <v>314</v>
      </c>
      <c r="B333" s="1" t="s">
        <v>325</v>
      </c>
      <c r="C333" s="2" t="s">
        <v>326</v>
      </c>
      <c r="D333" s="3" t="s">
        <v>43</v>
      </c>
      <c r="E333" s="11">
        <v>0.70779999999999998</v>
      </c>
      <c r="F333" s="11">
        <v>11447.04</v>
      </c>
      <c r="G333" s="11">
        <v>8102.21</v>
      </c>
      <c r="H333" s="1"/>
      <c r="I333" s="1"/>
      <c r="J333" s="1"/>
      <c r="K333" s="1"/>
      <c r="L333" s="1"/>
      <c r="T333" s="1"/>
      <c r="U333" s="1"/>
      <c r="V333" s="1"/>
      <c r="W333" s="1"/>
      <c r="X333" s="1"/>
      <c r="Y333" s="1"/>
    </row>
    <row r="334" spans="1:25" ht="12.75" customHeight="1" x14ac:dyDescent="0.25">
      <c r="A334" s="4">
        <v>315</v>
      </c>
      <c r="B334" s="1" t="s">
        <v>327</v>
      </c>
      <c r="C334" s="1" t="s">
        <v>328</v>
      </c>
      <c r="D334" s="3" t="s">
        <v>155</v>
      </c>
      <c r="E334" s="11">
        <v>14.176</v>
      </c>
      <c r="F334" s="11">
        <v>41.77</v>
      </c>
      <c r="G334" s="11">
        <v>592.13</v>
      </c>
      <c r="H334" s="1"/>
      <c r="I334" s="1"/>
      <c r="J334" s="1"/>
      <c r="K334" s="1"/>
      <c r="L334" s="1"/>
      <c r="T334" s="1"/>
      <c r="U334" s="1"/>
      <c r="V334" s="1"/>
      <c r="W334" s="1"/>
      <c r="X334" s="1"/>
      <c r="Y334" s="1"/>
    </row>
    <row r="335" spans="1:25" ht="12.75" customHeight="1" x14ac:dyDescent="0.25">
      <c r="A335" s="4">
        <v>316</v>
      </c>
      <c r="B335" s="1" t="s">
        <v>329</v>
      </c>
      <c r="C335" s="2" t="s">
        <v>330</v>
      </c>
      <c r="D335" s="3" t="s">
        <v>149</v>
      </c>
      <c r="E335" s="11">
        <v>368.57600000000002</v>
      </c>
      <c r="F335" s="11">
        <v>14.23</v>
      </c>
      <c r="G335" s="11">
        <v>5244.84</v>
      </c>
      <c r="H335" s="1"/>
      <c r="I335" s="1"/>
      <c r="J335" s="1"/>
      <c r="K335" s="1"/>
      <c r="L335" s="1"/>
      <c r="T335" s="1"/>
      <c r="U335" s="1"/>
      <c r="V335" s="1"/>
      <c r="W335" s="1"/>
      <c r="X335" s="1"/>
      <c r="Y335" s="1"/>
    </row>
    <row r="336" spans="1:25" ht="12.75" customHeight="1" x14ac:dyDescent="0.25">
      <c r="A336" s="4">
        <v>317</v>
      </c>
      <c r="B336" s="1" t="s">
        <v>331</v>
      </c>
      <c r="C336" s="2" t="s">
        <v>332</v>
      </c>
      <c r="D336" s="3" t="s">
        <v>60</v>
      </c>
      <c r="E336" s="11">
        <v>72.195599999999999</v>
      </c>
      <c r="F336" s="11">
        <v>229.71</v>
      </c>
      <c r="G336" s="11">
        <v>16584.05</v>
      </c>
      <c r="H336" s="1"/>
      <c r="I336" s="1"/>
      <c r="J336" s="1"/>
      <c r="K336" s="1"/>
      <c r="L336" s="1"/>
      <c r="T336" s="1"/>
      <c r="U336" s="1"/>
      <c r="V336" s="1"/>
      <c r="W336" s="1"/>
      <c r="X336" s="1"/>
      <c r="Y336" s="1"/>
    </row>
    <row r="337" spans="1:25" ht="12.75" customHeight="1" x14ac:dyDescent="0.25">
      <c r="A337" s="4">
        <v>318</v>
      </c>
      <c r="B337" s="2" t="s">
        <v>2653</v>
      </c>
      <c r="C337" s="1" t="s">
        <v>333</v>
      </c>
      <c r="D337" s="3" t="s">
        <v>79</v>
      </c>
      <c r="E337" s="11">
        <v>5.1100000000000003</v>
      </c>
      <c r="F337" s="11">
        <v>9.5399999999999991</v>
      </c>
      <c r="G337" s="11">
        <v>48.75</v>
      </c>
      <c r="H337" s="1"/>
      <c r="I337" s="1"/>
      <c r="J337" s="1"/>
      <c r="K337" s="1"/>
      <c r="L337" s="1"/>
      <c r="T337" s="1"/>
      <c r="U337" s="1"/>
      <c r="V337" s="1"/>
      <c r="W337" s="1"/>
      <c r="X337" s="1"/>
      <c r="Y337" s="1"/>
    </row>
    <row r="338" spans="1:25" ht="12.75" customHeight="1" x14ac:dyDescent="0.25">
      <c r="A338" s="4">
        <v>319</v>
      </c>
      <c r="B338" s="1" t="s">
        <v>334</v>
      </c>
      <c r="C338" s="2" t="s">
        <v>335</v>
      </c>
      <c r="D338" s="3" t="s">
        <v>149</v>
      </c>
      <c r="E338" s="11">
        <v>32.179519999999997</v>
      </c>
      <c r="F338" s="11">
        <v>90.89</v>
      </c>
      <c r="G338" s="11">
        <v>2924.8</v>
      </c>
      <c r="H338" s="1"/>
      <c r="I338" s="1"/>
      <c r="J338" s="1"/>
      <c r="K338" s="1"/>
      <c r="L338" s="1"/>
      <c r="T338" s="1"/>
      <c r="U338" s="1"/>
      <c r="V338" s="1"/>
      <c r="W338" s="1"/>
      <c r="X338" s="1"/>
      <c r="Y338" s="1"/>
    </row>
    <row r="339" spans="1:25" ht="12.75" customHeight="1" x14ac:dyDescent="0.25">
      <c r="A339" s="4">
        <v>320</v>
      </c>
      <c r="B339" s="1" t="s">
        <v>316</v>
      </c>
      <c r="C339" s="2" t="s">
        <v>317</v>
      </c>
      <c r="D339" s="3" t="s">
        <v>43</v>
      </c>
      <c r="E339" s="11">
        <v>1.1257999999999999</v>
      </c>
      <c r="F339" s="11">
        <v>2128.41</v>
      </c>
      <c r="G339" s="11">
        <v>2396.16</v>
      </c>
      <c r="H339" s="1"/>
      <c r="I339" s="1"/>
      <c r="J339" s="1"/>
      <c r="K339" s="1"/>
      <c r="L339" s="1"/>
      <c r="T339" s="1"/>
      <c r="U339" s="1"/>
      <c r="V339" s="1"/>
      <c r="W339" s="1"/>
      <c r="X339" s="1"/>
      <c r="Y339" s="1"/>
    </row>
    <row r="340" spans="1:25" ht="12.75" customHeight="1" x14ac:dyDescent="0.25">
      <c r="A340" s="4">
        <v>321</v>
      </c>
      <c r="B340" s="1" t="s">
        <v>2652</v>
      </c>
      <c r="C340" s="2" t="s">
        <v>347</v>
      </c>
      <c r="D340" s="3" t="s">
        <v>48</v>
      </c>
      <c r="E340" s="11">
        <v>5.7978699999999996</v>
      </c>
      <c r="F340" s="11">
        <v>2822.31</v>
      </c>
      <c r="G340" s="11">
        <v>16363.39</v>
      </c>
      <c r="H340" s="1"/>
      <c r="I340" s="1"/>
      <c r="J340" s="1"/>
      <c r="K340" s="1"/>
      <c r="L340" s="1"/>
      <c r="T340" s="1"/>
      <c r="U340" s="1"/>
      <c r="V340" s="1"/>
      <c r="W340" s="1"/>
      <c r="X340" s="1"/>
      <c r="Y340" s="1"/>
    </row>
    <row r="341" spans="1:25" ht="12.75" customHeight="1" x14ac:dyDescent="0.25">
      <c r="A341" s="4">
        <v>322</v>
      </c>
      <c r="B341" s="1" t="s">
        <v>119</v>
      </c>
      <c r="C341" s="2" t="s">
        <v>120</v>
      </c>
      <c r="D341" s="3" t="s">
        <v>43</v>
      </c>
      <c r="E341" s="11">
        <v>1.1257999999999999</v>
      </c>
      <c r="F341" s="11">
        <v>730.16</v>
      </c>
      <c r="G341" s="11">
        <v>822.01</v>
      </c>
      <c r="H341" s="1"/>
      <c r="I341" s="1"/>
      <c r="J341" s="1"/>
      <c r="K341" s="1"/>
      <c r="L341" s="1"/>
      <c r="T341" s="1"/>
      <c r="U341" s="1"/>
      <c r="V341" s="1"/>
      <c r="W341" s="1"/>
      <c r="X341" s="1"/>
      <c r="Y341" s="1"/>
    </row>
    <row r="342" spans="1:25" ht="12.75" customHeight="1" x14ac:dyDescent="0.25">
      <c r="A342" s="4">
        <v>323</v>
      </c>
      <c r="B342" s="1" t="s">
        <v>320</v>
      </c>
      <c r="C342" s="1" t="s">
        <v>321</v>
      </c>
      <c r="D342" s="3" t="s">
        <v>60</v>
      </c>
      <c r="E342" s="11">
        <v>123.83799999999999</v>
      </c>
      <c r="F342" s="11">
        <v>8.5299999999999994</v>
      </c>
      <c r="G342" s="11">
        <v>1056.3399999999999</v>
      </c>
      <c r="H342" s="1"/>
      <c r="I342" s="1"/>
      <c r="J342" s="1"/>
      <c r="K342" s="1"/>
      <c r="L342" s="1"/>
      <c r="T342" s="1"/>
      <c r="U342" s="1"/>
      <c r="V342" s="1"/>
      <c r="W342" s="1"/>
      <c r="X342" s="1"/>
      <c r="Y342" s="1"/>
    </row>
    <row r="343" spans="1:25" ht="12.75" customHeight="1" x14ac:dyDescent="0.25">
      <c r="A343" s="4">
        <v>324</v>
      </c>
      <c r="B343" s="1" t="s">
        <v>322</v>
      </c>
      <c r="C343" s="2" t="s">
        <v>323</v>
      </c>
      <c r="D343" s="3" t="s">
        <v>43</v>
      </c>
      <c r="E343" s="11">
        <v>1.1257999999999999</v>
      </c>
      <c r="F343" s="11">
        <v>9555.4599999999991</v>
      </c>
      <c r="G343" s="11">
        <v>10757.54</v>
      </c>
      <c r="H343" s="1"/>
      <c r="I343" s="1"/>
      <c r="J343" s="1"/>
      <c r="K343" s="1"/>
      <c r="L343" s="1"/>
      <c r="T343" s="1"/>
      <c r="U343" s="1"/>
      <c r="V343" s="1"/>
      <c r="W343" s="1"/>
      <c r="X343" s="1"/>
      <c r="Y343" s="1"/>
    </row>
    <row r="344" spans="1:25" ht="12.75" customHeight="1" x14ac:dyDescent="0.25">
      <c r="A344" s="4">
        <v>325</v>
      </c>
      <c r="B344" s="2" t="s">
        <v>2462</v>
      </c>
      <c r="C344" s="2" t="s">
        <v>358</v>
      </c>
      <c r="D344" s="3" t="s">
        <v>43</v>
      </c>
      <c r="E344" s="11">
        <v>1.1257999999999999</v>
      </c>
      <c r="F344" s="11">
        <v>23856.79</v>
      </c>
      <c r="G344" s="11">
        <v>26857.97</v>
      </c>
      <c r="H344" s="1"/>
      <c r="I344" s="1"/>
      <c r="J344" s="1"/>
      <c r="K344" s="1"/>
      <c r="L344" s="1"/>
      <c r="T344" s="1"/>
      <c r="U344" s="1"/>
      <c r="V344" s="1"/>
      <c r="W344" s="1"/>
      <c r="X344" s="1"/>
      <c r="Y344" s="1"/>
    </row>
    <row r="345" spans="1:25" ht="12.75" customHeight="1" x14ac:dyDescent="0.25">
      <c r="A345" s="4">
        <v>326</v>
      </c>
      <c r="B345" s="1" t="s">
        <v>359</v>
      </c>
      <c r="C345" s="2" t="s">
        <v>360</v>
      </c>
      <c r="D345" s="3" t="s">
        <v>43</v>
      </c>
      <c r="E345" s="11">
        <v>5.3</v>
      </c>
      <c r="F345" s="11">
        <v>549.74</v>
      </c>
      <c r="G345" s="11">
        <v>2913.62</v>
      </c>
      <c r="H345" s="1"/>
      <c r="I345" s="1"/>
      <c r="J345" s="1"/>
      <c r="K345" s="1"/>
      <c r="L345" s="1"/>
      <c r="T345" s="1"/>
      <c r="U345" s="1"/>
      <c r="V345" s="1"/>
      <c r="W345" s="1"/>
      <c r="X345" s="1"/>
      <c r="Y345" s="1"/>
    </row>
    <row r="346" spans="1:25" ht="12.75" customHeight="1" x14ac:dyDescent="0.25">
      <c r="A346" s="4">
        <v>327</v>
      </c>
      <c r="B346" s="1" t="s">
        <v>361</v>
      </c>
      <c r="C346" s="1" t="s">
        <v>362</v>
      </c>
      <c r="D346" s="3" t="s">
        <v>363</v>
      </c>
      <c r="E346" s="11">
        <v>0.54060000000000008</v>
      </c>
      <c r="F346" s="11">
        <v>134478.17000000001</v>
      </c>
      <c r="G346" s="11">
        <v>72698.899999999994</v>
      </c>
      <c r="H346" s="1"/>
      <c r="I346" s="1"/>
      <c r="J346" s="1"/>
      <c r="K346" s="1"/>
      <c r="L346" s="1"/>
      <c r="T346" s="1"/>
      <c r="U346" s="1"/>
      <c r="V346" s="1"/>
      <c r="W346" s="1"/>
      <c r="X346" s="1"/>
      <c r="Y346" s="1"/>
    </row>
    <row r="347" spans="1:25" ht="12.75" customHeight="1" x14ac:dyDescent="0.25">
      <c r="A347" s="4">
        <v>328</v>
      </c>
      <c r="B347" s="1" t="s">
        <v>322</v>
      </c>
      <c r="C347" s="2" t="s">
        <v>323</v>
      </c>
      <c r="D347" s="3" t="s">
        <v>43</v>
      </c>
      <c r="E347" s="11">
        <v>5.3</v>
      </c>
      <c r="F347" s="11">
        <v>9555.4599999999991</v>
      </c>
      <c r="G347" s="11">
        <v>50643.94</v>
      </c>
      <c r="H347" s="1"/>
      <c r="I347" s="1"/>
      <c r="J347" s="1"/>
      <c r="K347" s="1"/>
      <c r="L347" s="1"/>
      <c r="T347" s="1"/>
      <c r="U347" s="1"/>
      <c r="V347" s="1"/>
      <c r="W347" s="1"/>
      <c r="X347" s="1"/>
      <c r="Y347" s="1"/>
    </row>
    <row r="348" spans="1:25" ht="12.75" customHeight="1" x14ac:dyDescent="0.25">
      <c r="A348" s="4">
        <v>329</v>
      </c>
      <c r="B348" s="2" t="s">
        <v>2463</v>
      </c>
      <c r="C348" s="2" t="s">
        <v>364</v>
      </c>
      <c r="D348" s="3" t="s">
        <v>43</v>
      </c>
      <c r="E348" s="11">
        <v>5.3</v>
      </c>
      <c r="F348" s="11">
        <v>4708.58</v>
      </c>
      <c r="G348" s="11">
        <v>24955.47</v>
      </c>
      <c r="H348" s="1"/>
      <c r="I348" s="1"/>
      <c r="J348" s="1"/>
      <c r="K348" s="1"/>
      <c r="L348" s="1"/>
      <c r="T348" s="1"/>
      <c r="U348" s="1"/>
      <c r="V348" s="1"/>
      <c r="W348" s="1"/>
      <c r="X348" s="1"/>
      <c r="Y348" s="1"/>
    </row>
    <row r="349" spans="1:25" ht="12.75" customHeight="1" x14ac:dyDescent="0.25">
      <c r="A349" s="4">
        <v>330</v>
      </c>
      <c r="B349" s="1" t="s">
        <v>322</v>
      </c>
      <c r="C349" s="2" t="s">
        <v>323</v>
      </c>
      <c r="D349" s="3" t="s">
        <v>43</v>
      </c>
      <c r="E349" s="11">
        <v>0.51980000000000004</v>
      </c>
      <c r="F349" s="11">
        <v>9555.4599999999991</v>
      </c>
      <c r="G349" s="11">
        <v>4966.93</v>
      </c>
      <c r="H349" s="1"/>
      <c r="I349" s="1"/>
      <c r="J349" s="1"/>
      <c r="K349" s="1"/>
      <c r="L349" s="1"/>
      <c r="T349" s="1"/>
      <c r="U349" s="1"/>
      <c r="V349" s="1"/>
      <c r="W349" s="1"/>
      <c r="X349" s="1"/>
      <c r="Y349" s="1"/>
    </row>
    <row r="350" spans="1:25" ht="12.75" customHeight="1" x14ac:dyDescent="0.25">
      <c r="A350" s="4">
        <v>331</v>
      </c>
      <c r="B350" s="2" t="s">
        <v>2464</v>
      </c>
      <c r="C350" s="2" t="s">
        <v>365</v>
      </c>
      <c r="D350" s="3" t="s">
        <v>43</v>
      </c>
      <c r="E350" s="11">
        <v>0.51980000000000004</v>
      </c>
      <c r="F350" s="11">
        <v>8475.44</v>
      </c>
      <c r="G350" s="11">
        <v>4405.53</v>
      </c>
      <c r="H350" s="1"/>
      <c r="I350" s="1"/>
      <c r="J350" s="1"/>
      <c r="K350" s="1"/>
      <c r="L350" s="1"/>
      <c r="T350" s="1"/>
      <c r="U350" s="1"/>
      <c r="V350" s="1"/>
      <c r="W350" s="1"/>
      <c r="X350" s="1"/>
      <c r="Y350" s="1"/>
    </row>
    <row r="351" spans="1:25" ht="12.75" customHeight="1" x14ac:dyDescent="0.25">
      <c r="A351" s="4">
        <v>332</v>
      </c>
      <c r="B351" s="1" t="s">
        <v>366</v>
      </c>
      <c r="C351" s="2" t="s">
        <v>367</v>
      </c>
      <c r="D351" s="3" t="s">
        <v>43</v>
      </c>
      <c r="E351" s="11">
        <v>0.1986</v>
      </c>
      <c r="F351" s="11">
        <v>9656.26</v>
      </c>
      <c r="G351" s="11">
        <v>1917.73</v>
      </c>
      <c r="H351" s="1"/>
      <c r="I351" s="1"/>
      <c r="J351" s="1"/>
      <c r="K351" s="1"/>
      <c r="L351" s="1"/>
      <c r="T351" s="1"/>
      <c r="U351" s="1"/>
      <c r="V351" s="1"/>
      <c r="W351" s="1"/>
      <c r="X351" s="1"/>
      <c r="Y351" s="1"/>
    </row>
    <row r="352" spans="1:25" ht="12.75" customHeight="1" x14ac:dyDescent="0.25">
      <c r="A352" s="4">
        <v>333</v>
      </c>
      <c r="B352" s="2" t="s">
        <v>2465</v>
      </c>
      <c r="C352" s="2" t="s">
        <v>368</v>
      </c>
      <c r="D352" s="3" t="s">
        <v>43</v>
      </c>
      <c r="E352" s="11">
        <v>0.1986</v>
      </c>
      <c r="F352" s="11">
        <v>9769.52</v>
      </c>
      <c r="G352" s="11">
        <v>1940.23</v>
      </c>
      <c r="H352" s="1"/>
      <c r="I352" s="1"/>
      <c r="J352" s="1"/>
      <c r="K352" s="1"/>
      <c r="L352" s="1"/>
      <c r="T352" s="1"/>
      <c r="U352" s="1"/>
      <c r="V352" s="1"/>
      <c r="W352" s="1"/>
      <c r="X352" s="1"/>
      <c r="Y352" s="1"/>
    </row>
    <row r="353" spans="1:25" ht="12.75" customHeight="1" x14ac:dyDescent="0.25">
      <c r="A353" s="4">
        <v>334</v>
      </c>
      <c r="B353" s="1" t="s">
        <v>369</v>
      </c>
      <c r="C353" s="2" t="s">
        <v>370</v>
      </c>
      <c r="D353" s="3" t="s">
        <v>43</v>
      </c>
      <c r="E353" s="11">
        <v>0.1986</v>
      </c>
      <c r="F353" s="11">
        <v>30903.01</v>
      </c>
      <c r="G353" s="11">
        <v>6137.34</v>
      </c>
      <c r="H353" s="1"/>
      <c r="I353" s="1"/>
      <c r="J353" s="1"/>
      <c r="K353" s="1"/>
      <c r="L353" s="1"/>
      <c r="T353" s="1"/>
      <c r="U353" s="1"/>
      <c r="V353" s="1"/>
      <c r="W353" s="1"/>
      <c r="X353" s="1"/>
      <c r="Y353" s="1"/>
    </row>
    <row r="354" spans="1:25" ht="12.75" customHeight="1" x14ac:dyDescent="0.25">
      <c r="A354" s="4">
        <v>335</v>
      </c>
      <c r="B354" s="1" t="s">
        <v>371</v>
      </c>
      <c r="C354" s="2" t="s">
        <v>372</v>
      </c>
      <c r="D354" s="3" t="s">
        <v>43</v>
      </c>
      <c r="E354" s="11">
        <v>0.69359999999999999</v>
      </c>
      <c r="F354" s="11">
        <v>19960.32</v>
      </c>
      <c r="G354" s="11">
        <v>13844.48</v>
      </c>
      <c r="H354" s="1"/>
      <c r="I354" s="1"/>
      <c r="J354" s="1"/>
      <c r="K354" s="1"/>
      <c r="L354" s="1"/>
      <c r="T354" s="1"/>
      <c r="U354" s="1"/>
      <c r="V354" s="1"/>
      <c r="W354" s="1"/>
      <c r="X354" s="1"/>
      <c r="Y354" s="1"/>
    </row>
    <row r="355" spans="1:25" ht="12.75" customHeight="1" x14ac:dyDescent="0.25">
      <c r="A355" s="4">
        <v>336</v>
      </c>
      <c r="B355" s="1" t="s">
        <v>373</v>
      </c>
      <c r="C355" s="2" t="s">
        <v>374</v>
      </c>
      <c r="D355" s="3" t="s">
        <v>43</v>
      </c>
      <c r="E355" s="11">
        <v>0.69359999999999999</v>
      </c>
      <c r="F355" s="11">
        <v>13128.83</v>
      </c>
      <c r="G355" s="11">
        <v>9106.16</v>
      </c>
      <c r="H355" s="1"/>
      <c r="I355" s="1"/>
      <c r="J355" s="1"/>
      <c r="K355" s="1"/>
      <c r="L355" s="1"/>
      <c r="T355" s="1"/>
      <c r="U355" s="1"/>
      <c r="V355" s="1"/>
      <c r="W355" s="1"/>
      <c r="X355" s="1"/>
      <c r="Y355" s="1"/>
    </row>
    <row r="356" spans="1:25" ht="12.75" customHeight="1" x14ac:dyDescent="0.25">
      <c r="A356" s="4">
        <v>337</v>
      </c>
      <c r="B356" s="1" t="s">
        <v>375</v>
      </c>
      <c r="C356" s="2" t="s">
        <v>376</v>
      </c>
      <c r="D356" s="3" t="s">
        <v>83</v>
      </c>
      <c r="E356" s="11">
        <v>1.7547999999999999</v>
      </c>
      <c r="F356" s="11">
        <v>4290.01</v>
      </c>
      <c r="G356" s="11">
        <v>7528.11</v>
      </c>
      <c r="H356" s="1"/>
      <c r="I356" s="1"/>
      <c r="J356" s="1"/>
      <c r="K356" s="1"/>
      <c r="L356" s="1"/>
      <c r="T356" s="1"/>
      <c r="U356" s="1"/>
      <c r="V356" s="1"/>
      <c r="W356" s="1"/>
      <c r="X356" s="1"/>
      <c r="Y356" s="1"/>
    </row>
    <row r="357" spans="1:25" ht="12.75" customHeight="1" x14ac:dyDescent="0.25">
      <c r="A357" s="4">
        <v>338</v>
      </c>
      <c r="B357" s="1" t="s">
        <v>377</v>
      </c>
      <c r="C357" s="1" t="s">
        <v>378</v>
      </c>
      <c r="D357" s="3" t="s">
        <v>83</v>
      </c>
      <c r="E357" s="11">
        <v>0.20280000000000001</v>
      </c>
      <c r="F357" s="11">
        <v>1241.22</v>
      </c>
      <c r="G357" s="11">
        <v>251.72</v>
      </c>
      <c r="H357" s="1"/>
      <c r="I357" s="1"/>
      <c r="J357" s="1"/>
      <c r="K357" s="1"/>
      <c r="L357" s="1"/>
      <c r="T357" s="1"/>
      <c r="U357" s="1"/>
      <c r="V357" s="1"/>
      <c r="W357" s="1"/>
      <c r="X357" s="1"/>
      <c r="Y357" s="1"/>
    </row>
    <row r="358" spans="1:25" ht="12.75" customHeight="1" x14ac:dyDescent="0.25">
      <c r="A358" s="4">
        <v>339</v>
      </c>
      <c r="B358" s="1" t="s">
        <v>379</v>
      </c>
      <c r="C358" s="2" t="s">
        <v>380</v>
      </c>
      <c r="D358" s="3" t="s">
        <v>43</v>
      </c>
      <c r="E358" s="11">
        <v>0.61130000000000007</v>
      </c>
      <c r="F358" s="11">
        <v>2163.1999999999998</v>
      </c>
      <c r="G358" s="11">
        <v>1322.36</v>
      </c>
      <c r="H358" s="1"/>
      <c r="I358" s="1"/>
      <c r="J358" s="1"/>
      <c r="K358" s="1"/>
      <c r="L358" s="1"/>
      <c r="T358" s="1"/>
      <c r="U358" s="1"/>
      <c r="V358" s="1"/>
      <c r="W358" s="1"/>
      <c r="X358" s="1"/>
      <c r="Y358" s="1"/>
    </row>
    <row r="359" spans="1:25" ht="12.75" customHeight="1" x14ac:dyDescent="0.25">
      <c r="A359" s="4">
        <v>340</v>
      </c>
      <c r="B359" s="2" t="s">
        <v>2655</v>
      </c>
      <c r="C359" s="2" t="s">
        <v>381</v>
      </c>
      <c r="D359" s="3" t="s">
        <v>60</v>
      </c>
      <c r="E359" s="11">
        <v>61.13</v>
      </c>
      <c r="F359" s="11">
        <v>636.95000000000005</v>
      </c>
      <c r="G359" s="11">
        <v>38936.75</v>
      </c>
      <c r="H359" s="1"/>
      <c r="I359" s="1"/>
      <c r="J359" s="1"/>
      <c r="K359" s="1"/>
      <c r="L359" s="1"/>
      <c r="T359" s="1"/>
      <c r="U359" s="1"/>
      <c r="V359" s="1"/>
      <c r="W359" s="1"/>
      <c r="X359" s="1"/>
      <c r="Y359" s="1"/>
    </row>
    <row r="360" spans="1:25" ht="12.75" customHeight="1" x14ac:dyDescent="0.25">
      <c r="A360" s="4">
        <v>341</v>
      </c>
      <c r="B360" s="1" t="s">
        <v>382</v>
      </c>
      <c r="C360" s="2" t="s">
        <v>383</v>
      </c>
      <c r="D360" s="3" t="s">
        <v>43</v>
      </c>
      <c r="E360" s="11">
        <v>0.1154</v>
      </c>
      <c r="F360" s="11">
        <v>1024.56</v>
      </c>
      <c r="G360" s="11">
        <v>118.23</v>
      </c>
      <c r="H360" s="1"/>
      <c r="I360" s="1"/>
      <c r="J360" s="1"/>
      <c r="K360" s="1"/>
      <c r="L360" s="1"/>
      <c r="T360" s="1"/>
      <c r="U360" s="1"/>
      <c r="V360" s="1"/>
      <c r="W360" s="1"/>
      <c r="X360" s="1"/>
      <c r="Y360" s="1"/>
    </row>
    <row r="361" spans="1:25" ht="12.75" customHeight="1" x14ac:dyDescent="0.25">
      <c r="A361" s="4">
        <v>342</v>
      </c>
      <c r="B361" s="1" t="s">
        <v>342</v>
      </c>
      <c r="C361" s="2" t="s">
        <v>343</v>
      </c>
      <c r="D361" s="3" t="s">
        <v>43</v>
      </c>
      <c r="E361" s="11">
        <v>7.3999999999999996E-2</v>
      </c>
      <c r="F361" s="11">
        <v>6540.35</v>
      </c>
      <c r="G361" s="11">
        <v>483.99</v>
      </c>
      <c r="H361" s="1"/>
      <c r="I361" s="1"/>
      <c r="J361" s="1"/>
      <c r="K361" s="1"/>
      <c r="L361" s="1"/>
      <c r="T361" s="1"/>
      <c r="U361" s="1"/>
      <c r="V361" s="1"/>
      <c r="W361" s="1"/>
      <c r="X361" s="1"/>
      <c r="Y361" s="1"/>
    </row>
    <row r="362" spans="1:25" ht="12.75" customHeight="1" x14ac:dyDescent="0.25">
      <c r="A362" s="4">
        <v>343</v>
      </c>
      <c r="B362" s="2" t="s">
        <v>2654</v>
      </c>
      <c r="C362" s="1" t="s">
        <v>344</v>
      </c>
      <c r="D362" s="3" t="s">
        <v>149</v>
      </c>
      <c r="E362" s="11">
        <v>2.9969999999999999</v>
      </c>
      <c r="F362" s="11">
        <v>191.75</v>
      </c>
      <c r="G362" s="11">
        <v>574.66999999999996</v>
      </c>
      <c r="H362" s="1"/>
      <c r="I362" s="1"/>
      <c r="J362" s="1"/>
      <c r="K362" s="1"/>
      <c r="L362" s="1"/>
      <c r="T362" s="1"/>
      <c r="U362" s="1"/>
      <c r="V362" s="1"/>
      <c r="W362" s="1"/>
      <c r="X362" s="1"/>
      <c r="Y362" s="1"/>
    </row>
    <row r="363" spans="1:25" ht="12.75" customHeight="1" x14ac:dyDescent="0.25">
      <c r="A363" s="4">
        <v>344</v>
      </c>
      <c r="B363" s="1" t="s">
        <v>384</v>
      </c>
      <c r="C363" s="2" t="s">
        <v>385</v>
      </c>
      <c r="D363" s="3" t="s">
        <v>60</v>
      </c>
      <c r="E363" s="11">
        <v>7.548</v>
      </c>
      <c r="F363" s="11">
        <v>352.12</v>
      </c>
      <c r="G363" s="11">
        <v>2657.8</v>
      </c>
      <c r="H363" s="1"/>
      <c r="I363" s="1"/>
      <c r="J363" s="1"/>
      <c r="K363" s="1"/>
      <c r="L363" s="1"/>
      <c r="T363" s="1"/>
      <c r="U363" s="1"/>
      <c r="V363" s="1"/>
      <c r="W363" s="1"/>
      <c r="X363" s="1"/>
      <c r="Y363" s="1"/>
    </row>
    <row r="364" spans="1:25" ht="12.75" customHeight="1" x14ac:dyDescent="0.25">
      <c r="A364" s="4">
        <v>345</v>
      </c>
      <c r="B364" s="1" t="s">
        <v>325</v>
      </c>
      <c r="C364" s="2" t="s">
        <v>326</v>
      </c>
      <c r="D364" s="3" t="s">
        <v>43</v>
      </c>
      <c r="E364" s="11">
        <v>2.7E-2</v>
      </c>
      <c r="F364" s="11">
        <v>11447.04</v>
      </c>
      <c r="G364" s="11">
        <v>309.07</v>
      </c>
      <c r="H364" s="1"/>
      <c r="I364" s="1"/>
      <c r="J364" s="1"/>
      <c r="K364" s="1"/>
      <c r="L364" s="1"/>
      <c r="T364" s="1"/>
      <c r="U364" s="1"/>
      <c r="V364" s="1"/>
      <c r="W364" s="1"/>
      <c r="X364" s="1"/>
      <c r="Y364" s="1"/>
    </row>
    <row r="365" spans="1:25" ht="12.75" customHeight="1" x14ac:dyDescent="0.25">
      <c r="A365" s="4">
        <v>346</v>
      </c>
      <c r="B365" s="1" t="s">
        <v>327</v>
      </c>
      <c r="C365" s="1" t="s">
        <v>328</v>
      </c>
      <c r="D365" s="3" t="s">
        <v>155</v>
      </c>
      <c r="E365" s="11">
        <v>0.54</v>
      </c>
      <c r="F365" s="11">
        <v>41.77</v>
      </c>
      <c r="G365" s="11">
        <v>22.56</v>
      </c>
      <c r="H365" s="1"/>
      <c r="I365" s="1"/>
      <c r="J365" s="1"/>
      <c r="K365" s="1"/>
      <c r="L365" s="1"/>
      <c r="T365" s="1"/>
      <c r="U365" s="1"/>
      <c r="V365" s="1"/>
      <c r="W365" s="1"/>
      <c r="X365" s="1"/>
      <c r="Y365" s="1"/>
    </row>
    <row r="366" spans="1:25" ht="12.75" customHeight="1" x14ac:dyDescent="0.25">
      <c r="A366" s="4">
        <v>347</v>
      </c>
      <c r="B366" s="1" t="s">
        <v>329</v>
      </c>
      <c r="C366" s="2" t="s">
        <v>330</v>
      </c>
      <c r="D366" s="3" t="s">
        <v>149</v>
      </c>
      <c r="E366" s="11">
        <v>14.04</v>
      </c>
      <c r="F366" s="11">
        <v>14.23</v>
      </c>
      <c r="G366" s="11">
        <v>199.79</v>
      </c>
      <c r="H366" s="1"/>
      <c r="I366" s="1"/>
      <c r="J366" s="1"/>
      <c r="K366" s="1"/>
      <c r="L366" s="1"/>
      <c r="T366" s="1"/>
      <c r="U366" s="1"/>
      <c r="V366" s="1"/>
      <c r="W366" s="1"/>
      <c r="X366" s="1"/>
      <c r="Y366" s="1"/>
    </row>
    <row r="367" spans="1:25" ht="12.75" customHeight="1" x14ac:dyDescent="0.25">
      <c r="A367" s="4">
        <v>348</v>
      </c>
      <c r="B367" s="1" t="s">
        <v>331</v>
      </c>
      <c r="C367" s="2" t="s">
        <v>332</v>
      </c>
      <c r="D367" s="3" t="s">
        <v>60</v>
      </c>
      <c r="E367" s="11">
        <v>2.754</v>
      </c>
      <c r="F367" s="11">
        <v>229.71</v>
      </c>
      <c r="G367" s="11">
        <v>632.62</v>
      </c>
      <c r="H367" s="1"/>
      <c r="I367" s="1"/>
      <c r="J367" s="1"/>
      <c r="K367" s="1"/>
      <c r="L367" s="1"/>
      <c r="T367" s="1"/>
      <c r="U367" s="1"/>
      <c r="V367" s="1"/>
      <c r="W367" s="1"/>
      <c r="X367" s="1"/>
      <c r="Y367" s="1"/>
    </row>
    <row r="368" spans="1:25" ht="12.75" customHeight="1" x14ac:dyDescent="0.25">
      <c r="A368" s="4">
        <v>349</v>
      </c>
      <c r="B368" s="2" t="s">
        <v>2653</v>
      </c>
      <c r="C368" s="1" t="s">
        <v>333</v>
      </c>
      <c r="D368" s="3" t="s">
        <v>79</v>
      </c>
      <c r="E368" s="11">
        <v>0.19</v>
      </c>
      <c r="F368" s="11">
        <v>9.5399999999999991</v>
      </c>
      <c r="G368" s="11">
        <v>1.81</v>
      </c>
      <c r="H368" s="1"/>
      <c r="I368" s="1"/>
      <c r="J368" s="1"/>
      <c r="K368" s="1"/>
      <c r="L368" s="1"/>
      <c r="T368" s="1"/>
      <c r="U368" s="1"/>
      <c r="V368" s="1"/>
      <c r="W368" s="1"/>
      <c r="X368" s="1"/>
      <c r="Y368" s="1"/>
    </row>
    <row r="369" spans="1:25" ht="12.75" customHeight="1" x14ac:dyDescent="0.25">
      <c r="A369" s="4">
        <v>350</v>
      </c>
      <c r="B369" s="1" t="s">
        <v>334</v>
      </c>
      <c r="C369" s="2" t="s">
        <v>335</v>
      </c>
      <c r="D369" s="3" t="s">
        <v>149</v>
      </c>
      <c r="E369" s="11">
        <v>1.2258</v>
      </c>
      <c r="F369" s="11">
        <v>90.89</v>
      </c>
      <c r="G369" s="11">
        <v>111.41</v>
      </c>
      <c r="H369" s="1"/>
      <c r="I369" s="1"/>
      <c r="J369" s="1"/>
      <c r="K369" s="1"/>
      <c r="L369" s="1"/>
      <c r="T369" s="1"/>
      <c r="U369" s="1"/>
      <c r="V369" s="1"/>
      <c r="W369" s="1"/>
      <c r="X369" s="1"/>
      <c r="Y369" s="1"/>
    </row>
    <row r="370" spans="1:25" ht="12.75" customHeight="1" x14ac:dyDescent="0.25">
      <c r="A370" s="4">
        <v>351</v>
      </c>
      <c r="B370" s="1" t="s">
        <v>386</v>
      </c>
      <c r="C370" s="2" t="s">
        <v>387</v>
      </c>
      <c r="D370" s="3" t="s">
        <v>388</v>
      </c>
      <c r="E370" s="11">
        <v>8.6</v>
      </c>
      <c r="F370" s="11">
        <v>363.77</v>
      </c>
      <c r="G370" s="11">
        <v>3128.42</v>
      </c>
      <c r="H370" s="1"/>
      <c r="I370" s="1"/>
      <c r="J370" s="1"/>
      <c r="K370" s="1"/>
      <c r="L370" s="1"/>
      <c r="T370" s="1"/>
      <c r="U370" s="1"/>
      <c r="V370" s="1"/>
      <c r="W370" s="1"/>
      <c r="X370" s="1"/>
      <c r="Y370" s="1"/>
    </row>
    <row r="371" spans="1:25" ht="12.75" customHeight="1" x14ac:dyDescent="0.25">
      <c r="A371" s="4">
        <v>352</v>
      </c>
      <c r="B371" s="1" t="s">
        <v>327</v>
      </c>
      <c r="C371" s="1" t="s">
        <v>328</v>
      </c>
      <c r="D371" s="3" t="s">
        <v>155</v>
      </c>
      <c r="E371" s="11">
        <v>1.72</v>
      </c>
      <c r="F371" s="11">
        <v>41.77</v>
      </c>
      <c r="G371" s="11">
        <v>71.84</v>
      </c>
      <c r="H371" s="1"/>
      <c r="I371" s="1"/>
      <c r="J371" s="1"/>
      <c r="K371" s="1"/>
      <c r="L371" s="1"/>
      <c r="T371" s="1"/>
      <c r="U371" s="1"/>
      <c r="V371" s="1"/>
      <c r="W371" s="1"/>
      <c r="X371" s="1"/>
      <c r="Y371" s="1"/>
    </row>
    <row r="372" spans="1:25" ht="12.75" customHeight="1" x14ac:dyDescent="0.25">
      <c r="A372" s="4">
        <v>353</v>
      </c>
      <c r="B372" s="1" t="s">
        <v>329</v>
      </c>
      <c r="C372" s="2" t="s">
        <v>330</v>
      </c>
      <c r="D372" s="3" t="s">
        <v>149</v>
      </c>
      <c r="E372" s="11">
        <v>44.72</v>
      </c>
      <c r="F372" s="11">
        <v>14.23</v>
      </c>
      <c r="G372" s="11">
        <v>636.37</v>
      </c>
      <c r="H372" s="1"/>
      <c r="I372" s="1"/>
      <c r="J372" s="1"/>
      <c r="K372" s="1"/>
      <c r="L372" s="1"/>
      <c r="T372" s="1"/>
      <c r="U372" s="1"/>
      <c r="V372" s="1"/>
      <c r="W372" s="1"/>
      <c r="X372" s="1"/>
      <c r="Y372" s="1"/>
    </row>
    <row r="373" spans="1:25" ht="12.75" customHeight="1" x14ac:dyDescent="0.25">
      <c r="A373" s="4">
        <v>354</v>
      </c>
      <c r="B373" s="1" t="s">
        <v>331</v>
      </c>
      <c r="C373" s="2" t="s">
        <v>332</v>
      </c>
      <c r="D373" s="3" t="s">
        <v>60</v>
      </c>
      <c r="E373" s="11">
        <v>8.7720000000000002</v>
      </c>
      <c r="F373" s="11">
        <v>229.71</v>
      </c>
      <c r="G373" s="11">
        <v>2015.02</v>
      </c>
      <c r="H373" s="1"/>
      <c r="I373" s="1"/>
      <c r="J373" s="1"/>
      <c r="K373" s="1"/>
      <c r="L373" s="1"/>
      <c r="T373" s="1"/>
      <c r="U373" s="1"/>
      <c r="V373" s="1"/>
      <c r="W373" s="1"/>
      <c r="X373" s="1"/>
      <c r="Y373" s="1"/>
    </row>
    <row r="374" spans="1:25" ht="12.75" customHeight="1" x14ac:dyDescent="0.25">
      <c r="A374" s="4">
        <v>355</v>
      </c>
      <c r="B374" s="1" t="s">
        <v>334</v>
      </c>
      <c r="C374" s="2" t="s">
        <v>335</v>
      </c>
      <c r="D374" s="3" t="s">
        <v>149</v>
      </c>
      <c r="E374" s="11">
        <v>3.9216000000000002</v>
      </c>
      <c r="F374" s="11">
        <v>90.89</v>
      </c>
      <c r="G374" s="11">
        <v>356.43</v>
      </c>
      <c r="H374" s="1"/>
      <c r="I374" s="1"/>
      <c r="J374" s="1"/>
      <c r="K374" s="1"/>
      <c r="L374" s="1"/>
      <c r="T374" s="1"/>
      <c r="U374" s="1"/>
      <c r="V374" s="1"/>
      <c r="W374" s="1"/>
      <c r="X374" s="1"/>
      <c r="Y374" s="1"/>
    </row>
    <row r="375" spans="1:25" ht="12.75" customHeight="1" x14ac:dyDescent="0.25">
      <c r="A375" s="4">
        <v>356</v>
      </c>
      <c r="B375" s="1" t="s">
        <v>389</v>
      </c>
      <c r="C375" s="2" t="s">
        <v>390</v>
      </c>
      <c r="D375" s="3" t="s">
        <v>83</v>
      </c>
      <c r="E375" s="11">
        <v>0.19950000000000001</v>
      </c>
      <c r="F375" s="11">
        <v>1434.1</v>
      </c>
      <c r="G375" s="11">
        <v>286.10000000000002</v>
      </c>
      <c r="H375" s="1"/>
      <c r="I375" s="1"/>
      <c r="J375" s="1"/>
      <c r="K375" s="1"/>
      <c r="L375" s="1"/>
      <c r="T375" s="1"/>
      <c r="U375" s="1"/>
      <c r="V375" s="1"/>
      <c r="W375" s="1"/>
      <c r="X375" s="1"/>
      <c r="Y375" s="1"/>
    </row>
    <row r="376" spans="1:25" ht="12.75" customHeight="1" x14ac:dyDescent="0.25">
      <c r="A376" s="4">
        <v>357</v>
      </c>
      <c r="B376" s="2" t="s">
        <v>2656</v>
      </c>
      <c r="C376" s="2" t="s">
        <v>391</v>
      </c>
      <c r="D376" s="3" t="s">
        <v>35</v>
      </c>
      <c r="E376" s="11">
        <v>15</v>
      </c>
      <c r="F376" s="11">
        <v>100.57</v>
      </c>
      <c r="G376" s="11">
        <v>1508.55</v>
      </c>
      <c r="H376" s="1"/>
      <c r="I376" s="1"/>
      <c r="J376" s="1"/>
      <c r="K376" s="1"/>
      <c r="L376" s="1"/>
      <c r="T376" s="1"/>
      <c r="U376" s="1"/>
      <c r="V376" s="1"/>
      <c r="W376" s="1"/>
      <c r="X376" s="1"/>
      <c r="Y376" s="1"/>
    </row>
    <row r="377" spans="1:25" ht="12.75" customHeight="1" x14ac:dyDescent="0.25">
      <c r="A377" s="4">
        <v>358</v>
      </c>
      <c r="B377" s="1" t="s">
        <v>322</v>
      </c>
      <c r="C377" s="2" t="s">
        <v>323</v>
      </c>
      <c r="D377" s="3" t="s">
        <v>43</v>
      </c>
      <c r="E377" s="11">
        <v>0.1391</v>
      </c>
      <c r="F377" s="11">
        <v>9555.4599999999991</v>
      </c>
      <c r="G377" s="11">
        <v>1329.16</v>
      </c>
      <c r="H377" s="1"/>
      <c r="I377" s="1"/>
      <c r="J377" s="1"/>
      <c r="K377" s="1"/>
      <c r="L377" s="1"/>
      <c r="T377" s="1"/>
      <c r="U377" s="1"/>
      <c r="V377" s="1"/>
      <c r="W377" s="1"/>
      <c r="X377" s="1"/>
      <c r="Y377" s="1"/>
    </row>
    <row r="378" spans="1:25" ht="12.75" customHeight="1" x14ac:dyDescent="0.25">
      <c r="A378" s="4">
        <v>359</v>
      </c>
      <c r="B378" s="2" t="s">
        <v>2466</v>
      </c>
      <c r="C378" s="2" t="s">
        <v>392</v>
      </c>
      <c r="D378" s="3" t="s">
        <v>43</v>
      </c>
      <c r="E378" s="11">
        <v>0.1391</v>
      </c>
      <c r="F378" s="11">
        <v>6278.1</v>
      </c>
      <c r="G378" s="11">
        <v>873.28</v>
      </c>
      <c r="H378" s="1"/>
      <c r="I378" s="1"/>
      <c r="J378" s="1"/>
      <c r="K378" s="1"/>
      <c r="L378" s="1"/>
      <c r="T378" s="1"/>
      <c r="U378" s="1"/>
      <c r="V378" s="1"/>
      <c r="W378" s="1"/>
      <c r="X378" s="1"/>
      <c r="Y378" s="1"/>
    </row>
    <row r="379" spans="1:25" ht="12.75" customHeight="1" x14ac:dyDescent="0.25">
      <c r="A379" s="4">
        <v>360</v>
      </c>
      <c r="B379" s="1" t="s">
        <v>393</v>
      </c>
      <c r="C379" s="2" t="s">
        <v>394</v>
      </c>
      <c r="D379" s="3" t="s">
        <v>79</v>
      </c>
      <c r="E379" s="11">
        <v>0.1</v>
      </c>
      <c r="F379" s="11">
        <v>28042.49</v>
      </c>
      <c r="G379" s="11">
        <v>2804.25</v>
      </c>
      <c r="H379" s="1"/>
      <c r="I379" s="1"/>
      <c r="J379" s="1"/>
      <c r="K379" s="1"/>
      <c r="L379" s="1"/>
      <c r="T379" s="1"/>
      <c r="U379" s="1"/>
      <c r="V379" s="1"/>
      <c r="W379" s="1"/>
      <c r="X379" s="1"/>
      <c r="Y379" s="1"/>
    </row>
    <row r="380" spans="1:25" ht="12.75" customHeight="1" x14ac:dyDescent="0.25">
      <c r="A380" s="4">
        <v>361</v>
      </c>
      <c r="B380" s="2" t="s">
        <v>2657</v>
      </c>
      <c r="C380" s="1" t="s">
        <v>395</v>
      </c>
      <c r="D380" s="3" t="s">
        <v>35</v>
      </c>
      <c r="E380" s="11">
        <v>4</v>
      </c>
      <c r="F380" s="11">
        <v>1508.07</v>
      </c>
      <c r="G380" s="11">
        <v>6032.28</v>
      </c>
      <c r="H380" s="1"/>
      <c r="I380" s="1"/>
      <c r="J380" s="1"/>
      <c r="K380" s="1"/>
      <c r="L380" s="1"/>
      <c r="T380" s="1"/>
      <c r="U380" s="1"/>
      <c r="V380" s="1"/>
      <c r="W380" s="1"/>
      <c r="X380" s="1"/>
      <c r="Y380" s="1"/>
    </row>
    <row r="381" spans="1:25" ht="12.75" customHeight="1" x14ac:dyDescent="0.25">
      <c r="A381" s="4">
        <v>362</v>
      </c>
      <c r="B381" s="2" t="s">
        <v>2658</v>
      </c>
      <c r="C381" s="1" t="s">
        <v>396</v>
      </c>
      <c r="D381" s="3" t="s">
        <v>35</v>
      </c>
      <c r="E381" s="11">
        <v>6</v>
      </c>
      <c r="F381" s="11">
        <v>1074.25</v>
      </c>
      <c r="G381" s="11">
        <v>6445.5</v>
      </c>
      <c r="H381" s="1"/>
      <c r="I381" s="1"/>
      <c r="J381" s="1"/>
      <c r="K381" s="1"/>
      <c r="L381" s="1"/>
      <c r="T381" s="1"/>
      <c r="U381" s="1"/>
      <c r="V381" s="1"/>
      <c r="W381" s="1"/>
      <c r="X381" s="1"/>
      <c r="Y381" s="1"/>
    </row>
    <row r="382" spans="1:25" ht="12.75" customHeight="1" x14ac:dyDescent="0.25">
      <c r="A382" s="4">
        <v>363</v>
      </c>
      <c r="B382" s="1" t="s">
        <v>397</v>
      </c>
      <c r="C382" s="2" t="s">
        <v>398</v>
      </c>
      <c r="D382" s="3" t="s">
        <v>21</v>
      </c>
      <c r="E382" s="11">
        <v>3.5000000000000001E-3</v>
      </c>
      <c r="F382" s="11">
        <v>15697.6</v>
      </c>
      <c r="G382" s="11">
        <v>54.94</v>
      </c>
      <c r="H382" s="1"/>
      <c r="I382" s="1"/>
      <c r="J382" s="1"/>
      <c r="K382" s="1"/>
      <c r="L382" s="1"/>
      <c r="T382" s="1"/>
      <c r="U382" s="1"/>
      <c r="V382" s="1"/>
      <c r="W382" s="1"/>
      <c r="X382" s="1"/>
      <c r="Y382" s="1"/>
    </row>
    <row r="383" spans="1:25" ht="12.75" customHeight="1" x14ac:dyDescent="0.25">
      <c r="A383" s="4">
        <v>364</v>
      </c>
      <c r="B383" s="1" t="s">
        <v>399</v>
      </c>
      <c r="C383" s="1" t="s">
        <v>400</v>
      </c>
      <c r="D383" s="3" t="s">
        <v>21</v>
      </c>
      <c r="E383" s="11">
        <v>3.5000000000000001E-3</v>
      </c>
      <c r="F383" s="11">
        <v>57862.53</v>
      </c>
      <c r="G383" s="11">
        <v>202.52</v>
      </c>
      <c r="H383" s="1"/>
      <c r="I383" s="1"/>
      <c r="J383" s="1"/>
      <c r="K383" s="1"/>
      <c r="L383" s="1"/>
      <c r="T383" s="1"/>
      <c r="U383" s="1"/>
      <c r="V383" s="1"/>
      <c r="W383" s="1"/>
      <c r="X383" s="1"/>
      <c r="Y383" s="1"/>
    </row>
    <row r="384" spans="1:25" ht="12.75" customHeight="1" x14ac:dyDescent="0.25">
      <c r="A384" s="4">
        <v>365</v>
      </c>
      <c r="B384" s="1" t="s">
        <v>401</v>
      </c>
      <c r="C384" s="2" t="s">
        <v>402</v>
      </c>
      <c r="D384" s="3" t="s">
        <v>83</v>
      </c>
      <c r="E384" s="11">
        <v>1.05</v>
      </c>
      <c r="F384" s="11">
        <v>14187.99</v>
      </c>
      <c r="G384" s="11">
        <v>14897.39</v>
      </c>
      <c r="H384" s="1"/>
      <c r="I384" s="1"/>
      <c r="J384" s="1"/>
      <c r="K384" s="1"/>
      <c r="L384" s="1"/>
      <c r="T384" s="1"/>
      <c r="U384" s="1"/>
      <c r="V384" s="1"/>
      <c r="W384" s="1"/>
      <c r="X384" s="1"/>
      <c r="Y384" s="1"/>
    </row>
    <row r="385" spans="1:25" ht="12.75" customHeight="1" x14ac:dyDescent="0.25">
      <c r="A385" s="4">
        <v>366</v>
      </c>
      <c r="B385" s="1" t="s">
        <v>403</v>
      </c>
      <c r="C385" s="1" t="s">
        <v>404</v>
      </c>
      <c r="D385" s="3" t="s">
        <v>35</v>
      </c>
      <c r="E385" s="11">
        <v>65</v>
      </c>
      <c r="F385" s="11">
        <v>462.19</v>
      </c>
      <c r="G385" s="11">
        <v>30042.35</v>
      </c>
      <c r="H385" s="1"/>
      <c r="I385" s="1"/>
      <c r="J385" s="1"/>
      <c r="K385" s="1"/>
      <c r="L385" s="1"/>
      <c r="T385" s="1"/>
      <c r="U385" s="1"/>
      <c r="V385" s="1"/>
      <c r="W385" s="1"/>
      <c r="X385" s="1"/>
      <c r="Y385" s="1"/>
    </row>
    <row r="386" spans="1:25" ht="12.75" customHeight="1" x14ac:dyDescent="0.25">
      <c r="A386" s="4">
        <v>367</v>
      </c>
      <c r="B386" s="1" t="s">
        <v>405</v>
      </c>
      <c r="C386" s="1" t="s">
        <v>406</v>
      </c>
      <c r="D386" s="3" t="s">
        <v>35</v>
      </c>
      <c r="E386" s="11">
        <v>5</v>
      </c>
      <c r="F386" s="11">
        <v>468.44</v>
      </c>
      <c r="G386" s="11">
        <v>2342.1999999999998</v>
      </c>
      <c r="H386" s="1"/>
      <c r="I386" s="1"/>
      <c r="J386" s="1"/>
      <c r="K386" s="1"/>
      <c r="L386" s="1"/>
      <c r="T386" s="1"/>
      <c r="U386" s="1"/>
      <c r="V386" s="1"/>
      <c r="W386" s="1"/>
      <c r="X386" s="1"/>
      <c r="Y386" s="1"/>
    </row>
    <row r="387" spans="1:25" ht="12.75" customHeight="1" x14ac:dyDescent="0.25">
      <c r="A387" s="4">
        <v>368</v>
      </c>
      <c r="B387" s="1" t="s">
        <v>407</v>
      </c>
      <c r="C387" s="1" t="s">
        <v>408</v>
      </c>
      <c r="D387" s="3" t="s">
        <v>35</v>
      </c>
      <c r="E387" s="11">
        <v>4</v>
      </c>
      <c r="F387" s="11">
        <v>439.45</v>
      </c>
      <c r="G387" s="11">
        <v>1757.8</v>
      </c>
      <c r="H387" s="1"/>
      <c r="I387" s="1"/>
      <c r="J387" s="1"/>
      <c r="K387" s="1"/>
      <c r="L387" s="1"/>
      <c r="T387" s="1"/>
      <c r="U387" s="1"/>
      <c r="V387" s="1"/>
      <c r="W387" s="1"/>
      <c r="X387" s="1"/>
      <c r="Y387" s="1"/>
    </row>
    <row r="388" spans="1:25" ht="12.75" customHeight="1" x14ac:dyDescent="0.25">
      <c r="A388" s="4">
        <v>369</v>
      </c>
      <c r="B388" s="1" t="s">
        <v>409</v>
      </c>
      <c r="C388" s="2" t="s">
        <v>410</v>
      </c>
      <c r="D388" s="3" t="s">
        <v>35</v>
      </c>
      <c r="E388" s="11">
        <v>1</v>
      </c>
      <c r="F388" s="11">
        <v>432.35</v>
      </c>
      <c r="G388" s="11">
        <v>432.35</v>
      </c>
      <c r="H388" s="1"/>
      <c r="I388" s="1"/>
      <c r="J388" s="1"/>
      <c r="K388" s="1"/>
      <c r="L388" s="1"/>
      <c r="T388" s="1"/>
      <c r="U388" s="1"/>
      <c r="V388" s="1"/>
      <c r="W388" s="1"/>
      <c r="X388" s="1"/>
      <c r="Y388" s="1"/>
    </row>
    <row r="389" spans="1:25" ht="12.75" customHeight="1" x14ac:dyDescent="0.25">
      <c r="A389" s="4">
        <v>370</v>
      </c>
      <c r="B389" s="1" t="s">
        <v>187</v>
      </c>
      <c r="C389" s="2" t="s">
        <v>411</v>
      </c>
      <c r="D389" s="3" t="s">
        <v>21</v>
      </c>
      <c r="E389" s="11">
        <v>0.97756999999999994</v>
      </c>
      <c r="F389" s="11">
        <v>4667.16</v>
      </c>
      <c r="G389" s="11">
        <v>4562.4799999999996</v>
      </c>
      <c r="H389" s="1"/>
      <c r="I389" s="1"/>
      <c r="J389" s="1"/>
      <c r="K389" s="1"/>
      <c r="L389" s="1"/>
      <c r="T389" s="1"/>
      <c r="U389" s="1"/>
      <c r="V389" s="1"/>
      <c r="W389" s="1"/>
      <c r="X389" s="1"/>
      <c r="Y389" s="1"/>
    </row>
    <row r="390" spans="1:25" ht="12.75" customHeight="1" x14ac:dyDescent="0.25">
      <c r="A390" s="4">
        <v>371</v>
      </c>
      <c r="B390" s="1" t="s">
        <v>412</v>
      </c>
      <c r="C390" s="2" t="s">
        <v>413</v>
      </c>
      <c r="D390" s="3" t="s">
        <v>21</v>
      </c>
      <c r="E390" s="11">
        <v>0.97756999999999994</v>
      </c>
      <c r="F390" s="11">
        <v>842.71</v>
      </c>
      <c r="G390" s="11">
        <v>823.81</v>
      </c>
      <c r="H390" s="1"/>
      <c r="I390" s="1"/>
      <c r="J390" s="1"/>
      <c r="K390" s="1"/>
      <c r="L390" s="1"/>
      <c r="T390" s="1"/>
      <c r="U390" s="1"/>
      <c r="V390" s="1"/>
      <c r="W390" s="1"/>
      <c r="X390" s="1"/>
      <c r="Y390" s="1"/>
    </row>
    <row r="391" spans="1:25" ht="12.75" customHeight="1" x14ac:dyDescent="0.25">
      <c r="A391" s="4">
        <v>372</v>
      </c>
      <c r="B391" s="1" t="s">
        <v>414</v>
      </c>
      <c r="C391" s="1" t="s">
        <v>415</v>
      </c>
      <c r="D391" s="3" t="s">
        <v>21</v>
      </c>
      <c r="E391" s="11">
        <v>0.82384000000000002</v>
      </c>
      <c r="F391" s="11">
        <v>28815.38</v>
      </c>
      <c r="G391" s="11">
        <v>23739.26</v>
      </c>
      <c r="H391" s="1"/>
      <c r="I391" s="1"/>
      <c r="J391" s="1"/>
      <c r="K391" s="1"/>
      <c r="L391" s="1"/>
      <c r="T391" s="1"/>
      <c r="U391" s="1"/>
      <c r="V391" s="1"/>
      <c r="W391" s="1"/>
      <c r="X391" s="1"/>
      <c r="Y391" s="1"/>
    </row>
    <row r="392" spans="1:25" ht="12.75" customHeight="1" x14ac:dyDescent="0.25">
      <c r="A392" s="4">
        <v>373</v>
      </c>
      <c r="B392" s="1" t="s">
        <v>416</v>
      </c>
      <c r="C392" s="1" t="s">
        <v>417</v>
      </c>
      <c r="D392" s="3" t="s">
        <v>21</v>
      </c>
      <c r="E392" s="11">
        <v>9.9140000000000006E-2</v>
      </c>
      <c r="F392" s="11">
        <v>28815.38</v>
      </c>
      <c r="G392" s="11">
        <v>2856.76</v>
      </c>
      <c r="H392" s="1"/>
      <c r="I392" s="1"/>
      <c r="J392" s="1"/>
      <c r="K392" s="1"/>
      <c r="L392" s="1"/>
      <c r="T392" s="1"/>
      <c r="U392" s="1"/>
      <c r="V392" s="1"/>
      <c r="W392" s="1"/>
      <c r="X392" s="1"/>
      <c r="Y392" s="1"/>
    </row>
    <row r="393" spans="1:25" ht="12.75" customHeight="1" x14ac:dyDescent="0.25">
      <c r="A393" s="4">
        <v>374</v>
      </c>
      <c r="B393" s="1" t="s">
        <v>418</v>
      </c>
      <c r="C393" s="1" t="s">
        <v>419</v>
      </c>
      <c r="D393" s="3" t="s">
        <v>21</v>
      </c>
      <c r="E393" s="11">
        <v>5.4590000000000007E-2</v>
      </c>
      <c r="F393" s="11">
        <v>28815.38</v>
      </c>
      <c r="G393" s="11">
        <v>1573.03</v>
      </c>
      <c r="H393" s="1"/>
      <c r="I393" s="1"/>
      <c r="J393" s="1"/>
      <c r="K393" s="1"/>
      <c r="L393" s="1"/>
      <c r="T393" s="1"/>
      <c r="U393" s="1"/>
      <c r="V393" s="1"/>
      <c r="W393" s="1"/>
      <c r="X393" s="1"/>
      <c r="Y393" s="1"/>
    </row>
    <row r="394" spans="1:25" ht="12.75" customHeight="1" x14ac:dyDescent="0.25">
      <c r="A394" s="4">
        <v>375</v>
      </c>
      <c r="B394" s="1" t="s">
        <v>187</v>
      </c>
      <c r="C394" s="2" t="s">
        <v>420</v>
      </c>
      <c r="D394" s="3" t="s">
        <v>21</v>
      </c>
      <c r="E394" s="11">
        <v>0.78550000000000009</v>
      </c>
      <c r="F394" s="11">
        <v>4667.16</v>
      </c>
      <c r="G394" s="11">
        <v>3666.05</v>
      </c>
      <c r="H394" s="1"/>
      <c r="I394" s="1"/>
      <c r="J394" s="1"/>
      <c r="K394" s="1"/>
      <c r="L394" s="1"/>
      <c r="T394" s="1"/>
      <c r="U394" s="1"/>
      <c r="V394" s="1"/>
      <c r="W394" s="1"/>
      <c r="X394" s="1"/>
      <c r="Y394" s="1"/>
    </row>
    <row r="395" spans="1:25" ht="12.75" customHeight="1" x14ac:dyDescent="0.25">
      <c r="A395" s="4">
        <v>376</v>
      </c>
      <c r="B395" s="1" t="s">
        <v>421</v>
      </c>
      <c r="C395" s="1" t="s">
        <v>422</v>
      </c>
      <c r="D395" s="3" t="s">
        <v>21</v>
      </c>
      <c r="E395" s="11">
        <v>0.78550000000000009</v>
      </c>
      <c r="F395" s="11">
        <v>33033.089999999997</v>
      </c>
      <c r="G395" s="11">
        <v>25947.49</v>
      </c>
      <c r="H395" s="1"/>
      <c r="I395" s="1"/>
      <c r="J395" s="1"/>
      <c r="K395" s="1"/>
      <c r="L395" s="1"/>
      <c r="T395" s="1"/>
      <c r="U395" s="1"/>
      <c r="V395" s="1"/>
      <c r="W395" s="1"/>
      <c r="X395" s="1"/>
      <c r="Y395" s="1"/>
    </row>
    <row r="396" spans="1:25" ht="12.75" customHeight="1" x14ac:dyDescent="0.25">
      <c r="A396" s="4">
        <v>377</v>
      </c>
      <c r="B396" s="1" t="s">
        <v>423</v>
      </c>
      <c r="C396" s="2" t="s">
        <v>424</v>
      </c>
      <c r="D396" s="3" t="s">
        <v>83</v>
      </c>
      <c r="E396" s="11">
        <v>0.23620000000000002</v>
      </c>
      <c r="F396" s="11">
        <v>6850.47</v>
      </c>
      <c r="G396" s="11">
        <v>1618.08</v>
      </c>
      <c r="H396" s="1"/>
      <c r="I396" s="1"/>
      <c r="J396" s="1"/>
      <c r="K396" s="1"/>
      <c r="L396" s="1"/>
      <c r="T396" s="1"/>
      <c r="U396" s="1"/>
      <c r="V396" s="1"/>
      <c r="W396" s="1"/>
      <c r="X396" s="1"/>
      <c r="Y396" s="1"/>
    </row>
    <row r="397" spans="1:25" ht="12.75" customHeight="1" x14ac:dyDescent="0.25">
      <c r="A397" s="4">
        <v>378</v>
      </c>
      <c r="B397" s="1" t="s">
        <v>425</v>
      </c>
      <c r="C397" s="2" t="s">
        <v>426</v>
      </c>
      <c r="D397" s="3" t="s">
        <v>21</v>
      </c>
      <c r="E397" s="11">
        <v>0.276588</v>
      </c>
      <c r="F397" s="11">
        <v>33033.089999999997</v>
      </c>
      <c r="G397" s="11">
        <v>9136.56</v>
      </c>
      <c r="H397" s="1"/>
      <c r="I397" s="1"/>
      <c r="J397" s="1"/>
      <c r="K397" s="1"/>
      <c r="L397" s="1"/>
      <c r="T397" s="1"/>
      <c r="U397" s="1"/>
      <c r="V397" s="1"/>
      <c r="W397" s="1"/>
      <c r="X397" s="1"/>
      <c r="Y397" s="1"/>
    </row>
    <row r="398" spans="1:25" ht="12.75" customHeight="1" x14ac:dyDescent="0.25">
      <c r="A398" s="4">
        <v>379</v>
      </c>
      <c r="B398" s="1" t="s">
        <v>427</v>
      </c>
      <c r="C398" s="1" t="s">
        <v>428</v>
      </c>
      <c r="D398" s="3" t="s">
        <v>429</v>
      </c>
      <c r="E398" s="11">
        <v>24.092400000000001</v>
      </c>
      <c r="F398" s="11">
        <v>37.369999999999997</v>
      </c>
      <c r="G398" s="11">
        <v>900.33</v>
      </c>
      <c r="H398" s="1"/>
      <c r="I398" s="1"/>
      <c r="J398" s="1"/>
      <c r="K398" s="1"/>
      <c r="L398" s="1"/>
      <c r="T398" s="1"/>
      <c r="U398" s="1"/>
      <c r="V398" s="1"/>
      <c r="W398" s="1"/>
      <c r="X398" s="1"/>
      <c r="Y398" s="1"/>
    </row>
    <row r="399" spans="1:25" ht="12.75" customHeight="1" x14ac:dyDescent="0.25">
      <c r="A399" s="4">
        <v>380</v>
      </c>
      <c r="B399" s="1" t="s">
        <v>430</v>
      </c>
      <c r="C399" s="2" t="s">
        <v>431</v>
      </c>
      <c r="D399" s="3" t="s">
        <v>13</v>
      </c>
      <c r="E399" s="11">
        <v>1.1000000000000001E-3</v>
      </c>
      <c r="F399" s="11">
        <v>280629.59000000003</v>
      </c>
      <c r="G399" s="11">
        <v>308.69</v>
      </c>
      <c r="H399" s="1"/>
      <c r="I399" s="1"/>
      <c r="J399" s="1"/>
      <c r="K399" s="1"/>
      <c r="L399" s="1"/>
      <c r="T399" s="1"/>
      <c r="U399" s="1"/>
      <c r="V399" s="1"/>
      <c r="W399" s="1"/>
      <c r="X399" s="1"/>
      <c r="Y399" s="1"/>
    </row>
    <row r="400" spans="1:25" ht="12.75" customHeight="1" x14ac:dyDescent="0.25">
      <c r="A400" s="4">
        <v>381</v>
      </c>
      <c r="B400" s="1" t="s">
        <v>207</v>
      </c>
      <c r="C400" s="2" t="s">
        <v>432</v>
      </c>
      <c r="D400" s="3" t="s">
        <v>43</v>
      </c>
      <c r="E400" s="11">
        <v>6.6500000000000004E-2</v>
      </c>
      <c r="F400" s="11">
        <v>4034.36</v>
      </c>
      <c r="G400" s="11">
        <v>268.27999999999997</v>
      </c>
      <c r="H400" s="1"/>
      <c r="I400" s="1"/>
      <c r="J400" s="1"/>
      <c r="K400" s="1"/>
      <c r="L400" s="1"/>
      <c r="T400" s="1"/>
      <c r="U400" s="1"/>
      <c r="V400" s="1"/>
      <c r="W400" s="1"/>
      <c r="X400" s="1"/>
      <c r="Y400" s="1"/>
    </row>
    <row r="401" spans="1:25" ht="12.75" customHeight="1" x14ac:dyDescent="0.25">
      <c r="A401" s="4">
        <v>382</v>
      </c>
      <c r="B401" s="2" t="s">
        <v>2608</v>
      </c>
      <c r="C401" s="1" t="s">
        <v>209</v>
      </c>
      <c r="D401" s="3" t="s">
        <v>155</v>
      </c>
      <c r="E401" s="11">
        <v>1.1970000000000001</v>
      </c>
      <c r="F401" s="11">
        <v>182.96</v>
      </c>
      <c r="G401" s="11">
        <v>219</v>
      </c>
      <c r="H401" s="1"/>
      <c r="I401" s="1"/>
      <c r="J401" s="1"/>
      <c r="K401" s="1"/>
      <c r="L401" s="1"/>
      <c r="T401" s="1"/>
      <c r="U401" s="1"/>
      <c r="V401" s="1"/>
      <c r="W401" s="1"/>
      <c r="X401" s="1"/>
      <c r="Y401" s="1"/>
    </row>
    <row r="402" spans="1:25" ht="12.75" customHeight="1" x14ac:dyDescent="0.25">
      <c r="A402" s="4">
        <v>383</v>
      </c>
      <c r="B402" s="1" t="s">
        <v>433</v>
      </c>
      <c r="C402" s="2" t="s">
        <v>434</v>
      </c>
      <c r="D402" s="3" t="s">
        <v>43</v>
      </c>
      <c r="E402" s="11">
        <v>0.29089999999999999</v>
      </c>
      <c r="F402" s="11">
        <v>1018.58</v>
      </c>
      <c r="G402" s="11">
        <v>296.3</v>
      </c>
      <c r="H402" s="1"/>
      <c r="I402" s="1"/>
      <c r="J402" s="1"/>
      <c r="K402" s="1"/>
      <c r="L402" s="1"/>
      <c r="T402" s="1"/>
      <c r="U402" s="1"/>
      <c r="V402" s="1"/>
      <c r="W402" s="1"/>
      <c r="X402" s="1"/>
      <c r="Y402" s="1"/>
    </row>
    <row r="403" spans="1:25" ht="12.75" customHeight="1" x14ac:dyDescent="0.25">
      <c r="A403" s="4">
        <v>384</v>
      </c>
      <c r="B403" s="1" t="s">
        <v>435</v>
      </c>
      <c r="C403" s="2" t="s">
        <v>436</v>
      </c>
      <c r="D403" s="3" t="s">
        <v>43</v>
      </c>
      <c r="E403" s="11">
        <v>0.29089999999999999</v>
      </c>
      <c r="F403" s="11">
        <v>36298.76</v>
      </c>
      <c r="G403" s="11">
        <v>10559.31</v>
      </c>
      <c r="H403" s="1"/>
      <c r="I403" s="1"/>
      <c r="J403" s="1"/>
      <c r="K403" s="1"/>
      <c r="L403" s="1"/>
      <c r="T403" s="1"/>
      <c r="U403" s="1"/>
      <c r="V403" s="1"/>
      <c r="W403" s="1"/>
      <c r="X403" s="1"/>
      <c r="Y403" s="1"/>
    </row>
    <row r="404" spans="1:25" ht="12.75" customHeight="1" x14ac:dyDescent="0.25">
      <c r="A404" s="4">
        <v>385</v>
      </c>
      <c r="B404" s="1" t="s">
        <v>313</v>
      </c>
      <c r="C404" s="2" t="s">
        <v>437</v>
      </c>
      <c r="D404" s="3" t="s">
        <v>21</v>
      </c>
      <c r="E404" s="11">
        <v>0.12831000000000001</v>
      </c>
      <c r="F404" s="11">
        <v>6840.99</v>
      </c>
      <c r="G404" s="11">
        <v>877.77</v>
      </c>
      <c r="H404" s="1"/>
      <c r="I404" s="1"/>
      <c r="J404" s="1"/>
      <c r="K404" s="1"/>
      <c r="L404" s="1"/>
      <c r="T404" s="1"/>
      <c r="U404" s="1"/>
      <c r="V404" s="1"/>
      <c r="W404" s="1"/>
      <c r="X404" s="1"/>
      <c r="Y404" s="1"/>
    </row>
    <row r="405" spans="1:25" ht="12.75" customHeight="1" x14ac:dyDescent="0.25">
      <c r="A405" s="4">
        <v>386</v>
      </c>
      <c r="B405" s="1" t="s">
        <v>438</v>
      </c>
      <c r="C405" s="1" t="s">
        <v>439</v>
      </c>
      <c r="D405" s="3" t="s">
        <v>21</v>
      </c>
      <c r="E405" s="12" t="s">
        <v>440</v>
      </c>
      <c r="F405" s="11">
        <v>21736</v>
      </c>
      <c r="G405" s="11">
        <v>2900.5</v>
      </c>
      <c r="H405" s="1"/>
      <c r="I405" s="1"/>
      <c r="J405" s="1"/>
      <c r="K405" s="1"/>
      <c r="L405" s="1"/>
      <c r="T405" s="1"/>
      <c r="U405" s="1"/>
      <c r="V405" s="1"/>
      <c r="W405" s="1"/>
      <c r="X405" s="1"/>
      <c r="Y405" s="1"/>
    </row>
    <row r="406" spans="1:25" ht="12.75" customHeight="1" x14ac:dyDescent="0.25">
      <c r="A406" s="4">
        <v>387</v>
      </c>
      <c r="B406" s="2" t="s">
        <v>2659</v>
      </c>
      <c r="C406" s="2" t="s">
        <v>441</v>
      </c>
      <c r="D406" s="3" t="s">
        <v>35</v>
      </c>
      <c r="E406" s="11">
        <v>24</v>
      </c>
      <c r="F406" s="11">
        <v>10.56</v>
      </c>
      <c r="G406" s="11">
        <v>253.44</v>
      </c>
      <c r="H406" s="1"/>
      <c r="I406" s="1"/>
      <c r="J406" s="1"/>
      <c r="K406" s="1"/>
      <c r="L406" s="1"/>
      <c r="T406" s="1"/>
      <c r="U406" s="1"/>
      <c r="V406" s="1"/>
      <c r="W406" s="1"/>
      <c r="X406" s="1"/>
      <c r="Y406" s="1"/>
    </row>
    <row r="407" spans="1:25" ht="12.75" customHeight="1" x14ac:dyDescent="0.25">
      <c r="A407" s="4">
        <v>388</v>
      </c>
      <c r="B407" s="1" t="s">
        <v>442</v>
      </c>
      <c r="C407" s="2" t="s">
        <v>443</v>
      </c>
      <c r="D407" s="3" t="s">
        <v>43</v>
      </c>
      <c r="E407" s="11">
        <v>6.6700000000000009E-2</v>
      </c>
      <c r="F407" s="11">
        <v>7076.82</v>
      </c>
      <c r="G407" s="11">
        <v>472.02</v>
      </c>
      <c r="H407" s="1"/>
      <c r="I407" s="1"/>
      <c r="J407" s="1"/>
      <c r="K407" s="1"/>
      <c r="L407" s="1"/>
      <c r="T407" s="1"/>
      <c r="U407" s="1"/>
      <c r="V407" s="1"/>
      <c r="W407" s="1"/>
      <c r="X407" s="1"/>
      <c r="Y407" s="1"/>
    </row>
    <row r="408" spans="1:25" ht="12.75" customHeight="1" x14ac:dyDescent="0.25">
      <c r="A408" s="4">
        <v>389</v>
      </c>
      <c r="B408" s="2" t="s">
        <v>2608</v>
      </c>
      <c r="C408" s="1" t="s">
        <v>209</v>
      </c>
      <c r="D408" s="3" t="s">
        <v>155</v>
      </c>
      <c r="E408" s="11">
        <v>1.2006000000000001</v>
      </c>
      <c r="F408" s="11">
        <v>182.96</v>
      </c>
      <c r="G408" s="11">
        <v>219.66</v>
      </c>
      <c r="H408" s="1"/>
      <c r="I408" s="1"/>
      <c r="J408" s="1"/>
      <c r="K408" s="1"/>
      <c r="L408" s="1"/>
      <c r="T408" s="1"/>
      <c r="U408" s="1"/>
      <c r="V408" s="1"/>
      <c r="W408" s="1"/>
      <c r="X408" s="1"/>
      <c r="Y408" s="1"/>
    </row>
    <row r="409" spans="1:25" ht="12.75" customHeight="1" x14ac:dyDescent="0.25">
      <c r="A409" s="4">
        <v>390</v>
      </c>
      <c r="B409" s="1" t="s">
        <v>444</v>
      </c>
      <c r="C409" s="2" t="s">
        <v>445</v>
      </c>
      <c r="D409" s="3" t="s">
        <v>43</v>
      </c>
      <c r="E409" s="11">
        <v>8.9599999999999992E-3</v>
      </c>
      <c r="F409" s="11">
        <v>3629.68</v>
      </c>
      <c r="G409" s="11">
        <v>32.520000000000003</v>
      </c>
      <c r="H409" s="1"/>
      <c r="I409" s="1"/>
      <c r="J409" s="1"/>
      <c r="K409" s="1"/>
      <c r="L409" s="1"/>
      <c r="T409" s="1"/>
      <c r="U409" s="1"/>
      <c r="V409" s="1"/>
      <c r="W409" s="1"/>
      <c r="X409" s="1"/>
      <c r="Y409" s="1"/>
    </row>
    <row r="410" spans="1:25" ht="12.75" customHeight="1" x14ac:dyDescent="0.25">
      <c r="A410" s="4">
        <v>391</v>
      </c>
      <c r="B410" s="1" t="s">
        <v>446</v>
      </c>
      <c r="C410" s="1" t="s">
        <v>447</v>
      </c>
      <c r="D410" s="3" t="s">
        <v>48</v>
      </c>
      <c r="E410" s="11">
        <v>1.7920000000000002E-2</v>
      </c>
      <c r="F410" s="11">
        <v>5675.37</v>
      </c>
      <c r="G410" s="11">
        <v>101.7</v>
      </c>
      <c r="H410" s="1"/>
      <c r="I410" s="1"/>
      <c r="J410" s="1"/>
      <c r="K410" s="1"/>
      <c r="L410" s="1"/>
      <c r="T410" s="1"/>
      <c r="U410" s="1"/>
      <c r="V410" s="1"/>
      <c r="W410" s="1"/>
      <c r="X410" s="1"/>
      <c r="Y410" s="1"/>
    </row>
    <row r="411" spans="1:25" ht="12.75" customHeight="1" x14ac:dyDescent="0.25">
      <c r="A411" s="4">
        <v>392</v>
      </c>
      <c r="B411" s="1" t="s">
        <v>448</v>
      </c>
      <c r="C411" s="1" t="s">
        <v>449</v>
      </c>
      <c r="D411" s="3" t="s">
        <v>48</v>
      </c>
      <c r="E411" s="11">
        <v>9.9143999999999996E-2</v>
      </c>
      <c r="F411" s="11">
        <v>2673.44</v>
      </c>
      <c r="G411" s="11">
        <v>265.06</v>
      </c>
      <c r="H411" s="1"/>
      <c r="I411" s="1"/>
      <c r="J411" s="1"/>
      <c r="K411" s="1"/>
      <c r="L411" s="1"/>
      <c r="T411" s="1"/>
      <c r="U411" s="1"/>
      <c r="V411" s="1"/>
      <c r="W411" s="1"/>
      <c r="X411" s="1"/>
      <c r="Y411" s="1"/>
    </row>
    <row r="412" spans="1:25" ht="12.75" customHeight="1" x14ac:dyDescent="0.25">
      <c r="A412" s="4">
        <v>393</v>
      </c>
      <c r="B412" s="1" t="s">
        <v>450</v>
      </c>
      <c r="C412" s="1" t="s">
        <v>451</v>
      </c>
      <c r="D412" s="3" t="s">
        <v>48</v>
      </c>
      <c r="E412" s="11">
        <v>9.9143999999999996E-2</v>
      </c>
      <c r="F412" s="11">
        <v>6466.53</v>
      </c>
      <c r="G412" s="11">
        <v>641.12</v>
      </c>
      <c r="H412" s="1"/>
      <c r="I412" s="1"/>
      <c r="J412" s="1"/>
      <c r="K412" s="1"/>
      <c r="L412" s="1"/>
      <c r="T412" s="1"/>
      <c r="U412" s="1"/>
      <c r="V412" s="1"/>
      <c r="W412" s="1"/>
      <c r="X412" s="1"/>
      <c r="Y412" s="1"/>
    </row>
    <row r="413" spans="1:25" ht="12.75" customHeight="1" x14ac:dyDescent="0.25">
      <c r="A413" s="4">
        <v>394</v>
      </c>
      <c r="B413" s="1" t="s">
        <v>452</v>
      </c>
      <c r="C413" s="2" t="s">
        <v>453</v>
      </c>
      <c r="D413" s="3" t="s">
        <v>43</v>
      </c>
      <c r="E413" s="11">
        <v>4.6591999999999995E-2</v>
      </c>
      <c r="F413" s="11">
        <v>5658.91</v>
      </c>
      <c r="G413" s="11">
        <v>263.66000000000003</v>
      </c>
      <c r="H413" s="1"/>
      <c r="I413" s="1"/>
      <c r="J413" s="1"/>
      <c r="K413" s="1"/>
      <c r="L413" s="1"/>
      <c r="T413" s="1"/>
      <c r="U413" s="1"/>
      <c r="V413" s="1"/>
      <c r="W413" s="1"/>
      <c r="X413" s="1"/>
      <c r="Y413" s="1"/>
    </row>
    <row r="414" spans="1:25" ht="12.75" customHeight="1" x14ac:dyDescent="0.25">
      <c r="A414" s="4">
        <v>395</v>
      </c>
      <c r="B414" s="1" t="s">
        <v>454</v>
      </c>
      <c r="C414" s="2" t="s">
        <v>455</v>
      </c>
      <c r="D414" s="3" t="s">
        <v>48</v>
      </c>
      <c r="E414" s="12" t="s">
        <v>456</v>
      </c>
      <c r="F414" s="11">
        <v>19066.77</v>
      </c>
      <c r="G414" s="11">
        <v>2589.5700000000002</v>
      </c>
      <c r="H414" s="1"/>
      <c r="I414" s="1"/>
      <c r="J414" s="1"/>
      <c r="K414" s="1"/>
      <c r="L414" s="1"/>
      <c r="T414" s="1"/>
      <c r="U414" s="1"/>
      <c r="V414" s="1"/>
      <c r="W414" s="1"/>
      <c r="X414" s="1"/>
      <c r="Y414" s="1"/>
    </row>
    <row r="415" spans="1:25" ht="12.75" customHeight="1" x14ac:dyDescent="0.25">
      <c r="A415" s="4">
        <v>396</v>
      </c>
      <c r="B415" s="1" t="s">
        <v>457</v>
      </c>
      <c r="C415" s="2" t="s">
        <v>458</v>
      </c>
      <c r="D415" s="3" t="s">
        <v>48</v>
      </c>
      <c r="E415" s="12" t="s">
        <v>459</v>
      </c>
      <c r="F415" s="11">
        <v>18141.75</v>
      </c>
      <c r="G415" s="11">
        <v>671.98</v>
      </c>
      <c r="H415" s="1"/>
      <c r="I415" s="1"/>
      <c r="J415" s="1"/>
      <c r="K415" s="1"/>
      <c r="L415" s="1"/>
      <c r="T415" s="1"/>
      <c r="U415" s="1"/>
      <c r="V415" s="1"/>
      <c r="W415" s="1"/>
      <c r="X415" s="1"/>
      <c r="Y415" s="1"/>
    </row>
    <row r="416" spans="1:25" ht="12.75" customHeight="1" x14ac:dyDescent="0.25">
      <c r="A416" s="4">
        <v>397</v>
      </c>
      <c r="B416" s="2" t="s">
        <v>2660</v>
      </c>
      <c r="C416" s="2" t="s">
        <v>460</v>
      </c>
      <c r="D416" s="3" t="s">
        <v>461</v>
      </c>
      <c r="E416" s="11">
        <v>30</v>
      </c>
      <c r="F416" s="11">
        <v>3.87</v>
      </c>
      <c r="G416" s="11">
        <v>116.1</v>
      </c>
      <c r="H416" s="1"/>
      <c r="I416" s="1"/>
      <c r="J416" s="1"/>
      <c r="K416" s="1"/>
      <c r="L416" s="1"/>
      <c r="T416" s="1"/>
      <c r="U416" s="1"/>
      <c r="V416" s="1"/>
      <c r="W416" s="1"/>
      <c r="X416" s="1"/>
      <c r="Y416" s="1"/>
    </row>
    <row r="417" spans="1:25" ht="12.75" customHeight="1" x14ac:dyDescent="0.25">
      <c r="A417" s="4">
        <v>398</v>
      </c>
      <c r="B417" s="1" t="s">
        <v>375</v>
      </c>
      <c r="C417" s="2" t="s">
        <v>376</v>
      </c>
      <c r="D417" s="3" t="s">
        <v>83</v>
      </c>
      <c r="E417" s="11">
        <v>4.3000000000000003E-2</v>
      </c>
      <c r="F417" s="11">
        <v>4290.01</v>
      </c>
      <c r="G417" s="11">
        <v>184.47</v>
      </c>
      <c r="H417" s="1"/>
      <c r="I417" s="1"/>
      <c r="J417" s="1"/>
      <c r="K417" s="1"/>
      <c r="L417" s="1"/>
      <c r="T417" s="1"/>
      <c r="U417" s="1"/>
      <c r="V417" s="1"/>
      <c r="W417" s="1"/>
      <c r="X417" s="1"/>
      <c r="Y417" s="1"/>
    </row>
    <row r="418" spans="1:25" ht="12.75" customHeight="1" x14ac:dyDescent="0.25">
      <c r="A418" s="4">
        <v>399</v>
      </c>
      <c r="B418" s="1" t="s">
        <v>462</v>
      </c>
      <c r="C418" s="1" t="s">
        <v>463</v>
      </c>
      <c r="D418" s="3" t="s">
        <v>43</v>
      </c>
      <c r="E418" s="11">
        <v>0.06</v>
      </c>
      <c r="F418" s="11">
        <v>2889.25</v>
      </c>
      <c r="G418" s="11">
        <v>173.36</v>
      </c>
      <c r="H418" s="1"/>
      <c r="I418" s="1"/>
      <c r="J418" s="1"/>
      <c r="K418" s="1"/>
      <c r="L418" s="1"/>
      <c r="T418" s="1"/>
      <c r="U418" s="1"/>
      <c r="V418" s="1"/>
      <c r="W418" s="1"/>
      <c r="X418" s="1"/>
      <c r="Y418" s="1"/>
    </row>
    <row r="419" spans="1:25" ht="12.75" customHeight="1" x14ac:dyDescent="0.25">
      <c r="A419" s="4">
        <v>400</v>
      </c>
      <c r="B419" s="1" t="s">
        <v>54</v>
      </c>
      <c r="C419" s="2" t="s">
        <v>464</v>
      </c>
      <c r="D419" s="3" t="s">
        <v>53</v>
      </c>
      <c r="E419" s="11">
        <v>1.0990200000000001</v>
      </c>
      <c r="F419" s="11">
        <v>16701.88</v>
      </c>
      <c r="G419" s="11">
        <v>18355.7</v>
      </c>
      <c r="H419" s="1"/>
      <c r="I419" s="1"/>
      <c r="J419" s="1"/>
      <c r="K419" s="1"/>
      <c r="L419" s="1"/>
      <c r="T419" s="1"/>
      <c r="U419" s="1"/>
      <c r="V419" s="1"/>
      <c r="W419" s="1"/>
      <c r="X419" s="1"/>
      <c r="Y419" s="1"/>
    </row>
    <row r="420" spans="1:25" ht="12.75" customHeight="1" x14ac:dyDescent="0.25">
      <c r="A420" s="4">
        <v>401</v>
      </c>
      <c r="B420" s="1" t="s">
        <v>57</v>
      </c>
      <c r="C420" s="2" t="s">
        <v>58</v>
      </c>
      <c r="D420" s="3" t="s">
        <v>53</v>
      </c>
      <c r="E420" s="11">
        <v>2.6520000000000002E-2</v>
      </c>
      <c r="F420" s="11">
        <v>9423.11</v>
      </c>
      <c r="G420" s="11">
        <v>249.9</v>
      </c>
      <c r="H420" s="1"/>
      <c r="I420" s="1"/>
      <c r="J420" s="1"/>
      <c r="K420" s="1"/>
      <c r="L420" s="1"/>
      <c r="T420" s="1"/>
      <c r="U420" s="1"/>
      <c r="V420" s="1"/>
      <c r="W420" s="1"/>
      <c r="X420" s="1"/>
      <c r="Y420" s="1"/>
    </row>
    <row r="421" spans="1:25" ht="12.75" customHeight="1" x14ac:dyDescent="0.25">
      <c r="A421" s="4">
        <v>402</v>
      </c>
      <c r="B421" s="2" t="s">
        <v>2559</v>
      </c>
      <c r="C421" s="2" t="s">
        <v>465</v>
      </c>
      <c r="D421" s="3" t="s">
        <v>60</v>
      </c>
      <c r="E421" s="11">
        <v>89.334000000000003</v>
      </c>
      <c r="F421" s="11">
        <v>713.88</v>
      </c>
      <c r="G421" s="11">
        <v>63773.760000000002</v>
      </c>
      <c r="H421" s="1"/>
      <c r="I421" s="1"/>
      <c r="J421" s="1"/>
      <c r="K421" s="1"/>
      <c r="L421" s="1"/>
      <c r="T421" s="1"/>
      <c r="U421" s="1"/>
      <c r="V421" s="1"/>
      <c r="W421" s="1"/>
      <c r="X421" s="1"/>
      <c r="Y421" s="1"/>
    </row>
    <row r="422" spans="1:25" ht="12.75" customHeight="1" x14ac:dyDescent="0.25">
      <c r="A422" s="4">
        <v>403</v>
      </c>
      <c r="B422" s="2" t="s">
        <v>2561</v>
      </c>
      <c r="C422" s="2" t="s">
        <v>466</v>
      </c>
      <c r="D422" s="3" t="s">
        <v>60</v>
      </c>
      <c r="E422" s="11">
        <v>20.568000000000001</v>
      </c>
      <c r="F422" s="11">
        <v>681.92</v>
      </c>
      <c r="G422" s="11">
        <v>14025.73</v>
      </c>
      <c r="H422" s="1"/>
      <c r="I422" s="1"/>
      <c r="J422" s="1"/>
      <c r="K422" s="1"/>
      <c r="L422" s="1"/>
      <c r="T422" s="1"/>
      <c r="U422" s="1"/>
      <c r="V422" s="1"/>
      <c r="W422" s="1"/>
      <c r="X422" s="1"/>
      <c r="Y422" s="1"/>
    </row>
    <row r="423" spans="1:25" ht="12.75" customHeight="1" x14ac:dyDescent="0.25">
      <c r="A423" s="4">
        <v>404</v>
      </c>
      <c r="B423" s="2" t="s">
        <v>2661</v>
      </c>
      <c r="C423" s="1" t="s">
        <v>467</v>
      </c>
      <c r="D423" s="3" t="s">
        <v>69</v>
      </c>
      <c r="E423" s="11">
        <v>10.56</v>
      </c>
      <c r="F423" s="11">
        <v>131.24</v>
      </c>
      <c r="G423" s="11">
        <v>1385.89</v>
      </c>
      <c r="H423" s="1"/>
      <c r="I423" s="1"/>
      <c r="J423" s="1"/>
      <c r="K423" s="1"/>
      <c r="L423" s="1"/>
      <c r="T423" s="1"/>
      <c r="U423" s="1"/>
      <c r="V423" s="1"/>
      <c r="W423" s="1"/>
      <c r="X423" s="1"/>
      <c r="Y423" s="1"/>
    </row>
    <row r="424" spans="1:25" ht="12.75" customHeight="1" x14ac:dyDescent="0.25">
      <c r="A424" s="4">
        <v>405</v>
      </c>
      <c r="B424" s="2" t="s">
        <v>2573</v>
      </c>
      <c r="C424" s="1" t="s">
        <v>77</v>
      </c>
      <c r="D424" s="3" t="s">
        <v>69</v>
      </c>
      <c r="E424" s="11">
        <v>7.03</v>
      </c>
      <c r="F424" s="11">
        <v>314.91000000000003</v>
      </c>
      <c r="G424" s="11">
        <v>2213.8200000000002</v>
      </c>
      <c r="H424" s="1"/>
      <c r="I424" s="1"/>
      <c r="J424" s="1"/>
      <c r="K424" s="1"/>
      <c r="L424" s="1"/>
      <c r="T424" s="1"/>
      <c r="U424" s="1"/>
      <c r="V424" s="1"/>
      <c r="W424" s="1"/>
      <c r="X424" s="1"/>
      <c r="Y424" s="1"/>
    </row>
    <row r="425" spans="1:25" ht="12.75" customHeight="1" x14ac:dyDescent="0.25">
      <c r="A425" s="4">
        <v>406</v>
      </c>
      <c r="B425" s="1" t="s">
        <v>2574</v>
      </c>
      <c r="C425" s="1" t="s">
        <v>78</v>
      </c>
      <c r="D425" s="3" t="s">
        <v>79</v>
      </c>
      <c r="E425" s="11">
        <v>0.08</v>
      </c>
      <c r="F425" s="11">
        <v>1958.98</v>
      </c>
      <c r="G425" s="11">
        <v>156.72</v>
      </c>
      <c r="H425" s="1"/>
      <c r="I425" s="1"/>
      <c r="J425" s="1"/>
      <c r="K425" s="1"/>
      <c r="L425" s="1"/>
      <c r="T425" s="1"/>
      <c r="U425" s="1"/>
      <c r="V425" s="1"/>
      <c r="W425" s="1"/>
      <c r="X425" s="1"/>
      <c r="Y425" s="1"/>
    </row>
    <row r="426" spans="1:25" ht="12.75" customHeight="1" x14ac:dyDescent="0.25">
      <c r="A426" s="4">
        <v>407</v>
      </c>
      <c r="B426" s="2" t="s">
        <v>2662</v>
      </c>
      <c r="C426" s="2" t="s">
        <v>468</v>
      </c>
      <c r="D426" s="3" t="s">
        <v>35</v>
      </c>
      <c r="E426" s="11">
        <v>96</v>
      </c>
      <c r="F426" s="11">
        <v>21.13</v>
      </c>
      <c r="G426" s="11">
        <v>2028.48</v>
      </c>
      <c r="H426" s="1"/>
      <c r="I426" s="1"/>
      <c r="J426" s="1"/>
      <c r="K426" s="1"/>
      <c r="L426" s="1"/>
      <c r="T426" s="1"/>
      <c r="U426" s="1"/>
      <c r="V426" s="1"/>
      <c r="W426" s="1"/>
      <c r="X426" s="1"/>
      <c r="Y426" s="1"/>
    </row>
    <row r="427" spans="1:25" ht="12.75" customHeight="1" x14ac:dyDescent="0.25">
      <c r="A427" s="4">
        <v>408</v>
      </c>
      <c r="B427" s="2" t="s">
        <v>2576</v>
      </c>
      <c r="C427" s="1" t="s">
        <v>81</v>
      </c>
      <c r="D427" s="3" t="s">
        <v>79</v>
      </c>
      <c r="E427" s="11">
        <v>2.8</v>
      </c>
      <c r="F427" s="11">
        <v>123.75</v>
      </c>
      <c r="G427" s="11">
        <v>346.5</v>
      </c>
      <c r="H427" s="1"/>
      <c r="I427" s="1"/>
      <c r="J427" s="1"/>
      <c r="K427" s="1"/>
      <c r="L427" s="1"/>
      <c r="T427" s="1"/>
      <c r="U427" s="1"/>
      <c r="V427" s="1"/>
      <c r="W427" s="1"/>
      <c r="X427" s="1"/>
      <c r="Y427" s="1"/>
    </row>
    <row r="428" spans="1:25" ht="12.75" customHeight="1" x14ac:dyDescent="0.25">
      <c r="A428" s="4">
        <v>409</v>
      </c>
      <c r="B428" s="2" t="s">
        <v>2575</v>
      </c>
      <c r="C428" s="1" t="s">
        <v>80</v>
      </c>
      <c r="D428" s="3" t="s">
        <v>79</v>
      </c>
      <c r="E428" s="11">
        <v>2.88</v>
      </c>
      <c r="F428" s="11">
        <v>155.41</v>
      </c>
      <c r="G428" s="11">
        <v>447.58</v>
      </c>
      <c r="H428" s="1"/>
      <c r="I428" s="1"/>
      <c r="J428" s="1"/>
      <c r="K428" s="1"/>
      <c r="L428" s="1"/>
      <c r="T428" s="1"/>
      <c r="U428" s="1"/>
      <c r="V428" s="1"/>
      <c r="W428" s="1"/>
      <c r="X428" s="1"/>
      <c r="Y428" s="1"/>
    </row>
    <row r="429" spans="1:25" ht="12.75" customHeight="1" x14ac:dyDescent="0.25">
      <c r="A429" s="4">
        <v>410</v>
      </c>
      <c r="B429" s="2" t="s">
        <v>2577</v>
      </c>
      <c r="C429" s="2" t="s">
        <v>82</v>
      </c>
      <c r="D429" s="3" t="s">
        <v>83</v>
      </c>
      <c r="E429" s="11">
        <v>1.61</v>
      </c>
      <c r="F429" s="11">
        <v>611.1</v>
      </c>
      <c r="G429" s="11">
        <v>983.87</v>
      </c>
      <c r="H429" s="1"/>
      <c r="I429" s="1"/>
      <c r="J429" s="1"/>
      <c r="K429" s="1"/>
      <c r="L429" s="1"/>
      <c r="T429" s="1"/>
      <c r="U429" s="1"/>
      <c r="V429" s="1"/>
      <c r="W429" s="1"/>
      <c r="X429" s="1"/>
      <c r="Y429" s="1"/>
    </row>
    <row r="430" spans="1:25" ht="12.75" customHeight="1" x14ac:dyDescent="0.25">
      <c r="A430" s="4">
        <v>411</v>
      </c>
      <c r="B430" s="2" t="s">
        <v>2578</v>
      </c>
      <c r="C430" s="2" t="s">
        <v>84</v>
      </c>
      <c r="D430" s="3" t="s">
        <v>60</v>
      </c>
      <c r="E430" s="11">
        <v>11.6</v>
      </c>
      <c r="F430" s="11">
        <v>222.04</v>
      </c>
      <c r="G430" s="11">
        <v>2575.66</v>
      </c>
      <c r="H430" s="1"/>
      <c r="I430" s="1"/>
      <c r="J430" s="1"/>
      <c r="K430" s="1"/>
      <c r="L430" s="1"/>
      <c r="T430" s="1"/>
      <c r="U430" s="1"/>
      <c r="V430" s="1"/>
      <c r="W430" s="1"/>
      <c r="X430" s="1"/>
      <c r="Y430" s="1"/>
    </row>
    <row r="431" spans="1:25" ht="12.75" customHeight="1" x14ac:dyDescent="0.25">
      <c r="A431" s="4">
        <v>412</v>
      </c>
      <c r="B431" s="1" t="s">
        <v>85</v>
      </c>
      <c r="C431" s="2" t="s">
        <v>86</v>
      </c>
      <c r="D431" s="3" t="s">
        <v>43</v>
      </c>
      <c r="E431" s="11">
        <v>1.08</v>
      </c>
      <c r="F431" s="11">
        <v>295.98</v>
      </c>
      <c r="G431" s="11">
        <v>319.66000000000003</v>
      </c>
      <c r="H431" s="1"/>
      <c r="I431" s="1"/>
      <c r="J431" s="1"/>
      <c r="K431" s="1"/>
      <c r="L431" s="1"/>
      <c r="T431" s="1"/>
      <c r="U431" s="1"/>
      <c r="V431" s="1"/>
      <c r="W431" s="1"/>
      <c r="X431" s="1"/>
      <c r="Y431" s="1"/>
    </row>
    <row r="432" spans="1:25" ht="12.75" customHeight="1" x14ac:dyDescent="0.25">
      <c r="A432" s="4">
        <v>413</v>
      </c>
      <c r="B432" s="2" t="s">
        <v>2579</v>
      </c>
      <c r="C432" s="1" t="s">
        <v>87</v>
      </c>
      <c r="D432" s="3" t="s">
        <v>60</v>
      </c>
      <c r="E432" s="11">
        <v>112</v>
      </c>
      <c r="F432" s="11">
        <v>22.21</v>
      </c>
      <c r="G432" s="11">
        <v>2487.52</v>
      </c>
      <c r="H432" s="1"/>
      <c r="I432" s="1"/>
      <c r="J432" s="1"/>
      <c r="K432" s="1"/>
      <c r="L432" s="1"/>
      <c r="T432" s="1"/>
      <c r="U432" s="1"/>
      <c r="V432" s="1"/>
      <c r="W432" s="1"/>
      <c r="X432" s="1"/>
      <c r="Y432" s="1"/>
    </row>
    <row r="433" spans="1:25" ht="12.75" customHeight="1" x14ac:dyDescent="0.25">
      <c r="A433" s="4">
        <v>414</v>
      </c>
      <c r="B433" s="1" t="s">
        <v>193</v>
      </c>
      <c r="C433" s="2" t="s">
        <v>469</v>
      </c>
      <c r="D433" s="3" t="s">
        <v>43</v>
      </c>
      <c r="E433" s="11">
        <v>1.1200000000000001</v>
      </c>
      <c r="F433" s="11">
        <v>4360.68</v>
      </c>
      <c r="G433" s="11">
        <v>4883.96</v>
      </c>
      <c r="H433" s="1"/>
      <c r="I433" s="1"/>
      <c r="J433" s="1"/>
      <c r="K433" s="1"/>
      <c r="L433" s="1"/>
      <c r="T433" s="1"/>
      <c r="U433" s="1"/>
      <c r="V433" s="1"/>
      <c r="W433" s="1"/>
      <c r="X433" s="1"/>
      <c r="Y433" s="1"/>
    </row>
    <row r="434" spans="1:25" ht="12.75" customHeight="1" x14ac:dyDescent="0.25">
      <c r="A434" s="4">
        <v>415</v>
      </c>
      <c r="B434" s="2" t="s">
        <v>2582</v>
      </c>
      <c r="C434" s="2" t="s">
        <v>90</v>
      </c>
      <c r="D434" s="3" t="s">
        <v>60</v>
      </c>
      <c r="E434" s="11">
        <v>112</v>
      </c>
      <c r="F434" s="11">
        <v>228.57</v>
      </c>
      <c r="G434" s="11">
        <v>25599.84</v>
      </c>
      <c r="H434" s="1"/>
      <c r="I434" s="1"/>
      <c r="J434" s="1"/>
      <c r="K434" s="1"/>
      <c r="L434" s="1"/>
      <c r="T434" s="1"/>
      <c r="U434" s="1"/>
      <c r="V434" s="1"/>
      <c r="W434" s="1"/>
      <c r="X434" s="1"/>
      <c r="Y434" s="1"/>
    </row>
    <row r="435" spans="1:25" ht="12.75" customHeight="1" x14ac:dyDescent="0.25">
      <c r="A435" s="4">
        <v>416</v>
      </c>
      <c r="B435" s="1" t="s">
        <v>470</v>
      </c>
      <c r="C435" s="1" t="s">
        <v>471</v>
      </c>
      <c r="D435" s="3" t="s">
        <v>43</v>
      </c>
      <c r="E435" s="11">
        <v>1.2</v>
      </c>
      <c r="F435" s="11">
        <v>3131.26</v>
      </c>
      <c r="G435" s="11">
        <v>3757.51</v>
      </c>
      <c r="H435" s="1"/>
      <c r="I435" s="1"/>
      <c r="J435" s="1"/>
      <c r="K435" s="1"/>
      <c r="L435" s="1"/>
      <c r="T435" s="1"/>
      <c r="U435" s="1"/>
      <c r="V435" s="1"/>
      <c r="W435" s="1"/>
      <c r="X435" s="1"/>
      <c r="Y435" s="1"/>
    </row>
    <row r="436" spans="1:25" ht="12.75" customHeight="1" x14ac:dyDescent="0.25">
      <c r="A436" s="4">
        <v>417</v>
      </c>
      <c r="B436" s="2" t="s">
        <v>2663</v>
      </c>
      <c r="C436" s="2" t="s">
        <v>472</v>
      </c>
      <c r="D436" s="3" t="s">
        <v>60</v>
      </c>
      <c r="E436" s="11">
        <v>120</v>
      </c>
      <c r="F436" s="11">
        <v>232.45</v>
      </c>
      <c r="G436" s="11">
        <v>27894</v>
      </c>
      <c r="H436" s="1"/>
      <c r="I436" s="1"/>
      <c r="J436" s="1"/>
      <c r="K436" s="1"/>
      <c r="L436" s="1"/>
      <c r="T436" s="1"/>
      <c r="U436" s="1"/>
      <c r="V436" s="1"/>
      <c r="W436" s="1"/>
      <c r="X436" s="1"/>
      <c r="Y436" s="1"/>
    </row>
    <row r="437" spans="1:25" ht="12.75" customHeight="1" x14ac:dyDescent="0.25">
      <c r="A437" s="4">
        <v>418</v>
      </c>
      <c r="B437" s="2" t="s">
        <v>2589</v>
      </c>
      <c r="C437" s="1" t="s">
        <v>98</v>
      </c>
      <c r="D437" s="3" t="s">
        <v>79</v>
      </c>
      <c r="E437" s="11">
        <v>13.5</v>
      </c>
      <c r="F437" s="11">
        <v>147.34</v>
      </c>
      <c r="G437" s="11">
        <v>1989.09</v>
      </c>
      <c r="H437" s="1"/>
      <c r="I437" s="1"/>
      <c r="J437" s="1"/>
      <c r="K437" s="1"/>
      <c r="L437" s="1"/>
      <c r="T437" s="1"/>
      <c r="U437" s="1"/>
      <c r="V437" s="1"/>
      <c r="W437" s="1"/>
      <c r="X437" s="1"/>
      <c r="Y437" s="1"/>
    </row>
    <row r="438" spans="1:25" ht="12.75" customHeight="1" x14ac:dyDescent="0.25">
      <c r="A438" s="4">
        <v>419</v>
      </c>
      <c r="B438" s="1" t="s">
        <v>160</v>
      </c>
      <c r="C438" s="2" t="s">
        <v>161</v>
      </c>
      <c r="D438" s="3" t="s">
        <v>43</v>
      </c>
      <c r="E438" s="11">
        <v>6.6000000000000003E-2</v>
      </c>
      <c r="F438" s="11">
        <v>8300</v>
      </c>
      <c r="G438" s="11">
        <v>547.79999999999995</v>
      </c>
      <c r="H438" s="1"/>
      <c r="I438" s="1"/>
      <c r="J438" s="1"/>
      <c r="K438" s="1"/>
      <c r="L438" s="1"/>
      <c r="T438" s="1"/>
      <c r="U438" s="1"/>
      <c r="V438" s="1"/>
      <c r="W438" s="1"/>
      <c r="X438" s="1"/>
      <c r="Y438" s="1"/>
    </row>
    <row r="439" spans="1:25" ht="12.75" customHeight="1" x14ac:dyDescent="0.25">
      <c r="A439" s="4">
        <v>420</v>
      </c>
      <c r="B439" s="2" t="s">
        <v>2569</v>
      </c>
      <c r="C439" s="2" t="s">
        <v>473</v>
      </c>
      <c r="D439" s="3" t="s">
        <v>60</v>
      </c>
      <c r="E439" s="11">
        <v>6.6</v>
      </c>
      <c r="F439" s="11">
        <v>287.06</v>
      </c>
      <c r="G439" s="11">
        <v>1894.6</v>
      </c>
      <c r="H439" s="1"/>
      <c r="I439" s="1"/>
      <c r="J439" s="1"/>
      <c r="K439" s="1"/>
      <c r="L439" s="1"/>
      <c r="T439" s="1"/>
      <c r="U439" s="1"/>
      <c r="V439" s="1"/>
      <c r="W439" s="1"/>
      <c r="X439" s="1"/>
      <c r="Y439" s="1"/>
    </row>
    <row r="440" spans="1:25" ht="12.75" customHeight="1" x14ac:dyDescent="0.25">
      <c r="A440" s="4">
        <v>421</v>
      </c>
      <c r="B440" s="2" t="s">
        <v>2590</v>
      </c>
      <c r="C440" s="1" t="s">
        <v>99</v>
      </c>
      <c r="D440" s="3" t="s">
        <v>79</v>
      </c>
      <c r="E440" s="11">
        <v>2.8</v>
      </c>
      <c r="F440" s="11">
        <v>99.88</v>
      </c>
      <c r="G440" s="11">
        <v>279.66000000000003</v>
      </c>
      <c r="H440" s="1"/>
      <c r="I440" s="1"/>
      <c r="J440" s="1"/>
      <c r="K440" s="1"/>
      <c r="L440" s="1"/>
      <c r="T440" s="1"/>
      <c r="U440" s="1"/>
      <c r="V440" s="1"/>
      <c r="W440" s="1"/>
      <c r="X440" s="1"/>
      <c r="Y440" s="1"/>
    </row>
    <row r="441" spans="1:25" ht="12.75" customHeight="1" x14ac:dyDescent="0.25">
      <c r="A441" s="4">
        <v>422</v>
      </c>
      <c r="B441" s="1" t="s">
        <v>474</v>
      </c>
      <c r="C441" s="2" t="s">
        <v>475</v>
      </c>
      <c r="D441" s="3" t="s">
        <v>43</v>
      </c>
      <c r="E441" s="11">
        <v>5.6870000000000003</v>
      </c>
      <c r="F441" s="11">
        <v>27558.06</v>
      </c>
      <c r="G441" s="11">
        <v>156722.69</v>
      </c>
      <c r="H441" s="1"/>
      <c r="I441" s="1"/>
      <c r="J441" s="1"/>
      <c r="K441" s="1"/>
      <c r="L441" s="1"/>
      <c r="T441" s="1"/>
      <c r="U441" s="1"/>
      <c r="V441" s="1"/>
      <c r="W441" s="1"/>
      <c r="X441" s="1"/>
      <c r="Y441" s="1"/>
    </row>
    <row r="442" spans="1:25" ht="12.75" customHeight="1" x14ac:dyDescent="0.25">
      <c r="A442" s="4">
        <v>423</v>
      </c>
      <c r="B442" s="2" t="s">
        <v>2664</v>
      </c>
      <c r="C442" s="1" t="s">
        <v>476</v>
      </c>
      <c r="D442" s="3" t="s">
        <v>69</v>
      </c>
      <c r="E442" s="11">
        <v>1303.9670000000001</v>
      </c>
      <c r="F442" s="11">
        <v>35.799999999999997</v>
      </c>
      <c r="G442" s="11">
        <v>46682.02</v>
      </c>
      <c r="H442" s="1"/>
      <c r="I442" s="1"/>
      <c r="J442" s="1"/>
      <c r="K442" s="1"/>
      <c r="L442" s="1"/>
      <c r="T442" s="1"/>
      <c r="U442" s="1"/>
      <c r="V442" s="1"/>
      <c r="W442" s="1"/>
      <c r="X442" s="1"/>
      <c r="Y442" s="1"/>
    </row>
    <row r="443" spans="1:25" ht="12.75" customHeight="1" x14ac:dyDescent="0.25">
      <c r="A443" s="4">
        <v>424</v>
      </c>
      <c r="B443" s="2" t="s">
        <v>2664</v>
      </c>
      <c r="C443" s="1" t="s">
        <v>477</v>
      </c>
      <c r="D443" s="3" t="s">
        <v>69</v>
      </c>
      <c r="E443" s="11">
        <v>66.599999999999994</v>
      </c>
      <c r="F443" s="11">
        <v>200.74</v>
      </c>
      <c r="G443" s="11">
        <v>13369.28</v>
      </c>
      <c r="H443" s="1"/>
      <c r="I443" s="1"/>
      <c r="J443" s="1"/>
      <c r="K443" s="1"/>
      <c r="L443" s="1"/>
      <c r="T443" s="1"/>
      <c r="U443" s="1"/>
      <c r="V443" s="1"/>
      <c r="W443" s="1"/>
      <c r="X443" s="1"/>
      <c r="Y443" s="1"/>
    </row>
    <row r="444" spans="1:25" ht="12.75" customHeight="1" x14ac:dyDescent="0.25">
      <c r="A444" s="4">
        <v>425</v>
      </c>
      <c r="B444" s="2" t="s">
        <v>2665</v>
      </c>
      <c r="C444" s="1" t="s">
        <v>478</v>
      </c>
      <c r="D444" s="3" t="s">
        <v>35</v>
      </c>
      <c r="E444" s="11">
        <v>64</v>
      </c>
      <c r="F444" s="11">
        <v>99.41</v>
      </c>
      <c r="G444" s="11">
        <v>6362.24</v>
      </c>
      <c r="H444" s="1"/>
      <c r="I444" s="1"/>
      <c r="J444" s="1"/>
      <c r="K444" s="1"/>
      <c r="L444" s="1"/>
      <c r="T444" s="1"/>
      <c r="U444" s="1"/>
      <c r="V444" s="1"/>
      <c r="W444" s="1"/>
      <c r="X444" s="1"/>
      <c r="Y444" s="1"/>
    </row>
    <row r="445" spans="1:25" ht="12.75" customHeight="1" x14ac:dyDescent="0.25">
      <c r="A445" s="4">
        <v>426</v>
      </c>
      <c r="B445" s="2" t="s">
        <v>2665</v>
      </c>
      <c r="C445" s="1" t="s">
        <v>479</v>
      </c>
      <c r="D445" s="3" t="s">
        <v>35</v>
      </c>
      <c r="E445" s="11">
        <v>64</v>
      </c>
      <c r="F445" s="11">
        <v>81.14</v>
      </c>
      <c r="G445" s="11">
        <v>5192.96</v>
      </c>
      <c r="H445" s="1"/>
      <c r="I445" s="1"/>
      <c r="J445" s="1"/>
      <c r="K445" s="1"/>
      <c r="L445" s="1"/>
      <c r="T445" s="1"/>
      <c r="U445" s="1"/>
      <c r="V445" s="1"/>
      <c r="W445" s="1"/>
      <c r="X445" s="1"/>
      <c r="Y445" s="1"/>
    </row>
    <row r="446" spans="1:25" ht="12.75" customHeight="1" x14ac:dyDescent="0.25">
      <c r="A446" s="4">
        <v>427</v>
      </c>
      <c r="B446" s="2" t="s">
        <v>2666</v>
      </c>
      <c r="C446" s="1" t="s">
        <v>480</v>
      </c>
      <c r="D446" s="3" t="s">
        <v>69</v>
      </c>
      <c r="E446" s="11">
        <v>472.02100000000002</v>
      </c>
      <c r="F446" s="11">
        <v>31.04</v>
      </c>
      <c r="G446" s="11">
        <v>14651.53</v>
      </c>
      <c r="H446" s="1"/>
      <c r="I446" s="1"/>
      <c r="J446" s="1"/>
      <c r="K446" s="1"/>
      <c r="L446" s="1"/>
      <c r="T446" s="1"/>
      <c r="U446" s="1"/>
      <c r="V446" s="1"/>
      <c r="W446" s="1"/>
      <c r="X446" s="1"/>
      <c r="Y446" s="1"/>
    </row>
    <row r="447" spans="1:25" ht="12.75" customHeight="1" x14ac:dyDescent="0.25">
      <c r="A447" s="4">
        <v>428</v>
      </c>
      <c r="B447" s="2" t="s">
        <v>2667</v>
      </c>
      <c r="C447" s="2" t="s">
        <v>481</v>
      </c>
      <c r="D447" s="3" t="s">
        <v>48</v>
      </c>
      <c r="E447" s="11">
        <v>29.288049999999998</v>
      </c>
      <c r="F447" s="11">
        <v>796.61</v>
      </c>
      <c r="G447" s="11">
        <v>23331.15</v>
      </c>
      <c r="H447" s="1"/>
      <c r="I447" s="1"/>
      <c r="J447" s="1"/>
      <c r="K447" s="1"/>
      <c r="L447" s="1"/>
      <c r="T447" s="1"/>
      <c r="U447" s="1"/>
      <c r="V447" s="1"/>
      <c r="W447" s="1"/>
      <c r="X447" s="1"/>
      <c r="Y447" s="1"/>
    </row>
    <row r="448" spans="1:25" ht="12.75" customHeight="1" x14ac:dyDescent="0.25">
      <c r="A448" s="4">
        <v>429</v>
      </c>
      <c r="B448" s="1" t="s">
        <v>482</v>
      </c>
      <c r="C448" s="1" t="s">
        <v>483</v>
      </c>
      <c r="D448" s="3" t="s">
        <v>60</v>
      </c>
      <c r="E448" s="11">
        <v>2388.54</v>
      </c>
      <c r="F448" s="11">
        <v>130.41999999999999</v>
      </c>
      <c r="G448" s="11">
        <v>311513.39</v>
      </c>
      <c r="H448" s="1"/>
      <c r="I448" s="1"/>
      <c r="J448" s="1"/>
      <c r="K448" s="1"/>
      <c r="L448" s="1"/>
      <c r="T448" s="1"/>
      <c r="U448" s="1"/>
      <c r="V448" s="1"/>
      <c r="W448" s="1"/>
      <c r="X448" s="1"/>
      <c r="Y448" s="1"/>
    </row>
    <row r="449" spans="1:25" ht="12.75" customHeight="1" x14ac:dyDescent="0.25">
      <c r="A449" s="4">
        <v>430</v>
      </c>
      <c r="B449" s="2" t="s">
        <v>2668</v>
      </c>
      <c r="C449" s="1" t="s">
        <v>484</v>
      </c>
      <c r="D449" s="3" t="s">
        <v>69</v>
      </c>
      <c r="E449" s="11">
        <v>1933.58</v>
      </c>
      <c r="F449" s="11">
        <v>8.5</v>
      </c>
      <c r="G449" s="11">
        <v>16435.43</v>
      </c>
      <c r="H449" s="1"/>
      <c r="I449" s="1"/>
      <c r="J449" s="1"/>
      <c r="K449" s="1"/>
      <c r="L449" s="1"/>
      <c r="T449" s="1"/>
      <c r="U449" s="1"/>
      <c r="V449" s="1"/>
      <c r="W449" s="1"/>
      <c r="X449" s="1"/>
      <c r="Y449" s="1"/>
    </row>
    <row r="450" spans="1:25" ht="12.75" customHeight="1" x14ac:dyDescent="0.25">
      <c r="A450" s="4">
        <v>431</v>
      </c>
      <c r="B450" s="2" t="s">
        <v>2668</v>
      </c>
      <c r="C450" s="1" t="s">
        <v>485</v>
      </c>
      <c r="D450" s="3" t="s">
        <v>69</v>
      </c>
      <c r="E450" s="11">
        <v>1137.4000000000001</v>
      </c>
      <c r="F450" s="11">
        <v>4.78</v>
      </c>
      <c r="G450" s="11">
        <v>5436.77</v>
      </c>
      <c r="H450" s="1"/>
      <c r="I450" s="1"/>
      <c r="J450" s="1"/>
      <c r="K450" s="1"/>
      <c r="L450" s="1"/>
      <c r="T450" s="1"/>
      <c r="U450" s="1"/>
      <c r="V450" s="1"/>
      <c r="W450" s="1"/>
      <c r="X450" s="1"/>
      <c r="Y450" s="1"/>
    </row>
    <row r="451" spans="1:25" ht="12.75" customHeight="1" x14ac:dyDescent="0.25">
      <c r="A451" s="4">
        <v>432</v>
      </c>
      <c r="B451" s="2" t="s">
        <v>2668</v>
      </c>
      <c r="C451" s="1" t="s">
        <v>486</v>
      </c>
      <c r="D451" s="3" t="s">
        <v>69</v>
      </c>
      <c r="E451" s="11">
        <v>818.928</v>
      </c>
      <c r="F451" s="11">
        <v>4.05</v>
      </c>
      <c r="G451" s="11">
        <v>3316.66</v>
      </c>
      <c r="H451" s="1"/>
      <c r="I451" s="1"/>
      <c r="J451" s="1"/>
      <c r="K451" s="1"/>
      <c r="L451" s="1"/>
      <c r="T451" s="1"/>
      <c r="U451" s="1"/>
      <c r="V451" s="1"/>
      <c r="W451" s="1"/>
      <c r="X451" s="1"/>
      <c r="Y451" s="1"/>
    </row>
    <row r="452" spans="1:25" ht="12.75" customHeight="1" x14ac:dyDescent="0.25">
      <c r="A452" s="4">
        <v>433</v>
      </c>
      <c r="B452" s="2" t="s">
        <v>2669</v>
      </c>
      <c r="C452" s="1" t="s">
        <v>487</v>
      </c>
      <c r="D452" s="3" t="s">
        <v>35</v>
      </c>
      <c r="E452" s="11">
        <v>1422</v>
      </c>
      <c r="F452" s="11">
        <v>0.71</v>
      </c>
      <c r="G452" s="11">
        <v>1009.62</v>
      </c>
      <c r="H452" s="1"/>
      <c r="I452" s="1"/>
      <c r="J452" s="1"/>
      <c r="K452" s="1"/>
      <c r="L452" s="1"/>
      <c r="T452" s="1"/>
      <c r="U452" s="1"/>
      <c r="V452" s="1"/>
      <c r="W452" s="1"/>
      <c r="X452" s="1"/>
      <c r="Y452" s="1"/>
    </row>
    <row r="453" spans="1:25" ht="12.75" customHeight="1" x14ac:dyDescent="0.25">
      <c r="A453" s="4">
        <v>434</v>
      </c>
      <c r="B453" s="2" t="s">
        <v>2670</v>
      </c>
      <c r="C453" s="1" t="s">
        <v>488</v>
      </c>
      <c r="D453" s="3" t="s">
        <v>35</v>
      </c>
      <c r="E453" s="11">
        <v>3452</v>
      </c>
      <c r="F453" s="11">
        <v>0.71</v>
      </c>
      <c r="G453" s="11">
        <v>2450.92</v>
      </c>
      <c r="H453" s="1"/>
      <c r="I453" s="1"/>
      <c r="J453" s="1"/>
      <c r="K453" s="1"/>
      <c r="L453" s="1"/>
      <c r="T453" s="1"/>
      <c r="U453" s="1"/>
      <c r="V453" s="1"/>
      <c r="W453" s="1"/>
      <c r="X453" s="1"/>
      <c r="Y453" s="1"/>
    </row>
    <row r="454" spans="1:25" ht="12.75" customHeight="1" x14ac:dyDescent="0.25">
      <c r="A454" s="4">
        <v>435</v>
      </c>
      <c r="B454" s="2" t="s">
        <v>2671</v>
      </c>
      <c r="C454" s="1" t="s">
        <v>489</v>
      </c>
      <c r="D454" s="3" t="s">
        <v>35</v>
      </c>
      <c r="E454" s="11">
        <v>29174</v>
      </c>
      <c r="F454" s="11">
        <v>0.51</v>
      </c>
      <c r="G454" s="11">
        <v>14878.74</v>
      </c>
      <c r="H454" s="1"/>
      <c r="I454" s="1"/>
      <c r="J454" s="1"/>
      <c r="K454" s="1"/>
      <c r="L454" s="1"/>
      <c r="T454" s="1"/>
      <c r="U454" s="1"/>
      <c r="V454" s="1"/>
      <c r="W454" s="1"/>
      <c r="X454" s="1"/>
      <c r="Y454" s="1"/>
    </row>
    <row r="455" spans="1:25" ht="12.75" customHeight="1" x14ac:dyDescent="0.25">
      <c r="A455" s="4">
        <v>436</v>
      </c>
      <c r="B455" s="2" t="s">
        <v>2672</v>
      </c>
      <c r="C455" s="1" t="s">
        <v>490</v>
      </c>
      <c r="D455" s="3" t="s">
        <v>149</v>
      </c>
      <c r="E455" s="11">
        <v>619.88300000000004</v>
      </c>
      <c r="F455" s="11">
        <v>7.89</v>
      </c>
      <c r="G455" s="11">
        <v>4890.88</v>
      </c>
      <c r="H455" s="1"/>
      <c r="I455" s="1"/>
      <c r="J455" s="1"/>
      <c r="K455" s="1"/>
      <c r="L455" s="1"/>
      <c r="T455" s="1"/>
      <c r="U455" s="1"/>
      <c r="V455" s="1"/>
      <c r="W455" s="1"/>
      <c r="X455" s="1"/>
      <c r="Y455" s="1"/>
    </row>
    <row r="456" spans="1:25" ht="12.75" customHeight="1" x14ac:dyDescent="0.25">
      <c r="A456" s="4">
        <v>437</v>
      </c>
      <c r="B456" s="1" t="s">
        <v>491</v>
      </c>
      <c r="C456" s="2" t="s">
        <v>492</v>
      </c>
      <c r="D456" s="3" t="s">
        <v>43</v>
      </c>
      <c r="E456" s="11">
        <v>1.9500000000000002</v>
      </c>
      <c r="F456" s="11">
        <v>21035.39</v>
      </c>
      <c r="G456" s="11">
        <v>41019.01</v>
      </c>
      <c r="H456" s="1"/>
      <c r="I456" s="1"/>
      <c r="J456" s="1"/>
      <c r="K456" s="1"/>
      <c r="L456" s="1"/>
      <c r="T456" s="1"/>
      <c r="U456" s="1"/>
      <c r="V456" s="1"/>
      <c r="W456" s="1"/>
      <c r="X456" s="1"/>
      <c r="Y456" s="1"/>
    </row>
    <row r="457" spans="1:25" ht="12.75" customHeight="1" x14ac:dyDescent="0.25">
      <c r="A457" s="4">
        <v>438</v>
      </c>
      <c r="B457" s="1" t="s">
        <v>493</v>
      </c>
      <c r="C457" s="2" t="s">
        <v>494</v>
      </c>
      <c r="D457" s="3" t="s">
        <v>43</v>
      </c>
      <c r="E457" s="11">
        <v>1.9500000000000002</v>
      </c>
      <c r="F457" s="11">
        <v>5645.83</v>
      </c>
      <c r="G457" s="11">
        <v>11009.37</v>
      </c>
      <c r="H457" s="1"/>
      <c r="I457" s="1"/>
      <c r="J457" s="1"/>
      <c r="K457" s="1"/>
      <c r="L457" s="1"/>
      <c r="T457" s="1"/>
      <c r="U457" s="1"/>
      <c r="V457" s="1"/>
      <c r="W457" s="1"/>
      <c r="X457" s="1"/>
      <c r="Y457" s="1"/>
    </row>
    <row r="458" spans="1:25" ht="12.75" customHeight="1" x14ac:dyDescent="0.25">
      <c r="A458" s="4">
        <v>439</v>
      </c>
      <c r="B458" s="2" t="s">
        <v>2664</v>
      </c>
      <c r="C458" s="1" t="s">
        <v>476</v>
      </c>
      <c r="D458" s="3" t="s">
        <v>69</v>
      </c>
      <c r="E458" s="11">
        <v>469.95</v>
      </c>
      <c r="F458" s="11">
        <v>35.799999999999997</v>
      </c>
      <c r="G458" s="11">
        <v>16824.21</v>
      </c>
      <c r="H458" s="1"/>
      <c r="I458" s="1"/>
      <c r="J458" s="1"/>
      <c r="K458" s="1"/>
      <c r="L458" s="1"/>
      <c r="T458" s="1"/>
      <c r="U458" s="1"/>
      <c r="V458" s="1"/>
      <c r="W458" s="1"/>
      <c r="X458" s="1"/>
      <c r="Y458" s="1"/>
    </row>
    <row r="459" spans="1:25" ht="12.75" customHeight="1" x14ac:dyDescent="0.25">
      <c r="A459" s="4">
        <v>440</v>
      </c>
      <c r="B459" s="2" t="s">
        <v>2666</v>
      </c>
      <c r="C459" s="1" t="s">
        <v>480</v>
      </c>
      <c r="D459" s="3" t="s">
        <v>69</v>
      </c>
      <c r="E459" s="11">
        <v>161.85</v>
      </c>
      <c r="F459" s="11">
        <v>31.04</v>
      </c>
      <c r="G459" s="11">
        <v>5023.82</v>
      </c>
      <c r="H459" s="1"/>
      <c r="I459" s="1"/>
      <c r="J459" s="1"/>
      <c r="K459" s="1"/>
      <c r="L459" s="1"/>
      <c r="T459" s="1"/>
      <c r="U459" s="1"/>
      <c r="V459" s="1"/>
      <c r="W459" s="1"/>
      <c r="X459" s="1"/>
      <c r="Y459" s="1"/>
    </row>
    <row r="460" spans="1:25" ht="12.75" customHeight="1" x14ac:dyDescent="0.25">
      <c r="A460" s="4">
        <v>441</v>
      </c>
      <c r="B460" s="2" t="s">
        <v>2667</v>
      </c>
      <c r="C460" s="2" t="s">
        <v>481</v>
      </c>
      <c r="D460" s="3" t="s">
        <v>48</v>
      </c>
      <c r="E460" s="11">
        <v>10.0425</v>
      </c>
      <c r="F460" s="11">
        <v>796.61</v>
      </c>
      <c r="G460" s="11">
        <v>7999.96</v>
      </c>
      <c r="H460" s="1"/>
      <c r="I460" s="1"/>
      <c r="J460" s="1"/>
      <c r="K460" s="1"/>
      <c r="L460" s="1"/>
      <c r="T460" s="1"/>
      <c r="U460" s="1"/>
      <c r="V460" s="1"/>
      <c r="W460" s="1"/>
      <c r="X460" s="1"/>
      <c r="Y460" s="1"/>
    </row>
    <row r="461" spans="1:25" ht="12.75" customHeight="1" x14ac:dyDescent="0.25">
      <c r="A461" s="4">
        <v>442</v>
      </c>
      <c r="B461" s="1" t="s">
        <v>482</v>
      </c>
      <c r="C461" s="1" t="s">
        <v>483</v>
      </c>
      <c r="D461" s="3" t="s">
        <v>60</v>
      </c>
      <c r="E461" s="11">
        <v>409.5</v>
      </c>
      <c r="F461" s="11">
        <v>130.41999999999999</v>
      </c>
      <c r="G461" s="11">
        <v>53406.99</v>
      </c>
      <c r="H461" s="1"/>
      <c r="I461" s="1"/>
      <c r="J461" s="1"/>
      <c r="K461" s="1"/>
      <c r="L461" s="1"/>
      <c r="T461" s="1"/>
      <c r="U461" s="1"/>
      <c r="V461" s="1"/>
      <c r="W461" s="1"/>
      <c r="X461" s="1"/>
      <c r="Y461" s="1"/>
    </row>
    <row r="462" spans="1:25" ht="12.75" customHeight="1" x14ac:dyDescent="0.25">
      <c r="A462" s="4">
        <v>443</v>
      </c>
      <c r="B462" s="1" t="s">
        <v>482</v>
      </c>
      <c r="C462" s="1" t="s">
        <v>495</v>
      </c>
      <c r="D462" s="3" t="s">
        <v>60</v>
      </c>
      <c r="E462" s="11">
        <v>204.75</v>
      </c>
      <c r="F462" s="11">
        <v>569.35</v>
      </c>
      <c r="G462" s="11">
        <v>116574.41</v>
      </c>
      <c r="H462" s="1"/>
      <c r="I462" s="1"/>
      <c r="J462" s="1"/>
      <c r="K462" s="1"/>
      <c r="L462" s="1"/>
      <c r="T462" s="1"/>
      <c r="U462" s="1"/>
      <c r="V462" s="1"/>
      <c r="W462" s="1"/>
      <c r="X462" s="1"/>
      <c r="Y462" s="1"/>
    </row>
    <row r="463" spans="1:25" ht="12.75" customHeight="1" x14ac:dyDescent="0.25">
      <c r="A463" s="4">
        <v>444</v>
      </c>
      <c r="B463" s="2" t="s">
        <v>2668</v>
      </c>
      <c r="C463" s="1" t="s">
        <v>484</v>
      </c>
      <c r="D463" s="3" t="s">
        <v>69</v>
      </c>
      <c r="E463" s="11">
        <v>663</v>
      </c>
      <c r="F463" s="11">
        <v>8.5</v>
      </c>
      <c r="G463" s="11">
        <v>5635.5</v>
      </c>
      <c r="H463" s="1"/>
      <c r="I463" s="1"/>
      <c r="J463" s="1"/>
      <c r="K463" s="1"/>
      <c r="L463" s="1"/>
      <c r="T463" s="1"/>
      <c r="U463" s="1"/>
      <c r="V463" s="1"/>
      <c r="W463" s="1"/>
      <c r="X463" s="1"/>
      <c r="Y463" s="1"/>
    </row>
    <row r="464" spans="1:25" ht="12.75" customHeight="1" x14ac:dyDescent="0.25">
      <c r="A464" s="4">
        <v>445</v>
      </c>
      <c r="B464" s="2" t="s">
        <v>2668</v>
      </c>
      <c r="C464" s="1" t="s">
        <v>485</v>
      </c>
      <c r="D464" s="3" t="s">
        <v>69</v>
      </c>
      <c r="E464" s="11">
        <v>390</v>
      </c>
      <c r="F464" s="11">
        <v>4.78</v>
      </c>
      <c r="G464" s="11">
        <v>1864.2</v>
      </c>
      <c r="H464" s="1"/>
      <c r="I464" s="1"/>
      <c r="J464" s="1"/>
      <c r="K464" s="1"/>
      <c r="L464" s="1"/>
      <c r="T464" s="1"/>
      <c r="U464" s="1"/>
      <c r="V464" s="1"/>
      <c r="W464" s="1"/>
      <c r="X464" s="1"/>
      <c r="Y464" s="1"/>
    </row>
    <row r="465" spans="1:25" ht="12.75" customHeight="1" x14ac:dyDescent="0.25">
      <c r="A465" s="4">
        <v>446</v>
      </c>
      <c r="B465" s="2" t="s">
        <v>2668</v>
      </c>
      <c r="C465" s="1" t="s">
        <v>486</v>
      </c>
      <c r="D465" s="3" t="s">
        <v>69</v>
      </c>
      <c r="E465" s="11">
        <v>280.8</v>
      </c>
      <c r="F465" s="11">
        <v>4.05</v>
      </c>
      <c r="G465" s="11">
        <v>1137.24</v>
      </c>
      <c r="H465" s="1"/>
      <c r="I465" s="1"/>
      <c r="J465" s="1"/>
      <c r="K465" s="1"/>
      <c r="L465" s="1"/>
      <c r="T465" s="1"/>
      <c r="U465" s="1"/>
      <c r="V465" s="1"/>
      <c r="W465" s="1"/>
      <c r="X465" s="1"/>
      <c r="Y465" s="1"/>
    </row>
    <row r="466" spans="1:25" ht="12.75" customHeight="1" x14ac:dyDescent="0.25">
      <c r="A466" s="4">
        <v>447</v>
      </c>
      <c r="B466" s="2" t="s">
        <v>2669</v>
      </c>
      <c r="C466" s="1" t="s">
        <v>487</v>
      </c>
      <c r="D466" s="3" t="s">
        <v>35</v>
      </c>
      <c r="E466" s="11">
        <v>488</v>
      </c>
      <c r="F466" s="11">
        <v>0.71</v>
      </c>
      <c r="G466" s="11">
        <v>346.48</v>
      </c>
      <c r="H466" s="1"/>
      <c r="I466" s="1"/>
      <c r="J466" s="1"/>
      <c r="K466" s="1"/>
      <c r="L466" s="1"/>
      <c r="T466" s="1"/>
      <c r="U466" s="1"/>
      <c r="V466" s="1"/>
      <c r="W466" s="1"/>
      <c r="X466" s="1"/>
      <c r="Y466" s="1"/>
    </row>
    <row r="467" spans="1:25" ht="12.75" customHeight="1" x14ac:dyDescent="0.25">
      <c r="A467" s="4">
        <v>448</v>
      </c>
      <c r="B467" s="2" t="s">
        <v>2670</v>
      </c>
      <c r="C467" s="1" t="s">
        <v>488</v>
      </c>
      <c r="D467" s="3" t="s">
        <v>35</v>
      </c>
      <c r="E467" s="11">
        <v>1184</v>
      </c>
      <c r="F467" s="11">
        <v>0.71</v>
      </c>
      <c r="G467" s="11">
        <v>840.64</v>
      </c>
      <c r="H467" s="1"/>
      <c r="I467" s="1"/>
      <c r="J467" s="1"/>
      <c r="K467" s="1"/>
      <c r="L467" s="1"/>
      <c r="T467" s="1"/>
      <c r="U467" s="1"/>
      <c r="V467" s="1"/>
      <c r="W467" s="1"/>
      <c r="X467" s="1"/>
      <c r="Y467" s="1"/>
    </row>
    <row r="468" spans="1:25" ht="12.75" customHeight="1" x14ac:dyDescent="0.25">
      <c r="A468" s="4">
        <v>449</v>
      </c>
      <c r="B468" s="2" t="s">
        <v>2671</v>
      </c>
      <c r="C468" s="1" t="s">
        <v>489</v>
      </c>
      <c r="D468" s="3" t="s">
        <v>35</v>
      </c>
      <c r="E468" s="11">
        <v>7274</v>
      </c>
      <c r="F468" s="11">
        <v>0.51</v>
      </c>
      <c r="G468" s="11">
        <v>3709.74</v>
      </c>
      <c r="H468" s="1"/>
      <c r="I468" s="1"/>
      <c r="J468" s="1"/>
      <c r="K468" s="1"/>
      <c r="L468" s="1"/>
      <c r="T468" s="1"/>
      <c r="U468" s="1"/>
      <c r="V468" s="1"/>
      <c r="W468" s="1"/>
      <c r="X468" s="1"/>
      <c r="Y468" s="1"/>
    </row>
    <row r="469" spans="1:25" ht="12.75" customHeight="1" x14ac:dyDescent="0.25">
      <c r="A469" s="4">
        <v>450</v>
      </c>
      <c r="B469" s="2" t="s">
        <v>2671</v>
      </c>
      <c r="C469" s="1" t="s">
        <v>496</v>
      </c>
      <c r="D469" s="3" t="s">
        <v>35</v>
      </c>
      <c r="E469" s="11">
        <v>2925</v>
      </c>
      <c r="F469" s="11">
        <v>0.14000000000000001</v>
      </c>
      <c r="G469" s="11">
        <v>409.5</v>
      </c>
      <c r="H469" s="1"/>
      <c r="I469" s="1"/>
      <c r="J469" s="1"/>
      <c r="K469" s="1"/>
      <c r="L469" s="1"/>
      <c r="T469" s="1"/>
      <c r="U469" s="1"/>
      <c r="V469" s="1"/>
      <c r="W469" s="1"/>
      <c r="X469" s="1"/>
      <c r="Y469" s="1"/>
    </row>
    <row r="470" spans="1:25" ht="12.75" customHeight="1" x14ac:dyDescent="0.25">
      <c r="A470" s="4">
        <v>451</v>
      </c>
      <c r="B470" s="2" t="s">
        <v>2672</v>
      </c>
      <c r="C470" s="1" t="s">
        <v>490</v>
      </c>
      <c r="D470" s="3" t="s">
        <v>149</v>
      </c>
      <c r="E470" s="11">
        <v>118.95</v>
      </c>
      <c r="F470" s="11">
        <v>7.89</v>
      </c>
      <c r="G470" s="11">
        <v>938.52</v>
      </c>
      <c r="H470" s="1"/>
      <c r="I470" s="1"/>
      <c r="J470" s="1"/>
      <c r="K470" s="1"/>
      <c r="L470" s="1"/>
      <c r="T470" s="1"/>
      <c r="U470" s="1"/>
      <c r="V470" s="1"/>
      <c r="W470" s="1"/>
      <c r="X470" s="1"/>
      <c r="Y470" s="1"/>
    </row>
    <row r="471" spans="1:25" ht="12.75" customHeight="1" x14ac:dyDescent="0.25">
      <c r="A471" s="4">
        <v>452</v>
      </c>
      <c r="B471" s="2" t="s">
        <v>2673</v>
      </c>
      <c r="C471" s="2" t="s">
        <v>497</v>
      </c>
      <c r="D471" s="3" t="s">
        <v>35</v>
      </c>
      <c r="E471" s="11">
        <v>7</v>
      </c>
      <c r="F471" s="11">
        <v>362.44</v>
      </c>
      <c r="G471" s="11">
        <v>2537.08</v>
      </c>
      <c r="H471" s="1"/>
      <c r="I471" s="1"/>
      <c r="J471" s="1"/>
      <c r="K471" s="1"/>
      <c r="L471" s="1"/>
      <c r="T471" s="1"/>
      <c r="U471" s="1"/>
      <c r="V471" s="1"/>
      <c r="W471" s="1"/>
      <c r="X471" s="1"/>
      <c r="Y471" s="1"/>
    </row>
    <row r="472" spans="1:25" ht="12.75" customHeight="1" x14ac:dyDescent="0.25">
      <c r="A472" s="4">
        <v>453</v>
      </c>
      <c r="B472" s="1" t="s">
        <v>491</v>
      </c>
      <c r="C472" s="2" t="s">
        <v>492</v>
      </c>
      <c r="D472" s="3" t="s">
        <v>43</v>
      </c>
      <c r="E472" s="11">
        <v>0.877</v>
      </c>
      <c r="F472" s="11">
        <v>21035.39</v>
      </c>
      <c r="G472" s="11">
        <v>18448.04</v>
      </c>
      <c r="H472" s="1"/>
      <c r="I472" s="1"/>
      <c r="J472" s="1"/>
      <c r="K472" s="1"/>
      <c r="L472" s="1"/>
      <c r="T472" s="1"/>
      <c r="U472" s="1"/>
      <c r="V472" s="1"/>
      <c r="W472" s="1"/>
      <c r="X472" s="1"/>
      <c r="Y472" s="1"/>
    </row>
    <row r="473" spans="1:25" ht="12.75" customHeight="1" x14ac:dyDescent="0.25">
      <c r="A473" s="4">
        <v>454</v>
      </c>
      <c r="B473" s="2" t="s">
        <v>2664</v>
      </c>
      <c r="C473" s="1" t="s">
        <v>476</v>
      </c>
      <c r="D473" s="3" t="s">
        <v>69</v>
      </c>
      <c r="E473" s="11">
        <v>211.357</v>
      </c>
      <c r="F473" s="11">
        <v>35.799999999999997</v>
      </c>
      <c r="G473" s="11">
        <v>7566.58</v>
      </c>
      <c r="H473" s="1"/>
      <c r="I473" s="1"/>
      <c r="J473" s="1"/>
      <c r="K473" s="1"/>
      <c r="L473" s="1"/>
      <c r="T473" s="1"/>
      <c r="U473" s="1"/>
      <c r="V473" s="1"/>
      <c r="W473" s="1"/>
      <c r="X473" s="1"/>
      <c r="Y473" s="1"/>
    </row>
    <row r="474" spans="1:25" ht="12.75" customHeight="1" x14ac:dyDescent="0.25">
      <c r="A474" s="4">
        <v>455</v>
      </c>
      <c r="B474" s="2" t="s">
        <v>2666</v>
      </c>
      <c r="C474" s="1" t="s">
        <v>480</v>
      </c>
      <c r="D474" s="3" t="s">
        <v>69</v>
      </c>
      <c r="E474" s="11">
        <v>72.790999999999997</v>
      </c>
      <c r="F474" s="11">
        <v>31.04</v>
      </c>
      <c r="G474" s="11">
        <v>2259.4299999999998</v>
      </c>
      <c r="H474" s="1"/>
      <c r="I474" s="1"/>
      <c r="J474" s="1"/>
      <c r="K474" s="1"/>
      <c r="L474" s="1"/>
      <c r="T474" s="1"/>
      <c r="U474" s="1"/>
      <c r="V474" s="1"/>
      <c r="W474" s="1"/>
      <c r="X474" s="1"/>
      <c r="Y474" s="1"/>
    </row>
    <row r="475" spans="1:25" ht="12.75" customHeight="1" x14ac:dyDescent="0.25">
      <c r="A475" s="4">
        <v>456</v>
      </c>
      <c r="B475" s="2" t="s">
        <v>2667</v>
      </c>
      <c r="C475" s="2" t="s">
        <v>481</v>
      </c>
      <c r="D475" s="3" t="s">
        <v>48</v>
      </c>
      <c r="E475" s="11">
        <v>4.5165500000000005</v>
      </c>
      <c r="F475" s="11">
        <v>796.61</v>
      </c>
      <c r="G475" s="11">
        <v>3597.93</v>
      </c>
      <c r="H475" s="1"/>
      <c r="I475" s="1"/>
      <c r="J475" s="1"/>
      <c r="K475" s="1"/>
      <c r="L475" s="1"/>
      <c r="T475" s="1"/>
      <c r="U475" s="1"/>
      <c r="V475" s="1"/>
      <c r="W475" s="1"/>
      <c r="X475" s="1"/>
      <c r="Y475" s="1"/>
    </row>
    <row r="476" spans="1:25" ht="12.75" customHeight="1" x14ac:dyDescent="0.25">
      <c r="A476" s="4">
        <v>457</v>
      </c>
      <c r="B476" s="1" t="s">
        <v>482</v>
      </c>
      <c r="C476" s="1" t="s">
        <v>495</v>
      </c>
      <c r="D476" s="3" t="s">
        <v>60</v>
      </c>
      <c r="E476" s="11">
        <v>184.17</v>
      </c>
      <c r="F476" s="11">
        <v>569.35</v>
      </c>
      <c r="G476" s="11">
        <v>104857.19</v>
      </c>
      <c r="H476" s="1"/>
      <c r="I476" s="1"/>
      <c r="J476" s="1"/>
      <c r="K476" s="1"/>
      <c r="L476" s="1"/>
      <c r="T476" s="1"/>
      <c r="U476" s="1"/>
      <c r="V476" s="1"/>
      <c r="W476" s="1"/>
      <c r="X476" s="1"/>
      <c r="Y476" s="1"/>
    </row>
    <row r="477" spans="1:25" ht="12.75" customHeight="1" x14ac:dyDescent="0.25">
      <c r="A477" s="4">
        <v>458</v>
      </c>
      <c r="B477" s="2" t="s">
        <v>2668</v>
      </c>
      <c r="C477" s="1" t="s">
        <v>484</v>
      </c>
      <c r="D477" s="3" t="s">
        <v>69</v>
      </c>
      <c r="E477" s="11">
        <v>149.09</v>
      </c>
      <c r="F477" s="11">
        <v>8.5</v>
      </c>
      <c r="G477" s="11">
        <v>1267.27</v>
      </c>
      <c r="H477" s="1"/>
      <c r="I477" s="1"/>
      <c r="J477" s="1"/>
      <c r="K477" s="1"/>
      <c r="L477" s="1"/>
      <c r="T477" s="1"/>
      <c r="U477" s="1"/>
      <c r="V477" s="1"/>
      <c r="W477" s="1"/>
      <c r="X477" s="1"/>
      <c r="Y477" s="1"/>
    </row>
    <row r="478" spans="1:25" ht="12.75" customHeight="1" x14ac:dyDescent="0.25">
      <c r="A478" s="4">
        <v>459</v>
      </c>
      <c r="B478" s="2" t="s">
        <v>2668</v>
      </c>
      <c r="C478" s="1" t="s">
        <v>485</v>
      </c>
      <c r="D478" s="3" t="s">
        <v>69</v>
      </c>
      <c r="E478" s="11">
        <v>175.4</v>
      </c>
      <c r="F478" s="11">
        <v>4.78</v>
      </c>
      <c r="G478" s="11">
        <v>838.41</v>
      </c>
      <c r="H478" s="1"/>
      <c r="I478" s="1"/>
      <c r="J478" s="1"/>
      <c r="K478" s="1"/>
      <c r="L478" s="1"/>
      <c r="T478" s="1"/>
      <c r="U478" s="1"/>
      <c r="V478" s="1"/>
      <c r="W478" s="1"/>
      <c r="X478" s="1"/>
      <c r="Y478" s="1"/>
    </row>
    <row r="479" spans="1:25" ht="12.75" customHeight="1" x14ac:dyDescent="0.25">
      <c r="A479" s="4">
        <v>460</v>
      </c>
      <c r="B479" s="2" t="s">
        <v>2668</v>
      </c>
      <c r="C479" s="1" t="s">
        <v>486</v>
      </c>
      <c r="D479" s="3" t="s">
        <v>69</v>
      </c>
      <c r="E479" s="11">
        <v>126.288</v>
      </c>
      <c r="F479" s="11">
        <v>4.05</v>
      </c>
      <c r="G479" s="11">
        <v>511.47</v>
      </c>
      <c r="H479" s="1"/>
      <c r="I479" s="1"/>
      <c r="J479" s="1"/>
      <c r="K479" s="1"/>
      <c r="L479" s="1"/>
      <c r="T479" s="1"/>
      <c r="U479" s="1"/>
      <c r="V479" s="1"/>
      <c r="W479" s="1"/>
      <c r="X479" s="1"/>
      <c r="Y479" s="1"/>
    </row>
    <row r="480" spans="1:25" ht="12.75" customHeight="1" x14ac:dyDescent="0.25">
      <c r="A480" s="4">
        <v>461</v>
      </c>
      <c r="B480" s="2" t="s">
        <v>2669</v>
      </c>
      <c r="C480" s="1" t="s">
        <v>487</v>
      </c>
      <c r="D480" s="3" t="s">
        <v>35</v>
      </c>
      <c r="E480" s="11">
        <v>219</v>
      </c>
      <c r="F480" s="11">
        <v>0.71</v>
      </c>
      <c r="G480" s="11">
        <v>155.49</v>
      </c>
      <c r="H480" s="1"/>
      <c r="I480" s="1"/>
      <c r="J480" s="1"/>
      <c r="K480" s="1"/>
      <c r="L480" s="1"/>
      <c r="T480" s="1"/>
      <c r="U480" s="1"/>
      <c r="V480" s="1"/>
      <c r="W480" s="1"/>
      <c r="X480" s="1"/>
      <c r="Y480" s="1"/>
    </row>
    <row r="481" spans="1:25" ht="12.75" customHeight="1" x14ac:dyDescent="0.25">
      <c r="A481" s="4">
        <v>462</v>
      </c>
      <c r="B481" s="2" t="s">
        <v>2671</v>
      </c>
      <c r="C481" s="1" t="s">
        <v>496</v>
      </c>
      <c r="D481" s="3" t="s">
        <v>35</v>
      </c>
      <c r="E481" s="11">
        <v>3803</v>
      </c>
      <c r="F481" s="11">
        <v>0.14000000000000001</v>
      </c>
      <c r="G481" s="11">
        <v>532.41999999999996</v>
      </c>
      <c r="H481" s="1"/>
      <c r="I481" s="1"/>
      <c r="J481" s="1"/>
      <c r="K481" s="1"/>
      <c r="L481" s="1"/>
      <c r="T481" s="1"/>
      <c r="U481" s="1"/>
      <c r="V481" s="1"/>
      <c r="W481" s="1"/>
      <c r="X481" s="1"/>
      <c r="Y481" s="1"/>
    </row>
    <row r="482" spans="1:25" ht="12.75" customHeight="1" x14ac:dyDescent="0.25">
      <c r="A482" s="4">
        <v>463</v>
      </c>
      <c r="B482" s="2" t="s">
        <v>2673</v>
      </c>
      <c r="C482" s="2" t="s">
        <v>497</v>
      </c>
      <c r="D482" s="3" t="s">
        <v>35</v>
      </c>
      <c r="E482" s="11">
        <v>12</v>
      </c>
      <c r="F482" s="11">
        <v>362.44</v>
      </c>
      <c r="G482" s="11">
        <v>4349.28</v>
      </c>
      <c r="H482" s="1"/>
      <c r="I482" s="1"/>
      <c r="J482" s="1"/>
      <c r="K482" s="1"/>
      <c r="L482" s="1"/>
      <c r="T482" s="1"/>
      <c r="U482" s="1"/>
      <c r="V482" s="1"/>
      <c r="W482" s="1"/>
      <c r="X482" s="1"/>
      <c r="Y482" s="1"/>
    </row>
    <row r="483" spans="1:25" ht="12.75" customHeight="1" x14ac:dyDescent="0.25">
      <c r="A483" s="4">
        <v>464</v>
      </c>
      <c r="B483" s="1" t="s">
        <v>491</v>
      </c>
      <c r="C483" s="2" t="s">
        <v>492</v>
      </c>
      <c r="D483" s="3" t="s">
        <v>43</v>
      </c>
      <c r="E483" s="11">
        <v>1.03</v>
      </c>
      <c r="F483" s="11">
        <v>21035.39</v>
      </c>
      <c r="G483" s="11">
        <v>21666.45</v>
      </c>
      <c r="H483" s="1"/>
      <c r="I483" s="1"/>
      <c r="J483" s="1"/>
      <c r="K483" s="1"/>
      <c r="L483" s="1"/>
      <c r="T483" s="1"/>
      <c r="U483" s="1"/>
      <c r="V483" s="1"/>
      <c r="W483" s="1"/>
      <c r="X483" s="1"/>
      <c r="Y483" s="1"/>
    </row>
    <row r="484" spans="1:25" ht="12.75" customHeight="1" x14ac:dyDescent="0.25">
      <c r="A484" s="4">
        <v>465</v>
      </c>
      <c r="B484" s="1" t="s">
        <v>493</v>
      </c>
      <c r="C484" s="2" t="s">
        <v>494</v>
      </c>
      <c r="D484" s="3" t="s">
        <v>43</v>
      </c>
      <c r="E484" s="11">
        <v>1.03</v>
      </c>
      <c r="F484" s="11">
        <v>5645.83</v>
      </c>
      <c r="G484" s="11">
        <v>5815.2</v>
      </c>
      <c r="H484" s="1"/>
      <c r="I484" s="1"/>
      <c r="J484" s="1"/>
      <c r="K484" s="1"/>
      <c r="L484" s="1"/>
      <c r="T484" s="1"/>
      <c r="U484" s="1"/>
      <c r="V484" s="1"/>
      <c r="W484" s="1"/>
      <c r="X484" s="1"/>
      <c r="Y484" s="1"/>
    </row>
    <row r="485" spans="1:25" ht="12.75" customHeight="1" x14ac:dyDescent="0.25">
      <c r="A485" s="4">
        <v>466</v>
      </c>
      <c r="B485" s="2" t="s">
        <v>2664</v>
      </c>
      <c r="C485" s="1" t="s">
        <v>476</v>
      </c>
      <c r="D485" s="3" t="s">
        <v>69</v>
      </c>
      <c r="E485" s="11">
        <v>248.23</v>
      </c>
      <c r="F485" s="11">
        <v>35.799999999999997</v>
      </c>
      <c r="G485" s="11">
        <v>8886.6299999999992</v>
      </c>
      <c r="H485" s="1"/>
      <c r="I485" s="1"/>
      <c r="J485" s="1"/>
      <c r="K485" s="1"/>
      <c r="L485" s="1"/>
      <c r="T485" s="1"/>
      <c r="U485" s="1"/>
      <c r="V485" s="1"/>
      <c r="W485" s="1"/>
      <c r="X485" s="1"/>
      <c r="Y485" s="1"/>
    </row>
    <row r="486" spans="1:25" ht="12.75" customHeight="1" x14ac:dyDescent="0.25">
      <c r="A486" s="4">
        <v>467</v>
      </c>
      <c r="B486" s="2" t="s">
        <v>2666</v>
      </c>
      <c r="C486" s="1" t="s">
        <v>480</v>
      </c>
      <c r="D486" s="3" t="s">
        <v>69</v>
      </c>
      <c r="E486" s="11">
        <v>85.49</v>
      </c>
      <c r="F486" s="11">
        <v>31.04</v>
      </c>
      <c r="G486" s="11">
        <v>2653.61</v>
      </c>
      <c r="H486" s="1"/>
      <c r="I486" s="1"/>
      <c r="J486" s="1"/>
      <c r="K486" s="1"/>
      <c r="L486" s="1"/>
      <c r="T486" s="1"/>
      <c r="U486" s="1"/>
      <c r="V486" s="1"/>
      <c r="W486" s="1"/>
      <c r="X486" s="1"/>
      <c r="Y486" s="1"/>
    </row>
    <row r="487" spans="1:25" ht="12.75" customHeight="1" x14ac:dyDescent="0.25">
      <c r="A487" s="4">
        <v>468</v>
      </c>
      <c r="B487" s="2" t="s">
        <v>2667</v>
      </c>
      <c r="C487" s="2" t="s">
        <v>481</v>
      </c>
      <c r="D487" s="3" t="s">
        <v>48</v>
      </c>
      <c r="E487" s="11">
        <v>5.3045</v>
      </c>
      <c r="F487" s="11">
        <v>796.61</v>
      </c>
      <c r="G487" s="11">
        <v>4225.62</v>
      </c>
      <c r="H487" s="1"/>
      <c r="I487" s="1"/>
      <c r="J487" s="1"/>
      <c r="K487" s="1"/>
      <c r="L487" s="1"/>
      <c r="T487" s="1"/>
      <c r="U487" s="1"/>
      <c r="V487" s="1"/>
      <c r="W487" s="1"/>
      <c r="X487" s="1"/>
      <c r="Y487" s="1"/>
    </row>
    <row r="488" spans="1:25" ht="12.75" customHeight="1" x14ac:dyDescent="0.25">
      <c r="A488" s="4">
        <v>469</v>
      </c>
      <c r="B488" s="1" t="s">
        <v>482</v>
      </c>
      <c r="C488" s="1" t="s">
        <v>498</v>
      </c>
      <c r="D488" s="3" t="s">
        <v>60</v>
      </c>
      <c r="E488" s="11">
        <v>216.3</v>
      </c>
      <c r="F488" s="11">
        <v>58.51</v>
      </c>
      <c r="G488" s="11">
        <v>12655.71</v>
      </c>
      <c r="H488" s="1"/>
      <c r="I488" s="1"/>
      <c r="J488" s="1"/>
      <c r="K488" s="1"/>
      <c r="L488" s="1"/>
      <c r="T488" s="1"/>
      <c r="U488" s="1"/>
      <c r="V488" s="1"/>
      <c r="W488" s="1"/>
      <c r="X488" s="1"/>
      <c r="Y488" s="1"/>
    </row>
    <row r="489" spans="1:25" ht="12.75" customHeight="1" x14ac:dyDescent="0.25">
      <c r="A489" s="4">
        <v>470</v>
      </c>
      <c r="B489" s="1" t="s">
        <v>482</v>
      </c>
      <c r="C489" s="1" t="s">
        <v>495</v>
      </c>
      <c r="D489" s="3" t="s">
        <v>60</v>
      </c>
      <c r="E489" s="11">
        <v>108.15</v>
      </c>
      <c r="F489" s="11">
        <v>569.35</v>
      </c>
      <c r="G489" s="11">
        <v>61575.199999999997</v>
      </c>
      <c r="H489" s="1"/>
      <c r="I489" s="1"/>
      <c r="J489" s="1"/>
      <c r="K489" s="1"/>
      <c r="L489" s="1"/>
      <c r="T489" s="1"/>
      <c r="U489" s="1"/>
      <c r="V489" s="1"/>
      <c r="W489" s="1"/>
      <c r="X489" s="1"/>
      <c r="Y489" s="1"/>
    </row>
    <row r="490" spans="1:25" ht="12.75" customHeight="1" x14ac:dyDescent="0.25">
      <c r="A490" s="4">
        <v>471</v>
      </c>
      <c r="B490" s="2" t="s">
        <v>2668</v>
      </c>
      <c r="C490" s="1" t="s">
        <v>484</v>
      </c>
      <c r="D490" s="3" t="s">
        <v>69</v>
      </c>
      <c r="E490" s="11">
        <v>175.1</v>
      </c>
      <c r="F490" s="11">
        <v>8.5</v>
      </c>
      <c r="G490" s="11">
        <v>1488.35</v>
      </c>
      <c r="H490" s="1"/>
      <c r="I490" s="1"/>
      <c r="J490" s="1"/>
      <c r="K490" s="1"/>
      <c r="L490" s="1"/>
      <c r="T490" s="1"/>
      <c r="U490" s="1"/>
      <c r="V490" s="1"/>
      <c r="W490" s="1"/>
      <c r="X490" s="1"/>
      <c r="Y490" s="1"/>
    </row>
    <row r="491" spans="1:25" ht="12.75" customHeight="1" x14ac:dyDescent="0.25">
      <c r="A491" s="4">
        <v>472</v>
      </c>
      <c r="B491" s="2" t="s">
        <v>2668</v>
      </c>
      <c r="C491" s="1" t="s">
        <v>485</v>
      </c>
      <c r="D491" s="3" t="s">
        <v>69</v>
      </c>
      <c r="E491" s="11">
        <v>206</v>
      </c>
      <c r="F491" s="11">
        <v>4.78</v>
      </c>
      <c r="G491" s="11">
        <v>984.68</v>
      </c>
      <c r="H491" s="1"/>
      <c r="I491" s="1"/>
      <c r="J491" s="1"/>
      <c r="K491" s="1"/>
      <c r="L491" s="1"/>
      <c r="T491" s="1"/>
      <c r="U491" s="1"/>
      <c r="V491" s="1"/>
      <c r="W491" s="1"/>
      <c r="X491" s="1"/>
      <c r="Y491" s="1"/>
    </row>
    <row r="492" spans="1:25" ht="12.75" customHeight="1" x14ac:dyDescent="0.25">
      <c r="A492" s="4">
        <v>473</v>
      </c>
      <c r="B492" s="2" t="s">
        <v>2668</v>
      </c>
      <c r="C492" s="1" t="s">
        <v>486</v>
      </c>
      <c r="D492" s="3" t="s">
        <v>69</v>
      </c>
      <c r="E492" s="11">
        <v>148.32</v>
      </c>
      <c r="F492" s="11">
        <v>4.05</v>
      </c>
      <c r="G492" s="11">
        <v>600.70000000000005</v>
      </c>
      <c r="H492" s="1"/>
      <c r="I492" s="1"/>
      <c r="J492" s="1"/>
      <c r="K492" s="1"/>
      <c r="L492" s="1"/>
      <c r="T492" s="1"/>
      <c r="U492" s="1"/>
      <c r="V492" s="1"/>
      <c r="W492" s="1"/>
      <c r="X492" s="1"/>
      <c r="Y492" s="1"/>
    </row>
    <row r="493" spans="1:25" ht="12.75" customHeight="1" x14ac:dyDescent="0.25">
      <c r="A493" s="4">
        <v>474</v>
      </c>
      <c r="B493" s="2" t="s">
        <v>2669</v>
      </c>
      <c r="C493" s="1" t="s">
        <v>487</v>
      </c>
      <c r="D493" s="3" t="s">
        <v>35</v>
      </c>
      <c r="E493" s="11">
        <v>258</v>
      </c>
      <c r="F493" s="11">
        <v>0.71</v>
      </c>
      <c r="G493" s="11">
        <v>183.18</v>
      </c>
      <c r="H493" s="1"/>
      <c r="I493" s="1"/>
      <c r="J493" s="1"/>
      <c r="K493" s="1"/>
      <c r="L493" s="1"/>
      <c r="T493" s="1"/>
      <c r="U493" s="1"/>
      <c r="V493" s="1"/>
      <c r="W493" s="1"/>
      <c r="X493" s="1"/>
      <c r="Y493" s="1"/>
    </row>
    <row r="494" spans="1:25" ht="12.75" customHeight="1" x14ac:dyDescent="0.25">
      <c r="A494" s="4">
        <v>475</v>
      </c>
      <c r="B494" s="2" t="s">
        <v>2670</v>
      </c>
      <c r="C494" s="1" t="s">
        <v>488</v>
      </c>
      <c r="D494" s="3" t="s">
        <v>35</v>
      </c>
      <c r="E494" s="11">
        <v>625</v>
      </c>
      <c r="F494" s="11">
        <v>0.71</v>
      </c>
      <c r="G494" s="11">
        <v>443.75</v>
      </c>
      <c r="H494" s="1"/>
      <c r="I494" s="1"/>
      <c r="J494" s="1"/>
      <c r="K494" s="1"/>
      <c r="L494" s="1"/>
      <c r="T494" s="1"/>
      <c r="U494" s="1"/>
      <c r="V494" s="1"/>
      <c r="W494" s="1"/>
      <c r="X494" s="1"/>
      <c r="Y494" s="1"/>
    </row>
    <row r="495" spans="1:25" ht="12.75" customHeight="1" x14ac:dyDescent="0.25">
      <c r="A495" s="4">
        <v>476</v>
      </c>
      <c r="B495" s="2" t="s">
        <v>2671</v>
      </c>
      <c r="C495" s="1" t="s">
        <v>489</v>
      </c>
      <c r="D495" s="3" t="s">
        <v>35</v>
      </c>
      <c r="E495" s="11">
        <v>3842</v>
      </c>
      <c r="F495" s="11">
        <v>0.51</v>
      </c>
      <c r="G495" s="11">
        <v>1959.42</v>
      </c>
      <c r="H495" s="1"/>
      <c r="I495" s="1"/>
      <c r="J495" s="1"/>
      <c r="K495" s="1"/>
      <c r="L495" s="1"/>
      <c r="T495" s="1"/>
      <c r="U495" s="1"/>
      <c r="V495" s="1"/>
      <c r="W495" s="1"/>
      <c r="X495" s="1"/>
      <c r="Y495" s="1"/>
    </row>
    <row r="496" spans="1:25" ht="12.75" customHeight="1" x14ac:dyDescent="0.25">
      <c r="A496" s="4">
        <v>477</v>
      </c>
      <c r="B496" s="2" t="s">
        <v>2671</v>
      </c>
      <c r="C496" s="1" t="s">
        <v>496</v>
      </c>
      <c r="D496" s="3" t="s">
        <v>35</v>
      </c>
      <c r="E496" s="11">
        <v>1545</v>
      </c>
      <c r="F496" s="11">
        <v>0.14000000000000001</v>
      </c>
      <c r="G496" s="11">
        <v>216.3</v>
      </c>
      <c r="H496" s="1"/>
      <c r="I496" s="1"/>
      <c r="J496" s="1"/>
      <c r="K496" s="1"/>
      <c r="L496" s="1"/>
      <c r="T496" s="1"/>
      <c r="U496" s="1"/>
      <c r="V496" s="1"/>
      <c r="W496" s="1"/>
      <c r="X496" s="1"/>
      <c r="Y496" s="1"/>
    </row>
    <row r="497" spans="1:25" ht="12.75" customHeight="1" x14ac:dyDescent="0.25">
      <c r="A497" s="4">
        <v>478</v>
      </c>
      <c r="B497" s="2" t="s">
        <v>2672</v>
      </c>
      <c r="C497" s="1" t="s">
        <v>490</v>
      </c>
      <c r="D497" s="3" t="s">
        <v>149</v>
      </c>
      <c r="E497" s="11">
        <v>62.83</v>
      </c>
      <c r="F497" s="11">
        <v>7.89</v>
      </c>
      <c r="G497" s="11">
        <v>495.73</v>
      </c>
      <c r="H497" s="1"/>
      <c r="I497" s="1"/>
      <c r="J497" s="1"/>
      <c r="K497" s="1"/>
      <c r="L497" s="1"/>
      <c r="T497" s="1"/>
      <c r="U497" s="1"/>
      <c r="V497" s="1"/>
      <c r="W497" s="1"/>
      <c r="X497" s="1"/>
      <c r="Y497" s="1"/>
    </row>
    <row r="498" spans="1:25" ht="12.75" customHeight="1" x14ac:dyDescent="0.25">
      <c r="A498" s="4">
        <v>479</v>
      </c>
      <c r="B498" s="2" t="s">
        <v>2673</v>
      </c>
      <c r="C498" s="2" t="s">
        <v>497</v>
      </c>
      <c r="D498" s="3" t="s">
        <v>35</v>
      </c>
      <c r="E498" s="11">
        <v>14</v>
      </c>
      <c r="F498" s="11">
        <v>362.44</v>
      </c>
      <c r="G498" s="11">
        <v>5074.16</v>
      </c>
      <c r="H498" s="1"/>
      <c r="I498" s="1"/>
      <c r="J498" s="1"/>
      <c r="K498" s="1"/>
      <c r="L498" s="1"/>
      <c r="T498" s="1"/>
      <c r="U498" s="1"/>
      <c r="V498" s="1"/>
      <c r="W498" s="1"/>
      <c r="X498" s="1"/>
      <c r="Y498" s="1"/>
    </row>
    <row r="499" spans="1:25" ht="12.75" customHeight="1" x14ac:dyDescent="0.25">
      <c r="A499" s="4">
        <v>480</v>
      </c>
      <c r="B499" s="1" t="s">
        <v>474</v>
      </c>
      <c r="C499" s="2" t="s">
        <v>475</v>
      </c>
      <c r="D499" s="3" t="s">
        <v>43</v>
      </c>
      <c r="E499" s="11">
        <v>0.89100000000000001</v>
      </c>
      <c r="F499" s="11">
        <v>27558.06</v>
      </c>
      <c r="G499" s="11">
        <v>24554.23</v>
      </c>
      <c r="H499" s="1"/>
      <c r="I499" s="1"/>
      <c r="J499" s="1"/>
      <c r="K499" s="1"/>
      <c r="L499" s="1"/>
      <c r="T499" s="1"/>
      <c r="U499" s="1"/>
      <c r="V499" s="1"/>
      <c r="W499" s="1"/>
      <c r="X499" s="1"/>
      <c r="Y499" s="1"/>
    </row>
    <row r="500" spans="1:25" ht="12.75" customHeight="1" x14ac:dyDescent="0.25">
      <c r="A500" s="4">
        <v>481</v>
      </c>
      <c r="B500" s="2" t="s">
        <v>2664</v>
      </c>
      <c r="C500" s="1" t="s">
        <v>476</v>
      </c>
      <c r="D500" s="3" t="s">
        <v>69</v>
      </c>
      <c r="E500" s="11">
        <v>204.85</v>
      </c>
      <c r="F500" s="11">
        <v>35.799999999999997</v>
      </c>
      <c r="G500" s="11">
        <v>7333.63</v>
      </c>
      <c r="H500" s="1"/>
      <c r="I500" s="1"/>
      <c r="J500" s="1"/>
      <c r="K500" s="1"/>
      <c r="L500" s="1"/>
      <c r="T500" s="1"/>
      <c r="U500" s="1"/>
      <c r="V500" s="1"/>
      <c r="W500" s="1"/>
      <c r="X500" s="1"/>
      <c r="Y500" s="1"/>
    </row>
    <row r="501" spans="1:25" ht="12.75" customHeight="1" x14ac:dyDescent="0.25">
      <c r="A501" s="4">
        <v>482</v>
      </c>
      <c r="B501" s="2" t="s">
        <v>2666</v>
      </c>
      <c r="C501" s="1" t="s">
        <v>480</v>
      </c>
      <c r="D501" s="3" t="s">
        <v>69</v>
      </c>
      <c r="E501" s="11">
        <v>70.55</v>
      </c>
      <c r="F501" s="11">
        <v>31.04</v>
      </c>
      <c r="G501" s="11">
        <v>2189.87</v>
      </c>
      <c r="H501" s="1"/>
      <c r="I501" s="1"/>
      <c r="J501" s="1"/>
      <c r="K501" s="1"/>
      <c r="L501" s="1"/>
      <c r="T501" s="1"/>
      <c r="U501" s="1"/>
      <c r="V501" s="1"/>
      <c r="W501" s="1"/>
      <c r="X501" s="1"/>
      <c r="Y501" s="1"/>
    </row>
    <row r="502" spans="1:25" ht="12.75" customHeight="1" x14ac:dyDescent="0.25">
      <c r="A502" s="4">
        <v>483</v>
      </c>
      <c r="B502" s="2" t="s">
        <v>2674</v>
      </c>
      <c r="C502" s="2" t="s">
        <v>499</v>
      </c>
      <c r="D502" s="3" t="s">
        <v>69</v>
      </c>
      <c r="E502" s="11">
        <v>9.8810000000000002</v>
      </c>
      <c r="F502" s="11">
        <v>41.02</v>
      </c>
      <c r="G502" s="11">
        <v>405.32</v>
      </c>
      <c r="H502" s="1"/>
      <c r="I502" s="1"/>
      <c r="J502" s="1"/>
      <c r="K502" s="1"/>
      <c r="L502" s="1"/>
      <c r="T502" s="1"/>
      <c r="U502" s="1"/>
      <c r="V502" s="1"/>
      <c r="W502" s="1"/>
      <c r="X502" s="1"/>
      <c r="Y502" s="1"/>
    </row>
    <row r="503" spans="1:25" ht="12.75" customHeight="1" x14ac:dyDescent="0.25">
      <c r="A503" s="4">
        <v>484</v>
      </c>
      <c r="B503" s="2" t="s">
        <v>2675</v>
      </c>
      <c r="C503" s="2" t="s">
        <v>500</v>
      </c>
      <c r="D503" s="3" t="s">
        <v>69</v>
      </c>
      <c r="E503" s="11">
        <v>3.403</v>
      </c>
      <c r="F503" s="11">
        <v>38.15</v>
      </c>
      <c r="G503" s="11">
        <v>129.82</v>
      </c>
      <c r="H503" s="1"/>
      <c r="I503" s="1"/>
      <c r="J503" s="1"/>
      <c r="K503" s="1"/>
      <c r="L503" s="1"/>
      <c r="T503" s="1"/>
      <c r="U503" s="1"/>
      <c r="V503" s="1"/>
      <c r="W503" s="1"/>
      <c r="X503" s="1"/>
      <c r="Y503" s="1"/>
    </row>
    <row r="504" spans="1:25" ht="12.75" customHeight="1" x14ac:dyDescent="0.25">
      <c r="A504" s="4">
        <v>485</v>
      </c>
      <c r="B504" s="2" t="s">
        <v>2667</v>
      </c>
      <c r="C504" s="2" t="s">
        <v>481</v>
      </c>
      <c r="D504" s="3" t="s">
        <v>48</v>
      </c>
      <c r="E504" s="11">
        <v>4.3775000000000004</v>
      </c>
      <c r="F504" s="11">
        <v>796.61</v>
      </c>
      <c r="G504" s="11">
        <v>3487.16</v>
      </c>
      <c r="H504" s="1"/>
      <c r="I504" s="1"/>
      <c r="J504" s="1"/>
      <c r="K504" s="1"/>
      <c r="L504" s="1"/>
      <c r="T504" s="1"/>
      <c r="U504" s="1"/>
      <c r="V504" s="1"/>
      <c r="W504" s="1"/>
      <c r="X504" s="1"/>
      <c r="Y504" s="1"/>
    </row>
    <row r="505" spans="1:25" ht="12.75" customHeight="1" x14ac:dyDescent="0.25">
      <c r="A505" s="4">
        <v>486</v>
      </c>
      <c r="B505" s="2" t="s">
        <v>2667</v>
      </c>
      <c r="C505" s="2" t="s">
        <v>501</v>
      </c>
      <c r="D505" s="3" t="s">
        <v>48</v>
      </c>
      <c r="E505" s="11">
        <v>0.42230000000000001</v>
      </c>
      <c r="F505" s="11">
        <v>796.61</v>
      </c>
      <c r="G505" s="11">
        <v>336.41</v>
      </c>
      <c r="H505" s="1"/>
      <c r="I505" s="1"/>
      <c r="J505" s="1"/>
      <c r="K505" s="1"/>
      <c r="L505" s="1"/>
      <c r="T505" s="1"/>
      <c r="U505" s="1"/>
      <c r="V505" s="1"/>
      <c r="W505" s="1"/>
      <c r="X505" s="1"/>
      <c r="Y505" s="1"/>
    </row>
    <row r="506" spans="1:25" ht="12.75" customHeight="1" x14ac:dyDescent="0.25">
      <c r="A506" s="4">
        <v>487</v>
      </c>
      <c r="B506" s="1" t="s">
        <v>482</v>
      </c>
      <c r="C506" s="1" t="s">
        <v>498</v>
      </c>
      <c r="D506" s="3" t="s">
        <v>60</v>
      </c>
      <c r="E506" s="11">
        <v>374.22</v>
      </c>
      <c r="F506" s="11">
        <v>58.51</v>
      </c>
      <c r="G506" s="11">
        <v>21895.61</v>
      </c>
      <c r="H506" s="1"/>
      <c r="I506" s="1"/>
      <c r="J506" s="1"/>
      <c r="K506" s="1"/>
      <c r="L506" s="1"/>
      <c r="T506" s="1"/>
      <c r="U506" s="1"/>
      <c r="V506" s="1"/>
      <c r="W506" s="1"/>
      <c r="X506" s="1"/>
      <c r="Y506" s="1"/>
    </row>
    <row r="507" spans="1:25" ht="12.75" customHeight="1" x14ac:dyDescent="0.25">
      <c r="A507" s="4">
        <v>488</v>
      </c>
      <c r="B507" s="2" t="s">
        <v>2668</v>
      </c>
      <c r="C507" s="1" t="s">
        <v>484</v>
      </c>
      <c r="D507" s="3" t="s">
        <v>69</v>
      </c>
      <c r="E507" s="11">
        <v>302.94</v>
      </c>
      <c r="F507" s="11">
        <v>8.5</v>
      </c>
      <c r="G507" s="11">
        <v>2574.9899999999998</v>
      </c>
      <c r="H507" s="1"/>
      <c r="I507" s="1"/>
      <c r="J507" s="1"/>
      <c r="K507" s="1"/>
      <c r="L507" s="1"/>
      <c r="T507" s="1"/>
      <c r="U507" s="1"/>
      <c r="V507" s="1"/>
      <c r="W507" s="1"/>
      <c r="X507" s="1"/>
      <c r="Y507" s="1"/>
    </row>
    <row r="508" spans="1:25" ht="12.75" customHeight="1" x14ac:dyDescent="0.25">
      <c r="A508" s="4">
        <v>489</v>
      </c>
      <c r="B508" s="2" t="s">
        <v>2668</v>
      </c>
      <c r="C508" s="1" t="s">
        <v>485</v>
      </c>
      <c r="D508" s="3" t="s">
        <v>69</v>
      </c>
      <c r="E508" s="11">
        <v>178.2</v>
      </c>
      <c r="F508" s="11">
        <v>4.78</v>
      </c>
      <c r="G508" s="11">
        <v>851.8</v>
      </c>
      <c r="H508" s="1"/>
      <c r="I508" s="1"/>
      <c r="J508" s="1"/>
      <c r="K508" s="1"/>
      <c r="L508" s="1"/>
      <c r="T508" s="1"/>
      <c r="U508" s="1"/>
      <c r="V508" s="1"/>
      <c r="W508" s="1"/>
      <c r="X508" s="1"/>
      <c r="Y508" s="1"/>
    </row>
    <row r="509" spans="1:25" ht="12.75" customHeight="1" x14ac:dyDescent="0.25">
      <c r="A509" s="4">
        <v>490</v>
      </c>
      <c r="B509" s="2" t="s">
        <v>2668</v>
      </c>
      <c r="C509" s="1" t="s">
        <v>486</v>
      </c>
      <c r="D509" s="3" t="s">
        <v>69</v>
      </c>
      <c r="E509" s="11">
        <v>128.304</v>
      </c>
      <c r="F509" s="11">
        <v>4.05</v>
      </c>
      <c r="G509" s="11">
        <v>519.63</v>
      </c>
      <c r="H509" s="1"/>
      <c r="I509" s="1"/>
      <c r="J509" s="1"/>
      <c r="K509" s="1"/>
      <c r="L509" s="1"/>
      <c r="T509" s="1"/>
      <c r="U509" s="1"/>
      <c r="V509" s="1"/>
      <c r="W509" s="1"/>
      <c r="X509" s="1"/>
      <c r="Y509" s="1"/>
    </row>
    <row r="510" spans="1:25" ht="12.75" customHeight="1" x14ac:dyDescent="0.25">
      <c r="A510" s="4">
        <v>491</v>
      </c>
      <c r="B510" s="2" t="s">
        <v>2669</v>
      </c>
      <c r="C510" s="1" t="s">
        <v>487</v>
      </c>
      <c r="D510" s="3" t="s">
        <v>35</v>
      </c>
      <c r="E510" s="11">
        <v>223</v>
      </c>
      <c r="F510" s="11">
        <v>0.71</v>
      </c>
      <c r="G510" s="11">
        <v>158.33000000000001</v>
      </c>
      <c r="H510" s="1"/>
      <c r="I510" s="1"/>
      <c r="J510" s="1"/>
      <c r="K510" s="1"/>
      <c r="L510" s="1"/>
      <c r="T510" s="1"/>
      <c r="U510" s="1"/>
      <c r="V510" s="1"/>
      <c r="W510" s="1"/>
      <c r="X510" s="1"/>
      <c r="Y510" s="1"/>
    </row>
    <row r="511" spans="1:25" ht="12.75" customHeight="1" x14ac:dyDescent="0.25">
      <c r="A511" s="4">
        <v>492</v>
      </c>
      <c r="B511" s="2" t="s">
        <v>2670</v>
      </c>
      <c r="C511" s="1" t="s">
        <v>502</v>
      </c>
      <c r="D511" s="3" t="s">
        <v>35</v>
      </c>
      <c r="E511" s="11">
        <v>541</v>
      </c>
      <c r="F511" s="11">
        <v>0.63</v>
      </c>
      <c r="G511" s="11">
        <v>340.83</v>
      </c>
      <c r="H511" s="1"/>
      <c r="I511" s="1"/>
      <c r="J511" s="1"/>
      <c r="K511" s="1"/>
      <c r="L511" s="1"/>
      <c r="T511" s="1"/>
      <c r="U511" s="1"/>
      <c r="V511" s="1"/>
      <c r="W511" s="1"/>
      <c r="X511" s="1"/>
      <c r="Y511" s="1"/>
    </row>
    <row r="512" spans="1:25" ht="12.75" customHeight="1" x14ac:dyDescent="0.25">
      <c r="A512" s="4">
        <v>493</v>
      </c>
      <c r="B512" s="2" t="s">
        <v>2671</v>
      </c>
      <c r="C512" s="1" t="s">
        <v>503</v>
      </c>
      <c r="D512" s="3" t="s">
        <v>35</v>
      </c>
      <c r="E512" s="11">
        <v>4571</v>
      </c>
      <c r="F512" s="11">
        <v>0.53</v>
      </c>
      <c r="G512" s="11">
        <v>2422.63</v>
      </c>
      <c r="H512" s="1"/>
      <c r="I512" s="1"/>
      <c r="J512" s="1"/>
      <c r="K512" s="1"/>
      <c r="L512" s="1"/>
      <c r="T512" s="1"/>
      <c r="U512" s="1"/>
      <c r="V512" s="1"/>
      <c r="W512" s="1"/>
      <c r="X512" s="1"/>
      <c r="Y512" s="1"/>
    </row>
    <row r="513" spans="1:25" ht="12.75" customHeight="1" x14ac:dyDescent="0.25">
      <c r="A513" s="4">
        <v>494</v>
      </c>
      <c r="B513" s="2" t="s">
        <v>2672</v>
      </c>
      <c r="C513" s="1" t="s">
        <v>490</v>
      </c>
      <c r="D513" s="3" t="s">
        <v>149</v>
      </c>
      <c r="E513" s="11">
        <v>97.119</v>
      </c>
      <c r="F513" s="11">
        <v>7.89</v>
      </c>
      <c r="G513" s="11">
        <v>766.27</v>
      </c>
      <c r="H513" s="1"/>
      <c r="I513" s="1"/>
      <c r="J513" s="1"/>
      <c r="K513" s="1"/>
      <c r="L513" s="1"/>
      <c r="T513" s="1"/>
      <c r="U513" s="1"/>
      <c r="V513" s="1"/>
      <c r="W513" s="1"/>
      <c r="X513" s="1"/>
      <c r="Y513" s="1"/>
    </row>
    <row r="514" spans="1:25" ht="12.75" customHeight="1" x14ac:dyDescent="0.25">
      <c r="A514" s="4">
        <v>495</v>
      </c>
      <c r="B514" s="1" t="s">
        <v>504</v>
      </c>
      <c r="C514" s="2" t="s">
        <v>505</v>
      </c>
      <c r="D514" s="3" t="s">
        <v>43</v>
      </c>
      <c r="E514" s="11">
        <v>0.15</v>
      </c>
      <c r="F514" s="11">
        <v>33424.269999999997</v>
      </c>
      <c r="G514" s="11">
        <v>5013.6400000000003</v>
      </c>
      <c r="H514" s="1"/>
      <c r="I514" s="1"/>
      <c r="J514" s="1"/>
      <c r="K514" s="1"/>
      <c r="L514" s="1"/>
      <c r="T514" s="1"/>
      <c r="U514" s="1"/>
      <c r="V514" s="1"/>
      <c r="W514" s="1"/>
      <c r="X514" s="1"/>
      <c r="Y514" s="1"/>
    </row>
    <row r="515" spans="1:25" ht="12.75" customHeight="1" x14ac:dyDescent="0.25">
      <c r="A515" s="4">
        <v>496</v>
      </c>
      <c r="B515" s="1" t="s">
        <v>493</v>
      </c>
      <c r="C515" s="2" t="s">
        <v>494</v>
      </c>
      <c r="D515" s="3" t="s">
        <v>43</v>
      </c>
      <c r="E515" s="11">
        <v>-0.15</v>
      </c>
      <c r="F515" s="11">
        <v>5645.83</v>
      </c>
      <c r="G515" s="11">
        <v>-846.87</v>
      </c>
      <c r="H515" s="1"/>
      <c r="I515" s="1"/>
      <c r="J515" s="1"/>
      <c r="K515" s="1"/>
      <c r="L515" s="1"/>
      <c r="T515" s="1"/>
      <c r="U515" s="1"/>
      <c r="V515" s="1"/>
      <c r="W515" s="1"/>
      <c r="X515" s="1"/>
      <c r="Y515" s="1"/>
    </row>
    <row r="516" spans="1:25" ht="12.75" customHeight="1" x14ac:dyDescent="0.25">
      <c r="A516" s="4">
        <v>497</v>
      </c>
      <c r="B516" s="2" t="s">
        <v>2664</v>
      </c>
      <c r="C516" s="1" t="s">
        <v>476</v>
      </c>
      <c r="D516" s="3" t="s">
        <v>69</v>
      </c>
      <c r="E516" s="11">
        <v>72.3</v>
      </c>
      <c r="F516" s="11">
        <v>35.799999999999997</v>
      </c>
      <c r="G516" s="11">
        <v>2588.34</v>
      </c>
      <c r="H516" s="1"/>
      <c r="I516" s="1"/>
      <c r="J516" s="1"/>
      <c r="K516" s="1"/>
      <c r="L516" s="1"/>
      <c r="T516" s="1"/>
      <c r="U516" s="1"/>
      <c r="V516" s="1"/>
      <c r="W516" s="1"/>
      <c r="X516" s="1"/>
      <c r="Y516" s="1"/>
    </row>
    <row r="517" spans="1:25" ht="12.75" customHeight="1" x14ac:dyDescent="0.25">
      <c r="A517" s="4">
        <v>498</v>
      </c>
      <c r="B517" s="2" t="s">
        <v>2666</v>
      </c>
      <c r="C517" s="1" t="s">
        <v>480</v>
      </c>
      <c r="D517" s="3" t="s">
        <v>69</v>
      </c>
      <c r="E517" s="11">
        <v>24.9</v>
      </c>
      <c r="F517" s="11">
        <v>31.04</v>
      </c>
      <c r="G517" s="11">
        <v>772.9</v>
      </c>
      <c r="H517" s="1"/>
      <c r="I517" s="1"/>
      <c r="J517" s="1"/>
      <c r="K517" s="1"/>
      <c r="L517" s="1"/>
      <c r="T517" s="1"/>
      <c r="U517" s="1"/>
      <c r="V517" s="1"/>
      <c r="W517" s="1"/>
      <c r="X517" s="1"/>
      <c r="Y517" s="1"/>
    </row>
    <row r="518" spans="1:25" ht="12.75" customHeight="1" x14ac:dyDescent="0.25">
      <c r="A518" s="4">
        <v>499</v>
      </c>
      <c r="B518" s="2" t="s">
        <v>2667</v>
      </c>
      <c r="C518" s="2" t="s">
        <v>501</v>
      </c>
      <c r="D518" s="3" t="s">
        <v>48</v>
      </c>
      <c r="E518" s="11">
        <v>0.1545</v>
      </c>
      <c r="F518" s="11">
        <v>796.61</v>
      </c>
      <c r="G518" s="11">
        <v>123.08</v>
      </c>
      <c r="H518" s="1"/>
      <c r="I518" s="1"/>
      <c r="J518" s="1"/>
      <c r="K518" s="1"/>
      <c r="L518" s="1"/>
      <c r="T518" s="1"/>
      <c r="U518" s="1"/>
      <c r="V518" s="1"/>
      <c r="W518" s="1"/>
      <c r="X518" s="1"/>
      <c r="Y518" s="1"/>
    </row>
    <row r="519" spans="1:25" ht="12.75" customHeight="1" x14ac:dyDescent="0.25">
      <c r="A519" s="4">
        <v>500</v>
      </c>
      <c r="B519" s="1" t="s">
        <v>482</v>
      </c>
      <c r="C519" s="1" t="s">
        <v>498</v>
      </c>
      <c r="D519" s="3" t="s">
        <v>60</v>
      </c>
      <c r="E519" s="11">
        <v>31.5</v>
      </c>
      <c r="F519" s="11">
        <v>58.51</v>
      </c>
      <c r="G519" s="11">
        <v>1843.07</v>
      </c>
      <c r="H519" s="1"/>
      <c r="I519" s="1"/>
      <c r="J519" s="1"/>
      <c r="K519" s="1"/>
      <c r="L519" s="1"/>
      <c r="T519" s="1"/>
      <c r="U519" s="1"/>
      <c r="V519" s="1"/>
      <c r="W519" s="1"/>
      <c r="X519" s="1"/>
      <c r="Y519" s="1"/>
    </row>
    <row r="520" spans="1:25" ht="12.75" customHeight="1" x14ac:dyDescent="0.25">
      <c r="A520" s="4">
        <v>501</v>
      </c>
      <c r="B520" s="1" t="s">
        <v>482</v>
      </c>
      <c r="C520" s="1" t="s">
        <v>495</v>
      </c>
      <c r="D520" s="3" t="s">
        <v>60</v>
      </c>
      <c r="E520" s="11">
        <v>15.75</v>
      </c>
      <c r="F520" s="11">
        <v>569.35</v>
      </c>
      <c r="G520" s="11">
        <v>8967.26</v>
      </c>
      <c r="H520" s="1"/>
      <c r="I520" s="1"/>
      <c r="J520" s="1"/>
      <c r="K520" s="1"/>
      <c r="L520" s="1"/>
      <c r="T520" s="1"/>
      <c r="U520" s="1"/>
      <c r="V520" s="1"/>
      <c r="W520" s="1"/>
      <c r="X520" s="1"/>
      <c r="Y520" s="1"/>
    </row>
    <row r="521" spans="1:25" ht="12.75" customHeight="1" x14ac:dyDescent="0.25">
      <c r="A521" s="4">
        <v>502</v>
      </c>
      <c r="B521" s="2" t="s">
        <v>2668</v>
      </c>
      <c r="C521" s="1" t="s">
        <v>484</v>
      </c>
      <c r="D521" s="3" t="s">
        <v>69</v>
      </c>
      <c r="E521" s="11">
        <v>51</v>
      </c>
      <c r="F521" s="11">
        <v>8.5</v>
      </c>
      <c r="G521" s="11">
        <v>433.5</v>
      </c>
      <c r="H521" s="1"/>
      <c r="I521" s="1"/>
      <c r="J521" s="1"/>
      <c r="K521" s="1"/>
      <c r="L521" s="1"/>
      <c r="T521" s="1"/>
      <c r="U521" s="1"/>
      <c r="V521" s="1"/>
      <c r="W521" s="1"/>
      <c r="X521" s="1"/>
      <c r="Y521" s="1"/>
    </row>
    <row r="522" spans="1:25" ht="12.75" customHeight="1" x14ac:dyDescent="0.25">
      <c r="A522" s="4">
        <v>503</v>
      </c>
      <c r="B522" s="2" t="s">
        <v>2668</v>
      </c>
      <c r="C522" s="1" t="s">
        <v>485</v>
      </c>
      <c r="D522" s="3" t="s">
        <v>69</v>
      </c>
      <c r="E522" s="11">
        <v>30</v>
      </c>
      <c r="F522" s="11">
        <v>4.78</v>
      </c>
      <c r="G522" s="11">
        <v>143.4</v>
      </c>
      <c r="H522" s="1"/>
      <c r="I522" s="1"/>
      <c r="J522" s="1"/>
      <c r="K522" s="1"/>
      <c r="L522" s="1"/>
      <c r="T522" s="1"/>
      <c r="U522" s="1"/>
      <c r="V522" s="1"/>
      <c r="W522" s="1"/>
      <c r="X522" s="1"/>
      <c r="Y522" s="1"/>
    </row>
    <row r="523" spans="1:25" ht="12.75" customHeight="1" x14ac:dyDescent="0.25">
      <c r="A523" s="4">
        <v>504</v>
      </c>
      <c r="B523" s="2" t="s">
        <v>2668</v>
      </c>
      <c r="C523" s="1" t="s">
        <v>486</v>
      </c>
      <c r="D523" s="3" t="s">
        <v>69</v>
      </c>
      <c r="E523" s="11">
        <v>43.2</v>
      </c>
      <c r="F523" s="11">
        <v>4.05</v>
      </c>
      <c r="G523" s="11">
        <v>174.96</v>
      </c>
      <c r="H523" s="1"/>
      <c r="I523" s="1"/>
      <c r="J523" s="1"/>
      <c r="K523" s="1"/>
      <c r="L523" s="1"/>
      <c r="T523" s="1"/>
      <c r="U523" s="1"/>
      <c r="V523" s="1"/>
      <c r="W523" s="1"/>
      <c r="X523" s="1"/>
      <c r="Y523" s="1"/>
    </row>
    <row r="524" spans="1:25" ht="12.75" customHeight="1" x14ac:dyDescent="0.25">
      <c r="A524" s="4">
        <v>505</v>
      </c>
      <c r="B524" s="2" t="s">
        <v>2669</v>
      </c>
      <c r="C524" s="1" t="s">
        <v>487</v>
      </c>
      <c r="D524" s="3" t="s">
        <v>35</v>
      </c>
      <c r="E524" s="11">
        <v>75</v>
      </c>
      <c r="F524" s="11">
        <v>0.71</v>
      </c>
      <c r="G524" s="11">
        <v>53.25</v>
      </c>
      <c r="H524" s="1"/>
      <c r="I524" s="1"/>
      <c r="J524" s="1"/>
      <c r="K524" s="1"/>
      <c r="L524" s="1"/>
      <c r="T524" s="1"/>
      <c r="U524" s="1"/>
      <c r="V524" s="1"/>
      <c r="W524" s="1"/>
      <c r="X524" s="1"/>
      <c r="Y524" s="1"/>
    </row>
    <row r="525" spans="1:25" ht="12.75" customHeight="1" x14ac:dyDescent="0.25">
      <c r="A525" s="4">
        <v>506</v>
      </c>
      <c r="B525" s="2" t="s">
        <v>2670</v>
      </c>
      <c r="C525" s="1" t="s">
        <v>502</v>
      </c>
      <c r="D525" s="3" t="s">
        <v>35</v>
      </c>
      <c r="E525" s="11">
        <v>936</v>
      </c>
      <c r="F525" s="11">
        <v>0.63</v>
      </c>
      <c r="G525" s="11">
        <v>589.67999999999995</v>
      </c>
      <c r="H525" s="1"/>
      <c r="I525" s="1"/>
      <c r="J525" s="1"/>
      <c r="K525" s="1"/>
      <c r="L525" s="1"/>
      <c r="T525" s="1"/>
      <c r="U525" s="1"/>
      <c r="V525" s="1"/>
      <c r="W525" s="1"/>
      <c r="X525" s="1"/>
      <c r="Y525" s="1"/>
    </row>
    <row r="526" spans="1:25" ht="12.75" customHeight="1" x14ac:dyDescent="0.25">
      <c r="A526" s="4">
        <v>507</v>
      </c>
      <c r="B526" s="2" t="s">
        <v>2671</v>
      </c>
      <c r="C526" s="1" t="s">
        <v>503</v>
      </c>
      <c r="D526" s="3" t="s">
        <v>35</v>
      </c>
      <c r="E526" s="11">
        <v>182</v>
      </c>
      <c r="F526" s="11">
        <v>0.53</v>
      </c>
      <c r="G526" s="11">
        <v>96.46</v>
      </c>
      <c r="H526" s="1"/>
      <c r="I526" s="1"/>
      <c r="J526" s="1"/>
      <c r="K526" s="1"/>
      <c r="L526" s="1"/>
      <c r="T526" s="1"/>
      <c r="U526" s="1"/>
      <c r="V526" s="1"/>
      <c r="W526" s="1"/>
      <c r="X526" s="1"/>
      <c r="Y526" s="1"/>
    </row>
    <row r="527" spans="1:25" ht="12.75" customHeight="1" x14ac:dyDescent="0.25">
      <c r="A527" s="4">
        <v>508</v>
      </c>
      <c r="B527" s="2" t="s">
        <v>2671</v>
      </c>
      <c r="C527" s="1" t="s">
        <v>496</v>
      </c>
      <c r="D527" s="3" t="s">
        <v>35</v>
      </c>
      <c r="E527" s="11">
        <v>225</v>
      </c>
      <c r="F527" s="11">
        <v>0.14000000000000001</v>
      </c>
      <c r="G527" s="11">
        <v>31.5</v>
      </c>
      <c r="H527" s="1"/>
      <c r="I527" s="1"/>
      <c r="J527" s="1"/>
      <c r="K527" s="1"/>
      <c r="L527" s="1"/>
      <c r="T527" s="1"/>
      <c r="U527" s="1"/>
      <c r="V527" s="1"/>
      <c r="W527" s="1"/>
      <c r="X527" s="1"/>
      <c r="Y527" s="1"/>
    </row>
    <row r="528" spans="1:25" ht="12.75" customHeight="1" x14ac:dyDescent="0.25">
      <c r="A528" s="4">
        <v>509</v>
      </c>
      <c r="B528" s="2" t="s">
        <v>2672</v>
      </c>
      <c r="C528" s="1" t="s">
        <v>490</v>
      </c>
      <c r="D528" s="3" t="s">
        <v>149</v>
      </c>
      <c r="E528" s="11">
        <v>16.350000000000001</v>
      </c>
      <c r="F528" s="11">
        <v>7.89</v>
      </c>
      <c r="G528" s="11">
        <v>129</v>
      </c>
      <c r="H528" s="1"/>
      <c r="I528" s="1"/>
      <c r="J528" s="1"/>
      <c r="K528" s="1"/>
      <c r="L528" s="1"/>
      <c r="T528" s="1"/>
      <c r="U528" s="1"/>
      <c r="V528" s="1"/>
      <c r="W528" s="1"/>
      <c r="X528" s="1"/>
      <c r="Y528" s="1"/>
    </row>
    <row r="529" spans="1:25" ht="12.75" customHeight="1" x14ac:dyDescent="0.25">
      <c r="A529" s="4">
        <v>510</v>
      </c>
      <c r="B529" s="2" t="s">
        <v>2673</v>
      </c>
      <c r="C529" s="2" t="s">
        <v>497</v>
      </c>
      <c r="D529" s="3" t="s">
        <v>35</v>
      </c>
      <c r="E529" s="11">
        <v>2</v>
      </c>
      <c r="F529" s="11">
        <v>362.44</v>
      </c>
      <c r="G529" s="11">
        <v>724.88</v>
      </c>
      <c r="H529" s="1"/>
      <c r="I529" s="1"/>
      <c r="J529" s="1"/>
      <c r="K529" s="1"/>
      <c r="L529" s="1"/>
      <c r="T529" s="1"/>
      <c r="U529" s="1"/>
      <c r="V529" s="1"/>
      <c r="W529" s="1"/>
      <c r="X529" s="1"/>
      <c r="Y529" s="1"/>
    </row>
    <row r="530" spans="1:25" ht="12.75" customHeight="1" x14ac:dyDescent="0.25">
      <c r="A530" s="4">
        <v>511</v>
      </c>
      <c r="B530" s="2" t="s">
        <v>2676</v>
      </c>
      <c r="C530" s="2" t="s">
        <v>506</v>
      </c>
      <c r="D530" s="3" t="s">
        <v>69</v>
      </c>
      <c r="E530" s="11">
        <v>420</v>
      </c>
      <c r="F530" s="11">
        <v>64.88</v>
      </c>
      <c r="G530" s="11">
        <v>27249.599999999999</v>
      </c>
      <c r="H530" s="1"/>
      <c r="I530" s="1"/>
      <c r="J530" s="1"/>
      <c r="K530" s="1"/>
      <c r="L530" s="1"/>
      <c r="T530" s="1"/>
      <c r="U530" s="1"/>
      <c r="V530" s="1"/>
      <c r="W530" s="1"/>
      <c r="X530" s="1"/>
      <c r="Y530" s="1"/>
    </row>
    <row r="531" spans="1:25" ht="12.75" customHeight="1" x14ac:dyDescent="0.25">
      <c r="A531" s="4">
        <v>512</v>
      </c>
      <c r="B531" s="2" t="s">
        <v>2677</v>
      </c>
      <c r="C531" s="1" t="s">
        <v>507</v>
      </c>
      <c r="D531" s="3" t="s">
        <v>149</v>
      </c>
      <c r="E531" s="11">
        <v>42</v>
      </c>
      <c r="F531" s="11">
        <v>150.63999999999999</v>
      </c>
      <c r="G531" s="11">
        <v>6326.88</v>
      </c>
      <c r="H531" s="1"/>
      <c r="I531" s="1"/>
      <c r="J531" s="1"/>
      <c r="K531" s="1"/>
      <c r="L531" s="1"/>
      <c r="T531" s="1"/>
      <c r="U531" s="1"/>
      <c r="V531" s="1"/>
      <c r="W531" s="1"/>
      <c r="X531" s="1"/>
      <c r="Y531" s="1"/>
    </row>
    <row r="532" spans="1:25" ht="12.75" customHeight="1" x14ac:dyDescent="0.25">
      <c r="A532" s="4">
        <v>513</v>
      </c>
      <c r="B532" s="2" t="s">
        <v>2678</v>
      </c>
      <c r="C532" s="2" t="s">
        <v>508</v>
      </c>
      <c r="D532" s="3" t="s">
        <v>35</v>
      </c>
      <c r="E532" s="11">
        <v>9</v>
      </c>
      <c r="F532" s="11">
        <v>174.27</v>
      </c>
      <c r="G532" s="11">
        <v>1568.43</v>
      </c>
      <c r="H532" s="1"/>
      <c r="I532" s="1"/>
      <c r="J532" s="1"/>
      <c r="K532" s="1"/>
      <c r="L532" s="1"/>
      <c r="T532" s="1"/>
      <c r="U532" s="1"/>
      <c r="V532" s="1"/>
      <c r="W532" s="1"/>
      <c r="X532" s="1"/>
      <c r="Y532" s="1"/>
    </row>
    <row r="533" spans="1:25" ht="12.75" customHeight="1" x14ac:dyDescent="0.25">
      <c r="A533" s="4">
        <v>514</v>
      </c>
      <c r="B533" s="1" t="s">
        <v>509</v>
      </c>
      <c r="C533" s="2" t="s">
        <v>510</v>
      </c>
      <c r="D533" s="3" t="s">
        <v>37</v>
      </c>
      <c r="E533" s="11">
        <v>2.1629999999999998</v>
      </c>
      <c r="F533" s="11">
        <v>1239.06</v>
      </c>
      <c r="G533" s="11">
        <v>2680.09</v>
      </c>
      <c r="H533" s="1"/>
      <c r="I533" s="1"/>
      <c r="J533" s="1"/>
      <c r="K533" s="1"/>
      <c r="L533" s="1"/>
      <c r="T533" s="1"/>
      <c r="U533" s="1"/>
      <c r="V533" s="1"/>
      <c r="W533" s="1"/>
      <c r="X533" s="1"/>
      <c r="Y533" s="1"/>
    </row>
    <row r="534" spans="1:25" ht="12.75" customHeight="1" x14ac:dyDescent="0.25">
      <c r="A534" s="4">
        <v>515</v>
      </c>
      <c r="B534" s="2" t="s">
        <v>2664</v>
      </c>
      <c r="C534" s="1" t="s">
        <v>477</v>
      </c>
      <c r="D534" s="3" t="s">
        <v>69</v>
      </c>
      <c r="E534" s="11">
        <v>279.45960000000002</v>
      </c>
      <c r="F534" s="11">
        <v>200.74</v>
      </c>
      <c r="G534" s="11">
        <v>56098.720000000001</v>
      </c>
      <c r="H534" s="1"/>
      <c r="I534" s="1"/>
      <c r="J534" s="1"/>
      <c r="K534" s="1"/>
      <c r="L534" s="1"/>
      <c r="T534" s="1"/>
      <c r="U534" s="1"/>
      <c r="V534" s="1"/>
      <c r="W534" s="1"/>
      <c r="X534" s="1"/>
      <c r="Y534" s="1"/>
    </row>
    <row r="535" spans="1:25" ht="12.75" customHeight="1" x14ac:dyDescent="0.25">
      <c r="A535" s="4">
        <v>516</v>
      </c>
      <c r="B535" s="2" t="s">
        <v>2665</v>
      </c>
      <c r="C535" s="1" t="s">
        <v>478</v>
      </c>
      <c r="D535" s="3" t="s">
        <v>35</v>
      </c>
      <c r="E535" s="11">
        <v>176</v>
      </c>
      <c r="F535" s="11">
        <v>99.41</v>
      </c>
      <c r="G535" s="11">
        <v>17496.16</v>
      </c>
      <c r="H535" s="1"/>
      <c r="I535" s="1"/>
      <c r="J535" s="1"/>
      <c r="K535" s="1"/>
      <c r="L535" s="1"/>
      <c r="T535" s="1"/>
      <c r="U535" s="1"/>
      <c r="V535" s="1"/>
      <c r="W535" s="1"/>
      <c r="X535" s="1"/>
      <c r="Y535" s="1"/>
    </row>
    <row r="536" spans="1:25" ht="12.75" customHeight="1" x14ac:dyDescent="0.25">
      <c r="A536" s="4">
        <v>517</v>
      </c>
      <c r="B536" s="2" t="s">
        <v>2679</v>
      </c>
      <c r="C536" s="1" t="s">
        <v>511</v>
      </c>
      <c r="D536" s="3" t="s">
        <v>35</v>
      </c>
      <c r="E536" s="11">
        <v>2509</v>
      </c>
      <c r="F536" s="11">
        <v>0.17</v>
      </c>
      <c r="G536" s="11">
        <v>426.53</v>
      </c>
      <c r="H536" s="1"/>
      <c r="I536" s="1"/>
      <c r="J536" s="1"/>
      <c r="K536" s="1"/>
      <c r="L536" s="1"/>
      <c r="T536" s="1"/>
      <c r="U536" s="1"/>
      <c r="V536" s="1"/>
      <c r="W536" s="1"/>
      <c r="X536" s="1"/>
      <c r="Y536" s="1"/>
    </row>
    <row r="537" spans="1:25" ht="12.75" customHeight="1" x14ac:dyDescent="0.25">
      <c r="A537" s="4">
        <v>518</v>
      </c>
      <c r="B537" s="1" t="s">
        <v>493</v>
      </c>
      <c r="C537" s="2" t="s">
        <v>494</v>
      </c>
      <c r="D537" s="3" t="s">
        <v>43</v>
      </c>
      <c r="E537" s="11">
        <v>1.645</v>
      </c>
      <c r="F537" s="11">
        <v>8141.15</v>
      </c>
      <c r="G537" s="11">
        <v>13392.19</v>
      </c>
      <c r="H537" s="1"/>
      <c r="I537" s="1"/>
      <c r="J537" s="1"/>
      <c r="K537" s="1"/>
      <c r="L537" s="1"/>
      <c r="T537" s="1"/>
      <c r="U537" s="1"/>
      <c r="V537" s="1"/>
      <c r="W537" s="1"/>
      <c r="X537" s="1"/>
      <c r="Y537" s="1"/>
    </row>
    <row r="538" spans="1:25" ht="12.75" customHeight="1" x14ac:dyDescent="0.25">
      <c r="A538" s="4">
        <v>519</v>
      </c>
      <c r="B538" s="1" t="s">
        <v>482</v>
      </c>
      <c r="C538" s="1" t="s">
        <v>483</v>
      </c>
      <c r="D538" s="3" t="s">
        <v>60</v>
      </c>
      <c r="E538" s="11">
        <v>172.72499999999999</v>
      </c>
      <c r="F538" s="11">
        <v>130.41999999999999</v>
      </c>
      <c r="G538" s="11">
        <v>22526.79</v>
      </c>
      <c r="H538" s="1"/>
      <c r="I538" s="1"/>
      <c r="J538" s="1"/>
      <c r="K538" s="1"/>
      <c r="L538" s="1"/>
      <c r="T538" s="1"/>
      <c r="U538" s="1"/>
      <c r="V538" s="1"/>
      <c r="W538" s="1"/>
      <c r="X538" s="1"/>
      <c r="Y538" s="1"/>
    </row>
    <row r="539" spans="1:25" ht="12.75" customHeight="1" x14ac:dyDescent="0.25">
      <c r="A539" s="4">
        <v>520</v>
      </c>
      <c r="B539" s="2" t="s">
        <v>2672</v>
      </c>
      <c r="C539" s="1" t="s">
        <v>490</v>
      </c>
      <c r="D539" s="3" t="s">
        <v>149</v>
      </c>
      <c r="E539" s="11">
        <v>52.245199999999997</v>
      </c>
      <c r="F539" s="11">
        <v>7.89</v>
      </c>
      <c r="G539" s="11">
        <v>412.21</v>
      </c>
      <c r="H539" s="1"/>
      <c r="I539" s="1"/>
      <c r="J539" s="1"/>
      <c r="K539" s="1"/>
      <c r="L539" s="1"/>
      <c r="T539" s="1"/>
      <c r="U539" s="1"/>
      <c r="V539" s="1"/>
      <c r="W539" s="1"/>
      <c r="X539" s="1"/>
      <c r="Y539" s="1"/>
    </row>
    <row r="540" spans="1:25" ht="12.75" customHeight="1" x14ac:dyDescent="0.25">
      <c r="A540" s="4">
        <v>521</v>
      </c>
      <c r="B540" s="1" t="s">
        <v>512</v>
      </c>
      <c r="C540" s="1" t="s">
        <v>513</v>
      </c>
      <c r="D540" s="3" t="s">
        <v>79</v>
      </c>
      <c r="E540" s="11">
        <v>37.6</v>
      </c>
      <c r="F540" s="11">
        <v>21.24</v>
      </c>
      <c r="G540" s="11">
        <v>798.62</v>
      </c>
      <c r="H540" s="1"/>
      <c r="I540" s="1"/>
      <c r="J540" s="1"/>
      <c r="K540" s="1"/>
      <c r="L540" s="1"/>
      <c r="T540" s="1"/>
      <c r="U540" s="1"/>
      <c r="V540" s="1"/>
      <c r="W540" s="1"/>
      <c r="X540" s="1"/>
      <c r="Y540" s="1"/>
    </row>
    <row r="541" spans="1:25" ht="12.75" customHeight="1" x14ac:dyDescent="0.25">
      <c r="A541" s="4">
        <v>522</v>
      </c>
      <c r="B541" s="1" t="s">
        <v>514</v>
      </c>
      <c r="C541" s="2" t="s">
        <v>515</v>
      </c>
      <c r="D541" s="3" t="s">
        <v>43</v>
      </c>
      <c r="E541" s="11">
        <v>0.47850000000000004</v>
      </c>
      <c r="F541" s="11">
        <v>26967.97</v>
      </c>
      <c r="G541" s="11">
        <v>12904.17</v>
      </c>
      <c r="H541" s="1"/>
      <c r="I541" s="1"/>
      <c r="J541" s="1"/>
      <c r="K541" s="1"/>
      <c r="L541" s="1"/>
      <c r="T541" s="1"/>
      <c r="U541" s="1"/>
      <c r="V541" s="1"/>
      <c r="W541" s="1"/>
      <c r="X541" s="1"/>
      <c r="Y541" s="1"/>
    </row>
    <row r="542" spans="1:25" ht="12.75" customHeight="1" x14ac:dyDescent="0.25">
      <c r="A542" s="4">
        <v>523</v>
      </c>
      <c r="B542" s="1" t="s">
        <v>493</v>
      </c>
      <c r="C542" s="2" t="s">
        <v>494</v>
      </c>
      <c r="D542" s="3" t="s">
        <v>43</v>
      </c>
      <c r="E542" s="11">
        <v>0.47850000000000004</v>
      </c>
      <c r="F542" s="11">
        <v>8141.15</v>
      </c>
      <c r="G542" s="11">
        <v>3895.54</v>
      </c>
      <c r="H542" s="1"/>
      <c r="I542" s="1"/>
      <c r="J542" s="1"/>
      <c r="K542" s="1"/>
      <c r="L542" s="1"/>
      <c r="T542" s="1"/>
      <c r="U542" s="1"/>
      <c r="V542" s="1"/>
      <c r="W542" s="1"/>
      <c r="X542" s="1"/>
      <c r="Y542" s="1"/>
    </row>
    <row r="543" spans="1:25" ht="12.75" customHeight="1" x14ac:dyDescent="0.25">
      <c r="A543" s="4">
        <v>524</v>
      </c>
      <c r="B543" s="2" t="s">
        <v>2664</v>
      </c>
      <c r="C543" s="1" t="s">
        <v>516</v>
      </c>
      <c r="D543" s="3" t="s">
        <v>69</v>
      </c>
      <c r="E543" s="11">
        <v>106.5</v>
      </c>
      <c r="F543" s="11">
        <v>24.96</v>
      </c>
      <c r="G543" s="11">
        <v>2658.24</v>
      </c>
      <c r="H543" s="1"/>
      <c r="I543" s="1"/>
      <c r="J543" s="1"/>
      <c r="K543" s="1"/>
      <c r="L543" s="1"/>
      <c r="T543" s="1"/>
      <c r="U543" s="1"/>
      <c r="V543" s="1"/>
      <c r="W543" s="1"/>
      <c r="X543" s="1"/>
      <c r="Y543" s="1"/>
    </row>
    <row r="544" spans="1:25" ht="12.75" customHeight="1" x14ac:dyDescent="0.25">
      <c r="A544" s="4">
        <v>525</v>
      </c>
      <c r="B544" s="1" t="s">
        <v>482</v>
      </c>
      <c r="C544" s="1" t="s">
        <v>483</v>
      </c>
      <c r="D544" s="3" t="s">
        <v>60</v>
      </c>
      <c r="E544" s="11">
        <v>100.485</v>
      </c>
      <c r="F544" s="11">
        <v>130.41999999999999</v>
      </c>
      <c r="G544" s="11">
        <v>13105.25</v>
      </c>
      <c r="H544" s="1"/>
      <c r="I544" s="1"/>
      <c r="J544" s="1"/>
      <c r="K544" s="1"/>
      <c r="L544" s="1"/>
      <c r="T544" s="1"/>
      <c r="U544" s="1"/>
      <c r="V544" s="1"/>
      <c r="W544" s="1"/>
      <c r="X544" s="1"/>
      <c r="Y544" s="1"/>
    </row>
    <row r="545" spans="1:25" ht="12.75" customHeight="1" x14ac:dyDescent="0.25">
      <c r="A545" s="4">
        <v>526</v>
      </c>
      <c r="B545" s="1" t="s">
        <v>512</v>
      </c>
      <c r="C545" s="1" t="s">
        <v>517</v>
      </c>
      <c r="D545" s="3" t="s">
        <v>79</v>
      </c>
      <c r="E545" s="11">
        <v>1.24</v>
      </c>
      <c r="F545" s="11">
        <v>275.67</v>
      </c>
      <c r="G545" s="11">
        <v>341.83</v>
      </c>
      <c r="H545" s="1"/>
      <c r="I545" s="1"/>
      <c r="J545" s="1"/>
      <c r="K545" s="1"/>
      <c r="L545" s="1"/>
      <c r="T545" s="1"/>
      <c r="U545" s="1"/>
      <c r="V545" s="1"/>
      <c r="W545" s="1"/>
      <c r="X545" s="1"/>
      <c r="Y545" s="1"/>
    </row>
    <row r="546" spans="1:25" ht="12.75" customHeight="1" x14ac:dyDescent="0.25">
      <c r="A546" s="4">
        <v>527</v>
      </c>
      <c r="B546" s="2" t="s">
        <v>2670</v>
      </c>
      <c r="C546" s="1" t="s">
        <v>488</v>
      </c>
      <c r="D546" s="3" t="s">
        <v>35</v>
      </c>
      <c r="E546" s="11">
        <v>1288</v>
      </c>
      <c r="F546" s="11">
        <v>0.71</v>
      </c>
      <c r="G546" s="11">
        <v>914.48</v>
      </c>
      <c r="H546" s="1"/>
      <c r="I546" s="1"/>
      <c r="J546" s="1"/>
      <c r="K546" s="1"/>
      <c r="L546" s="1"/>
      <c r="T546" s="1"/>
      <c r="U546" s="1"/>
      <c r="V546" s="1"/>
      <c r="W546" s="1"/>
      <c r="X546" s="1"/>
      <c r="Y546" s="1"/>
    </row>
    <row r="547" spans="1:25" ht="12.75" customHeight="1" x14ac:dyDescent="0.25">
      <c r="A547" s="4">
        <v>528</v>
      </c>
      <c r="B547" s="2" t="s">
        <v>2671</v>
      </c>
      <c r="C547" s="1" t="s">
        <v>489</v>
      </c>
      <c r="D547" s="3" t="s">
        <v>35</v>
      </c>
      <c r="E547" s="11">
        <v>2576</v>
      </c>
      <c r="F547" s="11">
        <v>0.51</v>
      </c>
      <c r="G547" s="11">
        <v>1313.76</v>
      </c>
      <c r="H547" s="1"/>
      <c r="I547" s="1"/>
      <c r="J547" s="1"/>
      <c r="K547" s="1"/>
      <c r="L547" s="1"/>
      <c r="T547" s="1"/>
      <c r="U547" s="1"/>
      <c r="V547" s="1"/>
      <c r="W547" s="1"/>
      <c r="X547" s="1"/>
      <c r="Y547" s="1"/>
    </row>
    <row r="548" spans="1:25" ht="12.75" customHeight="1" x14ac:dyDescent="0.25">
      <c r="A548" s="4">
        <v>529</v>
      </c>
      <c r="B548" s="2" t="s">
        <v>2672</v>
      </c>
      <c r="C548" s="1" t="s">
        <v>490</v>
      </c>
      <c r="D548" s="3" t="s">
        <v>149</v>
      </c>
      <c r="E548" s="11">
        <v>15.19716</v>
      </c>
      <c r="F548" s="11">
        <v>7.89</v>
      </c>
      <c r="G548" s="11">
        <v>119.91</v>
      </c>
      <c r="H548" s="1"/>
      <c r="I548" s="1"/>
      <c r="J548" s="1"/>
      <c r="K548" s="1"/>
      <c r="L548" s="1"/>
      <c r="T548" s="1"/>
      <c r="U548" s="1"/>
      <c r="V548" s="1"/>
      <c r="W548" s="1"/>
      <c r="X548" s="1"/>
      <c r="Y548" s="1"/>
    </row>
    <row r="549" spans="1:25" ht="12.75" customHeight="1" x14ac:dyDescent="0.25">
      <c r="A549" s="4">
        <v>530</v>
      </c>
      <c r="B549" s="1" t="s">
        <v>518</v>
      </c>
      <c r="C549" s="1" t="s">
        <v>519</v>
      </c>
      <c r="D549" s="3" t="s">
        <v>43</v>
      </c>
      <c r="E549" s="11">
        <v>0.252</v>
      </c>
      <c r="F549" s="11">
        <v>9009.1</v>
      </c>
      <c r="G549" s="11">
        <v>2270.29</v>
      </c>
      <c r="H549" s="1"/>
      <c r="I549" s="1"/>
      <c r="J549" s="1"/>
      <c r="K549" s="1"/>
      <c r="L549" s="1"/>
      <c r="T549" s="1"/>
      <c r="U549" s="1"/>
      <c r="V549" s="1"/>
      <c r="W549" s="1"/>
      <c r="X549" s="1"/>
      <c r="Y549" s="1"/>
    </row>
    <row r="550" spans="1:25" ht="12.75" customHeight="1" x14ac:dyDescent="0.25">
      <c r="A550" s="4">
        <v>531</v>
      </c>
      <c r="B550" s="1" t="s">
        <v>520</v>
      </c>
      <c r="C550" s="2" t="s">
        <v>521</v>
      </c>
      <c r="D550" s="3" t="s">
        <v>60</v>
      </c>
      <c r="E550" s="11">
        <v>25.2</v>
      </c>
      <c r="F550" s="11">
        <v>817.58</v>
      </c>
      <c r="G550" s="11">
        <v>20603.02</v>
      </c>
      <c r="H550" s="1"/>
      <c r="I550" s="1"/>
      <c r="J550" s="1"/>
      <c r="K550" s="1"/>
      <c r="L550" s="1"/>
      <c r="T550" s="1"/>
      <c r="U550" s="1"/>
      <c r="V550" s="1"/>
      <c r="W550" s="1"/>
      <c r="X550" s="1"/>
      <c r="Y550" s="1"/>
    </row>
    <row r="551" spans="1:25" ht="12.75" customHeight="1" x14ac:dyDescent="0.25">
      <c r="A551" s="4">
        <v>532</v>
      </c>
      <c r="B551" s="2" t="s">
        <v>2467</v>
      </c>
      <c r="C551" s="2" t="s">
        <v>522</v>
      </c>
      <c r="D551" s="3" t="s">
        <v>43</v>
      </c>
      <c r="E551" s="11">
        <v>0.05</v>
      </c>
      <c r="F551" s="11">
        <v>26797.97</v>
      </c>
      <c r="G551" s="11">
        <v>1339.9</v>
      </c>
      <c r="H551" s="1"/>
      <c r="I551" s="1"/>
      <c r="J551" s="1"/>
      <c r="K551" s="1"/>
      <c r="L551" s="1"/>
      <c r="T551" s="1"/>
      <c r="U551" s="1"/>
      <c r="V551" s="1"/>
      <c r="W551" s="1"/>
      <c r="X551" s="1"/>
      <c r="Y551" s="1"/>
    </row>
    <row r="552" spans="1:25" ht="12.75" customHeight="1" x14ac:dyDescent="0.25">
      <c r="A552" s="4">
        <v>533</v>
      </c>
      <c r="B552" s="1" t="s">
        <v>493</v>
      </c>
      <c r="C552" s="2" t="s">
        <v>494</v>
      </c>
      <c r="D552" s="3" t="s">
        <v>43</v>
      </c>
      <c r="E552" s="11">
        <v>0.05</v>
      </c>
      <c r="F552" s="11">
        <v>8141.15</v>
      </c>
      <c r="G552" s="11">
        <v>407.06</v>
      </c>
      <c r="H552" s="1"/>
      <c r="I552" s="1"/>
      <c r="J552" s="1"/>
      <c r="K552" s="1"/>
      <c r="L552" s="1"/>
      <c r="T552" s="1"/>
      <c r="U552" s="1"/>
      <c r="V552" s="1"/>
      <c r="W552" s="1"/>
      <c r="X552" s="1"/>
      <c r="Y552" s="1"/>
    </row>
    <row r="553" spans="1:25" ht="12.75" customHeight="1" x14ac:dyDescent="0.25">
      <c r="A553" s="4">
        <v>534</v>
      </c>
      <c r="B553" s="2" t="s">
        <v>2664</v>
      </c>
      <c r="C553" s="1" t="s">
        <v>516</v>
      </c>
      <c r="D553" s="3" t="s">
        <v>69</v>
      </c>
      <c r="E553" s="11">
        <v>29.9</v>
      </c>
      <c r="F553" s="11">
        <v>24.96</v>
      </c>
      <c r="G553" s="11">
        <v>746.3</v>
      </c>
      <c r="H553" s="1"/>
      <c r="I553" s="1"/>
      <c r="J553" s="1"/>
      <c r="K553" s="1"/>
      <c r="L553" s="1"/>
      <c r="T553" s="1"/>
      <c r="U553" s="1"/>
      <c r="V553" s="1"/>
      <c r="W553" s="1"/>
      <c r="X553" s="1"/>
      <c r="Y553" s="1"/>
    </row>
    <row r="554" spans="1:25" ht="12.75" customHeight="1" x14ac:dyDescent="0.25">
      <c r="A554" s="4">
        <v>535</v>
      </c>
      <c r="B554" s="2" t="s">
        <v>2680</v>
      </c>
      <c r="C554" s="1" t="s">
        <v>523</v>
      </c>
      <c r="D554" s="3" t="s">
        <v>69</v>
      </c>
      <c r="E554" s="11">
        <v>2.75</v>
      </c>
      <c r="F554" s="11">
        <v>11.51</v>
      </c>
      <c r="G554" s="11">
        <v>31.65</v>
      </c>
      <c r="H554" s="1"/>
      <c r="I554" s="1"/>
      <c r="J554" s="1"/>
      <c r="K554" s="1"/>
      <c r="L554" s="1"/>
      <c r="T554" s="1"/>
      <c r="U554" s="1"/>
      <c r="V554" s="1"/>
      <c r="W554" s="1"/>
      <c r="X554" s="1"/>
      <c r="Y554" s="1"/>
    </row>
    <row r="555" spans="1:25" ht="12.75" customHeight="1" x14ac:dyDescent="0.25">
      <c r="A555" s="4">
        <v>536</v>
      </c>
      <c r="B555" s="2" t="s">
        <v>2604</v>
      </c>
      <c r="C555" s="1" t="s">
        <v>167</v>
      </c>
      <c r="D555" s="3" t="s">
        <v>35</v>
      </c>
      <c r="E555" s="11">
        <v>71</v>
      </c>
      <c r="F555" s="11">
        <v>0.53</v>
      </c>
      <c r="G555" s="11">
        <v>37.630000000000003</v>
      </c>
      <c r="H555" s="1"/>
      <c r="I555" s="1"/>
      <c r="J555" s="1"/>
      <c r="K555" s="1"/>
      <c r="L555" s="1"/>
      <c r="T555" s="1"/>
      <c r="U555" s="1"/>
      <c r="V555" s="1"/>
      <c r="W555" s="1"/>
      <c r="X555" s="1"/>
      <c r="Y555" s="1"/>
    </row>
    <row r="556" spans="1:25" ht="12.75" customHeight="1" x14ac:dyDescent="0.25">
      <c r="A556" s="4">
        <v>537</v>
      </c>
      <c r="B556" s="2" t="s">
        <v>2669</v>
      </c>
      <c r="C556" s="1" t="s">
        <v>524</v>
      </c>
      <c r="D556" s="3" t="s">
        <v>35</v>
      </c>
      <c r="E556" s="11">
        <v>170</v>
      </c>
      <c r="F556" s="11">
        <v>0.30000000000000004</v>
      </c>
      <c r="G556" s="11">
        <v>51</v>
      </c>
      <c r="H556" s="1"/>
      <c r="I556" s="1"/>
      <c r="J556" s="1"/>
      <c r="K556" s="1"/>
      <c r="L556" s="1"/>
      <c r="T556" s="1"/>
      <c r="U556" s="1"/>
      <c r="V556" s="1"/>
      <c r="W556" s="1"/>
      <c r="X556" s="1"/>
      <c r="Y556" s="1"/>
    </row>
    <row r="557" spans="1:25" ht="12.75" customHeight="1" x14ac:dyDescent="0.25">
      <c r="A557" s="4">
        <v>538</v>
      </c>
      <c r="B557" s="2" t="s">
        <v>2681</v>
      </c>
      <c r="C557" s="1" t="s">
        <v>525</v>
      </c>
      <c r="D557" s="3" t="s">
        <v>35</v>
      </c>
      <c r="E557" s="11">
        <v>268</v>
      </c>
      <c r="F557" s="11">
        <v>0.16</v>
      </c>
      <c r="G557" s="11">
        <v>42.88</v>
      </c>
      <c r="H557" s="1"/>
      <c r="I557" s="1"/>
      <c r="J557" s="1"/>
      <c r="K557" s="1"/>
      <c r="L557" s="1"/>
      <c r="T557" s="1"/>
      <c r="U557" s="1"/>
      <c r="V557" s="1"/>
      <c r="W557" s="1"/>
      <c r="X557" s="1"/>
      <c r="Y557" s="1"/>
    </row>
    <row r="558" spans="1:25" ht="12.75" customHeight="1" x14ac:dyDescent="0.25">
      <c r="A558" s="4">
        <v>539</v>
      </c>
      <c r="B558" s="1" t="s">
        <v>482</v>
      </c>
      <c r="C558" s="1" t="s">
        <v>483</v>
      </c>
      <c r="D558" s="3" t="s">
        <v>60</v>
      </c>
      <c r="E558" s="11">
        <v>10.5</v>
      </c>
      <c r="F558" s="11">
        <v>130.41999999999999</v>
      </c>
      <c r="G558" s="11">
        <v>1369.41</v>
      </c>
      <c r="H558" s="1"/>
      <c r="I558" s="1"/>
      <c r="J558" s="1"/>
      <c r="K558" s="1"/>
      <c r="L558" s="1"/>
      <c r="T558" s="1"/>
      <c r="U558" s="1"/>
      <c r="V558" s="1"/>
      <c r="W558" s="1"/>
      <c r="X558" s="1"/>
      <c r="Y558" s="1"/>
    </row>
    <row r="559" spans="1:25" ht="12.75" customHeight="1" x14ac:dyDescent="0.25">
      <c r="A559" s="4">
        <v>540</v>
      </c>
      <c r="B559" s="2" t="s">
        <v>2668</v>
      </c>
      <c r="C559" s="1" t="s">
        <v>484</v>
      </c>
      <c r="D559" s="3" t="s">
        <v>69</v>
      </c>
      <c r="E559" s="11">
        <v>4.4000000000000004</v>
      </c>
      <c r="F559" s="11">
        <v>8.5</v>
      </c>
      <c r="G559" s="11">
        <v>37.4</v>
      </c>
      <c r="H559" s="1"/>
      <c r="I559" s="1"/>
      <c r="J559" s="1"/>
      <c r="K559" s="1"/>
      <c r="L559" s="1"/>
      <c r="T559" s="1"/>
      <c r="U559" s="1"/>
      <c r="V559" s="1"/>
      <c r="W559" s="1"/>
      <c r="X559" s="1"/>
      <c r="Y559" s="1"/>
    </row>
    <row r="560" spans="1:25" ht="12.75" customHeight="1" x14ac:dyDescent="0.25">
      <c r="A560" s="4">
        <v>541</v>
      </c>
      <c r="B560" s="2" t="s">
        <v>2672</v>
      </c>
      <c r="C560" s="1" t="s">
        <v>490</v>
      </c>
      <c r="D560" s="3" t="s">
        <v>149</v>
      </c>
      <c r="E560" s="11">
        <v>1.5880000000000001</v>
      </c>
      <c r="F560" s="11">
        <v>7.89</v>
      </c>
      <c r="G560" s="11">
        <v>12.53</v>
      </c>
      <c r="H560" s="1"/>
      <c r="I560" s="1"/>
      <c r="J560" s="1"/>
      <c r="K560" s="1"/>
      <c r="L560" s="1"/>
      <c r="T560" s="1"/>
      <c r="U560" s="1"/>
      <c r="V560" s="1"/>
      <c r="W560" s="1"/>
      <c r="X560" s="1"/>
      <c r="Y560" s="1"/>
    </row>
    <row r="561" spans="1:25" ht="12.75" customHeight="1" x14ac:dyDescent="0.25">
      <c r="A561" s="4">
        <v>542</v>
      </c>
      <c r="B561" s="1" t="s">
        <v>526</v>
      </c>
      <c r="C561" s="2" t="s">
        <v>527</v>
      </c>
      <c r="D561" s="3" t="s">
        <v>257</v>
      </c>
      <c r="E561" s="11">
        <v>0.01</v>
      </c>
      <c r="F561" s="11">
        <v>1069.72</v>
      </c>
      <c r="G561" s="11">
        <v>10.7</v>
      </c>
      <c r="H561" s="1"/>
      <c r="I561" s="1"/>
      <c r="J561" s="1"/>
      <c r="K561" s="1"/>
      <c r="L561" s="1"/>
      <c r="T561" s="1"/>
      <c r="U561" s="1"/>
      <c r="V561" s="1"/>
      <c r="W561" s="1"/>
      <c r="X561" s="1"/>
      <c r="Y561" s="1"/>
    </row>
    <row r="562" spans="1:25" ht="12.75" customHeight="1" x14ac:dyDescent="0.25">
      <c r="A562" s="4">
        <v>543</v>
      </c>
      <c r="B562" s="2" t="s">
        <v>2682</v>
      </c>
      <c r="C562" s="2" t="s">
        <v>528</v>
      </c>
      <c r="D562" s="3" t="s">
        <v>35</v>
      </c>
      <c r="E562" s="11">
        <v>1</v>
      </c>
      <c r="F562" s="11">
        <v>275.37</v>
      </c>
      <c r="G562" s="11">
        <v>275.37</v>
      </c>
      <c r="H562" s="1"/>
      <c r="I562" s="1"/>
      <c r="J562" s="1"/>
      <c r="K562" s="1"/>
      <c r="L562" s="1"/>
      <c r="T562" s="1"/>
      <c r="U562" s="1"/>
      <c r="V562" s="1"/>
      <c r="W562" s="1"/>
      <c r="X562" s="1"/>
      <c r="Y562" s="1"/>
    </row>
    <row r="563" spans="1:25" ht="12.75" customHeight="1" x14ac:dyDescent="0.25">
      <c r="A563" s="4">
        <v>544</v>
      </c>
      <c r="B563" s="1" t="s">
        <v>529</v>
      </c>
      <c r="C563" s="2" t="s">
        <v>530</v>
      </c>
      <c r="D563" s="3" t="s">
        <v>43</v>
      </c>
      <c r="E563" s="11">
        <v>0.28100000000000003</v>
      </c>
      <c r="F563" s="11">
        <v>5287.24</v>
      </c>
      <c r="G563" s="11">
        <v>1485.71</v>
      </c>
      <c r="H563" s="1"/>
      <c r="I563" s="1"/>
      <c r="J563" s="1"/>
      <c r="K563" s="1"/>
      <c r="L563" s="1"/>
      <c r="T563" s="1"/>
      <c r="U563" s="1"/>
      <c r="V563" s="1"/>
      <c r="W563" s="1"/>
      <c r="X563" s="1"/>
      <c r="Y563" s="1"/>
    </row>
    <row r="564" spans="1:25" ht="12.75" customHeight="1" x14ac:dyDescent="0.25">
      <c r="A564" s="4">
        <v>545</v>
      </c>
      <c r="B564" s="2" t="s">
        <v>2683</v>
      </c>
      <c r="C564" s="2" t="s">
        <v>531</v>
      </c>
      <c r="D564" s="3" t="s">
        <v>60</v>
      </c>
      <c r="E564" s="11">
        <v>30.067</v>
      </c>
      <c r="F564" s="11">
        <v>100.12</v>
      </c>
      <c r="G564" s="11">
        <v>3010.31</v>
      </c>
      <c r="H564" s="1"/>
      <c r="I564" s="1"/>
      <c r="J564" s="1"/>
      <c r="K564" s="1"/>
      <c r="L564" s="1"/>
      <c r="T564" s="1"/>
      <c r="U564" s="1"/>
      <c r="V564" s="1"/>
      <c r="W564" s="1"/>
      <c r="X564" s="1"/>
      <c r="Y564" s="1"/>
    </row>
    <row r="565" spans="1:25" ht="12.75" customHeight="1" x14ac:dyDescent="0.25">
      <c r="A565" s="4">
        <v>546</v>
      </c>
      <c r="B565" s="1" t="s">
        <v>313</v>
      </c>
      <c r="C565" s="2" t="s">
        <v>314</v>
      </c>
      <c r="D565" s="3" t="s">
        <v>21</v>
      </c>
      <c r="E565" s="11">
        <v>0.65662000000000009</v>
      </c>
      <c r="F565" s="11">
        <v>6840.99</v>
      </c>
      <c r="G565" s="11">
        <v>4491.93</v>
      </c>
      <c r="H565" s="1"/>
      <c r="I565" s="1"/>
      <c r="J565" s="1"/>
      <c r="K565" s="1"/>
      <c r="L565" s="1"/>
      <c r="T565" s="1"/>
      <c r="U565" s="1"/>
      <c r="V565" s="1"/>
      <c r="W565" s="1"/>
      <c r="X565" s="1"/>
      <c r="Y565" s="1"/>
    </row>
    <row r="566" spans="1:25" ht="12.75" customHeight="1" x14ac:dyDescent="0.25">
      <c r="A566" s="4">
        <v>547</v>
      </c>
      <c r="B566" s="1" t="s">
        <v>438</v>
      </c>
      <c r="C566" s="1" t="s">
        <v>439</v>
      </c>
      <c r="D566" s="3" t="s">
        <v>21</v>
      </c>
      <c r="E566" s="12" t="s">
        <v>532</v>
      </c>
      <c r="F566" s="11">
        <v>21736</v>
      </c>
      <c r="G566" s="11">
        <v>11795.97</v>
      </c>
      <c r="H566" s="1"/>
      <c r="I566" s="1"/>
      <c r="J566" s="1"/>
      <c r="K566" s="1"/>
      <c r="L566" s="1"/>
      <c r="T566" s="1"/>
      <c r="U566" s="1"/>
      <c r="V566" s="1"/>
      <c r="W566" s="1"/>
      <c r="X566" s="1"/>
      <c r="Y566" s="1"/>
    </row>
    <row r="567" spans="1:25" ht="12.75" customHeight="1" x14ac:dyDescent="0.25">
      <c r="A567" s="4">
        <v>548</v>
      </c>
      <c r="B567" s="1" t="s">
        <v>533</v>
      </c>
      <c r="C567" s="2" t="s">
        <v>534</v>
      </c>
      <c r="D567" s="3" t="s">
        <v>21</v>
      </c>
      <c r="E567" s="12" t="s">
        <v>535</v>
      </c>
      <c r="F567" s="11">
        <v>28815.38</v>
      </c>
      <c r="G567" s="11">
        <v>5089.76</v>
      </c>
      <c r="H567" s="1"/>
      <c r="I567" s="1"/>
      <c r="J567" s="1"/>
      <c r="K567" s="1"/>
      <c r="L567" s="1"/>
      <c r="T567" s="1"/>
      <c r="U567" s="1"/>
      <c r="V567" s="1"/>
      <c r="W567" s="1"/>
      <c r="X567" s="1"/>
      <c r="Y567" s="1"/>
    </row>
    <row r="568" spans="1:25" ht="12.75" customHeight="1" x14ac:dyDescent="0.25">
      <c r="A568" s="4">
        <v>549</v>
      </c>
      <c r="B568" s="2" t="s">
        <v>2684</v>
      </c>
      <c r="C568" s="1" t="s">
        <v>536</v>
      </c>
      <c r="D568" s="3" t="s">
        <v>35</v>
      </c>
      <c r="E568" s="11">
        <v>86</v>
      </c>
      <c r="F568" s="11">
        <v>6.48</v>
      </c>
      <c r="G568" s="11">
        <v>557.28</v>
      </c>
      <c r="H568" s="1"/>
      <c r="I568" s="1"/>
      <c r="J568" s="1"/>
      <c r="K568" s="1"/>
      <c r="L568" s="1"/>
      <c r="T568" s="1"/>
      <c r="U568" s="1"/>
      <c r="V568" s="1"/>
      <c r="W568" s="1"/>
      <c r="X568" s="1"/>
      <c r="Y568" s="1"/>
    </row>
    <row r="569" spans="1:25" ht="12.75" customHeight="1" x14ac:dyDescent="0.25">
      <c r="A569" s="4">
        <v>550</v>
      </c>
      <c r="B569" s="1" t="s">
        <v>207</v>
      </c>
      <c r="C569" s="2" t="s">
        <v>208</v>
      </c>
      <c r="D569" s="3" t="s">
        <v>43</v>
      </c>
      <c r="E569" s="11">
        <v>0.37280000000000002</v>
      </c>
      <c r="F569" s="11">
        <v>4034.36</v>
      </c>
      <c r="G569" s="11">
        <v>1504.01</v>
      </c>
      <c r="H569" s="1"/>
      <c r="I569" s="1"/>
      <c r="J569" s="1"/>
      <c r="K569" s="1"/>
      <c r="L569" s="1"/>
      <c r="T569" s="1"/>
      <c r="U569" s="1"/>
      <c r="V569" s="1"/>
      <c r="W569" s="1"/>
      <c r="X569" s="1"/>
      <c r="Y569" s="1"/>
    </row>
    <row r="570" spans="1:25" ht="12.75" customHeight="1" x14ac:dyDescent="0.25">
      <c r="A570" s="4">
        <v>551</v>
      </c>
      <c r="B570" s="2" t="s">
        <v>2608</v>
      </c>
      <c r="C570" s="1" t="s">
        <v>209</v>
      </c>
      <c r="D570" s="3" t="s">
        <v>155</v>
      </c>
      <c r="E570" s="11">
        <v>6.7103999999999999</v>
      </c>
      <c r="F570" s="11">
        <v>182.96</v>
      </c>
      <c r="G570" s="11">
        <v>1227.73</v>
      </c>
      <c r="H570" s="1"/>
      <c r="I570" s="1"/>
      <c r="J570" s="1"/>
      <c r="K570" s="1"/>
      <c r="L570" s="1"/>
      <c r="T570" s="1"/>
      <c r="U570" s="1"/>
      <c r="V570" s="1"/>
      <c r="W570" s="1"/>
      <c r="X570" s="1"/>
      <c r="Y570" s="1"/>
    </row>
    <row r="571" spans="1:25" ht="12.75" customHeight="1" x14ac:dyDescent="0.25">
      <c r="A571" s="4">
        <v>552</v>
      </c>
      <c r="B571" s="1" t="s">
        <v>470</v>
      </c>
      <c r="C571" s="2" t="s">
        <v>537</v>
      </c>
      <c r="D571" s="3" t="s">
        <v>43</v>
      </c>
      <c r="E571" s="11">
        <v>0.39030000000000004</v>
      </c>
      <c r="F571" s="11">
        <v>3131.26</v>
      </c>
      <c r="G571" s="11">
        <v>1222.1300000000001</v>
      </c>
      <c r="H571" s="1"/>
      <c r="I571" s="1"/>
      <c r="J571" s="1"/>
      <c r="K571" s="1"/>
      <c r="L571" s="1"/>
      <c r="T571" s="1"/>
      <c r="U571" s="1"/>
      <c r="V571" s="1"/>
      <c r="W571" s="1"/>
      <c r="X571" s="1"/>
      <c r="Y571" s="1"/>
    </row>
    <row r="572" spans="1:25" ht="12.75" customHeight="1" x14ac:dyDescent="0.25">
      <c r="A572" s="4">
        <v>553</v>
      </c>
      <c r="B572" s="2" t="s">
        <v>2663</v>
      </c>
      <c r="C572" s="2" t="s">
        <v>472</v>
      </c>
      <c r="D572" s="3" t="s">
        <v>60</v>
      </c>
      <c r="E572" s="11">
        <v>39.03</v>
      </c>
      <c r="F572" s="11">
        <v>232.45</v>
      </c>
      <c r="G572" s="11">
        <v>9072.52</v>
      </c>
      <c r="H572" s="1"/>
      <c r="I572" s="1"/>
      <c r="J572" s="1"/>
      <c r="K572" s="1"/>
      <c r="L572" s="1"/>
      <c r="T572" s="1"/>
      <c r="U572" s="1"/>
      <c r="V572" s="1"/>
      <c r="W572" s="1"/>
      <c r="X572" s="1"/>
      <c r="Y572" s="1"/>
    </row>
    <row r="573" spans="1:25" ht="12.75" customHeight="1" x14ac:dyDescent="0.25">
      <c r="A573" s="4">
        <v>554</v>
      </c>
      <c r="B573" s="2" t="s">
        <v>2589</v>
      </c>
      <c r="C573" s="1" t="s">
        <v>98</v>
      </c>
      <c r="D573" s="3" t="s">
        <v>79</v>
      </c>
      <c r="E573" s="11">
        <v>2.78</v>
      </c>
      <c r="F573" s="11">
        <v>147.34</v>
      </c>
      <c r="G573" s="11">
        <v>409.61</v>
      </c>
      <c r="H573" s="1"/>
      <c r="I573" s="1"/>
      <c r="J573" s="1"/>
      <c r="K573" s="1"/>
      <c r="L573" s="1"/>
      <c r="T573" s="1"/>
      <c r="U573" s="1"/>
      <c r="V573" s="1"/>
      <c r="W573" s="1"/>
      <c r="X573" s="1"/>
      <c r="Y573" s="1"/>
    </row>
    <row r="574" spans="1:25" ht="12.75" customHeight="1" x14ac:dyDescent="0.25">
      <c r="A574" s="4">
        <v>555</v>
      </c>
      <c r="B574" s="2" t="s">
        <v>2590</v>
      </c>
      <c r="C574" s="1" t="s">
        <v>99</v>
      </c>
      <c r="D574" s="3" t="s">
        <v>79</v>
      </c>
      <c r="E574" s="11">
        <v>1.21</v>
      </c>
      <c r="F574" s="11">
        <v>99.88</v>
      </c>
      <c r="G574" s="11">
        <v>120.85</v>
      </c>
      <c r="H574" s="1"/>
      <c r="I574" s="1"/>
      <c r="J574" s="1"/>
      <c r="K574" s="1"/>
      <c r="L574" s="1"/>
      <c r="T574" s="1"/>
      <c r="U574" s="1"/>
      <c r="V574" s="1"/>
      <c r="W574" s="1"/>
      <c r="X574" s="1"/>
      <c r="Y574" s="1"/>
    </row>
    <row r="575" spans="1:25" ht="12.75" customHeight="1" x14ac:dyDescent="0.25">
      <c r="A575" s="4">
        <v>556</v>
      </c>
      <c r="B575" s="2" t="s">
        <v>2685</v>
      </c>
      <c r="C575" s="1" t="s">
        <v>538</v>
      </c>
      <c r="D575" s="3" t="s">
        <v>69</v>
      </c>
      <c r="E575" s="11">
        <v>20</v>
      </c>
      <c r="F575" s="11">
        <v>23.62</v>
      </c>
      <c r="G575" s="11">
        <v>472.4</v>
      </c>
      <c r="H575" s="1"/>
      <c r="I575" s="1"/>
      <c r="J575" s="1"/>
      <c r="K575" s="1"/>
      <c r="L575" s="1"/>
      <c r="T575" s="1"/>
      <c r="U575" s="1"/>
      <c r="V575" s="1"/>
      <c r="W575" s="1"/>
      <c r="X575" s="1"/>
      <c r="Y575" s="1"/>
    </row>
    <row r="576" spans="1:25" ht="12.75" customHeight="1" x14ac:dyDescent="0.25">
      <c r="A576" s="4">
        <v>557</v>
      </c>
      <c r="B576" s="1" t="s">
        <v>470</v>
      </c>
      <c r="C576" s="2" t="s">
        <v>539</v>
      </c>
      <c r="D576" s="3" t="s">
        <v>43</v>
      </c>
      <c r="E576" s="11">
        <v>0.34</v>
      </c>
      <c r="F576" s="11">
        <v>3131.26</v>
      </c>
      <c r="G576" s="11">
        <v>1064.6300000000001</v>
      </c>
      <c r="H576" s="1"/>
      <c r="I576" s="1"/>
      <c r="J576" s="1"/>
      <c r="K576" s="1"/>
      <c r="L576" s="1"/>
      <c r="T576" s="1"/>
      <c r="U576" s="1"/>
      <c r="V576" s="1"/>
      <c r="W576" s="1"/>
      <c r="X576" s="1"/>
      <c r="Y576" s="1"/>
    </row>
    <row r="577" spans="1:25" ht="12.75" customHeight="1" x14ac:dyDescent="0.25">
      <c r="A577" s="4">
        <v>558</v>
      </c>
      <c r="B577" s="1" t="s">
        <v>389</v>
      </c>
      <c r="C577" s="2" t="s">
        <v>540</v>
      </c>
      <c r="D577" s="3" t="s">
        <v>83</v>
      </c>
      <c r="E577" s="11">
        <v>1.365</v>
      </c>
      <c r="F577" s="11">
        <v>1395.51</v>
      </c>
      <c r="G577" s="11">
        <v>1904.87</v>
      </c>
      <c r="H577" s="1"/>
      <c r="I577" s="1"/>
      <c r="J577" s="1"/>
      <c r="K577" s="1"/>
      <c r="L577" s="1"/>
      <c r="T577" s="1"/>
      <c r="U577" s="1"/>
      <c r="V577" s="1"/>
      <c r="W577" s="1"/>
      <c r="X577" s="1"/>
      <c r="Y577" s="1"/>
    </row>
    <row r="578" spans="1:25" ht="12.75" customHeight="1" x14ac:dyDescent="0.25">
      <c r="A578" s="4">
        <v>559</v>
      </c>
      <c r="B578" s="2" t="s">
        <v>2570</v>
      </c>
      <c r="C578" s="1" t="s">
        <v>74</v>
      </c>
      <c r="D578" s="3" t="s">
        <v>69</v>
      </c>
      <c r="E578" s="11">
        <v>136.5</v>
      </c>
      <c r="F578" s="11">
        <v>56.77</v>
      </c>
      <c r="G578" s="11">
        <v>7749.11</v>
      </c>
      <c r="H578" s="1"/>
      <c r="I578" s="1"/>
      <c r="J578" s="1"/>
      <c r="K578" s="1"/>
      <c r="L578" s="1"/>
      <c r="T578" s="1"/>
      <c r="U578" s="1"/>
      <c r="V578" s="1"/>
      <c r="W578" s="1"/>
      <c r="X578" s="1"/>
      <c r="Y578" s="1"/>
    </row>
    <row r="579" spans="1:25" ht="12.75" customHeight="1" x14ac:dyDescent="0.25">
      <c r="A579" s="4">
        <v>560</v>
      </c>
      <c r="B579" s="2" t="s">
        <v>2663</v>
      </c>
      <c r="C579" s="2" t="s">
        <v>472</v>
      </c>
      <c r="D579" s="3" t="s">
        <v>60</v>
      </c>
      <c r="E579" s="11">
        <v>34</v>
      </c>
      <c r="F579" s="11">
        <v>232.45</v>
      </c>
      <c r="G579" s="11">
        <v>7903.3</v>
      </c>
      <c r="H579" s="1"/>
      <c r="I579" s="1"/>
      <c r="J579" s="1"/>
      <c r="K579" s="1"/>
      <c r="L579" s="1"/>
      <c r="T579" s="1"/>
      <c r="U579" s="1"/>
      <c r="V579" s="1"/>
      <c r="W579" s="1"/>
      <c r="X579" s="1"/>
      <c r="Y579" s="1"/>
    </row>
    <row r="580" spans="1:25" ht="12.75" customHeight="1" x14ac:dyDescent="0.25">
      <c r="A580" s="4">
        <v>561</v>
      </c>
      <c r="B580" s="2" t="s">
        <v>2576</v>
      </c>
      <c r="C580" s="1" t="s">
        <v>81</v>
      </c>
      <c r="D580" s="3" t="s">
        <v>79</v>
      </c>
      <c r="E580" s="11">
        <v>3.5</v>
      </c>
      <c r="F580" s="11">
        <v>123.75</v>
      </c>
      <c r="G580" s="11">
        <v>433.13</v>
      </c>
      <c r="H580" s="1"/>
      <c r="I580" s="1"/>
      <c r="J580" s="1"/>
      <c r="K580" s="1"/>
      <c r="L580" s="1"/>
      <c r="T580" s="1"/>
      <c r="U580" s="1"/>
      <c r="V580" s="1"/>
      <c r="W580" s="1"/>
      <c r="X580" s="1"/>
      <c r="Y580" s="1"/>
    </row>
    <row r="581" spans="1:25" ht="12.75" customHeight="1" x14ac:dyDescent="0.25">
      <c r="A581" s="4">
        <v>562</v>
      </c>
      <c r="B581" s="2" t="s">
        <v>2589</v>
      </c>
      <c r="C581" s="1" t="s">
        <v>98</v>
      </c>
      <c r="D581" s="3" t="s">
        <v>79</v>
      </c>
      <c r="E581" s="11">
        <v>9.1999999999999993</v>
      </c>
      <c r="F581" s="11">
        <v>147.34</v>
      </c>
      <c r="G581" s="11">
        <v>1355.53</v>
      </c>
      <c r="H581" s="1"/>
      <c r="I581" s="1"/>
      <c r="J581" s="1"/>
      <c r="K581" s="1"/>
      <c r="L581" s="1"/>
      <c r="T581" s="1"/>
      <c r="U581" s="1"/>
      <c r="V581" s="1"/>
      <c r="W581" s="1"/>
      <c r="X581" s="1"/>
      <c r="Y581" s="1"/>
    </row>
    <row r="582" spans="1:25" ht="12.75" customHeight="1" x14ac:dyDescent="0.25">
      <c r="A582" s="4">
        <v>563</v>
      </c>
      <c r="B582" s="2" t="s">
        <v>2590</v>
      </c>
      <c r="C582" s="1" t="s">
        <v>99</v>
      </c>
      <c r="D582" s="3" t="s">
        <v>79</v>
      </c>
      <c r="E582" s="11">
        <v>5.85</v>
      </c>
      <c r="F582" s="11">
        <v>99.88</v>
      </c>
      <c r="G582" s="11">
        <v>584.29999999999995</v>
      </c>
      <c r="H582" s="1"/>
      <c r="I582" s="1"/>
      <c r="J582" s="1"/>
      <c r="K582" s="1"/>
      <c r="L582" s="1"/>
      <c r="T582" s="1"/>
      <c r="U582" s="1"/>
      <c r="V582" s="1"/>
      <c r="W582" s="1"/>
      <c r="X582" s="1"/>
      <c r="Y582" s="1"/>
    </row>
    <row r="583" spans="1:25" ht="12.75" customHeight="1" x14ac:dyDescent="0.25">
      <c r="A583" s="4">
        <v>564</v>
      </c>
      <c r="B583" s="1" t="s">
        <v>160</v>
      </c>
      <c r="C583" s="2" t="s">
        <v>161</v>
      </c>
      <c r="D583" s="3" t="s">
        <v>43</v>
      </c>
      <c r="E583" s="11">
        <v>6.6799999999999998E-2</v>
      </c>
      <c r="F583" s="11">
        <v>8300</v>
      </c>
      <c r="G583" s="11">
        <v>554.44000000000005</v>
      </c>
      <c r="H583" s="1"/>
      <c r="I583" s="1"/>
      <c r="J583" s="1"/>
      <c r="K583" s="1"/>
      <c r="L583" s="1"/>
      <c r="T583" s="1"/>
      <c r="U583" s="1"/>
      <c r="V583" s="1"/>
      <c r="W583" s="1"/>
      <c r="X583" s="1"/>
      <c r="Y583" s="1"/>
    </row>
    <row r="584" spans="1:25" ht="12.75" customHeight="1" x14ac:dyDescent="0.25">
      <c r="A584" s="4">
        <v>565</v>
      </c>
      <c r="B584" s="2" t="s">
        <v>2569</v>
      </c>
      <c r="C584" s="2" t="s">
        <v>92</v>
      </c>
      <c r="D584" s="3" t="s">
        <v>60</v>
      </c>
      <c r="E584" s="11">
        <v>6.68</v>
      </c>
      <c r="F584" s="11">
        <v>292.70999999999998</v>
      </c>
      <c r="G584" s="11">
        <v>1955.3</v>
      </c>
      <c r="H584" s="1"/>
      <c r="I584" s="1"/>
      <c r="J584" s="1"/>
      <c r="K584" s="1"/>
      <c r="L584" s="1"/>
      <c r="T584" s="1"/>
      <c r="U584" s="1"/>
      <c r="V584" s="1"/>
      <c r="W584" s="1"/>
      <c r="X584" s="1"/>
      <c r="Y584" s="1"/>
    </row>
    <row r="585" spans="1:25" ht="12.75" customHeight="1" x14ac:dyDescent="0.25">
      <c r="A585" s="4">
        <v>566</v>
      </c>
      <c r="B585" s="1" t="s">
        <v>389</v>
      </c>
      <c r="C585" s="2" t="s">
        <v>540</v>
      </c>
      <c r="D585" s="3" t="s">
        <v>83</v>
      </c>
      <c r="E585" s="11">
        <v>0.33400000000000002</v>
      </c>
      <c r="F585" s="11">
        <v>1395.51</v>
      </c>
      <c r="G585" s="11">
        <v>466.1</v>
      </c>
      <c r="H585" s="1"/>
      <c r="I585" s="1"/>
      <c r="J585" s="1"/>
      <c r="K585" s="1"/>
      <c r="L585" s="1"/>
      <c r="T585" s="1"/>
      <c r="U585" s="1"/>
      <c r="V585" s="1"/>
      <c r="W585" s="1"/>
      <c r="X585" s="1"/>
      <c r="Y585" s="1"/>
    </row>
    <row r="586" spans="1:25" ht="12.75" customHeight="1" x14ac:dyDescent="0.25">
      <c r="A586" s="4">
        <v>567</v>
      </c>
      <c r="B586" s="2" t="s">
        <v>2685</v>
      </c>
      <c r="C586" s="1" t="s">
        <v>538</v>
      </c>
      <c r="D586" s="3" t="s">
        <v>69</v>
      </c>
      <c r="E586" s="11">
        <v>33.4</v>
      </c>
      <c r="F586" s="11">
        <v>23.62</v>
      </c>
      <c r="G586" s="11">
        <v>788.91</v>
      </c>
      <c r="H586" s="1"/>
      <c r="I586" s="1"/>
      <c r="J586" s="1"/>
      <c r="K586" s="1"/>
      <c r="L586" s="1"/>
      <c r="T586" s="1"/>
      <c r="U586" s="1"/>
      <c r="V586" s="1"/>
      <c r="W586" s="1"/>
      <c r="X586" s="1"/>
      <c r="Y586" s="1"/>
    </row>
    <row r="587" spans="1:25" ht="12.75" customHeight="1" x14ac:dyDescent="0.25">
      <c r="A587" s="4">
        <v>568</v>
      </c>
      <c r="B587" s="1" t="s">
        <v>389</v>
      </c>
      <c r="C587" s="2" t="s">
        <v>540</v>
      </c>
      <c r="D587" s="3" t="s">
        <v>83</v>
      </c>
      <c r="E587" s="11">
        <v>0.36</v>
      </c>
      <c r="F587" s="11">
        <v>1395.51</v>
      </c>
      <c r="G587" s="11">
        <v>502.38</v>
      </c>
      <c r="H587" s="1"/>
      <c r="I587" s="1"/>
      <c r="J587" s="1"/>
      <c r="K587" s="1"/>
      <c r="L587" s="1"/>
      <c r="T587" s="1"/>
      <c r="U587" s="1"/>
      <c r="V587" s="1"/>
      <c r="W587" s="1"/>
      <c r="X587" s="1"/>
      <c r="Y587" s="1"/>
    </row>
    <row r="588" spans="1:25" ht="12.75" customHeight="1" x14ac:dyDescent="0.25">
      <c r="A588" s="4">
        <v>569</v>
      </c>
      <c r="B588" s="2" t="s">
        <v>2685</v>
      </c>
      <c r="C588" s="1" t="s">
        <v>541</v>
      </c>
      <c r="D588" s="3" t="s">
        <v>69</v>
      </c>
      <c r="E588" s="11">
        <v>36</v>
      </c>
      <c r="F588" s="11">
        <v>23.62</v>
      </c>
      <c r="G588" s="11">
        <v>850.32</v>
      </c>
      <c r="H588" s="1"/>
      <c r="I588" s="1"/>
      <c r="J588" s="1"/>
      <c r="K588" s="1"/>
      <c r="L588" s="1"/>
      <c r="T588" s="1"/>
      <c r="U588" s="1"/>
      <c r="V588" s="1"/>
      <c r="W588" s="1"/>
      <c r="X588" s="1"/>
      <c r="Y588" s="1"/>
    </row>
    <row r="589" spans="1:25" ht="12.75" customHeight="1" x14ac:dyDescent="0.25">
      <c r="A589" s="4">
        <v>570</v>
      </c>
      <c r="B589" s="2" t="s">
        <v>2604</v>
      </c>
      <c r="C589" s="1" t="s">
        <v>167</v>
      </c>
      <c r="D589" s="3" t="s">
        <v>35</v>
      </c>
      <c r="E589" s="11">
        <v>225</v>
      </c>
      <c r="F589" s="11">
        <v>0.53</v>
      </c>
      <c r="G589" s="11">
        <v>119.25</v>
      </c>
      <c r="H589" s="1"/>
      <c r="I589" s="1"/>
      <c r="J589" s="1"/>
      <c r="K589" s="1"/>
      <c r="L589" s="1"/>
      <c r="T589" s="1"/>
      <c r="U589" s="1"/>
      <c r="V589" s="1"/>
      <c r="W589" s="1"/>
      <c r="X589" s="1"/>
      <c r="Y589" s="1"/>
    </row>
    <row r="590" spans="1:25" ht="12.75" customHeight="1" x14ac:dyDescent="0.25">
      <c r="A590" s="4">
        <v>571</v>
      </c>
      <c r="B590" s="2" t="s">
        <v>2468</v>
      </c>
      <c r="C590" s="2" t="s">
        <v>542</v>
      </c>
      <c r="D590" s="3" t="s">
        <v>43</v>
      </c>
      <c r="E590" s="11">
        <v>2.4323000000000001</v>
      </c>
      <c r="F590" s="11">
        <v>13631.65</v>
      </c>
      <c r="G590" s="11">
        <v>33156.26</v>
      </c>
      <c r="H590" s="1"/>
      <c r="I590" s="1"/>
      <c r="J590" s="1"/>
      <c r="K590" s="1"/>
      <c r="L590" s="1"/>
      <c r="T590" s="1"/>
      <c r="U590" s="1"/>
      <c r="V590" s="1"/>
      <c r="W590" s="1"/>
      <c r="X590" s="1"/>
      <c r="Y590" s="1"/>
    </row>
    <row r="591" spans="1:25" ht="12.75" customHeight="1" x14ac:dyDescent="0.25">
      <c r="A591" s="4">
        <v>572</v>
      </c>
      <c r="B591" s="1" t="s">
        <v>543</v>
      </c>
      <c r="C591" s="1" t="s">
        <v>544</v>
      </c>
      <c r="D591" s="3" t="s">
        <v>43</v>
      </c>
      <c r="E591" s="11">
        <v>3.883</v>
      </c>
      <c r="F591" s="11">
        <v>4420.88</v>
      </c>
      <c r="G591" s="11">
        <v>17166.28</v>
      </c>
      <c r="H591" s="1"/>
      <c r="I591" s="1"/>
      <c r="J591" s="1"/>
      <c r="K591" s="1"/>
      <c r="L591" s="1"/>
      <c r="T591" s="1"/>
      <c r="U591" s="1"/>
      <c r="V591" s="1"/>
      <c r="W591" s="1"/>
      <c r="X591" s="1"/>
      <c r="Y591" s="1"/>
    </row>
    <row r="592" spans="1:25" ht="12.75" customHeight="1" x14ac:dyDescent="0.25">
      <c r="A592" s="4">
        <v>573</v>
      </c>
      <c r="B592" s="2" t="s">
        <v>2686</v>
      </c>
      <c r="C592" s="1" t="s">
        <v>545</v>
      </c>
      <c r="D592" s="3" t="s">
        <v>149</v>
      </c>
      <c r="E592" s="11">
        <v>97.207499999999996</v>
      </c>
      <c r="F592" s="11">
        <v>34.61</v>
      </c>
      <c r="G592" s="11">
        <v>3364.35</v>
      </c>
      <c r="H592" s="1"/>
      <c r="I592" s="1"/>
      <c r="J592" s="1"/>
      <c r="K592" s="1"/>
      <c r="L592" s="1"/>
      <c r="T592" s="1"/>
      <c r="U592" s="1"/>
      <c r="V592" s="1"/>
      <c r="W592" s="1"/>
      <c r="X592" s="1"/>
      <c r="Y592" s="1"/>
    </row>
    <row r="593" spans="1:25" ht="12.75" customHeight="1" x14ac:dyDescent="0.25">
      <c r="A593" s="4">
        <v>574</v>
      </c>
      <c r="B593" s="2" t="s">
        <v>2687</v>
      </c>
      <c r="C593" s="1" t="s">
        <v>546</v>
      </c>
      <c r="D593" s="3" t="s">
        <v>149</v>
      </c>
      <c r="E593" s="11">
        <v>465.96</v>
      </c>
      <c r="F593" s="11">
        <v>6.66</v>
      </c>
      <c r="G593" s="11">
        <v>3103.29</v>
      </c>
      <c r="H593" s="1"/>
      <c r="I593" s="1"/>
      <c r="J593" s="1"/>
      <c r="K593" s="1"/>
      <c r="L593" s="1"/>
      <c r="T593" s="1"/>
      <c r="U593" s="1"/>
      <c r="V593" s="1"/>
      <c r="W593" s="1"/>
      <c r="X593" s="1"/>
      <c r="Y593" s="1"/>
    </row>
    <row r="594" spans="1:25" ht="12.75" customHeight="1" x14ac:dyDescent="0.25">
      <c r="A594" s="4">
        <v>575</v>
      </c>
      <c r="B594" s="1" t="s">
        <v>547</v>
      </c>
      <c r="C594" s="2" t="s">
        <v>548</v>
      </c>
      <c r="D594" s="3" t="s">
        <v>43</v>
      </c>
      <c r="E594" s="11">
        <v>3.883</v>
      </c>
      <c r="F594" s="11">
        <v>2621.71</v>
      </c>
      <c r="G594" s="11">
        <v>10180.1</v>
      </c>
      <c r="H594" s="1"/>
      <c r="I594" s="1"/>
      <c r="J594" s="1"/>
      <c r="K594" s="1"/>
      <c r="L594" s="1"/>
      <c r="T594" s="1"/>
      <c r="U594" s="1"/>
      <c r="V594" s="1"/>
      <c r="W594" s="1"/>
      <c r="X594" s="1"/>
      <c r="Y594" s="1"/>
    </row>
    <row r="595" spans="1:25" ht="12.75" customHeight="1" x14ac:dyDescent="0.25">
      <c r="A595" s="4">
        <v>576</v>
      </c>
      <c r="B595" s="2" t="s">
        <v>2688</v>
      </c>
      <c r="C595" s="2" t="s">
        <v>549</v>
      </c>
      <c r="D595" s="3" t="s">
        <v>149</v>
      </c>
      <c r="E595" s="11">
        <v>77.66</v>
      </c>
      <c r="F595" s="11">
        <v>64.290000000000006</v>
      </c>
      <c r="G595" s="11">
        <v>4992.76</v>
      </c>
      <c r="H595" s="1"/>
      <c r="I595" s="1"/>
      <c r="J595" s="1"/>
      <c r="K595" s="1"/>
      <c r="L595" s="1"/>
      <c r="T595" s="1"/>
      <c r="U595" s="1"/>
      <c r="V595" s="1"/>
      <c r="W595" s="1"/>
      <c r="X595" s="1"/>
      <c r="Y595" s="1"/>
    </row>
    <row r="596" spans="1:25" ht="12.75" customHeight="1" x14ac:dyDescent="0.25">
      <c r="A596" s="4">
        <v>577</v>
      </c>
      <c r="B596" s="1" t="s">
        <v>550</v>
      </c>
      <c r="C596" s="2" t="s">
        <v>551</v>
      </c>
      <c r="D596" s="3" t="s">
        <v>21</v>
      </c>
      <c r="E596" s="11">
        <v>0.16696900000000001</v>
      </c>
      <c r="F596" s="11">
        <v>80366.679999999993</v>
      </c>
      <c r="G596" s="11">
        <v>13418.74</v>
      </c>
      <c r="H596" s="1"/>
      <c r="I596" s="1"/>
      <c r="J596" s="1"/>
      <c r="K596" s="1"/>
      <c r="L596" s="1"/>
      <c r="T596" s="1"/>
      <c r="U596" s="1"/>
      <c r="V596" s="1"/>
      <c r="W596" s="1"/>
      <c r="X596" s="1"/>
      <c r="Y596" s="1"/>
    </row>
    <row r="597" spans="1:25" ht="12.75" customHeight="1" x14ac:dyDescent="0.25">
      <c r="A597" s="4">
        <v>578</v>
      </c>
      <c r="B597" s="1" t="s">
        <v>552</v>
      </c>
      <c r="C597" s="2" t="s">
        <v>553</v>
      </c>
      <c r="D597" s="3" t="s">
        <v>43</v>
      </c>
      <c r="E597" s="11">
        <v>0.16470000000000001</v>
      </c>
      <c r="F597" s="11">
        <v>10289.19</v>
      </c>
      <c r="G597" s="11">
        <v>1694.63</v>
      </c>
      <c r="H597" s="1"/>
      <c r="I597" s="1"/>
      <c r="J597" s="1"/>
      <c r="K597" s="1"/>
      <c r="L597" s="1"/>
      <c r="T597" s="1"/>
      <c r="U597" s="1"/>
      <c r="V597" s="1"/>
      <c r="W597" s="1"/>
      <c r="X597" s="1"/>
      <c r="Y597" s="1"/>
    </row>
    <row r="598" spans="1:25" ht="12.75" customHeight="1" x14ac:dyDescent="0.25">
      <c r="A598" s="4">
        <v>579</v>
      </c>
      <c r="B598" s="1" t="s">
        <v>554</v>
      </c>
      <c r="C598" s="2" t="s">
        <v>555</v>
      </c>
      <c r="D598" s="3" t="s">
        <v>43</v>
      </c>
      <c r="E598" s="11">
        <v>0.314</v>
      </c>
      <c r="F598" s="11">
        <v>19192</v>
      </c>
      <c r="G598" s="11">
        <v>6026.29</v>
      </c>
      <c r="H598" s="1"/>
      <c r="I598" s="1"/>
      <c r="J598" s="1"/>
      <c r="K598" s="1"/>
      <c r="L598" s="1"/>
      <c r="T598" s="1"/>
      <c r="U598" s="1"/>
      <c r="V598" s="1"/>
      <c r="W598" s="1"/>
      <c r="X598" s="1"/>
      <c r="Y598" s="1"/>
    </row>
    <row r="599" spans="1:25" ht="12.75" customHeight="1" x14ac:dyDescent="0.25">
      <c r="A599" s="4">
        <v>580</v>
      </c>
      <c r="B599" s="2" t="s">
        <v>2689</v>
      </c>
      <c r="C599" s="1" t="s">
        <v>556</v>
      </c>
      <c r="D599" s="3" t="s">
        <v>149</v>
      </c>
      <c r="E599" s="11">
        <v>6.28</v>
      </c>
      <c r="F599" s="11">
        <v>130.59</v>
      </c>
      <c r="G599" s="11">
        <v>820.11</v>
      </c>
      <c r="H599" s="1"/>
      <c r="I599" s="1"/>
      <c r="J599" s="1"/>
      <c r="K599" s="1"/>
      <c r="L599" s="1"/>
      <c r="T599" s="1"/>
      <c r="U599" s="1"/>
      <c r="V599" s="1"/>
      <c r="W599" s="1"/>
      <c r="X599" s="1"/>
      <c r="Y599" s="1"/>
    </row>
    <row r="600" spans="1:25" ht="12.75" customHeight="1" x14ac:dyDescent="0.25">
      <c r="A600" s="4">
        <v>581</v>
      </c>
      <c r="B600" s="2" t="s">
        <v>2690</v>
      </c>
      <c r="C600" s="2" t="s">
        <v>557</v>
      </c>
      <c r="D600" s="3" t="s">
        <v>149</v>
      </c>
      <c r="E600" s="11">
        <v>122.46</v>
      </c>
      <c r="F600" s="11">
        <v>4.42</v>
      </c>
      <c r="G600" s="11">
        <v>541.27</v>
      </c>
      <c r="H600" s="1"/>
      <c r="I600" s="1"/>
      <c r="J600" s="1"/>
      <c r="K600" s="1"/>
      <c r="L600" s="1"/>
      <c r="T600" s="1"/>
      <c r="U600" s="1"/>
      <c r="V600" s="1"/>
      <c r="W600" s="1"/>
      <c r="X600" s="1"/>
      <c r="Y600" s="1"/>
    </row>
    <row r="601" spans="1:25" ht="12.75" customHeight="1" x14ac:dyDescent="0.25">
      <c r="A601" s="4">
        <v>582</v>
      </c>
      <c r="B601" s="1" t="s">
        <v>558</v>
      </c>
      <c r="C601" s="2" t="s">
        <v>559</v>
      </c>
      <c r="D601" s="3" t="s">
        <v>60</v>
      </c>
      <c r="E601" s="11">
        <v>31.713999999999999</v>
      </c>
      <c r="F601" s="11">
        <v>331.2</v>
      </c>
      <c r="G601" s="11">
        <v>10503.68</v>
      </c>
      <c r="H601" s="1"/>
      <c r="I601" s="1"/>
      <c r="J601" s="1"/>
      <c r="K601" s="1"/>
      <c r="L601" s="1"/>
      <c r="T601" s="1"/>
      <c r="U601" s="1"/>
      <c r="V601" s="1"/>
      <c r="W601" s="1"/>
      <c r="X601" s="1"/>
      <c r="Y601" s="1"/>
    </row>
    <row r="602" spans="1:25" ht="12.75" customHeight="1" x14ac:dyDescent="0.25">
      <c r="A602" s="4">
        <v>583</v>
      </c>
      <c r="B602" s="1" t="s">
        <v>560</v>
      </c>
      <c r="C602" s="1" t="s">
        <v>561</v>
      </c>
      <c r="D602" s="3" t="s">
        <v>149</v>
      </c>
      <c r="E602" s="11">
        <v>15.574400000000001</v>
      </c>
      <c r="F602" s="11">
        <v>119.53</v>
      </c>
      <c r="G602" s="11">
        <v>1861.61</v>
      </c>
      <c r="H602" s="1"/>
      <c r="I602" s="1"/>
      <c r="J602" s="1"/>
      <c r="K602" s="1"/>
      <c r="L602" s="1"/>
      <c r="T602" s="1"/>
      <c r="U602" s="1"/>
      <c r="V602" s="1"/>
      <c r="W602" s="1"/>
      <c r="X602" s="1"/>
      <c r="Y602" s="1"/>
    </row>
    <row r="603" spans="1:25" ht="12.75" customHeight="1" x14ac:dyDescent="0.25">
      <c r="A603" s="4">
        <v>584</v>
      </c>
      <c r="B603" s="2" t="s">
        <v>2653</v>
      </c>
      <c r="C603" s="1" t="s">
        <v>333</v>
      </c>
      <c r="D603" s="3" t="s">
        <v>79</v>
      </c>
      <c r="E603" s="11">
        <v>3.22</v>
      </c>
      <c r="F603" s="11">
        <v>9.5399999999999991</v>
      </c>
      <c r="G603" s="11">
        <v>30.72</v>
      </c>
      <c r="H603" s="1"/>
      <c r="I603" s="1"/>
      <c r="J603" s="1"/>
      <c r="K603" s="1"/>
      <c r="L603" s="1"/>
      <c r="T603" s="1"/>
      <c r="U603" s="1"/>
      <c r="V603" s="1"/>
      <c r="W603" s="1"/>
      <c r="X603" s="1"/>
      <c r="Y603" s="1"/>
    </row>
    <row r="604" spans="1:25" ht="12.75" customHeight="1" x14ac:dyDescent="0.25">
      <c r="A604" s="4">
        <v>585</v>
      </c>
      <c r="B604" s="1" t="s">
        <v>562</v>
      </c>
      <c r="C604" s="2" t="s">
        <v>563</v>
      </c>
      <c r="D604" s="3" t="s">
        <v>43</v>
      </c>
      <c r="E604" s="11">
        <v>1.4563000000000001</v>
      </c>
      <c r="F604" s="11">
        <v>9344.24</v>
      </c>
      <c r="G604" s="11">
        <v>13608.02</v>
      </c>
      <c r="H604" s="1"/>
      <c r="I604" s="1"/>
      <c r="J604" s="1"/>
      <c r="K604" s="1"/>
      <c r="L604" s="1"/>
      <c r="T604" s="1"/>
      <c r="U604" s="1"/>
      <c r="V604" s="1"/>
      <c r="W604" s="1"/>
      <c r="X604" s="1"/>
      <c r="Y604" s="1"/>
    </row>
    <row r="605" spans="1:25" ht="12.75" customHeight="1" x14ac:dyDescent="0.25">
      <c r="A605" s="4">
        <v>586</v>
      </c>
      <c r="B605" s="2" t="s">
        <v>2691</v>
      </c>
      <c r="C605" s="1" t="s">
        <v>564</v>
      </c>
      <c r="D605" s="3" t="s">
        <v>69</v>
      </c>
      <c r="E605" s="11">
        <v>138.3485</v>
      </c>
      <c r="F605" s="11">
        <v>32.72</v>
      </c>
      <c r="G605" s="11">
        <v>4526.76</v>
      </c>
      <c r="H605" s="1"/>
      <c r="I605" s="1"/>
      <c r="J605" s="1"/>
      <c r="K605" s="1"/>
      <c r="L605" s="1"/>
      <c r="T605" s="1"/>
      <c r="U605" s="1"/>
      <c r="V605" s="1"/>
      <c r="W605" s="1"/>
      <c r="X605" s="1"/>
      <c r="Y605" s="1"/>
    </row>
    <row r="606" spans="1:25" ht="12.75" customHeight="1" x14ac:dyDescent="0.25">
      <c r="A606" s="4">
        <v>587</v>
      </c>
      <c r="B606" s="2" t="s">
        <v>2692</v>
      </c>
      <c r="C606" s="1" t="s">
        <v>565</v>
      </c>
      <c r="D606" s="3" t="s">
        <v>69</v>
      </c>
      <c r="E606" s="11">
        <v>157.28039999999999</v>
      </c>
      <c r="F606" s="11">
        <v>21.85</v>
      </c>
      <c r="G606" s="11">
        <v>3436.58</v>
      </c>
      <c r="H606" s="1"/>
      <c r="I606" s="1"/>
      <c r="J606" s="1"/>
      <c r="K606" s="1"/>
      <c r="L606" s="1"/>
      <c r="T606" s="1"/>
      <c r="U606" s="1"/>
      <c r="V606" s="1"/>
      <c r="W606" s="1"/>
      <c r="X606" s="1"/>
      <c r="Y606" s="1"/>
    </row>
    <row r="607" spans="1:25" ht="12.75" customHeight="1" x14ac:dyDescent="0.25">
      <c r="A607" s="4">
        <v>588</v>
      </c>
      <c r="B607" s="1" t="s">
        <v>2693</v>
      </c>
      <c r="C607" s="2" t="s">
        <v>566</v>
      </c>
      <c r="D607" s="3" t="s">
        <v>69</v>
      </c>
      <c r="E607" s="11">
        <v>276.697</v>
      </c>
      <c r="F607" s="11">
        <v>23.68</v>
      </c>
      <c r="G607" s="11">
        <v>6552.18</v>
      </c>
      <c r="H607" s="1"/>
      <c r="I607" s="1"/>
      <c r="J607" s="1"/>
      <c r="K607" s="1"/>
      <c r="L607" s="1"/>
      <c r="T607" s="1"/>
      <c r="U607" s="1"/>
      <c r="V607" s="1"/>
      <c r="W607" s="1"/>
      <c r="X607" s="1"/>
      <c r="Y607" s="1"/>
    </row>
    <row r="608" spans="1:25" ht="12.75" customHeight="1" x14ac:dyDescent="0.25">
      <c r="A608" s="4">
        <v>589</v>
      </c>
      <c r="B608" s="1" t="s">
        <v>2694</v>
      </c>
      <c r="C608" s="2" t="s">
        <v>567</v>
      </c>
      <c r="D608" s="3" t="s">
        <v>69</v>
      </c>
      <c r="E608" s="11">
        <v>138.3485</v>
      </c>
      <c r="F608" s="11">
        <v>16.010000000000002</v>
      </c>
      <c r="G608" s="11">
        <v>2214.96</v>
      </c>
      <c r="H608" s="1"/>
      <c r="I608" s="1"/>
      <c r="J608" s="1"/>
      <c r="K608" s="1"/>
      <c r="L608" s="1"/>
      <c r="T608" s="1"/>
      <c r="U608" s="1"/>
      <c r="V608" s="1"/>
      <c r="W608" s="1"/>
      <c r="X608" s="1"/>
      <c r="Y608" s="1"/>
    </row>
    <row r="609" spans="1:25" ht="12.75" customHeight="1" x14ac:dyDescent="0.25">
      <c r="A609" s="4">
        <v>590</v>
      </c>
      <c r="B609" s="1" t="s">
        <v>2695</v>
      </c>
      <c r="C609" s="1" t="s">
        <v>568</v>
      </c>
      <c r="D609" s="3" t="s">
        <v>35</v>
      </c>
      <c r="E609" s="11">
        <v>117</v>
      </c>
      <c r="F609" s="11">
        <v>8.7899999999999991</v>
      </c>
      <c r="G609" s="11">
        <v>1028.43</v>
      </c>
      <c r="H609" s="1"/>
      <c r="I609" s="1"/>
      <c r="J609" s="1"/>
      <c r="K609" s="1"/>
      <c r="L609" s="1"/>
      <c r="T609" s="1"/>
      <c r="U609" s="1"/>
      <c r="V609" s="1"/>
      <c r="W609" s="1"/>
      <c r="X609" s="1"/>
      <c r="Y609" s="1"/>
    </row>
    <row r="610" spans="1:25" ht="12.75" customHeight="1" x14ac:dyDescent="0.25">
      <c r="A610" s="4">
        <v>591</v>
      </c>
      <c r="B610" s="1" t="s">
        <v>2696</v>
      </c>
      <c r="C610" s="1" t="s">
        <v>569</v>
      </c>
      <c r="D610" s="3" t="s">
        <v>35</v>
      </c>
      <c r="E610" s="11">
        <v>117</v>
      </c>
      <c r="F610" s="11">
        <v>6.29</v>
      </c>
      <c r="G610" s="11">
        <v>735.93</v>
      </c>
      <c r="H610" s="1"/>
      <c r="I610" s="1"/>
      <c r="J610" s="1"/>
      <c r="K610" s="1"/>
      <c r="L610" s="1"/>
      <c r="T610" s="1"/>
      <c r="U610" s="1"/>
      <c r="V610" s="1"/>
      <c r="W610" s="1"/>
      <c r="X610" s="1"/>
      <c r="Y610" s="1"/>
    </row>
    <row r="611" spans="1:25" ht="12.75" customHeight="1" x14ac:dyDescent="0.25">
      <c r="A611" s="4">
        <v>592</v>
      </c>
      <c r="B611" s="2" t="s">
        <v>2604</v>
      </c>
      <c r="C611" s="1" t="s">
        <v>167</v>
      </c>
      <c r="D611" s="3" t="s">
        <v>35</v>
      </c>
      <c r="E611" s="11">
        <v>433</v>
      </c>
      <c r="F611" s="11">
        <v>0.53</v>
      </c>
      <c r="G611" s="11">
        <v>229.49</v>
      </c>
      <c r="H611" s="1"/>
      <c r="I611" s="1"/>
      <c r="J611" s="1"/>
      <c r="K611" s="1"/>
      <c r="L611" s="1"/>
      <c r="T611" s="1"/>
      <c r="U611" s="1"/>
      <c r="V611" s="1"/>
      <c r="W611" s="1"/>
      <c r="X611" s="1"/>
      <c r="Y611" s="1"/>
    </row>
    <row r="612" spans="1:25" ht="12.75" customHeight="1" x14ac:dyDescent="0.25">
      <c r="A612" s="4">
        <v>593</v>
      </c>
      <c r="B612" s="1" t="s">
        <v>570</v>
      </c>
      <c r="C612" s="2" t="s">
        <v>571</v>
      </c>
      <c r="D612" s="3" t="s">
        <v>43</v>
      </c>
      <c r="E612" s="11">
        <v>1.4563000000000001</v>
      </c>
      <c r="F612" s="11">
        <v>1116.8800000000001</v>
      </c>
      <c r="G612" s="11">
        <v>1626.51</v>
      </c>
      <c r="H612" s="1"/>
      <c r="I612" s="1"/>
      <c r="J612" s="1"/>
      <c r="K612" s="1"/>
      <c r="L612" s="1"/>
      <c r="T612" s="1"/>
      <c r="U612" s="1"/>
      <c r="V612" s="1"/>
      <c r="W612" s="1"/>
      <c r="X612" s="1"/>
      <c r="Y612" s="1"/>
    </row>
    <row r="613" spans="1:25" ht="12.75" customHeight="1" x14ac:dyDescent="0.25">
      <c r="A613" s="4">
        <v>594</v>
      </c>
      <c r="B613" s="2" t="s">
        <v>2697</v>
      </c>
      <c r="C613" s="1" t="s">
        <v>572</v>
      </c>
      <c r="D613" s="3" t="s">
        <v>60</v>
      </c>
      <c r="E613" s="11">
        <v>152.91149999999999</v>
      </c>
      <c r="F613" s="11">
        <v>164.53</v>
      </c>
      <c r="G613" s="11">
        <v>25158.53</v>
      </c>
      <c r="H613" s="1"/>
      <c r="I613" s="1"/>
      <c r="J613" s="1"/>
      <c r="K613" s="1"/>
      <c r="L613" s="1"/>
      <c r="T613" s="1"/>
      <c r="U613" s="1"/>
      <c r="V613" s="1"/>
      <c r="W613" s="1"/>
      <c r="X613" s="1"/>
      <c r="Y613" s="1"/>
    </row>
    <row r="614" spans="1:25" ht="12.75" customHeight="1" x14ac:dyDescent="0.25">
      <c r="A614" s="4">
        <v>595</v>
      </c>
      <c r="B614" s="1" t="s">
        <v>573</v>
      </c>
      <c r="C614" s="2" t="s">
        <v>574</v>
      </c>
      <c r="D614" s="3" t="s">
        <v>43</v>
      </c>
      <c r="E614" s="11">
        <v>0.115</v>
      </c>
      <c r="F614" s="11">
        <v>14425</v>
      </c>
      <c r="G614" s="11">
        <v>1658.88</v>
      </c>
      <c r="H614" s="1"/>
      <c r="I614" s="1"/>
      <c r="J614" s="1"/>
      <c r="K614" s="1"/>
      <c r="L614" s="1"/>
      <c r="T614" s="1"/>
      <c r="U614" s="1"/>
      <c r="V614" s="1"/>
      <c r="W614" s="1"/>
      <c r="X614" s="1"/>
      <c r="Y614" s="1"/>
    </row>
    <row r="615" spans="1:25" ht="12.75" customHeight="1" x14ac:dyDescent="0.25">
      <c r="A615" s="4">
        <v>596</v>
      </c>
      <c r="B615" s="1" t="s">
        <v>543</v>
      </c>
      <c r="C615" s="1" t="s">
        <v>544</v>
      </c>
      <c r="D615" s="3" t="s">
        <v>43</v>
      </c>
      <c r="E615" s="11">
        <v>2.5822000000000003</v>
      </c>
      <c r="F615" s="11">
        <v>4420.88</v>
      </c>
      <c r="G615" s="11">
        <v>11415.6</v>
      </c>
      <c r="H615" s="1"/>
      <c r="I615" s="1"/>
      <c r="J615" s="1"/>
      <c r="K615" s="1"/>
      <c r="L615" s="1"/>
      <c r="T615" s="1"/>
      <c r="U615" s="1"/>
      <c r="V615" s="1"/>
      <c r="W615" s="1"/>
      <c r="X615" s="1"/>
      <c r="Y615" s="1"/>
    </row>
    <row r="616" spans="1:25" ht="12.75" customHeight="1" x14ac:dyDescent="0.25">
      <c r="A616" s="4">
        <v>597</v>
      </c>
      <c r="B616" s="2" t="s">
        <v>2686</v>
      </c>
      <c r="C616" s="1" t="s">
        <v>545</v>
      </c>
      <c r="D616" s="3" t="s">
        <v>149</v>
      </c>
      <c r="E616" s="11">
        <v>64.555000000000007</v>
      </c>
      <c r="F616" s="11">
        <v>34.61</v>
      </c>
      <c r="G616" s="11">
        <v>2234.25</v>
      </c>
      <c r="H616" s="1"/>
      <c r="I616" s="1"/>
      <c r="J616" s="1"/>
      <c r="K616" s="1"/>
      <c r="L616" s="1"/>
      <c r="T616" s="1"/>
      <c r="U616" s="1"/>
      <c r="V616" s="1"/>
      <c r="W616" s="1"/>
      <c r="X616" s="1"/>
      <c r="Y616" s="1"/>
    </row>
    <row r="617" spans="1:25" ht="12.75" customHeight="1" x14ac:dyDescent="0.25">
      <c r="A617" s="4">
        <v>598</v>
      </c>
      <c r="B617" s="2" t="s">
        <v>2687</v>
      </c>
      <c r="C617" s="1" t="s">
        <v>546</v>
      </c>
      <c r="D617" s="3" t="s">
        <v>149</v>
      </c>
      <c r="E617" s="11">
        <v>309.86399999999998</v>
      </c>
      <c r="F617" s="11">
        <v>6.66</v>
      </c>
      <c r="G617" s="11">
        <v>2063.69</v>
      </c>
      <c r="H617" s="1"/>
      <c r="I617" s="1"/>
      <c r="J617" s="1"/>
      <c r="K617" s="1"/>
      <c r="L617" s="1"/>
      <c r="T617" s="1"/>
      <c r="U617" s="1"/>
      <c r="V617" s="1"/>
      <c r="W617" s="1"/>
      <c r="X617" s="1"/>
      <c r="Y617" s="1"/>
    </row>
    <row r="618" spans="1:25" ht="12.75" customHeight="1" x14ac:dyDescent="0.25">
      <c r="A618" s="4">
        <v>599</v>
      </c>
      <c r="B618" s="1" t="s">
        <v>547</v>
      </c>
      <c r="C618" s="2" t="s">
        <v>548</v>
      </c>
      <c r="D618" s="3" t="s">
        <v>43</v>
      </c>
      <c r="E618" s="11">
        <v>2.5822000000000003</v>
      </c>
      <c r="F618" s="11">
        <v>2621.71</v>
      </c>
      <c r="G618" s="11">
        <v>6769.78</v>
      </c>
      <c r="H618" s="1"/>
      <c r="I618" s="1"/>
      <c r="J618" s="1"/>
      <c r="K618" s="1"/>
      <c r="L618" s="1"/>
      <c r="T618" s="1"/>
      <c r="U618" s="1"/>
      <c r="V618" s="1"/>
      <c r="W618" s="1"/>
      <c r="X618" s="1"/>
      <c r="Y618" s="1"/>
    </row>
    <row r="619" spans="1:25" ht="12.75" customHeight="1" x14ac:dyDescent="0.25">
      <c r="A619" s="4">
        <v>600</v>
      </c>
      <c r="B619" s="2" t="s">
        <v>2688</v>
      </c>
      <c r="C619" s="2" t="s">
        <v>549</v>
      </c>
      <c r="D619" s="3" t="s">
        <v>149</v>
      </c>
      <c r="E619" s="11">
        <v>51.643999999999998</v>
      </c>
      <c r="F619" s="11">
        <v>64.290000000000006</v>
      </c>
      <c r="G619" s="11">
        <v>3320.19</v>
      </c>
      <c r="H619" s="1"/>
      <c r="I619" s="1"/>
      <c r="J619" s="1"/>
      <c r="K619" s="1"/>
      <c r="L619" s="1"/>
      <c r="T619" s="1"/>
      <c r="U619" s="1"/>
      <c r="V619" s="1"/>
      <c r="W619" s="1"/>
      <c r="X619" s="1"/>
      <c r="Y619" s="1"/>
    </row>
    <row r="620" spans="1:25" ht="12.75" customHeight="1" x14ac:dyDescent="0.25">
      <c r="A620" s="4">
        <v>601</v>
      </c>
      <c r="B620" s="1" t="s">
        <v>550</v>
      </c>
      <c r="C620" s="2" t="s">
        <v>551</v>
      </c>
      <c r="D620" s="3" t="s">
        <v>21</v>
      </c>
      <c r="E620" s="12" t="s">
        <v>575</v>
      </c>
      <c r="F620" s="11">
        <v>80366.679999999993</v>
      </c>
      <c r="G620" s="11">
        <v>9479.33</v>
      </c>
      <c r="H620" s="1"/>
      <c r="I620" s="1"/>
      <c r="J620" s="1"/>
      <c r="K620" s="1"/>
      <c r="L620" s="1"/>
      <c r="T620" s="1"/>
      <c r="U620" s="1"/>
      <c r="V620" s="1"/>
      <c r="W620" s="1"/>
      <c r="X620" s="1"/>
      <c r="Y620" s="1"/>
    </row>
    <row r="621" spans="1:25" ht="12.75" customHeight="1" x14ac:dyDescent="0.25">
      <c r="A621" s="4">
        <v>602</v>
      </c>
      <c r="B621" s="1" t="s">
        <v>576</v>
      </c>
      <c r="C621" s="1" t="s">
        <v>577</v>
      </c>
      <c r="D621" s="3" t="s">
        <v>149</v>
      </c>
      <c r="E621" s="11">
        <v>44.211199999999998</v>
      </c>
      <c r="F621" s="11">
        <v>119.02</v>
      </c>
      <c r="G621" s="11">
        <v>5262.02</v>
      </c>
      <c r="H621" s="1"/>
      <c r="I621" s="1"/>
      <c r="J621" s="1"/>
      <c r="K621" s="1"/>
      <c r="L621" s="1"/>
      <c r="T621" s="1"/>
      <c r="U621" s="1"/>
      <c r="V621" s="1"/>
      <c r="W621" s="1"/>
      <c r="X621" s="1"/>
      <c r="Y621" s="1"/>
    </row>
    <row r="622" spans="1:25" ht="12.75" customHeight="1" x14ac:dyDescent="0.25">
      <c r="A622" s="4">
        <v>603</v>
      </c>
      <c r="B622" s="1" t="s">
        <v>554</v>
      </c>
      <c r="C622" s="2" t="s">
        <v>555</v>
      </c>
      <c r="D622" s="3" t="s">
        <v>43</v>
      </c>
      <c r="E622" s="11">
        <v>0.42150000000000004</v>
      </c>
      <c r="F622" s="11">
        <v>19192</v>
      </c>
      <c r="G622" s="11">
        <v>8089.43</v>
      </c>
      <c r="H622" s="1"/>
      <c r="I622" s="1"/>
      <c r="J622" s="1"/>
      <c r="K622" s="1"/>
      <c r="L622" s="1"/>
      <c r="T622" s="1"/>
      <c r="U622" s="1"/>
      <c r="V622" s="1"/>
      <c r="W622" s="1"/>
      <c r="X622" s="1"/>
      <c r="Y622" s="1"/>
    </row>
    <row r="623" spans="1:25" ht="12.75" customHeight="1" x14ac:dyDescent="0.25">
      <c r="A623" s="4">
        <v>604</v>
      </c>
      <c r="B623" s="2" t="s">
        <v>2689</v>
      </c>
      <c r="C623" s="1" t="s">
        <v>556</v>
      </c>
      <c r="D623" s="3" t="s">
        <v>149</v>
      </c>
      <c r="E623" s="11">
        <v>8.43</v>
      </c>
      <c r="F623" s="11">
        <v>130.59</v>
      </c>
      <c r="G623" s="11">
        <v>1100.8699999999999</v>
      </c>
      <c r="H623" s="1"/>
      <c r="I623" s="1"/>
      <c r="J623" s="1"/>
      <c r="K623" s="1"/>
      <c r="L623" s="1"/>
      <c r="T623" s="1"/>
      <c r="U623" s="1"/>
      <c r="V623" s="1"/>
      <c r="W623" s="1"/>
      <c r="X623" s="1"/>
      <c r="Y623" s="1"/>
    </row>
    <row r="624" spans="1:25" ht="12.75" customHeight="1" x14ac:dyDescent="0.25">
      <c r="A624" s="4">
        <v>605</v>
      </c>
      <c r="B624" s="2" t="s">
        <v>2690</v>
      </c>
      <c r="C624" s="2" t="s">
        <v>557</v>
      </c>
      <c r="D624" s="3" t="s">
        <v>149</v>
      </c>
      <c r="E624" s="11">
        <v>164.38499999999999</v>
      </c>
      <c r="F624" s="11">
        <v>4.42</v>
      </c>
      <c r="G624" s="11">
        <v>726.58</v>
      </c>
      <c r="H624" s="1"/>
      <c r="I624" s="1"/>
      <c r="J624" s="1"/>
      <c r="K624" s="1"/>
      <c r="L624" s="1"/>
      <c r="T624" s="1"/>
      <c r="U624" s="1"/>
      <c r="V624" s="1"/>
      <c r="W624" s="1"/>
      <c r="X624" s="1"/>
      <c r="Y624" s="1"/>
    </row>
    <row r="625" spans="1:25" ht="12.75" customHeight="1" x14ac:dyDescent="0.25">
      <c r="A625" s="4">
        <v>606</v>
      </c>
      <c r="B625" s="1" t="s">
        <v>558</v>
      </c>
      <c r="C625" s="2" t="s">
        <v>559</v>
      </c>
      <c r="D625" s="3" t="s">
        <v>60</v>
      </c>
      <c r="E625" s="11">
        <v>42.5715</v>
      </c>
      <c r="F625" s="11">
        <v>331.2</v>
      </c>
      <c r="G625" s="11">
        <v>14099.68</v>
      </c>
      <c r="H625" s="1"/>
      <c r="I625" s="1"/>
      <c r="J625" s="1"/>
      <c r="K625" s="1"/>
      <c r="L625" s="1"/>
      <c r="T625" s="1"/>
      <c r="U625" s="1"/>
      <c r="V625" s="1"/>
      <c r="W625" s="1"/>
      <c r="X625" s="1"/>
      <c r="Y625" s="1"/>
    </row>
    <row r="626" spans="1:25" ht="12.75" customHeight="1" x14ac:dyDescent="0.25">
      <c r="A626" s="4">
        <v>607</v>
      </c>
      <c r="B626" s="1" t="s">
        <v>560</v>
      </c>
      <c r="C626" s="1" t="s">
        <v>561</v>
      </c>
      <c r="D626" s="3" t="s">
        <v>149</v>
      </c>
      <c r="E626" s="11">
        <v>20.906400000000001</v>
      </c>
      <c r="F626" s="11">
        <v>119.53</v>
      </c>
      <c r="G626" s="11">
        <v>2498.94</v>
      </c>
      <c r="H626" s="1"/>
      <c r="I626" s="1"/>
      <c r="J626" s="1"/>
      <c r="K626" s="1"/>
      <c r="L626" s="1"/>
      <c r="T626" s="1"/>
      <c r="U626" s="1"/>
      <c r="V626" s="1"/>
      <c r="W626" s="1"/>
      <c r="X626" s="1"/>
      <c r="Y626" s="1"/>
    </row>
    <row r="627" spans="1:25" ht="12.75" customHeight="1" x14ac:dyDescent="0.25">
      <c r="A627" s="4">
        <v>608</v>
      </c>
      <c r="B627" s="2" t="s">
        <v>2653</v>
      </c>
      <c r="C627" s="1" t="s">
        <v>333</v>
      </c>
      <c r="D627" s="3" t="s">
        <v>79</v>
      </c>
      <c r="E627" s="11">
        <v>4.33</v>
      </c>
      <c r="F627" s="11">
        <v>9.5399999999999991</v>
      </c>
      <c r="G627" s="11">
        <v>41.31</v>
      </c>
      <c r="H627" s="1"/>
      <c r="I627" s="1"/>
      <c r="J627" s="1"/>
      <c r="K627" s="1"/>
      <c r="L627" s="1"/>
      <c r="T627" s="1"/>
      <c r="U627" s="1"/>
      <c r="V627" s="1"/>
      <c r="W627" s="1"/>
      <c r="X627" s="1"/>
      <c r="Y627" s="1"/>
    </row>
    <row r="628" spans="1:25" ht="12.75" customHeight="1" x14ac:dyDescent="0.25">
      <c r="A628" s="4">
        <v>609</v>
      </c>
      <c r="B628" s="1" t="s">
        <v>562</v>
      </c>
      <c r="C628" s="2" t="s">
        <v>563</v>
      </c>
      <c r="D628" s="3" t="s">
        <v>43</v>
      </c>
      <c r="E628" s="11">
        <v>1.4578</v>
      </c>
      <c r="F628" s="11">
        <v>9344.24</v>
      </c>
      <c r="G628" s="11">
        <v>13622.03</v>
      </c>
      <c r="H628" s="1"/>
      <c r="I628" s="1"/>
      <c r="J628" s="1"/>
      <c r="K628" s="1"/>
      <c r="L628" s="1"/>
      <c r="T628" s="1"/>
      <c r="U628" s="1"/>
      <c r="V628" s="1"/>
      <c r="W628" s="1"/>
      <c r="X628" s="1"/>
      <c r="Y628" s="1"/>
    </row>
    <row r="629" spans="1:25" ht="12.75" customHeight="1" x14ac:dyDescent="0.25">
      <c r="A629" s="4">
        <v>610</v>
      </c>
      <c r="B629" s="2" t="s">
        <v>2691</v>
      </c>
      <c r="C629" s="1" t="s">
        <v>564</v>
      </c>
      <c r="D629" s="3" t="s">
        <v>69</v>
      </c>
      <c r="E629" s="11">
        <v>138.49100000000001</v>
      </c>
      <c r="F629" s="11">
        <v>32.72</v>
      </c>
      <c r="G629" s="11">
        <v>4531.43</v>
      </c>
      <c r="H629" s="1"/>
      <c r="I629" s="1"/>
      <c r="J629" s="1"/>
      <c r="K629" s="1"/>
      <c r="L629" s="1"/>
      <c r="T629" s="1"/>
      <c r="U629" s="1"/>
      <c r="V629" s="1"/>
      <c r="W629" s="1"/>
      <c r="X629" s="1"/>
      <c r="Y629" s="1"/>
    </row>
    <row r="630" spans="1:25" ht="12.75" customHeight="1" x14ac:dyDescent="0.25">
      <c r="A630" s="4">
        <v>611</v>
      </c>
      <c r="B630" s="2" t="s">
        <v>2692</v>
      </c>
      <c r="C630" s="1" t="s">
        <v>565</v>
      </c>
      <c r="D630" s="3" t="s">
        <v>69</v>
      </c>
      <c r="E630" s="11">
        <v>157.44239999999999</v>
      </c>
      <c r="F630" s="11">
        <v>21.85</v>
      </c>
      <c r="G630" s="11">
        <v>3440.12</v>
      </c>
      <c r="H630" s="1"/>
      <c r="I630" s="1"/>
      <c r="J630" s="1"/>
      <c r="K630" s="1"/>
      <c r="L630" s="1"/>
      <c r="T630" s="1"/>
      <c r="U630" s="1"/>
      <c r="V630" s="1"/>
      <c r="W630" s="1"/>
      <c r="X630" s="1"/>
      <c r="Y630" s="1"/>
    </row>
    <row r="631" spans="1:25" ht="12.75" customHeight="1" x14ac:dyDescent="0.25">
      <c r="A631" s="4">
        <v>612</v>
      </c>
      <c r="B631" s="1" t="s">
        <v>2693</v>
      </c>
      <c r="C631" s="2" t="s">
        <v>566</v>
      </c>
      <c r="D631" s="3" t="s">
        <v>69</v>
      </c>
      <c r="E631" s="11">
        <v>276.98200000000003</v>
      </c>
      <c r="F631" s="11">
        <v>23.68</v>
      </c>
      <c r="G631" s="11">
        <v>6558.93</v>
      </c>
      <c r="H631" s="1"/>
      <c r="I631" s="1"/>
      <c r="J631" s="1"/>
      <c r="K631" s="1"/>
      <c r="L631" s="1"/>
      <c r="T631" s="1"/>
      <c r="U631" s="1"/>
      <c r="V631" s="1"/>
      <c r="W631" s="1"/>
      <c r="X631" s="1"/>
      <c r="Y631" s="1"/>
    </row>
    <row r="632" spans="1:25" ht="12.75" customHeight="1" x14ac:dyDescent="0.25">
      <c r="A632" s="4">
        <v>613</v>
      </c>
      <c r="B632" s="1" t="s">
        <v>2694</v>
      </c>
      <c r="C632" s="2" t="s">
        <v>567</v>
      </c>
      <c r="D632" s="3" t="s">
        <v>69</v>
      </c>
      <c r="E632" s="11">
        <v>138.49100000000001</v>
      </c>
      <c r="F632" s="11">
        <v>16.010000000000002</v>
      </c>
      <c r="G632" s="11">
        <v>2217.2399999999998</v>
      </c>
      <c r="H632" s="1"/>
      <c r="I632" s="1"/>
      <c r="J632" s="1"/>
      <c r="K632" s="1"/>
      <c r="L632" s="1"/>
      <c r="T632" s="1"/>
      <c r="U632" s="1"/>
      <c r="V632" s="1"/>
      <c r="W632" s="1"/>
      <c r="X632" s="1"/>
      <c r="Y632" s="1"/>
    </row>
    <row r="633" spans="1:25" ht="12.75" customHeight="1" x14ac:dyDescent="0.25">
      <c r="A633" s="4">
        <v>614</v>
      </c>
      <c r="B633" s="1" t="s">
        <v>2695</v>
      </c>
      <c r="C633" s="1" t="s">
        <v>568</v>
      </c>
      <c r="D633" s="3" t="s">
        <v>35</v>
      </c>
      <c r="E633" s="11">
        <v>117</v>
      </c>
      <c r="F633" s="11">
        <v>8.7899999999999991</v>
      </c>
      <c r="G633" s="11">
        <v>1028.43</v>
      </c>
      <c r="H633" s="1"/>
      <c r="I633" s="1"/>
      <c r="J633" s="1"/>
      <c r="K633" s="1"/>
      <c r="L633" s="1"/>
      <c r="T633" s="1"/>
      <c r="U633" s="1"/>
      <c r="V633" s="1"/>
      <c r="W633" s="1"/>
      <c r="X633" s="1"/>
      <c r="Y633" s="1"/>
    </row>
    <row r="634" spans="1:25" ht="12.75" customHeight="1" x14ac:dyDescent="0.25">
      <c r="A634" s="4">
        <v>615</v>
      </c>
      <c r="B634" s="1" t="s">
        <v>2696</v>
      </c>
      <c r="C634" s="1" t="s">
        <v>569</v>
      </c>
      <c r="D634" s="3" t="s">
        <v>35</v>
      </c>
      <c r="E634" s="11">
        <v>117</v>
      </c>
      <c r="F634" s="11">
        <v>6.29</v>
      </c>
      <c r="G634" s="11">
        <v>735.93</v>
      </c>
      <c r="H634" s="1"/>
      <c r="I634" s="1"/>
      <c r="J634" s="1"/>
      <c r="K634" s="1"/>
      <c r="L634" s="1"/>
      <c r="T634" s="1"/>
      <c r="U634" s="1"/>
      <c r="V634" s="1"/>
      <c r="W634" s="1"/>
      <c r="X634" s="1"/>
      <c r="Y634" s="1"/>
    </row>
    <row r="635" spans="1:25" ht="12.75" customHeight="1" x14ac:dyDescent="0.25">
      <c r="A635" s="4">
        <v>616</v>
      </c>
      <c r="B635" s="2" t="s">
        <v>2604</v>
      </c>
      <c r="C635" s="1" t="s">
        <v>167</v>
      </c>
      <c r="D635" s="3" t="s">
        <v>35</v>
      </c>
      <c r="E635" s="11">
        <v>433</v>
      </c>
      <c r="F635" s="11">
        <v>0.53</v>
      </c>
      <c r="G635" s="11">
        <v>229.49</v>
      </c>
      <c r="H635" s="1"/>
      <c r="I635" s="1"/>
      <c r="J635" s="1"/>
      <c r="K635" s="1"/>
      <c r="L635" s="1"/>
      <c r="T635" s="1"/>
      <c r="U635" s="1"/>
      <c r="V635" s="1"/>
      <c r="W635" s="1"/>
      <c r="X635" s="1"/>
      <c r="Y635" s="1"/>
    </row>
    <row r="636" spans="1:25" ht="12.75" customHeight="1" x14ac:dyDescent="0.25">
      <c r="A636" s="4">
        <v>617</v>
      </c>
      <c r="B636" s="1" t="s">
        <v>570</v>
      </c>
      <c r="C636" s="2" t="s">
        <v>578</v>
      </c>
      <c r="D636" s="3" t="s">
        <v>43</v>
      </c>
      <c r="E636" s="11">
        <v>1.4578</v>
      </c>
      <c r="F636" s="11">
        <v>1116.8800000000001</v>
      </c>
      <c r="G636" s="11">
        <v>1628.19</v>
      </c>
      <c r="H636" s="1"/>
      <c r="I636" s="1"/>
      <c r="J636" s="1"/>
      <c r="K636" s="1"/>
      <c r="L636" s="1"/>
      <c r="T636" s="1"/>
      <c r="U636" s="1"/>
      <c r="V636" s="1"/>
      <c r="W636" s="1"/>
      <c r="X636" s="1"/>
      <c r="Y636" s="1"/>
    </row>
    <row r="637" spans="1:25" ht="12.75" customHeight="1" x14ac:dyDescent="0.25">
      <c r="A637" s="4">
        <v>618</v>
      </c>
      <c r="B637" s="2" t="s">
        <v>2697</v>
      </c>
      <c r="C637" s="1" t="s">
        <v>572</v>
      </c>
      <c r="D637" s="3" t="s">
        <v>60</v>
      </c>
      <c r="E637" s="11">
        <v>153.06899999999999</v>
      </c>
      <c r="F637" s="11">
        <v>164.53</v>
      </c>
      <c r="G637" s="11">
        <v>25184.44</v>
      </c>
      <c r="H637" s="1"/>
      <c r="I637" s="1"/>
      <c r="J637" s="1"/>
      <c r="K637" s="1"/>
      <c r="L637" s="1"/>
      <c r="T637" s="1"/>
      <c r="U637" s="1"/>
      <c r="V637" s="1"/>
      <c r="W637" s="1"/>
      <c r="X637" s="1"/>
      <c r="Y637" s="1"/>
    </row>
    <row r="638" spans="1:25" ht="12.75" customHeight="1" x14ac:dyDescent="0.25">
      <c r="A638" s="4">
        <v>619</v>
      </c>
      <c r="B638" s="1" t="s">
        <v>573</v>
      </c>
      <c r="C638" s="2" t="s">
        <v>574</v>
      </c>
      <c r="D638" s="3" t="s">
        <v>43</v>
      </c>
      <c r="E638" s="11">
        <v>2.6402999999999999</v>
      </c>
      <c r="F638" s="11">
        <v>14425</v>
      </c>
      <c r="G638" s="11">
        <v>38086.33</v>
      </c>
      <c r="H638" s="1"/>
      <c r="I638" s="1"/>
      <c r="J638" s="1"/>
      <c r="K638" s="1"/>
      <c r="L638" s="1"/>
      <c r="T638" s="1"/>
      <c r="U638" s="1"/>
      <c r="V638" s="1"/>
      <c r="W638" s="1"/>
      <c r="X638" s="1"/>
      <c r="Y638" s="1"/>
    </row>
    <row r="639" spans="1:25" ht="12.75" customHeight="1" x14ac:dyDescent="0.25">
      <c r="A639" s="4">
        <v>620</v>
      </c>
      <c r="B639" s="1" t="s">
        <v>543</v>
      </c>
      <c r="C639" s="1" t="s">
        <v>544</v>
      </c>
      <c r="D639" s="3" t="s">
        <v>43</v>
      </c>
      <c r="E639" s="11">
        <v>4.8090999999999999</v>
      </c>
      <c r="F639" s="11">
        <v>4420.88</v>
      </c>
      <c r="G639" s="11">
        <v>21260.45</v>
      </c>
      <c r="H639" s="1"/>
      <c r="I639" s="1"/>
      <c r="J639" s="1"/>
      <c r="K639" s="1"/>
      <c r="L639" s="1"/>
      <c r="T639" s="1"/>
      <c r="U639" s="1"/>
      <c r="V639" s="1"/>
      <c r="W639" s="1"/>
      <c r="X639" s="1"/>
      <c r="Y639" s="1"/>
    </row>
    <row r="640" spans="1:25" ht="12.75" customHeight="1" x14ac:dyDescent="0.25">
      <c r="A640" s="4">
        <v>621</v>
      </c>
      <c r="B640" s="2" t="s">
        <v>2686</v>
      </c>
      <c r="C640" s="1" t="s">
        <v>545</v>
      </c>
      <c r="D640" s="3" t="s">
        <v>149</v>
      </c>
      <c r="E640" s="11">
        <v>120.22750000000001</v>
      </c>
      <c r="F640" s="11">
        <v>34.61</v>
      </c>
      <c r="G640" s="11">
        <v>4161.07</v>
      </c>
      <c r="H640" s="1"/>
      <c r="I640" s="1"/>
      <c r="J640" s="1"/>
      <c r="K640" s="1"/>
      <c r="L640" s="1"/>
      <c r="T640" s="1"/>
      <c r="U640" s="1"/>
      <c r="V640" s="1"/>
      <c r="W640" s="1"/>
      <c r="X640" s="1"/>
      <c r="Y640" s="1"/>
    </row>
    <row r="641" spans="1:25" ht="12.75" customHeight="1" x14ac:dyDescent="0.25">
      <c r="A641" s="4">
        <v>622</v>
      </c>
      <c r="B641" s="2" t="s">
        <v>2687</v>
      </c>
      <c r="C641" s="1" t="s">
        <v>546</v>
      </c>
      <c r="D641" s="3" t="s">
        <v>149</v>
      </c>
      <c r="E641" s="11">
        <v>577.09199999999998</v>
      </c>
      <c r="F641" s="11">
        <v>6.66</v>
      </c>
      <c r="G641" s="11">
        <v>3843.43</v>
      </c>
      <c r="H641" s="1"/>
      <c r="I641" s="1"/>
      <c r="J641" s="1"/>
      <c r="K641" s="1"/>
      <c r="L641" s="1"/>
      <c r="T641" s="1"/>
      <c r="U641" s="1"/>
      <c r="V641" s="1"/>
      <c r="W641" s="1"/>
      <c r="X641" s="1"/>
      <c r="Y641" s="1"/>
    </row>
    <row r="642" spans="1:25" ht="12.75" customHeight="1" x14ac:dyDescent="0.25">
      <c r="A642" s="4">
        <v>623</v>
      </c>
      <c r="B642" s="1" t="s">
        <v>547</v>
      </c>
      <c r="C642" s="2" t="s">
        <v>548</v>
      </c>
      <c r="D642" s="3" t="s">
        <v>43</v>
      </c>
      <c r="E642" s="11">
        <v>4.8090999999999999</v>
      </c>
      <c r="F642" s="11">
        <v>2621.71</v>
      </c>
      <c r="G642" s="11">
        <v>12608.07</v>
      </c>
      <c r="H642" s="1"/>
      <c r="I642" s="1"/>
      <c r="J642" s="1"/>
      <c r="K642" s="1"/>
      <c r="L642" s="1"/>
      <c r="T642" s="1"/>
      <c r="U642" s="1"/>
      <c r="V642" s="1"/>
      <c r="W642" s="1"/>
      <c r="X642" s="1"/>
      <c r="Y642" s="1"/>
    </row>
    <row r="643" spans="1:25" ht="12.75" customHeight="1" x14ac:dyDescent="0.25">
      <c r="A643" s="4">
        <v>624</v>
      </c>
      <c r="B643" s="2" t="s">
        <v>2688</v>
      </c>
      <c r="C643" s="2" t="s">
        <v>549</v>
      </c>
      <c r="D643" s="3" t="s">
        <v>149</v>
      </c>
      <c r="E643" s="11">
        <v>96.182000000000002</v>
      </c>
      <c r="F643" s="11">
        <v>64.290000000000006</v>
      </c>
      <c r="G643" s="11">
        <v>6183.54</v>
      </c>
      <c r="H643" s="1"/>
      <c r="I643" s="1"/>
      <c r="J643" s="1"/>
      <c r="K643" s="1"/>
      <c r="L643" s="1"/>
      <c r="T643" s="1"/>
      <c r="U643" s="1"/>
      <c r="V643" s="1"/>
      <c r="W643" s="1"/>
      <c r="X643" s="1"/>
      <c r="Y643" s="1"/>
    </row>
    <row r="644" spans="1:25" ht="12.75" customHeight="1" x14ac:dyDescent="0.25">
      <c r="A644" s="4">
        <v>625</v>
      </c>
      <c r="B644" s="1" t="s">
        <v>550</v>
      </c>
      <c r="C644" s="2" t="s">
        <v>551</v>
      </c>
      <c r="D644" s="3" t="s">
        <v>21</v>
      </c>
      <c r="E644" s="12" t="s">
        <v>579</v>
      </c>
      <c r="F644" s="11">
        <v>80366.679999999993</v>
      </c>
      <c r="G644" s="11">
        <v>12804.81</v>
      </c>
      <c r="H644" s="1"/>
      <c r="I644" s="1"/>
      <c r="J644" s="1"/>
      <c r="K644" s="1"/>
      <c r="L644" s="1"/>
      <c r="T644" s="1"/>
      <c r="U644" s="1"/>
      <c r="V644" s="1"/>
      <c r="W644" s="1"/>
      <c r="X644" s="1"/>
      <c r="Y644" s="1"/>
    </row>
    <row r="645" spans="1:25" ht="12.75" customHeight="1" x14ac:dyDescent="0.25">
      <c r="A645" s="4">
        <v>626</v>
      </c>
      <c r="B645" s="1" t="s">
        <v>576</v>
      </c>
      <c r="C645" s="1" t="s">
        <v>577</v>
      </c>
      <c r="D645" s="3" t="s">
        <v>149</v>
      </c>
      <c r="E645" s="12" t="s">
        <v>580</v>
      </c>
      <c r="F645" s="11">
        <v>119.02</v>
      </c>
      <c r="G645" s="11">
        <v>16647.11</v>
      </c>
      <c r="H645" s="1"/>
      <c r="I645" s="1"/>
      <c r="J645" s="1"/>
      <c r="K645" s="1"/>
      <c r="L645" s="1"/>
      <c r="T645" s="1"/>
      <c r="U645" s="1"/>
      <c r="V645" s="1"/>
      <c r="W645" s="1"/>
      <c r="X645" s="1"/>
      <c r="Y645" s="1"/>
    </row>
    <row r="646" spans="1:25" ht="12.75" customHeight="1" x14ac:dyDescent="0.25">
      <c r="A646" s="4">
        <v>627</v>
      </c>
      <c r="B646" s="1" t="s">
        <v>552</v>
      </c>
      <c r="C646" s="2" t="s">
        <v>553</v>
      </c>
      <c r="D646" s="3" t="s">
        <v>43</v>
      </c>
      <c r="E646" s="11">
        <v>0.25769999999999998</v>
      </c>
      <c r="F646" s="11">
        <v>10289.19</v>
      </c>
      <c r="G646" s="11">
        <v>2651.52</v>
      </c>
      <c r="H646" s="1"/>
      <c r="I646" s="1"/>
      <c r="J646" s="1"/>
      <c r="K646" s="1"/>
      <c r="L646" s="1"/>
      <c r="T646" s="1"/>
      <c r="U646" s="1"/>
      <c r="V646" s="1"/>
      <c r="W646" s="1"/>
      <c r="X646" s="1"/>
      <c r="Y646" s="1"/>
    </row>
    <row r="647" spans="1:25" ht="12.75" customHeight="1" x14ac:dyDescent="0.25">
      <c r="A647" s="4">
        <v>628</v>
      </c>
      <c r="B647" s="1" t="s">
        <v>554</v>
      </c>
      <c r="C647" s="2" t="s">
        <v>555</v>
      </c>
      <c r="D647" s="3" t="s">
        <v>43</v>
      </c>
      <c r="E647" s="11">
        <v>0.53360000000000007</v>
      </c>
      <c r="F647" s="11">
        <v>19192</v>
      </c>
      <c r="G647" s="11">
        <v>10240.85</v>
      </c>
      <c r="H647" s="1"/>
      <c r="I647" s="1"/>
      <c r="J647" s="1"/>
      <c r="K647" s="1"/>
      <c r="L647" s="1"/>
      <c r="T647" s="1"/>
      <c r="U647" s="1"/>
      <c r="V647" s="1"/>
      <c r="W647" s="1"/>
      <c r="X647" s="1"/>
      <c r="Y647" s="1"/>
    </row>
    <row r="648" spans="1:25" ht="12.75" customHeight="1" x14ac:dyDescent="0.25">
      <c r="A648" s="4">
        <v>629</v>
      </c>
      <c r="B648" s="2" t="s">
        <v>2689</v>
      </c>
      <c r="C648" s="1" t="s">
        <v>556</v>
      </c>
      <c r="D648" s="3" t="s">
        <v>149</v>
      </c>
      <c r="E648" s="11">
        <v>10.672000000000001</v>
      </c>
      <c r="F648" s="11">
        <v>130.59</v>
      </c>
      <c r="G648" s="11">
        <v>1393.66</v>
      </c>
      <c r="H648" s="1"/>
      <c r="I648" s="1"/>
      <c r="J648" s="1"/>
      <c r="K648" s="1"/>
      <c r="L648" s="1"/>
      <c r="T648" s="1"/>
      <c r="U648" s="1"/>
      <c r="V648" s="1"/>
      <c r="W648" s="1"/>
      <c r="X648" s="1"/>
      <c r="Y648" s="1"/>
    </row>
    <row r="649" spans="1:25" ht="12.75" customHeight="1" x14ac:dyDescent="0.25">
      <c r="A649" s="4">
        <v>630</v>
      </c>
      <c r="B649" s="2" t="s">
        <v>2690</v>
      </c>
      <c r="C649" s="2" t="s">
        <v>557</v>
      </c>
      <c r="D649" s="3" t="s">
        <v>149</v>
      </c>
      <c r="E649" s="11">
        <v>208.10400000000001</v>
      </c>
      <c r="F649" s="11">
        <v>4.42</v>
      </c>
      <c r="G649" s="11">
        <v>919.82</v>
      </c>
      <c r="H649" s="1"/>
      <c r="I649" s="1"/>
      <c r="J649" s="1"/>
      <c r="K649" s="1"/>
      <c r="L649" s="1"/>
      <c r="T649" s="1"/>
      <c r="U649" s="1"/>
      <c r="V649" s="1"/>
      <c r="W649" s="1"/>
      <c r="X649" s="1"/>
      <c r="Y649" s="1"/>
    </row>
    <row r="650" spans="1:25" ht="12.75" customHeight="1" x14ac:dyDescent="0.25">
      <c r="A650" s="4">
        <v>631</v>
      </c>
      <c r="B650" s="1" t="s">
        <v>558</v>
      </c>
      <c r="C650" s="2" t="s">
        <v>559</v>
      </c>
      <c r="D650" s="3" t="s">
        <v>60</v>
      </c>
      <c r="E650" s="11">
        <v>53.893599999999999</v>
      </c>
      <c r="F650" s="11">
        <v>331.2</v>
      </c>
      <c r="G650" s="11">
        <v>17849.560000000001</v>
      </c>
      <c r="H650" s="1"/>
      <c r="I650" s="1"/>
      <c r="J650" s="1"/>
      <c r="K650" s="1"/>
      <c r="L650" s="1"/>
      <c r="T650" s="1"/>
      <c r="U650" s="1"/>
      <c r="V650" s="1"/>
      <c r="W650" s="1"/>
      <c r="X650" s="1"/>
      <c r="Y650" s="1"/>
    </row>
    <row r="651" spans="1:25" ht="12.75" customHeight="1" x14ac:dyDescent="0.25">
      <c r="A651" s="4">
        <v>632</v>
      </c>
      <c r="B651" s="1" t="s">
        <v>560</v>
      </c>
      <c r="C651" s="1" t="s">
        <v>561</v>
      </c>
      <c r="D651" s="3" t="s">
        <v>149</v>
      </c>
      <c r="E651" s="11">
        <v>26.466560000000001</v>
      </c>
      <c r="F651" s="11">
        <v>119.53</v>
      </c>
      <c r="G651" s="11">
        <v>3163.55</v>
      </c>
      <c r="H651" s="1"/>
      <c r="I651" s="1"/>
      <c r="J651" s="1"/>
      <c r="K651" s="1"/>
      <c r="L651" s="1"/>
      <c r="T651" s="1"/>
      <c r="U651" s="1"/>
      <c r="V651" s="1"/>
      <c r="W651" s="1"/>
      <c r="X651" s="1"/>
      <c r="Y651" s="1"/>
    </row>
    <row r="652" spans="1:25" ht="12.75" customHeight="1" x14ac:dyDescent="0.25">
      <c r="A652" s="4">
        <v>633</v>
      </c>
      <c r="B652" s="2" t="s">
        <v>2653</v>
      </c>
      <c r="C652" s="1" t="s">
        <v>333</v>
      </c>
      <c r="D652" s="3" t="s">
        <v>79</v>
      </c>
      <c r="E652" s="11">
        <v>5.48</v>
      </c>
      <c r="F652" s="11">
        <v>9.5399999999999991</v>
      </c>
      <c r="G652" s="11">
        <v>52.28</v>
      </c>
      <c r="H652" s="1"/>
      <c r="I652" s="1"/>
      <c r="J652" s="1"/>
      <c r="K652" s="1"/>
      <c r="L652" s="1"/>
      <c r="T652" s="1"/>
      <c r="U652" s="1"/>
      <c r="V652" s="1"/>
      <c r="W652" s="1"/>
      <c r="X652" s="1"/>
      <c r="Y652" s="1"/>
    </row>
    <row r="653" spans="1:25" ht="12.75" customHeight="1" x14ac:dyDescent="0.25">
      <c r="A653" s="4">
        <v>634</v>
      </c>
      <c r="B653" s="1" t="s">
        <v>562</v>
      </c>
      <c r="C653" s="2" t="s">
        <v>563</v>
      </c>
      <c r="D653" s="3" t="s">
        <v>43</v>
      </c>
      <c r="E653" s="11">
        <v>2.2347999999999999</v>
      </c>
      <c r="F653" s="11">
        <v>9344.24</v>
      </c>
      <c r="G653" s="11">
        <v>20882.509999999998</v>
      </c>
      <c r="H653" s="1"/>
      <c r="I653" s="1"/>
      <c r="J653" s="1"/>
      <c r="K653" s="1"/>
      <c r="L653" s="1"/>
      <c r="T653" s="1"/>
      <c r="U653" s="1"/>
      <c r="V653" s="1"/>
      <c r="W653" s="1"/>
      <c r="X653" s="1"/>
      <c r="Y653" s="1"/>
    </row>
    <row r="654" spans="1:25" ht="12.75" customHeight="1" x14ac:dyDescent="0.25">
      <c r="A654" s="4">
        <v>635</v>
      </c>
      <c r="B654" s="2" t="s">
        <v>2691</v>
      </c>
      <c r="C654" s="1" t="s">
        <v>564</v>
      </c>
      <c r="D654" s="3" t="s">
        <v>69</v>
      </c>
      <c r="E654" s="11">
        <v>212.30600000000001</v>
      </c>
      <c r="F654" s="11">
        <v>32.72</v>
      </c>
      <c r="G654" s="11">
        <v>6946.65</v>
      </c>
      <c r="H654" s="1"/>
      <c r="I654" s="1"/>
      <c r="J654" s="1"/>
      <c r="K654" s="1"/>
      <c r="L654" s="1"/>
      <c r="T654" s="1"/>
      <c r="U654" s="1"/>
      <c r="V654" s="1"/>
      <c r="W654" s="1"/>
      <c r="X654" s="1"/>
      <c r="Y654" s="1"/>
    </row>
    <row r="655" spans="1:25" ht="12.75" customHeight="1" x14ac:dyDescent="0.25">
      <c r="A655" s="4">
        <v>636</v>
      </c>
      <c r="B655" s="2" t="s">
        <v>2692</v>
      </c>
      <c r="C655" s="1" t="s">
        <v>565</v>
      </c>
      <c r="D655" s="3" t="s">
        <v>69</v>
      </c>
      <c r="E655" s="11">
        <v>241.35839999999999</v>
      </c>
      <c r="F655" s="11">
        <v>21.85</v>
      </c>
      <c r="G655" s="11">
        <v>5273.68</v>
      </c>
      <c r="H655" s="1"/>
      <c r="I655" s="1"/>
      <c r="J655" s="1"/>
      <c r="K655" s="1"/>
      <c r="L655" s="1"/>
      <c r="T655" s="1"/>
      <c r="U655" s="1"/>
      <c r="V655" s="1"/>
      <c r="W655" s="1"/>
      <c r="X655" s="1"/>
      <c r="Y655" s="1"/>
    </row>
    <row r="656" spans="1:25" ht="12.75" customHeight="1" x14ac:dyDescent="0.25">
      <c r="A656" s="4">
        <v>637</v>
      </c>
      <c r="B656" s="1" t="s">
        <v>2693</v>
      </c>
      <c r="C656" s="2" t="s">
        <v>566</v>
      </c>
      <c r="D656" s="3" t="s">
        <v>69</v>
      </c>
      <c r="E656" s="11">
        <v>424.61200000000002</v>
      </c>
      <c r="F656" s="11">
        <v>23.68</v>
      </c>
      <c r="G656" s="11">
        <v>10054.81</v>
      </c>
      <c r="H656" s="1"/>
      <c r="I656" s="1"/>
      <c r="J656" s="1"/>
      <c r="K656" s="1"/>
      <c r="L656" s="1"/>
      <c r="T656" s="1"/>
      <c r="U656" s="1"/>
      <c r="V656" s="1"/>
      <c r="W656" s="1"/>
      <c r="X656" s="1"/>
      <c r="Y656" s="1"/>
    </row>
    <row r="657" spans="1:25" ht="12.75" customHeight="1" x14ac:dyDescent="0.25">
      <c r="A657" s="4">
        <v>638</v>
      </c>
      <c r="B657" s="1" t="s">
        <v>2694</v>
      </c>
      <c r="C657" s="2" t="s">
        <v>567</v>
      </c>
      <c r="D657" s="3" t="s">
        <v>69</v>
      </c>
      <c r="E657" s="11">
        <v>212.30600000000001</v>
      </c>
      <c r="F657" s="11">
        <v>16.010000000000002</v>
      </c>
      <c r="G657" s="11">
        <v>3399.02</v>
      </c>
      <c r="H657" s="1"/>
      <c r="I657" s="1"/>
      <c r="J657" s="1"/>
      <c r="K657" s="1"/>
      <c r="L657" s="1"/>
      <c r="T657" s="1"/>
      <c r="U657" s="1"/>
      <c r="V657" s="1"/>
      <c r="W657" s="1"/>
      <c r="X657" s="1"/>
      <c r="Y657" s="1"/>
    </row>
    <row r="658" spans="1:25" ht="12.75" customHeight="1" x14ac:dyDescent="0.25">
      <c r="A658" s="4">
        <v>639</v>
      </c>
      <c r="B658" s="1" t="s">
        <v>2695</v>
      </c>
      <c r="C658" s="1" t="s">
        <v>568</v>
      </c>
      <c r="D658" s="3" t="s">
        <v>35</v>
      </c>
      <c r="E658" s="11">
        <v>179</v>
      </c>
      <c r="F658" s="11">
        <v>8.7899999999999991</v>
      </c>
      <c r="G658" s="11">
        <v>1573.41</v>
      </c>
      <c r="H658" s="1"/>
      <c r="I658" s="1"/>
      <c r="J658" s="1"/>
      <c r="K658" s="1"/>
      <c r="L658" s="1"/>
      <c r="T658" s="1"/>
      <c r="U658" s="1"/>
      <c r="V658" s="1"/>
      <c r="W658" s="1"/>
      <c r="X658" s="1"/>
      <c r="Y658" s="1"/>
    </row>
    <row r="659" spans="1:25" ht="12.75" customHeight="1" x14ac:dyDescent="0.25">
      <c r="A659" s="4">
        <v>640</v>
      </c>
      <c r="B659" s="1" t="s">
        <v>2696</v>
      </c>
      <c r="C659" s="1" t="s">
        <v>569</v>
      </c>
      <c r="D659" s="3" t="s">
        <v>35</v>
      </c>
      <c r="E659" s="11">
        <v>179</v>
      </c>
      <c r="F659" s="11">
        <v>6.29</v>
      </c>
      <c r="G659" s="11">
        <v>1125.9100000000001</v>
      </c>
      <c r="H659" s="1"/>
      <c r="I659" s="1"/>
      <c r="J659" s="1"/>
      <c r="K659" s="1"/>
      <c r="L659" s="1"/>
      <c r="T659" s="1"/>
      <c r="U659" s="1"/>
      <c r="V659" s="1"/>
      <c r="W659" s="1"/>
      <c r="X659" s="1"/>
      <c r="Y659" s="1"/>
    </row>
    <row r="660" spans="1:25" ht="12.75" customHeight="1" x14ac:dyDescent="0.25">
      <c r="A660" s="4">
        <v>641</v>
      </c>
      <c r="B660" s="2" t="s">
        <v>2604</v>
      </c>
      <c r="C660" s="1" t="s">
        <v>167</v>
      </c>
      <c r="D660" s="3" t="s">
        <v>35</v>
      </c>
      <c r="E660" s="11">
        <v>664</v>
      </c>
      <c r="F660" s="11">
        <v>0.53</v>
      </c>
      <c r="G660" s="11">
        <v>351.92</v>
      </c>
      <c r="H660" s="1"/>
      <c r="I660" s="1"/>
      <c r="J660" s="1"/>
      <c r="K660" s="1"/>
      <c r="L660" s="1"/>
      <c r="T660" s="1"/>
      <c r="U660" s="1"/>
      <c r="V660" s="1"/>
      <c r="W660" s="1"/>
      <c r="X660" s="1"/>
      <c r="Y660" s="1"/>
    </row>
    <row r="661" spans="1:25" ht="12.75" customHeight="1" x14ac:dyDescent="0.25">
      <c r="A661" s="4">
        <v>642</v>
      </c>
      <c r="B661" s="1" t="s">
        <v>570</v>
      </c>
      <c r="C661" s="2" t="s">
        <v>571</v>
      </c>
      <c r="D661" s="3" t="s">
        <v>43</v>
      </c>
      <c r="E661" s="11">
        <v>2.2347999999999999</v>
      </c>
      <c r="F661" s="11">
        <v>1116.8800000000001</v>
      </c>
      <c r="G661" s="11">
        <v>2496</v>
      </c>
      <c r="H661" s="1"/>
      <c r="I661" s="1"/>
      <c r="J661" s="1"/>
      <c r="K661" s="1"/>
      <c r="L661" s="1"/>
      <c r="T661" s="1"/>
      <c r="U661" s="1"/>
      <c r="V661" s="1"/>
      <c r="W661" s="1"/>
      <c r="X661" s="1"/>
      <c r="Y661" s="1"/>
    </row>
    <row r="662" spans="1:25" ht="12.75" customHeight="1" x14ac:dyDescent="0.25">
      <c r="A662" s="4">
        <v>643</v>
      </c>
      <c r="B662" s="2" t="s">
        <v>2697</v>
      </c>
      <c r="C662" s="1" t="s">
        <v>572</v>
      </c>
      <c r="D662" s="3" t="s">
        <v>60</v>
      </c>
      <c r="E662" s="11">
        <v>180.78899999999999</v>
      </c>
      <c r="F662" s="11">
        <v>164.53</v>
      </c>
      <c r="G662" s="11">
        <v>29745.21</v>
      </c>
      <c r="H662" s="1"/>
      <c r="I662" s="1"/>
      <c r="J662" s="1"/>
      <c r="K662" s="1"/>
      <c r="L662" s="1"/>
      <c r="T662" s="1"/>
      <c r="U662" s="1"/>
      <c r="V662" s="1"/>
      <c r="W662" s="1"/>
      <c r="X662" s="1"/>
      <c r="Y662" s="1"/>
    </row>
    <row r="663" spans="1:25" ht="12.75" customHeight="1" x14ac:dyDescent="0.25">
      <c r="A663" s="4">
        <v>644</v>
      </c>
      <c r="B663" s="2" t="s">
        <v>2697</v>
      </c>
      <c r="C663" s="1" t="s">
        <v>581</v>
      </c>
      <c r="D663" s="3" t="s">
        <v>60</v>
      </c>
      <c r="E663" s="11">
        <v>53.865000000000002</v>
      </c>
      <c r="F663" s="11">
        <v>195.8</v>
      </c>
      <c r="G663" s="11">
        <v>10546.77</v>
      </c>
      <c r="H663" s="1"/>
      <c r="I663" s="1"/>
      <c r="J663" s="1"/>
      <c r="K663" s="1"/>
      <c r="L663" s="1"/>
      <c r="T663" s="1"/>
      <c r="U663" s="1"/>
      <c r="V663" s="1"/>
      <c r="W663" s="1"/>
      <c r="X663" s="1"/>
      <c r="Y663" s="1"/>
    </row>
    <row r="664" spans="1:25" ht="12.75" customHeight="1" x14ac:dyDescent="0.25">
      <c r="A664" s="4">
        <v>645</v>
      </c>
      <c r="B664" s="1" t="s">
        <v>552</v>
      </c>
      <c r="C664" s="2" t="s">
        <v>553</v>
      </c>
      <c r="D664" s="3" t="s">
        <v>43</v>
      </c>
      <c r="E664" s="11">
        <v>3.6700000000000003E-2</v>
      </c>
      <c r="F664" s="11">
        <v>10289.19</v>
      </c>
      <c r="G664" s="11">
        <v>377.61</v>
      </c>
      <c r="H664" s="1"/>
      <c r="I664" s="1"/>
      <c r="J664" s="1"/>
      <c r="K664" s="1"/>
      <c r="L664" s="1"/>
      <c r="T664" s="1"/>
      <c r="U664" s="1"/>
      <c r="V664" s="1"/>
      <c r="W664" s="1"/>
      <c r="X664" s="1"/>
      <c r="Y664" s="1"/>
    </row>
    <row r="665" spans="1:25" ht="12.75" customHeight="1" x14ac:dyDescent="0.25">
      <c r="A665" s="4">
        <v>646</v>
      </c>
      <c r="B665" s="1" t="s">
        <v>554</v>
      </c>
      <c r="C665" s="2" t="s">
        <v>555</v>
      </c>
      <c r="D665" s="3" t="s">
        <v>43</v>
      </c>
      <c r="E665" s="11">
        <v>6.6538000000000004</v>
      </c>
      <c r="F665" s="11">
        <v>19192</v>
      </c>
      <c r="G665" s="11">
        <v>127699.73</v>
      </c>
      <c r="H665" s="1"/>
      <c r="I665" s="1"/>
      <c r="J665" s="1"/>
      <c r="K665" s="1"/>
      <c r="L665" s="1"/>
      <c r="T665" s="1"/>
      <c r="U665" s="1"/>
      <c r="V665" s="1"/>
      <c r="W665" s="1"/>
      <c r="X665" s="1"/>
      <c r="Y665" s="1"/>
    </row>
    <row r="666" spans="1:25" ht="12.75" customHeight="1" x14ac:dyDescent="0.25">
      <c r="A666" s="4">
        <v>647</v>
      </c>
      <c r="B666" s="2" t="s">
        <v>2689</v>
      </c>
      <c r="C666" s="1" t="s">
        <v>556</v>
      </c>
      <c r="D666" s="3" t="s">
        <v>149</v>
      </c>
      <c r="E666" s="11">
        <v>133.07599999999999</v>
      </c>
      <c r="F666" s="11">
        <v>130.59</v>
      </c>
      <c r="G666" s="11">
        <v>17378.39</v>
      </c>
      <c r="H666" s="1"/>
      <c r="I666" s="1"/>
      <c r="J666" s="1"/>
      <c r="K666" s="1"/>
      <c r="L666" s="1"/>
      <c r="T666" s="1"/>
      <c r="U666" s="1"/>
      <c r="V666" s="1"/>
      <c r="W666" s="1"/>
      <c r="X666" s="1"/>
      <c r="Y666" s="1"/>
    </row>
    <row r="667" spans="1:25" ht="12.75" customHeight="1" x14ac:dyDescent="0.25">
      <c r="A667" s="4">
        <v>648</v>
      </c>
      <c r="B667" s="2" t="s">
        <v>2690</v>
      </c>
      <c r="C667" s="2" t="s">
        <v>557</v>
      </c>
      <c r="D667" s="3" t="s">
        <v>149</v>
      </c>
      <c r="E667" s="11">
        <v>2594.982</v>
      </c>
      <c r="F667" s="11">
        <v>4.42</v>
      </c>
      <c r="G667" s="11">
        <v>11469.82</v>
      </c>
      <c r="H667" s="1"/>
      <c r="I667" s="1"/>
      <c r="J667" s="1"/>
      <c r="K667" s="1"/>
      <c r="L667" s="1"/>
      <c r="T667" s="1"/>
      <c r="U667" s="1"/>
      <c r="V667" s="1"/>
      <c r="W667" s="1"/>
      <c r="X667" s="1"/>
      <c r="Y667" s="1"/>
    </row>
    <row r="668" spans="1:25" ht="12.75" customHeight="1" x14ac:dyDescent="0.25">
      <c r="A668" s="4">
        <v>649</v>
      </c>
      <c r="B668" s="1" t="s">
        <v>558</v>
      </c>
      <c r="C668" s="2" t="s">
        <v>559</v>
      </c>
      <c r="D668" s="3" t="s">
        <v>60</v>
      </c>
      <c r="E668" s="11">
        <v>672.03380000000004</v>
      </c>
      <c r="F668" s="11">
        <v>331.2</v>
      </c>
      <c r="G668" s="11">
        <v>222577.59</v>
      </c>
      <c r="H668" s="1"/>
      <c r="I668" s="1"/>
      <c r="J668" s="1"/>
      <c r="K668" s="1"/>
      <c r="L668" s="1"/>
      <c r="T668" s="1"/>
      <c r="U668" s="1"/>
      <c r="V668" s="1"/>
      <c r="W668" s="1"/>
      <c r="X668" s="1"/>
      <c r="Y668" s="1"/>
    </row>
    <row r="669" spans="1:25" ht="12.75" customHeight="1" x14ac:dyDescent="0.25">
      <c r="A669" s="4">
        <v>650</v>
      </c>
      <c r="B669" s="1" t="s">
        <v>560</v>
      </c>
      <c r="C669" s="1" t="s">
        <v>561</v>
      </c>
      <c r="D669" s="3" t="s">
        <v>149</v>
      </c>
      <c r="E669" s="12" t="s">
        <v>582</v>
      </c>
      <c r="F669" s="11">
        <v>119.53</v>
      </c>
      <c r="G669" s="11">
        <v>39448.300000000003</v>
      </c>
      <c r="H669" s="1"/>
      <c r="I669" s="1"/>
      <c r="J669" s="1"/>
      <c r="K669" s="1"/>
      <c r="L669" s="1"/>
      <c r="T669" s="1"/>
      <c r="U669" s="1"/>
      <c r="V669" s="1"/>
      <c r="W669" s="1"/>
      <c r="X669" s="1"/>
      <c r="Y669" s="1"/>
    </row>
    <row r="670" spans="1:25" ht="12.75" customHeight="1" x14ac:dyDescent="0.25">
      <c r="A670" s="4">
        <v>651</v>
      </c>
      <c r="B670" s="2" t="s">
        <v>2653</v>
      </c>
      <c r="C670" s="1" t="s">
        <v>333</v>
      </c>
      <c r="D670" s="3" t="s">
        <v>79</v>
      </c>
      <c r="E670" s="11">
        <v>68.33</v>
      </c>
      <c r="F670" s="11">
        <v>9.5399999999999991</v>
      </c>
      <c r="G670" s="11">
        <v>651.87</v>
      </c>
      <c r="H670" s="1"/>
      <c r="I670" s="1"/>
      <c r="J670" s="1"/>
      <c r="K670" s="1"/>
      <c r="L670" s="1"/>
      <c r="T670" s="1"/>
      <c r="U670" s="1"/>
      <c r="V670" s="1"/>
      <c r="W670" s="1"/>
      <c r="X670" s="1"/>
      <c r="Y670" s="1"/>
    </row>
    <row r="671" spans="1:25" ht="12.75" customHeight="1" x14ac:dyDescent="0.25">
      <c r="A671" s="4">
        <v>652</v>
      </c>
      <c r="B671" s="1" t="s">
        <v>562</v>
      </c>
      <c r="C671" s="2" t="s">
        <v>563</v>
      </c>
      <c r="D671" s="3" t="s">
        <v>43</v>
      </c>
      <c r="E671" s="11">
        <v>8.4099999999999994E-2</v>
      </c>
      <c r="F671" s="11">
        <v>9344.24</v>
      </c>
      <c r="G671" s="11">
        <v>785.85</v>
      </c>
      <c r="H671" s="1"/>
      <c r="I671" s="1"/>
      <c r="J671" s="1"/>
      <c r="K671" s="1"/>
      <c r="L671" s="1"/>
      <c r="T671" s="1"/>
      <c r="U671" s="1"/>
      <c r="V671" s="1"/>
      <c r="W671" s="1"/>
      <c r="X671" s="1"/>
      <c r="Y671" s="1"/>
    </row>
    <row r="672" spans="1:25" ht="12.75" customHeight="1" x14ac:dyDescent="0.25">
      <c r="A672" s="4">
        <v>653</v>
      </c>
      <c r="B672" s="2" t="s">
        <v>2691</v>
      </c>
      <c r="C672" s="1" t="s">
        <v>564</v>
      </c>
      <c r="D672" s="3" t="s">
        <v>69</v>
      </c>
      <c r="E672" s="11">
        <v>7.9894999999999996</v>
      </c>
      <c r="F672" s="11">
        <v>32.72</v>
      </c>
      <c r="G672" s="11">
        <v>261.42</v>
      </c>
      <c r="H672" s="1"/>
      <c r="I672" s="1"/>
      <c r="J672" s="1"/>
      <c r="K672" s="1"/>
      <c r="L672" s="1"/>
      <c r="T672" s="1"/>
      <c r="U672" s="1"/>
      <c r="V672" s="1"/>
      <c r="W672" s="1"/>
      <c r="X672" s="1"/>
      <c r="Y672" s="1"/>
    </row>
    <row r="673" spans="1:25" ht="12.75" customHeight="1" x14ac:dyDescent="0.25">
      <c r="A673" s="4">
        <v>654</v>
      </c>
      <c r="B673" s="2" t="s">
        <v>2692</v>
      </c>
      <c r="C673" s="1" t="s">
        <v>565</v>
      </c>
      <c r="D673" s="3" t="s">
        <v>69</v>
      </c>
      <c r="E673" s="11">
        <v>9.0828000000000007</v>
      </c>
      <c r="F673" s="11">
        <v>21.85</v>
      </c>
      <c r="G673" s="11">
        <v>198.46</v>
      </c>
      <c r="H673" s="1"/>
      <c r="I673" s="1"/>
      <c r="J673" s="1"/>
      <c r="K673" s="1"/>
      <c r="L673" s="1"/>
      <c r="T673" s="1"/>
      <c r="U673" s="1"/>
      <c r="V673" s="1"/>
      <c r="W673" s="1"/>
      <c r="X673" s="1"/>
      <c r="Y673" s="1"/>
    </row>
    <row r="674" spans="1:25" ht="12.75" customHeight="1" x14ac:dyDescent="0.25">
      <c r="A674" s="4">
        <v>655</v>
      </c>
      <c r="B674" s="1" t="s">
        <v>2693</v>
      </c>
      <c r="C674" s="2" t="s">
        <v>566</v>
      </c>
      <c r="D674" s="3" t="s">
        <v>69</v>
      </c>
      <c r="E674" s="11">
        <v>15.978999999999999</v>
      </c>
      <c r="F674" s="11">
        <v>23.68</v>
      </c>
      <c r="G674" s="11">
        <v>378.38</v>
      </c>
      <c r="H674" s="1"/>
      <c r="I674" s="1"/>
      <c r="J674" s="1"/>
      <c r="K674" s="1"/>
      <c r="L674" s="1"/>
      <c r="T674" s="1"/>
      <c r="U674" s="1"/>
      <c r="V674" s="1"/>
      <c r="W674" s="1"/>
      <c r="X674" s="1"/>
      <c r="Y674" s="1"/>
    </row>
    <row r="675" spans="1:25" ht="12.75" customHeight="1" x14ac:dyDescent="0.25">
      <c r="A675" s="4">
        <v>656</v>
      </c>
      <c r="B675" s="1" t="s">
        <v>2694</v>
      </c>
      <c r="C675" s="2" t="s">
        <v>567</v>
      </c>
      <c r="D675" s="3" t="s">
        <v>69</v>
      </c>
      <c r="E675" s="11">
        <v>7.9894999999999996</v>
      </c>
      <c r="F675" s="11">
        <v>16.010000000000002</v>
      </c>
      <c r="G675" s="11">
        <v>127.91</v>
      </c>
      <c r="H675" s="1"/>
      <c r="I675" s="1"/>
      <c r="J675" s="1"/>
      <c r="K675" s="1"/>
      <c r="L675" s="1"/>
      <c r="T675" s="1"/>
      <c r="U675" s="1"/>
      <c r="V675" s="1"/>
      <c r="W675" s="1"/>
      <c r="X675" s="1"/>
      <c r="Y675" s="1"/>
    </row>
    <row r="676" spans="1:25" ht="12.75" customHeight="1" x14ac:dyDescent="0.25">
      <c r="A676" s="4">
        <v>657</v>
      </c>
      <c r="B676" s="1" t="s">
        <v>2695</v>
      </c>
      <c r="C676" s="1" t="s">
        <v>568</v>
      </c>
      <c r="D676" s="3" t="s">
        <v>35</v>
      </c>
      <c r="E676" s="11">
        <v>7</v>
      </c>
      <c r="F676" s="11">
        <v>8.7899999999999991</v>
      </c>
      <c r="G676" s="11">
        <v>61.53</v>
      </c>
      <c r="H676" s="1"/>
      <c r="I676" s="1"/>
      <c r="J676" s="1"/>
      <c r="K676" s="1"/>
      <c r="L676" s="1"/>
      <c r="T676" s="1"/>
      <c r="U676" s="1"/>
      <c r="V676" s="1"/>
      <c r="W676" s="1"/>
      <c r="X676" s="1"/>
      <c r="Y676" s="1"/>
    </row>
    <row r="677" spans="1:25" ht="12.75" customHeight="1" x14ac:dyDescent="0.25">
      <c r="A677" s="4">
        <v>658</v>
      </c>
      <c r="B677" s="1" t="s">
        <v>2696</v>
      </c>
      <c r="C677" s="1" t="s">
        <v>569</v>
      </c>
      <c r="D677" s="3" t="s">
        <v>35</v>
      </c>
      <c r="E677" s="11">
        <v>7</v>
      </c>
      <c r="F677" s="11">
        <v>6.29</v>
      </c>
      <c r="G677" s="11">
        <v>44.03</v>
      </c>
      <c r="H677" s="1"/>
      <c r="I677" s="1"/>
      <c r="J677" s="1"/>
      <c r="K677" s="1"/>
      <c r="L677" s="1"/>
      <c r="T677" s="1"/>
      <c r="U677" s="1"/>
      <c r="V677" s="1"/>
      <c r="W677" s="1"/>
      <c r="X677" s="1"/>
      <c r="Y677" s="1"/>
    </row>
    <row r="678" spans="1:25" ht="12.75" customHeight="1" x14ac:dyDescent="0.25">
      <c r="A678" s="4">
        <v>659</v>
      </c>
      <c r="B678" s="2" t="s">
        <v>2604</v>
      </c>
      <c r="C678" s="1" t="s">
        <v>167</v>
      </c>
      <c r="D678" s="3" t="s">
        <v>35</v>
      </c>
      <c r="E678" s="11">
        <v>25</v>
      </c>
      <c r="F678" s="11">
        <v>0.53</v>
      </c>
      <c r="G678" s="11">
        <v>13.25</v>
      </c>
      <c r="H678" s="1"/>
      <c r="I678" s="1"/>
      <c r="J678" s="1"/>
      <c r="K678" s="1"/>
      <c r="L678" s="1"/>
      <c r="T678" s="1"/>
      <c r="U678" s="1"/>
      <c r="V678" s="1"/>
      <c r="W678" s="1"/>
      <c r="X678" s="1"/>
      <c r="Y678" s="1"/>
    </row>
    <row r="679" spans="1:25" ht="12.75" customHeight="1" x14ac:dyDescent="0.25">
      <c r="A679" s="4">
        <v>660</v>
      </c>
      <c r="B679" s="1" t="s">
        <v>570</v>
      </c>
      <c r="C679" s="2" t="s">
        <v>571</v>
      </c>
      <c r="D679" s="3" t="s">
        <v>43</v>
      </c>
      <c r="E679" s="11">
        <v>8.4099999999999994E-2</v>
      </c>
      <c r="F679" s="11">
        <v>1116.8800000000001</v>
      </c>
      <c r="G679" s="11">
        <v>93.93</v>
      </c>
      <c r="H679" s="1"/>
      <c r="I679" s="1"/>
      <c r="J679" s="1"/>
      <c r="K679" s="1"/>
      <c r="L679" s="1"/>
      <c r="T679" s="1"/>
      <c r="U679" s="1"/>
      <c r="V679" s="1"/>
      <c r="W679" s="1"/>
      <c r="X679" s="1"/>
      <c r="Y679" s="1"/>
    </row>
    <row r="680" spans="1:25" ht="12.75" customHeight="1" x14ac:dyDescent="0.25">
      <c r="A680" s="4">
        <v>661</v>
      </c>
      <c r="B680" s="2" t="s">
        <v>2697</v>
      </c>
      <c r="C680" s="1" t="s">
        <v>572</v>
      </c>
      <c r="D680" s="3" t="s">
        <v>60</v>
      </c>
      <c r="E680" s="11">
        <v>8.8305000000000007</v>
      </c>
      <c r="F680" s="11">
        <v>164.53</v>
      </c>
      <c r="G680" s="11">
        <v>1452.88</v>
      </c>
      <c r="H680" s="1"/>
      <c r="I680" s="1"/>
      <c r="J680" s="1"/>
      <c r="K680" s="1"/>
      <c r="L680" s="1"/>
      <c r="T680" s="1"/>
      <c r="U680" s="1"/>
      <c r="V680" s="1"/>
      <c r="W680" s="1"/>
      <c r="X680" s="1"/>
      <c r="Y680" s="1"/>
    </row>
    <row r="681" spans="1:25" ht="12.75" customHeight="1" x14ac:dyDescent="0.25">
      <c r="A681" s="4">
        <v>662</v>
      </c>
      <c r="B681" s="1" t="s">
        <v>583</v>
      </c>
      <c r="C681" s="1" t="s">
        <v>584</v>
      </c>
      <c r="D681" s="3" t="s">
        <v>43</v>
      </c>
      <c r="E681" s="11">
        <v>0.1154</v>
      </c>
      <c r="F681" s="11">
        <v>5798.68</v>
      </c>
      <c r="G681" s="11">
        <v>669.17</v>
      </c>
      <c r="H681" s="1"/>
      <c r="I681" s="1"/>
      <c r="J681" s="1"/>
      <c r="K681" s="1"/>
      <c r="L681" s="1"/>
      <c r="T681" s="1"/>
      <c r="U681" s="1"/>
      <c r="V681" s="1"/>
      <c r="W681" s="1"/>
      <c r="X681" s="1"/>
      <c r="Y681" s="1"/>
    </row>
    <row r="682" spans="1:25" ht="12.75" customHeight="1" x14ac:dyDescent="0.25">
      <c r="A682" s="4">
        <v>663</v>
      </c>
      <c r="B682" s="2" t="s">
        <v>2686</v>
      </c>
      <c r="C682" s="1" t="s">
        <v>545</v>
      </c>
      <c r="D682" s="3" t="s">
        <v>149</v>
      </c>
      <c r="E682" s="11">
        <v>2.8849999999999998</v>
      </c>
      <c r="F682" s="11">
        <v>34.61</v>
      </c>
      <c r="G682" s="11">
        <v>99.85</v>
      </c>
      <c r="H682" s="1"/>
      <c r="I682" s="1"/>
      <c r="J682" s="1"/>
      <c r="K682" s="1"/>
      <c r="L682" s="1"/>
      <c r="T682" s="1"/>
      <c r="U682" s="1"/>
      <c r="V682" s="1"/>
      <c r="W682" s="1"/>
      <c r="X682" s="1"/>
      <c r="Y682" s="1"/>
    </row>
    <row r="683" spans="1:25" ht="12.75" customHeight="1" x14ac:dyDescent="0.25">
      <c r="A683" s="4">
        <v>664</v>
      </c>
      <c r="B683" s="2" t="s">
        <v>2687</v>
      </c>
      <c r="C683" s="1" t="s">
        <v>546</v>
      </c>
      <c r="D683" s="3" t="s">
        <v>149</v>
      </c>
      <c r="E683" s="11">
        <v>13.848000000000001</v>
      </c>
      <c r="F683" s="11">
        <v>6.66</v>
      </c>
      <c r="G683" s="11">
        <v>92.23</v>
      </c>
      <c r="H683" s="1"/>
      <c r="I683" s="1"/>
      <c r="J683" s="1"/>
      <c r="K683" s="1"/>
      <c r="L683" s="1"/>
      <c r="T683" s="1"/>
      <c r="U683" s="1"/>
      <c r="V683" s="1"/>
      <c r="W683" s="1"/>
      <c r="X683" s="1"/>
      <c r="Y683" s="1"/>
    </row>
    <row r="684" spans="1:25" ht="12.75" customHeight="1" x14ac:dyDescent="0.25">
      <c r="A684" s="4">
        <v>665</v>
      </c>
      <c r="B684" s="1" t="s">
        <v>585</v>
      </c>
      <c r="C684" s="2" t="s">
        <v>586</v>
      </c>
      <c r="D684" s="3" t="s">
        <v>43</v>
      </c>
      <c r="E684" s="11">
        <v>0.1154</v>
      </c>
      <c r="F684" s="11">
        <v>2948.61</v>
      </c>
      <c r="G684" s="11">
        <v>340.27</v>
      </c>
      <c r="H684" s="1"/>
      <c r="I684" s="1"/>
      <c r="J684" s="1"/>
      <c r="K684" s="1"/>
      <c r="L684" s="1"/>
      <c r="T684" s="1"/>
      <c r="U684" s="1"/>
      <c r="V684" s="1"/>
      <c r="W684" s="1"/>
      <c r="X684" s="1"/>
      <c r="Y684" s="1"/>
    </row>
    <row r="685" spans="1:25" ht="12.75" customHeight="1" x14ac:dyDescent="0.25">
      <c r="A685" s="4">
        <v>666</v>
      </c>
      <c r="B685" s="2" t="s">
        <v>2686</v>
      </c>
      <c r="C685" s="1" t="s">
        <v>545</v>
      </c>
      <c r="D685" s="3" t="s">
        <v>149</v>
      </c>
      <c r="E685" s="11">
        <v>2.8849999999999998</v>
      </c>
      <c r="F685" s="11">
        <v>34.61</v>
      </c>
      <c r="G685" s="11">
        <v>99.85</v>
      </c>
      <c r="H685" s="1"/>
      <c r="I685" s="1"/>
      <c r="J685" s="1"/>
      <c r="K685" s="1"/>
      <c r="L685" s="1"/>
      <c r="T685" s="1"/>
      <c r="U685" s="1"/>
      <c r="V685" s="1"/>
      <c r="W685" s="1"/>
      <c r="X685" s="1"/>
      <c r="Y685" s="1"/>
    </row>
    <row r="686" spans="1:25" ht="12.75" customHeight="1" x14ac:dyDescent="0.25">
      <c r="A686" s="4">
        <v>667</v>
      </c>
      <c r="B686" s="1" t="s">
        <v>576</v>
      </c>
      <c r="C686" s="1" t="s">
        <v>577</v>
      </c>
      <c r="D686" s="3" t="s">
        <v>149</v>
      </c>
      <c r="E686" s="11">
        <v>4.3852000000000002</v>
      </c>
      <c r="F686" s="11">
        <v>119.02</v>
      </c>
      <c r="G686" s="11">
        <v>521.92999999999995</v>
      </c>
      <c r="H686" s="1"/>
      <c r="I686" s="1"/>
      <c r="J686" s="1"/>
      <c r="K686" s="1"/>
      <c r="L686" s="1"/>
      <c r="T686" s="1"/>
      <c r="U686" s="1"/>
      <c r="V686" s="1"/>
      <c r="W686" s="1"/>
      <c r="X686" s="1"/>
      <c r="Y686" s="1"/>
    </row>
    <row r="687" spans="1:25" ht="12.75" customHeight="1" x14ac:dyDescent="0.25">
      <c r="A687" s="4">
        <v>668</v>
      </c>
      <c r="B687" s="1" t="s">
        <v>573</v>
      </c>
      <c r="C687" s="2" t="s">
        <v>574</v>
      </c>
      <c r="D687" s="3" t="s">
        <v>43</v>
      </c>
      <c r="E687" s="11">
        <v>0.89570000000000005</v>
      </c>
      <c r="F687" s="11">
        <v>14425</v>
      </c>
      <c r="G687" s="11">
        <v>12920.47</v>
      </c>
      <c r="H687" s="1"/>
      <c r="I687" s="1"/>
      <c r="J687" s="1"/>
      <c r="K687" s="1"/>
      <c r="L687" s="1"/>
      <c r="T687" s="1"/>
      <c r="U687" s="1"/>
      <c r="V687" s="1"/>
      <c r="W687" s="1"/>
      <c r="X687" s="1"/>
      <c r="Y687" s="1"/>
    </row>
    <row r="688" spans="1:25" ht="12.75" customHeight="1" x14ac:dyDescent="0.25">
      <c r="A688" s="4">
        <v>669</v>
      </c>
      <c r="B688" s="1" t="s">
        <v>543</v>
      </c>
      <c r="C688" s="1" t="s">
        <v>544</v>
      </c>
      <c r="D688" s="3" t="s">
        <v>43</v>
      </c>
      <c r="E688" s="11">
        <v>3.5975000000000001</v>
      </c>
      <c r="F688" s="11">
        <v>4420.88</v>
      </c>
      <c r="G688" s="11">
        <v>15904.12</v>
      </c>
      <c r="H688" s="1"/>
      <c r="I688" s="1"/>
      <c r="J688" s="1"/>
      <c r="K688" s="1"/>
      <c r="L688" s="1"/>
      <c r="T688" s="1"/>
      <c r="U688" s="1"/>
      <c r="V688" s="1"/>
      <c r="W688" s="1"/>
      <c r="X688" s="1"/>
      <c r="Y688" s="1"/>
    </row>
    <row r="689" spans="1:25" ht="12.75" customHeight="1" x14ac:dyDescent="0.25">
      <c r="A689" s="4">
        <v>670</v>
      </c>
      <c r="B689" s="2" t="s">
        <v>2686</v>
      </c>
      <c r="C689" s="1" t="s">
        <v>545</v>
      </c>
      <c r="D689" s="3" t="s">
        <v>149</v>
      </c>
      <c r="E689" s="11">
        <v>89.9375</v>
      </c>
      <c r="F689" s="11">
        <v>34.61</v>
      </c>
      <c r="G689" s="11">
        <v>3112.74</v>
      </c>
      <c r="H689" s="1"/>
      <c r="I689" s="1"/>
      <c r="J689" s="1"/>
      <c r="K689" s="1"/>
      <c r="L689" s="1"/>
      <c r="T689" s="1"/>
      <c r="U689" s="1"/>
      <c r="V689" s="1"/>
      <c r="W689" s="1"/>
      <c r="X689" s="1"/>
      <c r="Y689" s="1"/>
    </row>
    <row r="690" spans="1:25" ht="12.75" customHeight="1" x14ac:dyDescent="0.25">
      <c r="A690" s="4">
        <v>671</v>
      </c>
      <c r="B690" s="2" t="s">
        <v>2687</v>
      </c>
      <c r="C690" s="1" t="s">
        <v>546</v>
      </c>
      <c r="D690" s="3" t="s">
        <v>149</v>
      </c>
      <c r="E690" s="11">
        <v>431.7</v>
      </c>
      <c r="F690" s="11">
        <v>6.66</v>
      </c>
      <c r="G690" s="11">
        <v>2875.12</v>
      </c>
      <c r="H690" s="1"/>
      <c r="I690" s="1"/>
      <c r="J690" s="1"/>
      <c r="K690" s="1"/>
      <c r="L690" s="1"/>
      <c r="T690" s="1"/>
      <c r="U690" s="1"/>
      <c r="V690" s="1"/>
      <c r="W690" s="1"/>
      <c r="X690" s="1"/>
      <c r="Y690" s="1"/>
    </row>
    <row r="691" spans="1:25" ht="12.75" customHeight="1" x14ac:dyDescent="0.25">
      <c r="A691" s="4">
        <v>672</v>
      </c>
      <c r="B691" s="1" t="s">
        <v>547</v>
      </c>
      <c r="C691" s="2" t="s">
        <v>548</v>
      </c>
      <c r="D691" s="3" t="s">
        <v>43</v>
      </c>
      <c r="E691" s="11">
        <v>3.5975000000000001</v>
      </c>
      <c r="F691" s="11">
        <v>2621.71</v>
      </c>
      <c r="G691" s="11">
        <v>9431.6</v>
      </c>
      <c r="H691" s="1"/>
      <c r="I691" s="1"/>
      <c r="J691" s="1"/>
      <c r="K691" s="1"/>
      <c r="L691" s="1"/>
      <c r="T691" s="1"/>
      <c r="U691" s="1"/>
      <c r="V691" s="1"/>
      <c r="W691" s="1"/>
      <c r="X691" s="1"/>
      <c r="Y691" s="1"/>
    </row>
    <row r="692" spans="1:25" ht="12.75" customHeight="1" x14ac:dyDescent="0.25">
      <c r="A692" s="4">
        <v>673</v>
      </c>
      <c r="B692" s="2" t="s">
        <v>2688</v>
      </c>
      <c r="C692" s="2" t="s">
        <v>549</v>
      </c>
      <c r="D692" s="3" t="s">
        <v>149</v>
      </c>
      <c r="E692" s="11">
        <v>13.875999999999999</v>
      </c>
      <c r="F692" s="11">
        <v>64.290000000000006</v>
      </c>
      <c r="G692" s="11">
        <v>892.09</v>
      </c>
      <c r="H692" s="1"/>
      <c r="I692" s="1"/>
      <c r="J692" s="1"/>
      <c r="K692" s="1"/>
      <c r="L692" s="1"/>
      <c r="T692" s="1"/>
      <c r="U692" s="1"/>
      <c r="V692" s="1"/>
      <c r="W692" s="1"/>
      <c r="X692" s="1"/>
      <c r="Y692" s="1"/>
    </row>
    <row r="693" spans="1:25" ht="12.75" customHeight="1" x14ac:dyDescent="0.25">
      <c r="A693" s="4">
        <v>674</v>
      </c>
      <c r="B693" s="2" t="s">
        <v>2686</v>
      </c>
      <c r="C693" s="1" t="s">
        <v>545</v>
      </c>
      <c r="D693" s="3" t="s">
        <v>149</v>
      </c>
      <c r="E693" s="11">
        <v>72.592500000000001</v>
      </c>
      <c r="F693" s="11">
        <v>34.61</v>
      </c>
      <c r="G693" s="11">
        <v>2512.4299999999998</v>
      </c>
      <c r="H693" s="1"/>
      <c r="I693" s="1"/>
      <c r="J693" s="1"/>
      <c r="K693" s="1"/>
      <c r="L693" s="1"/>
      <c r="T693" s="1"/>
      <c r="U693" s="1"/>
      <c r="V693" s="1"/>
      <c r="W693" s="1"/>
      <c r="X693" s="1"/>
      <c r="Y693" s="1"/>
    </row>
    <row r="694" spans="1:25" ht="12.75" customHeight="1" x14ac:dyDescent="0.25">
      <c r="A694" s="4">
        <v>675</v>
      </c>
      <c r="B694" s="1" t="s">
        <v>550</v>
      </c>
      <c r="C694" s="2" t="s">
        <v>551</v>
      </c>
      <c r="D694" s="3" t="s">
        <v>21</v>
      </c>
      <c r="E694" s="12" t="s">
        <v>587</v>
      </c>
      <c r="F694" s="11">
        <v>80366.679999999993</v>
      </c>
      <c r="G694" s="11">
        <v>2397.61</v>
      </c>
      <c r="H694" s="1"/>
      <c r="I694" s="1"/>
      <c r="J694" s="1"/>
      <c r="K694" s="1"/>
      <c r="L694" s="1"/>
      <c r="T694" s="1"/>
      <c r="U694" s="1"/>
      <c r="V694" s="1"/>
      <c r="W694" s="1"/>
      <c r="X694" s="1"/>
      <c r="Y694" s="1"/>
    </row>
    <row r="695" spans="1:25" ht="12.75" customHeight="1" x14ac:dyDescent="0.25">
      <c r="A695" s="4">
        <v>676</v>
      </c>
      <c r="B695" s="1" t="s">
        <v>576</v>
      </c>
      <c r="C695" s="1" t="s">
        <v>577</v>
      </c>
      <c r="D695" s="3" t="s">
        <v>149</v>
      </c>
      <c r="E695" s="12" t="s">
        <v>588</v>
      </c>
      <c r="F695" s="11">
        <v>119.02</v>
      </c>
      <c r="G695" s="11">
        <v>21764.06</v>
      </c>
      <c r="H695" s="1"/>
      <c r="I695" s="1"/>
      <c r="J695" s="1"/>
      <c r="K695" s="1"/>
      <c r="L695" s="1"/>
      <c r="T695" s="1"/>
      <c r="U695" s="1"/>
      <c r="V695" s="1"/>
      <c r="W695" s="1"/>
      <c r="X695" s="1"/>
      <c r="Y695" s="1"/>
    </row>
    <row r="696" spans="1:25" ht="12.75" customHeight="1" x14ac:dyDescent="0.25">
      <c r="A696" s="4">
        <v>677</v>
      </c>
      <c r="B696" s="1" t="s">
        <v>552</v>
      </c>
      <c r="C696" s="2" t="s">
        <v>553</v>
      </c>
      <c r="D696" s="3" t="s">
        <v>43</v>
      </c>
      <c r="E696" s="11">
        <v>0.62450000000000006</v>
      </c>
      <c r="F696" s="11">
        <v>10289.19</v>
      </c>
      <c r="G696" s="11">
        <v>6425.6</v>
      </c>
      <c r="H696" s="1"/>
      <c r="I696" s="1"/>
      <c r="J696" s="1"/>
      <c r="K696" s="1"/>
      <c r="L696" s="1"/>
      <c r="T696" s="1"/>
      <c r="U696" s="1"/>
      <c r="V696" s="1"/>
      <c r="W696" s="1"/>
      <c r="X696" s="1"/>
      <c r="Y696" s="1"/>
    </row>
    <row r="697" spans="1:25" ht="12.75" customHeight="1" x14ac:dyDescent="0.25">
      <c r="A697" s="4">
        <v>678</v>
      </c>
      <c r="B697" s="1" t="s">
        <v>554</v>
      </c>
      <c r="C697" s="2" t="s">
        <v>555</v>
      </c>
      <c r="D697" s="3" t="s">
        <v>43</v>
      </c>
      <c r="E697" s="11">
        <v>0.62450000000000006</v>
      </c>
      <c r="F697" s="11">
        <v>19192</v>
      </c>
      <c r="G697" s="11">
        <v>11985.4</v>
      </c>
      <c r="H697" s="1"/>
      <c r="I697" s="1"/>
      <c r="J697" s="1"/>
      <c r="K697" s="1"/>
      <c r="L697" s="1"/>
      <c r="T697" s="1"/>
      <c r="U697" s="1"/>
      <c r="V697" s="1"/>
      <c r="W697" s="1"/>
      <c r="X697" s="1"/>
      <c r="Y697" s="1"/>
    </row>
    <row r="698" spans="1:25" ht="12.75" customHeight="1" x14ac:dyDescent="0.25">
      <c r="A698" s="4">
        <v>679</v>
      </c>
      <c r="B698" s="2" t="s">
        <v>2689</v>
      </c>
      <c r="C698" s="1" t="s">
        <v>556</v>
      </c>
      <c r="D698" s="3" t="s">
        <v>149</v>
      </c>
      <c r="E698" s="11">
        <v>12.49</v>
      </c>
      <c r="F698" s="11">
        <v>130.59</v>
      </c>
      <c r="G698" s="11">
        <v>1631.07</v>
      </c>
      <c r="H698" s="1"/>
      <c r="I698" s="1"/>
      <c r="J698" s="1"/>
      <c r="K698" s="1"/>
      <c r="L698" s="1"/>
      <c r="T698" s="1"/>
      <c r="U698" s="1"/>
      <c r="V698" s="1"/>
      <c r="W698" s="1"/>
      <c r="X698" s="1"/>
      <c r="Y698" s="1"/>
    </row>
    <row r="699" spans="1:25" ht="12.75" customHeight="1" x14ac:dyDescent="0.25">
      <c r="A699" s="4">
        <v>680</v>
      </c>
      <c r="B699" s="2" t="s">
        <v>2690</v>
      </c>
      <c r="C699" s="2" t="s">
        <v>557</v>
      </c>
      <c r="D699" s="3" t="s">
        <v>149</v>
      </c>
      <c r="E699" s="11">
        <v>243.55500000000001</v>
      </c>
      <c r="F699" s="11">
        <v>4.42</v>
      </c>
      <c r="G699" s="11">
        <v>1076.51</v>
      </c>
      <c r="H699" s="1"/>
      <c r="I699" s="1"/>
      <c r="J699" s="1"/>
      <c r="K699" s="1"/>
      <c r="L699" s="1"/>
      <c r="T699" s="1"/>
      <c r="U699" s="1"/>
      <c r="V699" s="1"/>
      <c r="W699" s="1"/>
      <c r="X699" s="1"/>
      <c r="Y699" s="1"/>
    </row>
    <row r="700" spans="1:25" ht="12.75" customHeight="1" x14ac:dyDescent="0.25">
      <c r="A700" s="4">
        <v>681</v>
      </c>
      <c r="B700" s="1" t="s">
        <v>558</v>
      </c>
      <c r="C700" s="2" t="s">
        <v>559</v>
      </c>
      <c r="D700" s="3" t="s">
        <v>60</v>
      </c>
      <c r="E700" s="11">
        <v>63.0745</v>
      </c>
      <c r="F700" s="11">
        <v>331.2</v>
      </c>
      <c r="G700" s="11">
        <v>20890.27</v>
      </c>
      <c r="H700" s="1"/>
      <c r="I700" s="1"/>
      <c r="J700" s="1"/>
      <c r="K700" s="1"/>
      <c r="L700" s="1"/>
      <c r="T700" s="1"/>
      <c r="U700" s="1"/>
      <c r="V700" s="1"/>
      <c r="W700" s="1"/>
      <c r="X700" s="1"/>
      <c r="Y700" s="1"/>
    </row>
    <row r="701" spans="1:25" ht="12.75" customHeight="1" x14ac:dyDescent="0.25">
      <c r="A701" s="4">
        <v>682</v>
      </c>
      <c r="B701" s="1" t="s">
        <v>560</v>
      </c>
      <c r="C701" s="1" t="s">
        <v>561</v>
      </c>
      <c r="D701" s="3" t="s">
        <v>149</v>
      </c>
      <c r="E701" s="11">
        <v>30.975200000000001</v>
      </c>
      <c r="F701" s="11">
        <v>119.53</v>
      </c>
      <c r="G701" s="11">
        <v>3702.47</v>
      </c>
      <c r="H701" s="1"/>
      <c r="I701" s="1"/>
      <c r="J701" s="1"/>
      <c r="K701" s="1"/>
      <c r="L701" s="1"/>
      <c r="T701" s="1"/>
      <c r="U701" s="1"/>
      <c r="V701" s="1"/>
      <c r="W701" s="1"/>
      <c r="X701" s="1"/>
      <c r="Y701" s="1"/>
    </row>
    <row r="702" spans="1:25" ht="12.75" customHeight="1" x14ac:dyDescent="0.25">
      <c r="A702" s="4">
        <v>683</v>
      </c>
      <c r="B702" s="2" t="s">
        <v>2653</v>
      </c>
      <c r="C702" s="1" t="s">
        <v>333</v>
      </c>
      <c r="D702" s="3" t="s">
        <v>79</v>
      </c>
      <c r="E702" s="11">
        <v>6.41</v>
      </c>
      <c r="F702" s="11">
        <v>9.5399999999999991</v>
      </c>
      <c r="G702" s="11">
        <v>61.15</v>
      </c>
      <c r="H702" s="1"/>
      <c r="I702" s="1"/>
      <c r="J702" s="1"/>
      <c r="K702" s="1"/>
      <c r="L702" s="1"/>
      <c r="T702" s="1"/>
      <c r="U702" s="1"/>
      <c r="V702" s="1"/>
      <c r="W702" s="1"/>
      <c r="X702" s="1"/>
      <c r="Y702" s="1"/>
    </row>
    <row r="703" spans="1:25" ht="12.75" customHeight="1" x14ac:dyDescent="0.25">
      <c r="A703" s="4">
        <v>684</v>
      </c>
      <c r="B703" s="1" t="s">
        <v>589</v>
      </c>
      <c r="C703" s="2" t="s">
        <v>590</v>
      </c>
      <c r="D703" s="3" t="s">
        <v>43</v>
      </c>
      <c r="E703" s="11">
        <v>0.14200000000000002</v>
      </c>
      <c r="F703" s="11">
        <v>31684.94</v>
      </c>
      <c r="G703" s="11">
        <v>4499.26</v>
      </c>
      <c r="H703" s="1"/>
      <c r="I703" s="1"/>
      <c r="J703" s="1"/>
      <c r="K703" s="1"/>
      <c r="L703" s="1"/>
      <c r="T703" s="1"/>
      <c r="U703" s="1"/>
      <c r="V703" s="1"/>
      <c r="W703" s="1"/>
      <c r="X703" s="1"/>
      <c r="Y703" s="1"/>
    </row>
    <row r="704" spans="1:25" ht="12.75" customHeight="1" x14ac:dyDescent="0.25">
      <c r="A704" s="4">
        <v>685</v>
      </c>
      <c r="B704" s="2" t="s">
        <v>2698</v>
      </c>
      <c r="C704" s="2" t="s">
        <v>591</v>
      </c>
      <c r="D704" s="3" t="s">
        <v>60</v>
      </c>
      <c r="E704" s="11">
        <v>14.484</v>
      </c>
      <c r="F704" s="11">
        <v>135.38999999999999</v>
      </c>
      <c r="G704" s="11">
        <v>1960.99</v>
      </c>
      <c r="H704" s="1"/>
      <c r="I704" s="1"/>
      <c r="J704" s="1"/>
      <c r="K704" s="1"/>
      <c r="L704" s="1"/>
      <c r="T704" s="1"/>
      <c r="U704" s="1"/>
      <c r="V704" s="1"/>
      <c r="W704" s="1"/>
      <c r="X704" s="1"/>
      <c r="Y704" s="1"/>
    </row>
    <row r="705" spans="1:25" ht="12.75" customHeight="1" x14ac:dyDescent="0.25">
      <c r="A705" s="4">
        <v>686</v>
      </c>
      <c r="B705" s="2" t="s">
        <v>2664</v>
      </c>
      <c r="C705" s="1" t="s">
        <v>516</v>
      </c>
      <c r="D705" s="3" t="s">
        <v>69</v>
      </c>
      <c r="E705" s="11">
        <v>65</v>
      </c>
      <c r="F705" s="11">
        <v>24.96</v>
      </c>
      <c r="G705" s="11">
        <v>1622.4</v>
      </c>
      <c r="H705" s="1"/>
      <c r="I705" s="1"/>
      <c r="J705" s="1"/>
      <c r="K705" s="1"/>
      <c r="L705" s="1"/>
      <c r="T705" s="1"/>
      <c r="U705" s="1"/>
      <c r="V705" s="1"/>
      <c r="W705" s="1"/>
      <c r="X705" s="1"/>
      <c r="Y705" s="1"/>
    </row>
    <row r="706" spans="1:25" ht="12.75" customHeight="1" x14ac:dyDescent="0.25">
      <c r="A706" s="4">
        <v>687</v>
      </c>
      <c r="B706" s="2" t="s">
        <v>2699</v>
      </c>
      <c r="C706" s="1" t="s">
        <v>592</v>
      </c>
      <c r="D706" s="3" t="s">
        <v>69</v>
      </c>
      <c r="E706" s="11">
        <v>47</v>
      </c>
      <c r="F706" s="11">
        <v>11.71</v>
      </c>
      <c r="G706" s="11">
        <v>550.37</v>
      </c>
      <c r="H706" s="1"/>
      <c r="I706" s="1"/>
      <c r="J706" s="1"/>
      <c r="K706" s="1"/>
      <c r="L706" s="1"/>
      <c r="T706" s="1"/>
      <c r="U706" s="1"/>
      <c r="V706" s="1"/>
      <c r="W706" s="1"/>
      <c r="X706" s="1"/>
      <c r="Y706" s="1"/>
    </row>
    <row r="707" spans="1:25" ht="12.75" customHeight="1" x14ac:dyDescent="0.25">
      <c r="A707" s="4">
        <v>688</v>
      </c>
      <c r="B707" s="2" t="s">
        <v>2603</v>
      </c>
      <c r="C707" s="1" t="s">
        <v>165</v>
      </c>
      <c r="D707" s="3" t="s">
        <v>35</v>
      </c>
      <c r="E707" s="11">
        <v>39</v>
      </c>
      <c r="F707" s="11">
        <v>0.65</v>
      </c>
      <c r="G707" s="11">
        <v>25.35</v>
      </c>
      <c r="H707" s="1"/>
      <c r="I707" s="1"/>
      <c r="J707" s="1"/>
      <c r="K707" s="1"/>
      <c r="L707" s="1"/>
      <c r="T707" s="1"/>
      <c r="U707" s="1"/>
      <c r="V707" s="1"/>
      <c r="W707" s="1"/>
      <c r="X707" s="1"/>
      <c r="Y707" s="1"/>
    </row>
    <row r="708" spans="1:25" ht="12.75" customHeight="1" x14ac:dyDescent="0.25">
      <c r="A708" s="4">
        <v>689</v>
      </c>
      <c r="B708" s="2" t="s">
        <v>2604</v>
      </c>
      <c r="C708" s="1" t="s">
        <v>167</v>
      </c>
      <c r="D708" s="3" t="s">
        <v>35</v>
      </c>
      <c r="E708" s="11">
        <v>170</v>
      </c>
      <c r="F708" s="11">
        <v>0.53</v>
      </c>
      <c r="G708" s="11">
        <v>90.1</v>
      </c>
      <c r="H708" s="1"/>
      <c r="I708" s="1"/>
      <c r="J708" s="1"/>
      <c r="K708" s="1"/>
      <c r="L708" s="1"/>
      <c r="T708" s="1"/>
      <c r="U708" s="1"/>
      <c r="V708" s="1"/>
      <c r="W708" s="1"/>
      <c r="X708" s="1"/>
      <c r="Y708" s="1"/>
    </row>
    <row r="709" spans="1:25" ht="12.75" customHeight="1" x14ac:dyDescent="0.25">
      <c r="A709" s="4">
        <v>690</v>
      </c>
      <c r="B709" s="2" t="s">
        <v>2700</v>
      </c>
      <c r="C709" s="1" t="s">
        <v>593</v>
      </c>
      <c r="D709" s="3" t="s">
        <v>461</v>
      </c>
      <c r="E709" s="11">
        <v>651</v>
      </c>
      <c r="F709" s="11">
        <v>0.19</v>
      </c>
      <c r="G709" s="11">
        <v>123.69</v>
      </c>
      <c r="H709" s="1"/>
      <c r="I709" s="1"/>
      <c r="J709" s="1"/>
      <c r="K709" s="1"/>
      <c r="L709" s="1"/>
      <c r="T709" s="1"/>
      <c r="U709" s="1"/>
      <c r="V709" s="1"/>
      <c r="W709" s="1"/>
      <c r="X709" s="1"/>
      <c r="Y709" s="1"/>
    </row>
    <row r="710" spans="1:25" ht="12.75" customHeight="1" x14ac:dyDescent="0.25">
      <c r="A710" s="4">
        <v>691</v>
      </c>
      <c r="B710" s="2" t="s">
        <v>2681</v>
      </c>
      <c r="C710" s="1" t="s">
        <v>525</v>
      </c>
      <c r="D710" s="3" t="s">
        <v>35</v>
      </c>
      <c r="E710" s="11">
        <v>237</v>
      </c>
      <c r="F710" s="11">
        <v>0.16</v>
      </c>
      <c r="G710" s="11">
        <v>37.92</v>
      </c>
      <c r="H710" s="1"/>
      <c r="I710" s="1"/>
      <c r="J710" s="1"/>
      <c r="K710" s="1"/>
      <c r="L710" s="1"/>
      <c r="T710" s="1"/>
      <c r="U710" s="1"/>
      <c r="V710" s="1"/>
      <c r="W710" s="1"/>
      <c r="X710" s="1"/>
      <c r="Y710" s="1"/>
    </row>
    <row r="711" spans="1:25" ht="12.75" customHeight="1" x14ac:dyDescent="0.25">
      <c r="A711" s="4">
        <v>692</v>
      </c>
      <c r="B711" s="1" t="s">
        <v>594</v>
      </c>
      <c r="C711" s="1" t="s">
        <v>595</v>
      </c>
      <c r="D711" s="3" t="s">
        <v>60</v>
      </c>
      <c r="E711" s="11">
        <v>14.91</v>
      </c>
      <c r="F711" s="11">
        <v>100.25</v>
      </c>
      <c r="G711" s="11">
        <v>1494.73</v>
      </c>
      <c r="H711" s="1"/>
      <c r="I711" s="1"/>
      <c r="J711" s="1"/>
      <c r="K711" s="1"/>
      <c r="L711" s="1"/>
      <c r="T711" s="1"/>
      <c r="U711" s="1"/>
      <c r="V711" s="1"/>
      <c r="W711" s="1"/>
      <c r="X711" s="1"/>
      <c r="Y711" s="1"/>
    </row>
    <row r="712" spans="1:25" ht="12.75" customHeight="1" x14ac:dyDescent="0.25">
      <c r="A712" s="4">
        <v>693</v>
      </c>
      <c r="B712" s="1" t="s">
        <v>596</v>
      </c>
      <c r="C712" s="2" t="s">
        <v>597</v>
      </c>
      <c r="D712" s="3" t="s">
        <v>43</v>
      </c>
      <c r="E712" s="11">
        <v>8.2000000000000003E-2</v>
      </c>
      <c r="F712" s="11">
        <v>15933.89</v>
      </c>
      <c r="G712" s="11">
        <v>1306.58</v>
      </c>
      <c r="H712" s="1"/>
      <c r="I712" s="1"/>
      <c r="J712" s="1"/>
      <c r="K712" s="1"/>
      <c r="L712" s="1"/>
      <c r="T712" s="1"/>
      <c r="U712" s="1"/>
      <c r="V712" s="1"/>
      <c r="W712" s="1"/>
      <c r="X712" s="1"/>
      <c r="Y712" s="1"/>
    </row>
    <row r="713" spans="1:25" ht="12.75" customHeight="1" x14ac:dyDescent="0.25">
      <c r="A713" s="4">
        <v>694</v>
      </c>
      <c r="B713" s="2" t="s">
        <v>2701</v>
      </c>
      <c r="C713" s="1" t="s">
        <v>598</v>
      </c>
      <c r="D713" s="3" t="s">
        <v>149</v>
      </c>
      <c r="E713" s="11">
        <v>41</v>
      </c>
      <c r="F713" s="11">
        <v>8.19</v>
      </c>
      <c r="G713" s="11">
        <v>335.79</v>
      </c>
      <c r="H713" s="1"/>
      <c r="I713" s="1"/>
      <c r="J713" s="1"/>
      <c r="K713" s="1"/>
      <c r="L713" s="1"/>
      <c r="T713" s="1"/>
      <c r="U713" s="1"/>
      <c r="V713" s="1"/>
      <c r="W713" s="1"/>
      <c r="X713" s="1"/>
      <c r="Y713" s="1"/>
    </row>
    <row r="714" spans="1:25" ht="12.75" customHeight="1" x14ac:dyDescent="0.25">
      <c r="A714" s="4">
        <v>695</v>
      </c>
      <c r="B714" s="1" t="s">
        <v>594</v>
      </c>
      <c r="C714" s="1" t="s">
        <v>595</v>
      </c>
      <c r="D714" s="3" t="s">
        <v>60</v>
      </c>
      <c r="E714" s="11">
        <v>8.61</v>
      </c>
      <c r="F714" s="11">
        <v>100.25</v>
      </c>
      <c r="G714" s="11">
        <v>863.15</v>
      </c>
      <c r="H714" s="1"/>
      <c r="I714" s="1"/>
      <c r="J714" s="1"/>
      <c r="K714" s="1"/>
      <c r="L714" s="1"/>
      <c r="T714" s="1"/>
      <c r="U714" s="1"/>
      <c r="V714" s="1"/>
      <c r="W714" s="1"/>
      <c r="X714" s="1"/>
      <c r="Y714" s="1"/>
    </row>
    <row r="715" spans="1:25" ht="12.75" customHeight="1" x14ac:dyDescent="0.25">
      <c r="A715" s="4">
        <v>696</v>
      </c>
      <c r="B715" s="1" t="s">
        <v>543</v>
      </c>
      <c r="C715" s="1" t="s">
        <v>599</v>
      </c>
      <c r="D715" s="3" t="s">
        <v>43</v>
      </c>
      <c r="E715" s="11">
        <v>0.224</v>
      </c>
      <c r="F715" s="11">
        <v>4420.88</v>
      </c>
      <c r="G715" s="11">
        <v>990.28</v>
      </c>
      <c r="H715" s="1"/>
      <c r="I715" s="1"/>
      <c r="J715" s="1"/>
      <c r="K715" s="1"/>
      <c r="L715" s="1"/>
      <c r="T715" s="1"/>
      <c r="U715" s="1"/>
      <c r="V715" s="1"/>
      <c r="W715" s="1"/>
      <c r="X715" s="1"/>
      <c r="Y715" s="1"/>
    </row>
    <row r="716" spans="1:25" ht="12.75" customHeight="1" x14ac:dyDescent="0.25">
      <c r="A716" s="4">
        <v>697</v>
      </c>
      <c r="B716" s="2" t="s">
        <v>2686</v>
      </c>
      <c r="C716" s="1" t="s">
        <v>545</v>
      </c>
      <c r="D716" s="3" t="s">
        <v>149</v>
      </c>
      <c r="E716" s="11">
        <v>5.6</v>
      </c>
      <c r="F716" s="11">
        <v>34.61</v>
      </c>
      <c r="G716" s="11">
        <v>193.82</v>
      </c>
      <c r="H716" s="1"/>
      <c r="I716" s="1"/>
      <c r="J716" s="1"/>
      <c r="K716" s="1"/>
      <c r="L716" s="1"/>
      <c r="T716" s="1"/>
      <c r="U716" s="1"/>
      <c r="V716" s="1"/>
      <c r="W716" s="1"/>
      <c r="X716" s="1"/>
      <c r="Y716" s="1"/>
    </row>
    <row r="717" spans="1:25" ht="12.75" customHeight="1" x14ac:dyDescent="0.25">
      <c r="A717" s="4">
        <v>698</v>
      </c>
      <c r="B717" s="2" t="s">
        <v>2687</v>
      </c>
      <c r="C717" s="1" t="s">
        <v>546</v>
      </c>
      <c r="D717" s="3" t="s">
        <v>149</v>
      </c>
      <c r="E717" s="11">
        <v>26.88</v>
      </c>
      <c r="F717" s="11">
        <v>6.66</v>
      </c>
      <c r="G717" s="11">
        <v>179.02</v>
      </c>
      <c r="H717" s="1"/>
      <c r="I717" s="1"/>
      <c r="J717" s="1"/>
      <c r="K717" s="1"/>
      <c r="L717" s="1"/>
      <c r="T717" s="1"/>
      <c r="U717" s="1"/>
      <c r="V717" s="1"/>
      <c r="W717" s="1"/>
      <c r="X717" s="1"/>
      <c r="Y717" s="1"/>
    </row>
    <row r="718" spans="1:25" ht="12.75" customHeight="1" x14ac:dyDescent="0.25">
      <c r="A718" s="4">
        <v>699</v>
      </c>
      <c r="B718" s="1" t="s">
        <v>547</v>
      </c>
      <c r="C718" s="2" t="s">
        <v>548</v>
      </c>
      <c r="D718" s="3" t="s">
        <v>43</v>
      </c>
      <c r="E718" s="11">
        <v>0.224</v>
      </c>
      <c r="F718" s="11">
        <v>2621.71</v>
      </c>
      <c r="G718" s="11">
        <v>587.26</v>
      </c>
      <c r="H718" s="1"/>
      <c r="I718" s="1"/>
      <c r="J718" s="1"/>
      <c r="K718" s="1"/>
      <c r="L718" s="1"/>
      <c r="T718" s="1"/>
      <c r="U718" s="1"/>
      <c r="V718" s="1"/>
      <c r="W718" s="1"/>
      <c r="X718" s="1"/>
      <c r="Y718" s="1"/>
    </row>
    <row r="719" spans="1:25" ht="12.75" customHeight="1" x14ac:dyDescent="0.25">
      <c r="A719" s="4">
        <v>700</v>
      </c>
      <c r="B719" s="2" t="s">
        <v>2688</v>
      </c>
      <c r="C719" s="2" t="s">
        <v>549</v>
      </c>
      <c r="D719" s="3" t="s">
        <v>149</v>
      </c>
      <c r="E719" s="11">
        <v>4.4800000000000004</v>
      </c>
      <c r="F719" s="11">
        <v>64.290000000000006</v>
      </c>
      <c r="G719" s="11">
        <v>288.02</v>
      </c>
      <c r="H719" s="1"/>
      <c r="I719" s="1"/>
      <c r="J719" s="1"/>
      <c r="K719" s="1"/>
      <c r="L719" s="1"/>
      <c r="T719" s="1"/>
      <c r="U719" s="1"/>
      <c r="V719" s="1"/>
      <c r="W719" s="1"/>
      <c r="X719" s="1"/>
      <c r="Y719" s="1"/>
    </row>
    <row r="720" spans="1:25" ht="12.75" customHeight="1" x14ac:dyDescent="0.25">
      <c r="A720" s="4">
        <v>701</v>
      </c>
      <c r="B720" s="1" t="s">
        <v>576</v>
      </c>
      <c r="C720" s="1" t="s">
        <v>577</v>
      </c>
      <c r="D720" s="3" t="s">
        <v>149</v>
      </c>
      <c r="E720" s="11">
        <v>9.6319999999999997</v>
      </c>
      <c r="F720" s="11">
        <v>119.02</v>
      </c>
      <c r="G720" s="11">
        <v>1146.4000000000001</v>
      </c>
      <c r="H720" s="1"/>
      <c r="I720" s="1"/>
      <c r="J720" s="1"/>
      <c r="K720" s="1"/>
      <c r="L720" s="1"/>
      <c r="T720" s="1"/>
      <c r="U720" s="1"/>
      <c r="V720" s="1"/>
      <c r="W720" s="1"/>
      <c r="X720" s="1"/>
      <c r="Y720" s="1"/>
    </row>
    <row r="721" spans="1:25" ht="12.75" customHeight="1" x14ac:dyDescent="0.25">
      <c r="A721" s="4">
        <v>702</v>
      </c>
      <c r="B721" s="1" t="s">
        <v>600</v>
      </c>
      <c r="C721" s="2" t="s">
        <v>601</v>
      </c>
      <c r="D721" s="3" t="s">
        <v>43</v>
      </c>
      <c r="E721" s="11">
        <v>8.500000000000002E-2</v>
      </c>
      <c r="F721" s="11">
        <v>30459.35</v>
      </c>
      <c r="G721" s="11">
        <v>2589.04</v>
      </c>
      <c r="H721" s="1"/>
      <c r="I721" s="1"/>
      <c r="J721" s="1"/>
      <c r="K721" s="1"/>
      <c r="L721" s="1"/>
      <c r="T721" s="1"/>
      <c r="U721" s="1"/>
      <c r="V721" s="1"/>
      <c r="W721" s="1"/>
      <c r="X721" s="1"/>
      <c r="Y721" s="1"/>
    </row>
    <row r="722" spans="1:25" ht="12.75" customHeight="1" x14ac:dyDescent="0.25">
      <c r="A722" s="4">
        <v>703</v>
      </c>
      <c r="B722" s="1" t="s">
        <v>602</v>
      </c>
      <c r="C722" s="2" t="s">
        <v>603</v>
      </c>
      <c r="D722" s="3" t="s">
        <v>43</v>
      </c>
      <c r="E722" s="11">
        <v>8.500000000000002E-2</v>
      </c>
      <c r="F722" s="11">
        <v>8024.09</v>
      </c>
      <c r="G722" s="11">
        <v>682.05</v>
      </c>
      <c r="H722" s="1"/>
      <c r="I722" s="1"/>
      <c r="J722" s="1"/>
      <c r="K722" s="1"/>
      <c r="L722" s="1"/>
      <c r="T722" s="1"/>
      <c r="U722" s="1"/>
      <c r="V722" s="1"/>
      <c r="W722" s="1"/>
      <c r="X722" s="1"/>
      <c r="Y722" s="1"/>
    </row>
    <row r="723" spans="1:25" ht="12.75" customHeight="1" x14ac:dyDescent="0.25">
      <c r="A723" s="4">
        <v>704</v>
      </c>
      <c r="B723" s="2" t="s">
        <v>2688</v>
      </c>
      <c r="C723" s="2" t="s">
        <v>549</v>
      </c>
      <c r="D723" s="3" t="s">
        <v>149</v>
      </c>
      <c r="E723" s="11">
        <v>1.7000000000000002</v>
      </c>
      <c r="F723" s="11">
        <v>64.290000000000006</v>
      </c>
      <c r="G723" s="11">
        <v>109.29</v>
      </c>
      <c r="H723" s="1"/>
      <c r="I723" s="1"/>
      <c r="J723" s="1"/>
      <c r="K723" s="1"/>
      <c r="L723" s="1"/>
      <c r="T723" s="1"/>
      <c r="U723" s="1"/>
      <c r="V723" s="1"/>
      <c r="W723" s="1"/>
      <c r="X723" s="1"/>
      <c r="Y723" s="1"/>
    </row>
    <row r="724" spans="1:25" ht="12.75" customHeight="1" x14ac:dyDescent="0.25">
      <c r="A724" s="4">
        <v>705</v>
      </c>
      <c r="B724" s="1" t="s">
        <v>576</v>
      </c>
      <c r="C724" s="1" t="s">
        <v>577</v>
      </c>
      <c r="D724" s="3" t="s">
        <v>149</v>
      </c>
      <c r="E724" s="11">
        <v>3.6550000000000002</v>
      </c>
      <c r="F724" s="11">
        <v>119.02</v>
      </c>
      <c r="G724" s="11">
        <v>435.02</v>
      </c>
      <c r="H724" s="1"/>
      <c r="I724" s="1"/>
      <c r="J724" s="1"/>
      <c r="K724" s="1"/>
      <c r="L724" s="1"/>
      <c r="T724" s="1"/>
      <c r="U724" s="1"/>
      <c r="V724" s="1"/>
      <c r="W724" s="1"/>
      <c r="X724" s="1"/>
      <c r="Y724" s="1"/>
    </row>
    <row r="725" spans="1:25" ht="12.75" customHeight="1" x14ac:dyDescent="0.25">
      <c r="A725" s="4">
        <v>706</v>
      </c>
      <c r="B725" s="1" t="s">
        <v>119</v>
      </c>
      <c r="C725" s="2" t="s">
        <v>120</v>
      </c>
      <c r="D725" s="3" t="s">
        <v>43</v>
      </c>
      <c r="E725" s="11">
        <v>1.7810000000000001</v>
      </c>
      <c r="F725" s="11">
        <v>2819.69</v>
      </c>
      <c r="G725" s="11">
        <v>5021.87</v>
      </c>
      <c r="H725" s="1"/>
      <c r="I725" s="1"/>
      <c r="J725" s="1"/>
      <c r="K725" s="1"/>
      <c r="L725" s="1"/>
      <c r="T725" s="1"/>
      <c r="U725" s="1"/>
      <c r="V725" s="1"/>
      <c r="W725" s="1"/>
      <c r="X725" s="1"/>
      <c r="Y725" s="1"/>
    </row>
    <row r="726" spans="1:25" ht="12.75" customHeight="1" x14ac:dyDescent="0.25">
      <c r="A726" s="4">
        <v>707</v>
      </c>
      <c r="B726" s="1" t="s">
        <v>121</v>
      </c>
      <c r="C726" s="1" t="s">
        <v>122</v>
      </c>
      <c r="D726" s="3" t="s">
        <v>60</v>
      </c>
      <c r="E726" s="11">
        <v>195.91</v>
      </c>
      <c r="F726" s="11">
        <v>91.93</v>
      </c>
      <c r="G726" s="11">
        <v>18010.009999999998</v>
      </c>
      <c r="H726" s="1"/>
      <c r="I726" s="1"/>
      <c r="J726" s="1"/>
      <c r="K726" s="1"/>
      <c r="L726" s="1"/>
      <c r="T726" s="1"/>
      <c r="U726" s="1"/>
      <c r="V726" s="1"/>
      <c r="W726" s="1"/>
      <c r="X726" s="1"/>
      <c r="Y726" s="1"/>
    </row>
    <row r="727" spans="1:25" ht="12.75" customHeight="1" x14ac:dyDescent="0.25">
      <c r="A727" s="4">
        <v>708</v>
      </c>
      <c r="B727" s="1" t="s">
        <v>389</v>
      </c>
      <c r="C727" s="2" t="s">
        <v>540</v>
      </c>
      <c r="D727" s="3" t="s">
        <v>83</v>
      </c>
      <c r="E727" s="11">
        <v>7.5140000000000002</v>
      </c>
      <c r="F727" s="11">
        <v>1395.51</v>
      </c>
      <c r="G727" s="11">
        <v>10485.86</v>
      </c>
      <c r="H727" s="1"/>
      <c r="I727" s="1"/>
      <c r="J727" s="1"/>
      <c r="K727" s="1"/>
      <c r="L727" s="1"/>
      <c r="T727" s="1"/>
      <c r="U727" s="1"/>
      <c r="V727" s="1"/>
      <c r="W727" s="1"/>
      <c r="X727" s="1"/>
      <c r="Y727" s="1"/>
    </row>
    <row r="728" spans="1:25" ht="12.75" customHeight="1" x14ac:dyDescent="0.25">
      <c r="A728" s="4">
        <v>709</v>
      </c>
      <c r="B728" s="2" t="s">
        <v>2664</v>
      </c>
      <c r="C728" s="1" t="s">
        <v>604</v>
      </c>
      <c r="D728" s="3" t="s">
        <v>69</v>
      </c>
      <c r="E728" s="11">
        <v>751.4</v>
      </c>
      <c r="F728" s="11">
        <v>25.63</v>
      </c>
      <c r="G728" s="11">
        <v>19258.38</v>
      </c>
      <c r="H728" s="1"/>
      <c r="I728" s="1"/>
      <c r="J728" s="1"/>
      <c r="K728" s="1"/>
      <c r="L728" s="1"/>
      <c r="T728" s="1"/>
      <c r="U728" s="1"/>
      <c r="V728" s="1"/>
      <c r="W728" s="1"/>
      <c r="X728" s="1"/>
      <c r="Y728" s="1"/>
    </row>
    <row r="729" spans="1:25" ht="12.75" customHeight="1" x14ac:dyDescent="0.25">
      <c r="A729" s="4">
        <v>710</v>
      </c>
      <c r="B729" s="1" t="s">
        <v>316</v>
      </c>
      <c r="C729" s="2" t="s">
        <v>317</v>
      </c>
      <c r="D729" s="3" t="s">
        <v>43</v>
      </c>
      <c r="E729" s="11">
        <v>1.7810000000000001</v>
      </c>
      <c r="F729" s="11">
        <v>2128.41</v>
      </c>
      <c r="G729" s="11">
        <v>3790.7</v>
      </c>
      <c r="H729" s="1"/>
      <c r="I729" s="1"/>
      <c r="J729" s="1"/>
      <c r="K729" s="1"/>
      <c r="L729" s="1"/>
      <c r="T729" s="1"/>
      <c r="U729" s="1"/>
      <c r="V729" s="1"/>
      <c r="W729" s="1"/>
      <c r="X729" s="1"/>
      <c r="Y729" s="1"/>
    </row>
    <row r="730" spans="1:25" ht="12.75" customHeight="1" x14ac:dyDescent="0.25">
      <c r="A730" s="4">
        <v>711</v>
      </c>
      <c r="B730" s="2" t="s">
        <v>2595</v>
      </c>
      <c r="C730" s="2" t="s">
        <v>134</v>
      </c>
      <c r="D730" s="3" t="s">
        <v>48</v>
      </c>
      <c r="E730" s="11">
        <v>9.0831</v>
      </c>
      <c r="F730" s="11">
        <v>1770.54</v>
      </c>
      <c r="G730" s="11">
        <v>16081.99</v>
      </c>
      <c r="H730" s="1"/>
      <c r="I730" s="1"/>
      <c r="J730" s="1"/>
      <c r="K730" s="1"/>
      <c r="L730" s="1"/>
      <c r="T730" s="1"/>
      <c r="U730" s="1"/>
      <c r="V730" s="1"/>
      <c r="W730" s="1"/>
      <c r="X730" s="1"/>
      <c r="Y730" s="1"/>
    </row>
    <row r="731" spans="1:25" ht="12.75" customHeight="1" x14ac:dyDescent="0.25">
      <c r="A731" s="4">
        <v>712</v>
      </c>
      <c r="B731" s="1" t="s">
        <v>605</v>
      </c>
      <c r="C731" s="2" t="s">
        <v>606</v>
      </c>
      <c r="D731" s="3" t="s">
        <v>43</v>
      </c>
      <c r="E731" s="11">
        <v>1.7810000000000001</v>
      </c>
      <c r="F731" s="11">
        <v>3459.6</v>
      </c>
      <c r="G731" s="11">
        <v>6161.55</v>
      </c>
      <c r="H731" s="1"/>
      <c r="I731" s="1"/>
      <c r="J731" s="1"/>
      <c r="K731" s="1"/>
      <c r="L731" s="1"/>
      <c r="T731" s="1"/>
      <c r="U731" s="1"/>
      <c r="V731" s="1"/>
      <c r="W731" s="1"/>
      <c r="X731" s="1"/>
      <c r="Y731" s="1"/>
    </row>
    <row r="732" spans="1:25" ht="12.75" customHeight="1" x14ac:dyDescent="0.25">
      <c r="A732" s="4">
        <v>713</v>
      </c>
      <c r="B732" s="1" t="s">
        <v>482</v>
      </c>
      <c r="C732" s="1" t="s">
        <v>495</v>
      </c>
      <c r="D732" s="3" t="s">
        <v>60</v>
      </c>
      <c r="E732" s="11">
        <v>181.66200000000001</v>
      </c>
      <c r="F732" s="11">
        <v>569.35</v>
      </c>
      <c r="G732" s="11">
        <v>103429.26</v>
      </c>
      <c r="H732" s="1"/>
      <c r="I732" s="1"/>
      <c r="J732" s="1"/>
      <c r="K732" s="1"/>
      <c r="L732" s="1"/>
      <c r="T732" s="1"/>
      <c r="U732" s="1"/>
      <c r="V732" s="1"/>
      <c r="W732" s="1"/>
      <c r="X732" s="1"/>
      <c r="Y732" s="1"/>
    </row>
    <row r="733" spans="1:25" ht="12.75" customHeight="1" x14ac:dyDescent="0.25">
      <c r="A733" s="4">
        <v>714</v>
      </c>
      <c r="B733" s="2" t="s">
        <v>2671</v>
      </c>
      <c r="C733" s="1" t="s">
        <v>496</v>
      </c>
      <c r="D733" s="3" t="s">
        <v>35</v>
      </c>
      <c r="E733" s="11">
        <v>2672</v>
      </c>
      <c r="F733" s="11">
        <v>0.14000000000000001</v>
      </c>
      <c r="G733" s="11">
        <v>374.08</v>
      </c>
      <c r="H733" s="1"/>
      <c r="I733" s="1"/>
      <c r="J733" s="1"/>
      <c r="K733" s="1"/>
      <c r="L733" s="1"/>
      <c r="T733" s="1"/>
      <c r="U733" s="1"/>
      <c r="V733" s="1"/>
      <c r="W733" s="1"/>
      <c r="X733" s="1"/>
      <c r="Y733" s="1"/>
    </row>
    <row r="734" spans="1:25" ht="12.75" customHeight="1" x14ac:dyDescent="0.25">
      <c r="A734" s="4">
        <v>715</v>
      </c>
      <c r="B734" s="2" t="s">
        <v>2673</v>
      </c>
      <c r="C734" s="2" t="s">
        <v>497</v>
      </c>
      <c r="D734" s="3" t="s">
        <v>35</v>
      </c>
      <c r="E734" s="11">
        <v>29</v>
      </c>
      <c r="F734" s="11">
        <v>362.44</v>
      </c>
      <c r="G734" s="11">
        <v>10510.76</v>
      </c>
      <c r="H734" s="1"/>
      <c r="I734" s="1"/>
      <c r="J734" s="1"/>
      <c r="K734" s="1"/>
      <c r="L734" s="1"/>
      <c r="T734" s="1"/>
      <c r="U734" s="1"/>
      <c r="V734" s="1"/>
      <c r="W734" s="1"/>
      <c r="X734" s="1"/>
      <c r="Y734" s="1"/>
    </row>
    <row r="735" spans="1:25" ht="12.75" customHeight="1" x14ac:dyDescent="0.25">
      <c r="A735" s="4">
        <v>716</v>
      </c>
      <c r="B735" s="2" t="s">
        <v>2677</v>
      </c>
      <c r="C735" s="1" t="s">
        <v>507</v>
      </c>
      <c r="D735" s="3" t="s">
        <v>149</v>
      </c>
      <c r="E735" s="11">
        <v>8.67</v>
      </c>
      <c r="F735" s="11">
        <v>150.63999999999999</v>
      </c>
      <c r="G735" s="11">
        <v>1306.05</v>
      </c>
      <c r="H735" s="1"/>
      <c r="I735" s="1"/>
      <c r="J735" s="1"/>
      <c r="K735" s="1"/>
      <c r="L735" s="1"/>
      <c r="T735" s="1"/>
      <c r="U735" s="1"/>
      <c r="V735" s="1"/>
      <c r="W735" s="1"/>
      <c r="X735" s="1"/>
      <c r="Y735" s="1"/>
    </row>
    <row r="736" spans="1:25" ht="12.75" customHeight="1" x14ac:dyDescent="0.25">
      <c r="A736" s="4">
        <v>717</v>
      </c>
      <c r="B736" s="2" t="s">
        <v>2676</v>
      </c>
      <c r="C736" s="2" t="s">
        <v>506</v>
      </c>
      <c r="D736" s="3" t="s">
        <v>69</v>
      </c>
      <c r="E736" s="11">
        <v>86.7</v>
      </c>
      <c r="F736" s="11">
        <v>64.88</v>
      </c>
      <c r="G736" s="11">
        <v>5625.1</v>
      </c>
      <c r="H736" s="1"/>
      <c r="I736" s="1"/>
      <c r="J736" s="1"/>
      <c r="K736" s="1"/>
      <c r="L736" s="1"/>
      <c r="T736" s="1"/>
      <c r="U736" s="1"/>
      <c r="V736" s="1"/>
      <c r="W736" s="1"/>
      <c r="X736" s="1"/>
      <c r="Y736" s="1"/>
    </row>
    <row r="737" spans="1:25" ht="12.75" customHeight="1" x14ac:dyDescent="0.25">
      <c r="A737" s="4">
        <v>718</v>
      </c>
      <c r="B737" s="1" t="s">
        <v>607</v>
      </c>
      <c r="C737" s="1" t="s">
        <v>608</v>
      </c>
      <c r="D737" s="3" t="s">
        <v>43</v>
      </c>
      <c r="E737" s="11">
        <v>1.7810000000000001</v>
      </c>
      <c r="F737" s="11">
        <v>5385.47</v>
      </c>
      <c r="G737" s="11">
        <v>9591.52</v>
      </c>
      <c r="H737" s="1"/>
      <c r="I737" s="1"/>
      <c r="J737" s="1"/>
      <c r="K737" s="1"/>
      <c r="L737" s="1"/>
      <c r="T737" s="1"/>
      <c r="U737" s="1"/>
      <c r="V737" s="1"/>
      <c r="W737" s="1"/>
      <c r="X737" s="1"/>
      <c r="Y737" s="1"/>
    </row>
    <row r="738" spans="1:25" ht="12.75" customHeight="1" x14ac:dyDescent="0.25">
      <c r="A738" s="4">
        <v>719</v>
      </c>
      <c r="B738" s="1" t="s">
        <v>609</v>
      </c>
      <c r="C738" s="1" t="s">
        <v>610</v>
      </c>
      <c r="D738" s="3" t="s">
        <v>21</v>
      </c>
      <c r="E738" s="11">
        <v>4.4524999999999995E-2</v>
      </c>
      <c r="F738" s="11">
        <v>83517.570000000007</v>
      </c>
      <c r="G738" s="11">
        <v>3718.62</v>
      </c>
      <c r="H738" s="1"/>
      <c r="I738" s="1"/>
      <c r="J738" s="1"/>
      <c r="K738" s="1"/>
      <c r="L738" s="1"/>
      <c r="T738" s="1"/>
      <c r="U738" s="1"/>
      <c r="V738" s="1"/>
      <c r="W738" s="1"/>
      <c r="X738" s="1"/>
      <c r="Y738" s="1"/>
    </row>
    <row r="739" spans="1:25" ht="12.75" customHeight="1" x14ac:dyDescent="0.25">
      <c r="A739" s="4">
        <v>720</v>
      </c>
      <c r="B739" s="1" t="s">
        <v>157</v>
      </c>
      <c r="C739" s="2" t="s">
        <v>158</v>
      </c>
      <c r="D739" s="3" t="s">
        <v>159</v>
      </c>
      <c r="E739" s="11">
        <v>0.60000000000000009</v>
      </c>
      <c r="F739" s="11">
        <v>1153.6099999999999</v>
      </c>
      <c r="G739" s="11">
        <v>692.17</v>
      </c>
      <c r="H739" s="1"/>
      <c r="I739" s="1"/>
      <c r="J739" s="1"/>
      <c r="K739" s="1"/>
      <c r="L739" s="1"/>
      <c r="T739" s="1"/>
      <c r="U739" s="1"/>
      <c r="V739" s="1"/>
      <c r="W739" s="1"/>
      <c r="X739" s="1"/>
      <c r="Y739" s="1"/>
    </row>
    <row r="740" spans="1:25" ht="12.75" customHeight="1" x14ac:dyDescent="0.25">
      <c r="A740" s="4">
        <v>721</v>
      </c>
      <c r="B740" s="2" t="s">
        <v>2595</v>
      </c>
      <c r="C740" s="2" t="s">
        <v>134</v>
      </c>
      <c r="D740" s="3" t="s">
        <v>48</v>
      </c>
      <c r="E740" s="11">
        <v>0.60000000000000009</v>
      </c>
      <c r="F740" s="11">
        <v>1770.54</v>
      </c>
      <c r="G740" s="11">
        <v>1062.32</v>
      </c>
      <c r="H740" s="1"/>
      <c r="I740" s="1"/>
      <c r="J740" s="1"/>
      <c r="K740" s="1"/>
      <c r="L740" s="1"/>
      <c r="T740" s="1"/>
      <c r="U740" s="1"/>
      <c r="V740" s="1"/>
      <c r="W740" s="1"/>
      <c r="X740" s="1"/>
      <c r="Y740" s="1"/>
    </row>
    <row r="741" spans="1:25" ht="12.75" customHeight="1" x14ac:dyDescent="0.25">
      <c r="A741" s="4">
        <v>722</v>
      </c>
      <c r="B741" s="1" t="s">
        <v>611</v>
      </c>
      <c r="C741" s="2" t="s">
        <v>612</v>
      </c>
      <c r="D741" s="3" t="s">
        <v>43</v>
      </c>
      <c r="E741" s="11">
        <v>0.61199999999999999</v>
      </c>
      <c r="F741" s="11">
        <v>3473.85</v>
      </c>
      <c r="G741" s="11">
        <v>2126</v>
      </c>
      <c r="H741" s="1"/>
      <c r="I741" s="1"/>
      <c r="J741" s="1"/>
      <c r="K741" s="1"/>
      <c r="L741" s="1"/>
      <c r="T741" s="1"/>
      <c r="U741" s="1"/>
      <c r="V741" s="1"/>
      <c r="W741" s="1"/>
      <c r="X741" s="1"/>
      <c r="Y741" s="1"/>
    </row>
    <row r="742" spans="1:25" ht="12.75" customHeight="1" x14ac:dyDescent="0.25">
      <c r="A742" s="4">
        <v>723</v>
      </c>
      <c r="B742" s="1" t="s">
        <v>2599</v>
      </c>
      <c r="C742" s="2" t="s">
        <v>147</v>
      </c>
      <c r="D742" s="3" t="s">
        <v>21</v>
      </c>
      <c r="E742" s="11">
        <v>0.26928000000000002</v>
      </c>
      <c r="F742" s="11">
        <v>78784.53</v>
      </c>
      <c r="G742" s="11">
        <v>21215.1</v>
      </c>
      <c r="H742" s="1"/>
      <c r="I742" s="1"/>
      <c r="J742" s="1"/>
      <c r="K742" s="1"/>
      <c r="L742" s="1"/>
      <c r="T742" s="1"/>
      <c r="U742" s="1"/>
      <c r="V742" s="1"/>
      <c r="W742" s="1"/>
      <c r="X742" s="1"/>
      <c r="Y742" s="1"/>
    </row>
    <row r="743" spans="1:25" ht="12.75" customHeight="1" x14ac:dyDescent="0.25">
      <c r="A743" s="4">
        <v>724</v>
      </c>
      <c r="B743" s="2" t="s">
        <v>2702</v>
      </c>
      <c r="C743" s="1" t="s">
        <v>613</v>
      </c>
      <c r="D743" s="3" t="s">
        <v>60</v>
      </c>
      <c r="E743" s="11">
        <v>140.76</v>
      </c>
      <c r="F743" s="11">
        <v>143.18</v>
      </c>
      <c r="G743" s="11">
        <v>20154.02</v>
      </c>
      <c r="H743" s="1"/>
      <c r="I743" s="1"/>
      <c r="J743" s="1"/>
      <c r="K743" s="1"/>
      <c r="L743" s="1"/>
      <c r="T743" s="1"/>
      <c r="U743" s="1"/>
      <c r="V743" s="1"/>
      <c r="W743" s="1"/>
      <c r="X743" s="1"/>
      <c r="Y743" s="1"/>
    </row>
    <row r="744" spans="1:25" ht="12.75" customHeight="1" x14ac:dyDescent="0.25">
      <c r="A744" s="4">
        <v>725</v>
      </c>
      <c r="B744" s="1" t="s">
        <v>2599</v>
      </c>
      <c r="C744" s="2" t="s">
        <v>147</v>
      </c>
      <c r="D744" s="3" t="s">
        <v>21</v>
      </c>
      <c r="E744" s="11">
        <v>4.8960000000000004E-2</v>
      </c>
      <c r="F744" s="11">
        <v>78784.53</v>
      </c>
      <c r="G744" s="11">
        <v>3857.29</v>
      </c>
      <c r="H744" s="1"/>
      <c r="I744" s="1"/>
      <c r="J744" s="1"/>
      <c r="K744" s="1"/>
      <c r="L744" s="1"/>
      <c r="T744" s="1"/>
      <c r="U744" s="1"/>
      <c r="V744" s="1"/>
      <c r="W744" s="1"/>
      <c r="X744" s="1"/>
      <c r="Y744" s="1"/>
    </row>
    <row r="745" spans="1:25" ht="12.75" customHeight="1" x14ac:dyDescent="0.25">
      <c r="A745" s="4">
        <v>726</v>
      </c>
      <c r="B745" s="1" t="s">
        <v>614</v>
      </c>
      <c r="C745" s="2" t="s">
        <v>615</v>
      </c>
      <c r="D745" s="3" t="s">
        <v>53</v>
      </c>
      <c r="E745" s="11">
        <v>0.61199999999999999</v>
      </c>
      <c r="F745" s="11">
        <v>6258.88</v>
      </c>
      <c r="G745" s="11">
        <v>3830.43</v>
      </c>
      <c r="H745" s="1"/>
      <c r="I745" s="1"/>
      <c r="J745" s="1"/>
      <c r="K745" s="1"/>
      <c r="L745" s="1"/>
      <c r="T745" s="1"/>
      <c r="U745" s="1"/>
      <c r="V745" s="1"/>
      <c r="W745" s="1"/>
      <c r="X745" s="1"/>
      <c r="Y745" s="1"/>
    </row>
    <row r="746" spans="1:25" ht="12.75" customHeight="1" x14ac:dyDescent="0.25">
      <c r="A746" s="4">
        <v>727</v>
      </c>
      <c r="B746" s="1" t="s">
        <v>2652</v>
      </c>
      <c r="C746" s="2" t="s">
        <v>616</v>
      </c>
      <c r="D746" s="3" t="s">
        <v>48</v>
      </c>
      <c r="E746" s="11">
        <v>0.63036000000000003</v>
      </c>
      <c r="F746" s="11">
        <v>2822.31</v>
      </c>
      <c r="G746" s="11">
        <v>1779.07</v>
      </c>
      <c r="H746" s="1"/>
      <c r="I746" s="1"/>
      <c r="J746" s="1"/>
      <c r="K746" s="1"/>
      <c r="L746" s="1"/>
      <c r="T746" s="1"/>
      <c r="U746" s="1"/>
      <c r="V746" s="1"/>
      <c r="W746" s="1"/>
      <c r="X746" s="1"/>
      <c r="Y746" s="1"/>
    </row>
    <row r="747" spans="1:25" ht="12.75" customHeight="1" x14ac:dyDescent="0.25">
      <c r="A747" s="4">
        <v>728</v>
      </c>
      <c r="B747" s="1" t="s">
        <v>617</v>
      </c>
      <c r="C747" s="2" t="s">
        <v>618</v>
      </c>
      <c r="D747" s="3" t="s">
        <v>43</v>
      </c>
      <c r="E747" s="11">
        <v>0.61199999999999999</v>
      </c>
      <c r="F747" s="11">
        <v>2420.7399999999998</v>
      </c>
      <c r="G747" s="11">
        <v>1481.49</v>
      </c>
      <c r="H747" s="1"/>
      <c r="I747" s="1"/>
      <c r="J747" s="1"/>
      <c r="K747" s="1"/>
      <c r="L747" s="1"/>
      <c r="T747" s="1"/>
      <c r="U747" s="1"/>
      <c r="V747" s="1"/>
      <c r="W747" s="1"/>
      <c r="X747" s="1"/>
      <c r="Y747" s="1"/>
    </row>
    <row r="748" spans="1:25" ht="12.75" customHeight="1" x14ac:dyDescent="0.25">
      <c r="A748" s="4">
        <v>729</v>
      </c>
      <c r="B748" s="1" t="s">
        <v>2599</v>
      </c>
      <c r="C748" s="2" t="s">
        <v>147</v>
      </c>
      <c r="D748" s="3" t="s">
        <v>21</v>
      </c>
      <c r="E748" s="11">
        <v>0.14076000000000002</v>
      </c>
      <c r="F748" s="11">
        <v>78784.53</v>
      </c>
      <c r="G748" s="11">
        <v>11089.71</v>
      </c>
      <c r="H748" s="1"/>
      <c r="I748" s="1"/>
      <c r="J748" s="1"/>
      <c r="K748" s="1"/>
      <c r="L748" s="1"/>
      <c r="T748" s="1"/>
      <c r="U748" s="1"/>
      <c r="V748" s="1"/>
      <c r="W748" s="1"/>
      <c r="X748" s="1"/>
      <c r="Y748" s="1"/>
    </row>
    <row r="749" spans="1:25" ht="12.75" customHeight="1" x14ac:dyDescent="0.25">
      <c r="A749" s="4">
        <v>730</v>
      </c>
      <c r="B749" s="2" t="s">
        <v>2703</v>
      </c>
      <c r="C749" s="2" t="s">
        <v>619</v>
      </c>
      <c r="D749" s="3" t="s">
        <v>60</v>
      </c>
      <c r="E749" s="11">
        <v>64.260000000000005</v>
      </c>
      <c r="F749" s="11">
        <v>48.46</v>
      </c>
      <c r="G749" s="11">
        <v>3114.04</v>
      </c>
      <c r="H749" s="1"/>
      <c r="I749" s="1"/>
      <c r="J749" s="1"/>
      <c r="K749" s="1"/>
      <c r="L749" s="1"/>
      <c r="T749" s="1"/>
      <c r="U749" s="1"/>
      <c r="V749" s="1"/>
      <c r="W749" s="1"/>
      <c r="X749" s="1"/>
      <c r="Y749" s="1"/>
    </row>
    <row r="750" spans="1:25" ht="12.75" customHeight="1" x14ac:dyDescent="0.25">
      <c r="A750" s="4">
        <v>731</v>
      </c>
      <c r="B750" s="2" t="s">
        <v>2591</v>
      </c>
      <c r="C750" s="1" t="s">
        <v>183</v>
      </c>
      <c r="D750" s="3" t="s">
        <v>35</v>
      </c>
      <c r="E750" s="11">
        <v>367.2</v>
      </c>
      <c r="F750" s="11">
        <v>3.97</v>
      </c>
      <c r="G750" s="11">
        <v>1457.78</v>
      </c>
      <c r="H750" s="1"/>
      <c r="I750" s="1"/>
      <c r="J750" s="1"/>
      <c r="K750" s="1"/>
      <c r="L750" s="1"/>
      <c r="T750" s="1"/>
      <c r="U750" s="1"/>
      <c r="V750" s="1"/>
      <c r="W750" s="1"/>
      <c r="X750" s="1"/>
      <c r="Y750" s="1"/>
    </row>
    <row r="751" spans="1:25" ht="12.75" customHeight="1" x14ac:dyDescent="0.25">
      <c r="A751" s="4">
        <v>732</v>
      </c>
      <c r="B751" s="2" t="s">
        <v>2704</v>
      </c>
      <c r="C751" s="1" t="s">
        <v>620</v>
      </c>
      <c r="D751" s="3" t="s">
        <v>35</v>
      </c>
      <c r="E751" s="11">
        <v>244.8</v>
      </c>
      <c r="F751" s="11">
        <v>4.53</v>
      </c>
      <c r="G751" s="11">
        <v>1108.94</v>
      </c>
      <c r="H751" s="1"/>
      <c r="I751" s="1"/>
      <c r="J751" s="1"/>
      <c r="K751" s="1"/>
      <c r="L751" s="1"/>
      <c r="T751" s="1"/>
      <c r="U751" s="1"/>
      <c r="V751" s="1"/>
      <c r="W751" s="1"/>
      <c r="X751" s="1"/>
      <c r="Y751" s="1"/>
    </row>
    <row r="752" spans="1:25" ht="12.75" customHeight="1" x14ac:dyDescent="0.25">
      <c r="A752" s="4">
        <v>733</v>
      </c>
      <c r="B752" s="1" t="s">
        <v>2705</v>
      </c>
      <c r="C752" s="2" t="s">
        <v>621</v>
      </c>
      <c r="D752" s="3" t="s">
        <v>43</v>
      </c>
      <c r="E752" s="11">
        <v>0.36299999999999999</v>
      </c>
      <c r="F752" s="11">
        <v>35410.839999999997</v>
      </c>
      <c r="G752" s="11">
        <v>12854.13</v>
      </c>
      <c r="H752" s="1"/>
      <c r="I752" s="1"/>
      <c r="J752" s="1"/>
      <c r="K752" s="1"/>
      <c r="L752" s="1"/>
      <c r="T752" s="1"/>
      <c r="U752" s="1"/>
      <c r="V752" s="1"/>
      <c r="W752" s="1"/>
      <c r="X752" s="1"/>
      <c r="Y752" s="1"/>
    </row>
    <row r="753" spans="1:25" ht="12.75" customHeight="1" x14ac:dyDescent="0.25">
      <c r="A753" s="4">
        <v>734</v>
      </c>
      <c r="B753" s="1" t="s">
        <v>153</v>
      </c>
      <c r="C753" s="2" t="s">
        <v>180</v>
      </c>
      <c r="D753" s="3" t="s">
        <v>155</v>
      </c>
      <c r="E753" s="11">
        <v>14.52</v>
      </c>
      <c r="F753" s="11">
        <v>36.049999999999997</v>
      </c>
      <c r="G753" s="11">
        <v>523.45000000000005</v>
      </c>
      <c r="H753" s="1"/>
      <c r="I753" s="1"/>
      <c r="J753" s="1"/>
      <c r="K753" s="1"/>
      <c r="L753" s="1"/>
      <c r="T753" s="1"/>
      <c r="U753" s="1"/>
      <c r="V753" s="1"/>
      <c r="W753" s="1"/>
      <c r="X753" s="1"/>
      <c r="Y753" s="1"/>
    </row>
    <row r="754" spans="1:25" ht="12.75" customHeight="1" x14ac:dyDescent="0.25">
      <c r="A754" s="4">
        <v>735</v>
      </c>
      <c r="B754" s="2" t="s">
        <v>2600</v>
      </c>
      <c r="C754" s="1" t="s">
        <v>148</v>
      </c>
      <c r="D754" s="3" t="s">
        <v>149</v>
      </c>
      <c r="E754" s="11">
        <v>217.8</v>
      </c>
      <c r="F754" s="11">
        <v>9.57</v>
      </c>
      <c r="G754" s="11">
        <v>2084.35</v>
      </c>
      <c r="H754" s="1"/>
      <c r="I754" s="1"/>
      <c r="J754" s="1"/>
      <c r="K754" s="1"/>
      <c r="L754" s="1"/>
      <c r="T754" s="1"/>
      <c r="U754" s="1"/>
      <c r="V754" s="1"/>
      <c r="W754" s="1"/>
      <c r="X754" s="1"/>
      <c r="Y754" s="1"/>
    </row>
    <row r="755" spans="1:25" ht="12.75" customHeight="1" x14ac:dyDescent="0.25">
      <c r="A755" s="4">
        <v>736</v>
      </c>
      <c r="B755" s="1" t="s">
        <v>2652</v>
      </c>
      <c r="C755" s="2" t="s">
        <v>616</v>
      </c>
      <c r="D755" s="3" t="s">
        <v>48</v>
      </c>
      <c r="E755" s="11">
        <v>3.9929999999999999</v>
      </c>
      <c r="F755" s="11">
        <v>2822.31</v>
      </c>
      <c r="G755" s="11">
        <v>11269.48</v>
      </c>
      <c r="H755" s="1"/>
      <c r="I755" s="1"/>
      <c r="J755" s="1"/>
      <c r="K755" s="1"/>
      <c r="L755" s="1"/>
      <c r="T755" s="1"/>
      <c r="U755" s="1"/>
      <c r="V755" s="1"/>
      <c r="W755" s="1"/>
      <c r="X755" s="1"/>
      <c r="Y755" s="1"/>
    </row>
    <row r="756" spans="1:25" ht="12.75" customHeight="1" x14ac:dyDescent="0.25">
      <c r="A756" s="4">
        <v>737</v>
      </c>
      <c r="B756" s="2" t="s">
        <v>2600</v>
      </c>
      <c r="C756" s="2" t="s">
        <v>150</v>
      </c>
      <c r="D756" s="3" t="s">
        <v>149</v>
      </c>
      <c r="E756" s="11">
        <v>47.19</v>
      </c>
      <c r="F756" s="11">
        <v>15.37</v>
      </c>
      <c r="G756" s="11">
        <v>725.31</v>
      </c>
      <c r="H756" s="1"/>
      <c r="I756" s="1"/>
      <c r="J756" s="1"/>
      <c r="K756" s="1"/>
      <c r="L756" s="1"/>
      <c r="T756" s="1"/>
      <c r="U756" s="1"/>
      <c r="V756" s="1"/>
      <c r="W756" s="1"/>
      <c r="X756" s="1"/>
      <c r="Y756" s="1"/>
    </row>
    <row r="757" spans="1:25" ht="12.75" customHeight="1" x14ac:dyDescent="0.25">
      <c r="A757" s="4">
        <v>738</v>
      </c>
      <c r="B757" s="2" t="s">
        <v>2601</v>
      </c>
      <c r="C757" s="1" t="s">
        <v>151</v>
      </c>
      <c r="D757" s="3" t="s">
        <v>60</v>
      </c>
      <c r="E757" s="11">
        <v>41.744999999999997</v>
      </c>
      <c r="F757" s="11">
        <v>50.6</v>
      </c>
      <c r="G757" s="11">
        <v>2112.3000000000002</v>
      </c>
      <c r="H757" s="1"/>
      <c r="I757" s="1"/>
      <c r="J757" s="1"/>
      <c r="K757" s="1"/>
      <c r="L757" s="1"/>
      <c r="T757" s="1"/>
      <c r="U757" s="1"/>
      <c r="V757" s="1"/>
      <c r="W757" s="1"/>
      <c r="X757" s="1"/>
      <c r="Y757" s="1"/>
    </row>
    <row r="758" spans="1:25" ht="12.75" customHeight="1" x14ac:dyDescent="0.25">
      <c r="A758" s="4">
        <v>739</v>
      </c>
      <c r="B758" s="2" t="s">
        <v>2600</v>
      </c>
      <c r="C758" s="2" t="s">
        <v>150</v>
      </c>
      <c r="D758" s="3" t="s">
        <v>149</v>
      </c>
      <c r="E758" s="11">
        <v>47.19</v>
      </c>
      <c r="F758" s="11">
        <v>15.37</v>
      </c>
      <c r="G758" s="11">
        <v>725.31</v>
      </c>
      <c r="H758" s="1"/>
      <c r="I758" s="1"/>
      <c r="J758" s="1"/>
      <c r="K758" s="1"/>
      <c r="L758" s="1"/>
      <c r="T758" s="1"/>
      <c r="U758" s="1"/>
      <c r="V758" s="1"/>
      <c r="W758" s="1"/>
      <c r="X758" s="1"/>
      <c r="Y758" s="1"/>
    </row>
    <row r="759" spans="1:25" ht="12.75" customHeight="1" x14ac:dyDescent="0.25">
      <c r="A759" s="4">
        <v>740</v>
      </c>
      <c r="B759" s="1" t="s">
        <v>622</v>
      </c>
      <c r="C759" s="1" t="s">
        <v>623</v>
      </c>
      <c r="D759" s="3" t="s">
        <v>60</v>
      </c>
      <c r="E759" s="11">
        <v>36.299999999999997</v>
      </c>
      <c r="F759" s="11">
        <v>48.73</v>
      </c>
      <c r="G759" s="11">
        <v>1768.9</v>
      </c>
      <c r="H759" s="1"/>
      <c r="I759" s="1"/>
      <c r="J759" s="1"/>
      <c r="K759" s="1"/>
      <c r="L759" s="1"/>
      <c r="T759" s="1"/>
      <c r="U759" s="1"/>
      <c r="V759" s="1"/>
      <c r="W759" s="1"/>
      <c r="X759" s="1"/>
      <c r="Y759" s="1"/>
    </row>
    <row r="760" spans="1:25" ht="12.75" customHeight="1" x14ac:dyDescent="0.25">
      <c r="A760" s="4">
        <v>741</v>
      </c>
      <c r="B760" s="2" t="s">
        <v>2601</v>
      </c>
      <c r="C760" s="1" t="s">
        <v>624</v>
      </c>
      <c r="D760" s="3" t="s">
        <v>60</v>
      </c>
      <c r="E760" s="11">
        <v>39.567</v>
      </c>
      <c r="F760" s="11">
        <v>153.91</v>
      </c>
      <c r="G760" s="11">
        <v>6089.76</v>
      </c>
      <c r="H760" s="1"/>
      <c r="I760" s="1"/>
      <c r="J760" s="1"/>
      <c r="K760" s="1"/>
      <c r="L760" s="1"/>
      <c r="T760" s="1"/>
      <c r="U760" s="1"/>
      <c r="V760" s="1"/>
      <c r="W760" s="1"/>
      <c r="X760" s="1"/>
      <c r="Y760" s="1"/>
    </row>
    <row r="761" spans="1:25" ht="12.75" customHeight="1" x14ac:dyDescent="0.25">
      <c r="A761" s="4">
        <v>742</v>
      </c>
      <c r="B761" s="2" t="s">
        <v>2600</v>
      </c>
      <c r="C761" s="2" t="s">
        <v>152</v>
      </c>
      <c r="D761" s="3" t="s">
        <v>149</v>
      </c>
      <c r="E761" s="11">
        <v>98.01</v>
      </c>
      <c r="F761" s="11">
        <v>15.37</v>
      </c>
      <c r="G761" s="11">
        <v>1506.41</v>
      </c>
      <c r="H761" s="1"/>
      <c r="I761" s="1"/>
      <c r="J761" s="1"/>
      <c r="K761" s="1"/>
      <c r="L761" s="1"/>
      <c r="T761" s="1"/>
      <c r="U761" s="1"/>
      <c r="V761" s="1"/>
      <c r="W761" s="1"/>
      <c r="X761" s="1"/>
      <c r="Y761" s="1"/>
    </row>
    <row r="762" spans="1:25" ht="12.75" customHeight="1" x14ac:dyDescent="0.25">
      <c r="A762" s="4">
        <v>743</v>
      </c>
      <c r="B762" s="1" t="s">
        <v>153</v>
      </c>
      <c r="C762" s="1" t="s">
        <v>154</v>
      </c>
      <c r="D762" s="3" t="s">
        <v>155</v>
      </c>
      <c r="E762" s="11">
        <v>6.1710000000000003</v>
      </c>
      <c r="F762" s="11">
        <v>58.93</v>
      </c>
      <c r="G762" s="11">
        <v>363.66</v>
      </c>
      <c r="H762" s="1"/>
      <c r="I762" s="1"/>
      <c r="J762" s="1"/>
      <c r="K762" s="1"/>
      <c r="L762" s="1"/>
      <c r="T762" s="1"/>
      <c r="U762" s="1"/>
      <c r="V762" s="1"/>
      <c r="W762" s="1"/>
      <c r="X762" s="1"/>
      <c r="Y762" s="1"/>
    </row>
    <row r="763" spans="1:25" ht="12.75" customHeight="1" x14ac:dyDescent="0.25">
      <c r="A763" s="4">
        <v>744</v>
      </c>
      <c r="B763" s="2" t="s">
        <v>2706</v>
      </c>
      <c r="C763" s="1" t="s">
        <v>625</v>
      </c>
      <c r="D763" s="3" t="s">
        <v>149</v>
      </c>
      <c r="E763" s="11">
        <v>98.01</v>
      </c>
      <c r="F763" s="11">
        <v>116.86</v>
      </c>
      <c r="G763" s="11">
        <v>11453.45</v>
      </c>
      <c r="H763" s="1"/>
      <c r="I763" s="1"/>
      <c r="J763" s="1"/>
      <c r="K763" s="1"/>
      <c r="L763" s="1"/>
      <c r="T763" s="1"/>
      <c r="U763" s="1"/>
      <c r="V763" s="1"/>
      <c r="W763" s="1"/>
      <c r="X763" s="1"/>
      <c r="Y763" s="1"/>
    </row>
    <row r="764" spans="1:25" ht="12.75" customHeight="1" x14ac:dyDescent="0.25">
      <c r="A764" s="4">
        <v>745</v>
      </c>
      <c r="B764" s="2" t="s">
        <v>2707</v>
      </c>
      <c r="C764" s="1" t="s">
        <v>626</v>
      </c>
      <c r="D764" s="3" t="s">
        <v>69</v>
      </c>
      <c r="E764" s="11">
        <v>1.1979</v>
      </c>
      <c r="F764" s="11">
        <v>82.01</v>
      </c>
      <c r="G764" s="11">
        <v>98.24</v>
      </c>
      <c r="H764" s="1"/>
      <c r="I764" s="1"/>
      <c r="J764" s="1"/>
      <c r="K764" s="1"/>
      <c r="L764" s="1"/>
      <c r="T764" s="1"/>
      <c r="U764" s="1"/>
      <c r="V764" s="1"/>
      <c r="W764" s="1"/>
      <c r="X764" s="1"/>
      <c r="Y764" s="1"/>
    </row>
    <row r="765" spans="1:25" ht="12.75" customHeight="1" x14ac:dyDescent="0.25">
      <c r="A765" s="4">
        <v>746</v>
      </c>
      <c r="B765" s="2" t="s">
        <v>2591</v>
      </c>
      <c r="C765" s="1" t="s">
        <v>183</v>
      </c>
      <c r="D765" s="3" t="s">
        <v>35</v>
      </c>
      <c r="E765" s="11">
        <v>217.8</v>
      </c>
      <c r="F765" s="11">
        <v>3.97</v>
      </c>
      <c r="G765" s="11">
        <v>864.67</v>
      </c>
      <c r="H765" s="1"/>
      <c r="I765" s="1"/>
      <c r="J765" s="1"/>
      <c r="K765" s="1"/>
      <c r="L765" s="1"/>
      <c r="T765" s="1"/>
      <c r="U765" s="1"/>
      <c r="V765" s="1"/>
      <c r="W765" s="1"/>
      <c r="X765" s="1"/>
      <c r="Y765" s="1"/>
    </row>
    <row r="766" spans="1:25" ht="12.75" customHeight="1" x14ac:dyDescent="0.25">
      <c r="A766" s="4">
        <v>747</v>
      </c>
      <c r="B766" s="1" t="s">
        <v>104</v>
      </c>
      <c r="C766" s="2" t="s">
        <v>105</v>
      </c>
      <c r="D766" s="3" t="s">
        <v>106</v>
      </c>
      <c r="E766" s="11">
        <v>4.1460000000000004E-2</v>
      </c>
      <c r="F766" s="11">
        <v>4241.87</v>
      </c>
      <c r="G766" s="11">
        <v>175.87</v>
      </c>
      <c r="H766" s="1"/>
      <c r="I766" s="1"/>
      <c r="J766" s="1"/>
      <c r="K766" s="1"/>
      <c r="L766" s="1"/>
      <c r="T766" s="1"/>
      <c r="U766" s="1"/>
      <c r="V766" s="1"/>
      <c r="W766" s="1"/>
      <c r="X766" s="1"/>
      <c r="Y766" s="1"/>
    </row>
    <row r="767" spans="1:25" ht="12.75" customHeight="1" x14ac:dyDescent="0.25">
      <c r="A767" s="4">
        <v>748</v>
      </c>
      <c r="B767" s="1" t="s">
        <v>399</v>
      </c>
      <c r="C767" s="1" t="s">
        <v>627</v>
      </c>
      <c r="D767" s="3" t="s">
        <v>21</v>
      </c>
      <c r="E767" s="11">
        <v>4.1460000000000004E-2</v>
      </c>
      <c r="F767" s="11">
        <v>57862.53</v>
      </c>
      <c r="G767" s="11">
        <v>2398.98</v>
      </c>
      <c r="H767" s="1"/>
      <c r="I767" s="1"/>
      <c r="J767" s="1"/>
      <c r="K767" s="1"/>
      <c r="L767" s="1"/>
      <c r="T767" s="1"/>
      <c r="U767" s="1"/>
      <c r="V767" s="1"/>
      <c r="W767" s="1"/>
      <c r="X767" s="1"/>
      <c r="Y767" s="1"/>
    </row>
    <row r="768" spans="1:25" ht="12.75" customHeight="1" x14ac:dyDescent="0.25">
      <c r="A768" s="4">
        <v>749</v>
      </c>
      <c r="B768" s="1" t="s">
        <v>628</v>
      </c>
      <c r="C768" s="1" t="s">
        <v>629</v>
      </c>
      <c r="D768" s="3" t="s">
        <v>21</v>
      </c>
      <c r="E768" s="11">
        <v>0.32150000000000001</v>
      </c>
      <c r="F768" s="11">
        <v>7081.89</v>
      </c>
      <c r="G768" s="11">
        <v>2276.83</v>
      </c>
      <c r="H768" s="1"/>
      <c r="I768" s="1"/>
      <c r="J768" s="1"/>
      <c r="K768" s="1"/>
      <c r="L768" s="1"/>
      <c r="T768" s="1"/>
      <c r="U768" s="1"/>
      <c r="V768" s="1"/>
      <c r="W768" s="1"/>
      <c r="X768" s="1"/>
      <c r="Y768" s="1"/>
    </row>
    <row r="769" spans="1:25" ht="12.75" customHeight="1" x14ac:dyDescent="0.25">
      <c r="A769" s="4">
        <v>750</v>
      </c>
      <c r="B769" s="1" t="s">
        <v>425</v>
      </c>
      <c r="C769" s="1" t="s">
        <v>630</v>
      </c>
      <c r="D769" s="3" t="s">
        <v>21</v>
      </c>
      <c r="E769" s="11">
        <v>9.1800000000000007E-2</v>
      </c>
      <c r="F769" s="11">
        <v>28344.31</v>
      </c>
      <c r="G769" s="11">
        <v>2602.0100000000002</v>
      </c>
      <c r="H769" s="1"/>
      <c r="I769" s="1"/>
      <c r="J769" s="1"/>
      <c r="K769" s="1"/>
      <c r="L769" s="1"/>
      <c r="T769" s="1"/>
      <c r="U769" s="1"/>
      <c r="V769" s="1"/>
      <c r="W769" s="1"/>
      <c r="X769" s="1"/>
      <c r="Y769" s="1"/>
    </row>
    <row r="770" spans="1:25" ht="12.75" customHeight="1" x14ac:dyDescent="0.25">
      <c r="A770" s="4">
        <v>751</v>
      </c>
      <c r="B770" s="1" t="s">
        <v>425</v>
      </c>
      <c r="C770" s="1" t="s">
        <v>631</v>
      </c>
      <c r="D770" s="3" t="s">
        <v>21</v>
      </c>
      <c r="E770" s="11">
        <v>0.22970000000000002</v>
      </c>
      <c r="F770" s="11">
        <v>33033.089999999997</v>
      </c>
      <c r="G770" s="11">
        <v>7587.7</v>
      </c>
      <c r="H770" s="1"/>
      <c r="I770" s="1"/>
      <c r="J770" s="1"/>
      <c r="K770" s="1"/>
      <c r="L770" s="1"/>
      <c r="T770" s="1"/>
      <c r="U770" s="1"/>
      <c r="V770" s="1"/>
      <c r="W770" s="1"/>
      <c r="X770" s="1"/>
      <c r="Y770" s="1"/>
    </row>
    <row r="771" spans="1:25" ht="12.75" customHeight="1" x14ac:dyDescent="0.25">
      <c r="A771" s="4">
        <v>752</v>
      </c>
      <c r="B771" s="2" t="s">
        <v>2708</v>
      </c>
      <c r="C771" s="1" t="s">
        <v>632</v>
      </c>
      <c r="D771" s="3" t="s">
        <v>35</v>
      </c>
      <c r="E771" s="11">
        <v>6</v>
      </c>
      <c r="F771" s="11">
        <v>39.49</v>
      </c>
      <c r="G771" s="11">
        <v>236.94</v>
      </c>
      <c r="H771" s="1"/>
      <c r="I771" s="1"/>
      <c r="J771" s="1"/>
      <c r="K771" s="1"/>
      <c r="L771" s="1"/>
      <c r="T771" s="1"/>
      <c r="U771" s="1"/>
      <c r="V771" s="1"/>
      <c r="W771" s="1"/>
      <c r="X771" s="1"/>
      <c r="Y771" s="1"/>
    </row>
    <row r="772" spans="1:25" ht="12.75" customHeight="1" x14ac:dyDescent="0.25">
      <c r="A772" s="4">
        <v>753</v>
      </c>
      <c r="B772" s="2" t="s">
        <v>2709</v>
      </c>
      <c r="C772" s="1" t="s">
        <v>633</v>
      </c>
      <c r="D772" s="3" t="s">
        <v>35</v>
      </c>
      <c r="E772" s="11">
        <v>28</v>
      </c>
      <c r="F772" s="11">
        <v>5.7</v>
      </c>
      <c r="G772" s="11">
        <v>159.6</v>
      </c>
      <c r="H772" s="1"/>
      <c r="I772" s="1"/>
      <c r="J772" s="1"/>
      <c r="K772" s="1"/>
      <c r="L772" s="1"/>
      <c r="T772" s="1"/>
      <c r="U772" s="1"/>
      <c r="V772" s="1"/>
      <c r="W772" s="1"/>
      <c r="X772" s="1"/>
      <c r="Y772" s="1"/>
    </row>
    <row r="773" spans="1:25" ht="12.75" customHeight="1" x14ac:dyDescent="0.25">
      <c r="A773" s="4">
        <v>754</v>
      </c>
      <c r="B773" s="2" t="s">
        <v>2710</v>
      </c>
      <c r="C773" s="1" t="s">
        <v>634</v>
      </c>
      <c r="D773" s="3" t="s">
        <v>35</v>
      </c>
      <c r="E773" s="11">
        <v>4</v>
      </c>
      <c r="F773" s="11">
        <v>8.94</v>
      </c>
      <c r="G773" s="11">
        <v>35.76</v>
      </c>
      <c r="H773" s="1"/>
      <c r="I773" s="1"/>
      <c r="J773" s="1"/>
      <c r="K773" s="1"/>
      <c r="L773" s="1"/>
      <c r="T773" s="1"/>
      <c r="U773" s="1"/>
      <c r="V773" s="1"/>
      <c r="W773" s="1"/>
      <c r="X773" s="1"/>
      <c r="Y773" s="1"/>
    </row>
    <row r="774" spans="1:25" ht="12.75" customHeight="1" x14ac:dyDescent="0.25">
      <c r="A774" s="4">
        <v>755</v>
      </c>
      <c r="B774" s="1" t="s">
        <v>442</v>
      </c>
      <c r="C774" s="2" t="s">
        <v>443</v>
      </c>
      <c r="D774" s="3" t="s">
        <v>43</v>
      </c>
      <c r="E774" s="11">
        <v>2.2800000000000001E-2</v>
      </c>
      <c r="F774" s="11">
        <v>7076.82</v>
      </c>
      <c r="G774" s="11">
        <v>161.35</v>
      </c>
      <c r="H774" s="1"/>
      <c r="I774" s="1"/>
      <c r="J774" s="1"/>
      <c r="K774" s="1"/>
      <c r="L774" s="1"/>
      <c r="T774" s="1"/>
      <c r="U774" s="1"/>
      <c r="V774" s="1"/>
      <c r="W774" s="1"/>
      <c r="X774" s="1"/>
      <c r="Y774" s="1"/>
    </row>
    <row r="775" spans="1:25" ht="12.75" customHeight="1" x14ac:dyDescent="0.25">
      <c r="A775" s="4">
        <v>756</v>
      </c>
      <c r="B775" s="2" t="s">
        <v>2608</v>
      </c>
      <c r="C775" s="1" t="s">
        <v>209</v>
      </c>
      <c r="D775" s="3" t="s">
        <v>155</v>
      </c>
      <c r="E775" s="11">
        <v>0.41040000000000004</v>
      </c>
      <c r="F775" s="11">
        <v>182.96</v>
      </c>
      <c r="G775" s="11">
        <v>75.09</v>
      </c>
      <c r="H775" s="1"/>
      <c r="I775" s="1"/>
      <c r="J775" s="1"/>
      <c r="K775" s="1"/>
      <c r="L775" s="1"/>
      <c r="T775" s="1"/>
      <c r="U775" s="1"/>
      <c r="V775" s="1"/>
      <c r="W775" s="1"/>
      <c r="X775" s="1"/>
      <c r="Y775" s="1"/>
    </row>
    <row r="776" spans="1:25" ht="12.75" customHeight="1" x14ac:dyDescent="0.25">
      <c r="A776" s="4">
        <v>757</v>
      </c>
      <c r="B776" s="1" t="s">
        <v>635</v>
      </c>
      <c r="C776" s="2" t="s">
        <v>636</v>
      </c>
      <c r="D776" s="3" t="s">
        <v>13</v>
      </c>
      <c r="E776" s="11">
        <v>2.2000000000000001E-3</v>
      </c>
      <c r="F776" s="11">
        <v>349767.09</v>
      </c>
      <c r="G776" s="11">
        <v>769.49</v>
      </c>
      <c r="H776" s="1"/>
      <c r="I776" s="1"/>
      <c r="J776" s="1"/>
      <c r="K776" s="1"/>
      <c r="L776" s="1"/>
      <c r="T776" s="1"/>
      <c r="U776" s="1"/>
      <c r="V776" s="1"/>
      <c r="W776" s="1"/>
      <c r="X776" s="1"/>
      <c r="Y776" s="1"/>
    </row>
    <row r="777" spans="1:25" ht="12.75" customHeight="1" x14ac:dyDescent="0.25">
      <c r="A777" s="4">
        <v>758</v>
      </c>
      <c r="B777" s="1" t="s">
        <v>628</v>
      </c>
      <c r="C777" s="1" t="s">
        <v>637</v>
      </c>
      <c r="D777" s="3" t="s">
        <v>21</v>
      </c>
      <c r="E777" s="12" t="s">
        <v>638</v>
      </c>
      <c r="F777" s="11">
        <v>7081.89</v>
      </c>
      <c r="G777" s="11">
        <v>1134.3800000000001</v>
      </c>
      <c r="H777" s="1"/>
      <c r="I777" s="1"/>
      <c r="J777" s="1"/>
      <c r="K777" s="1"/>
      <c r="L777" s="1"/>
      <c r="T777" s="1"/>
      <c r="U777" s="1"/>
      <c r="V777" s="1"/>
      <c r="W777" s="1"/>
      <c r="X777" s="1"/>
      <c r="Y777" s="1"/>
    </row>
    <row r="778" spans="1:25" ht="12.75" customHeight="1" x14ac:dyDescent="0.25">
      <c r="A778" s="4">
        <v>759</v>
      </c>
      <c r="B778" s="1" t="s">
        <v>421</v>
      </c>
      <c r="C778" s="1" t="s">
        <v>639</v>
      </c>
      <c r="D778" s="3" t="s">
        <v>21</v>
      </c>
      <c r="E778" s="12" t="s">
        <v>638</v>
      </c>
      <c r="F778" s="11">
        <v>33033.089999999997</v>
      </c>
      <c r="G778" s="11">
        <v>5291.27</v>
      </c>
      <c r="H778" s="1"/>
      <c r="I778" s="1"/>
      <c r="J778" s="1"/>
      <c r="K778" s="1"/>
      <c r="L778" s="1"/>
      <c r="T778" s="1"/>
      <c r="U778" s="1"/>
      <c r="V778" s="1"/>
      <c r="W778" s="1"/>
      <c r="X778" s="1"/>
      <c r="Y778" s="1"/>
    </row>
    <row r="779" spans="1:25" ht="12.75" customHeight="1" x14ac:dyDescent="0.25">
      <c r="A779" s="4">
        <v>760</v>
      </c>
      <c r="B779" s="2" t="s">
        <v>2711</v>
      </c>
      <c r="C779" s="2" t="s">
        <v>640</v>
      </c>
      <c r="D779" s="3" t="s">
        <v>79</v>
      </c>
      <c r="E779" s="11">
        <v>0.02</v>
      </c>
      <c r="F779" s="11">
        <v>2186.12</v>
      </c>
      <c r="G779" s="11">
        <v>43.72</v>
      </c>
      <c r="H779" s="1"/>
      <c r="I779" s="1"/>
      <c r="J779" s="1"/>
      <c r="K779" s="1"/>
      <c r="L779" s="1"/>
      <c r="T779" s="1"/>
      <c r="U779" s="1"/>
      <c r="V779" s="1"/>
      <c r="W779" s="1"/>
      <c r="X779" s="1"/>
      <c r="Y779" s="1"/>
    </row>
    <row r="780" spans="1:25" ht="12.75" customHeight="1" x14ac:dyDescent="0.25">
      <c r="A780" s="4">
        <v>761</v>
      </c>
      <c r="B780" s="1" t="s">
        <v>295</v>
      </c>
      <c r="C780" s="2" t="s">
        <v>296</v>
      </c>
      <c r="D780" s="3" t="s">
        <v>83</v>
      </c>
      <c r="E780" s="11">
        <v>3.6150000000000002E-2</v>
      </c>
      <c r="F780" s="11">
        <v>5275.84</v>
      </c>
      <c r="G780" s="11">
        <v>190.72</v>
      </c>
      <c r="H780" s="1"/>
      <c r="I780" s="1"/>
      <c r="J780" s="1"/>
      <c r="K780" s="1"/>
      <c r="L780" s="1"/>
      <c r="T780" s="1"/>
      <c r="U780" s="1"/>
      <c r="V780" s="1"/>
      <c r="W780" s="1"/>
      <c r="X780" s="1"/>
      <c r="Y780" s="1"/>
    </row>
    <row r="781" spans="1:25" ht="12.75" customHeight="1" x14ac:dyDescent="0.25">
      <c r="A781" s="4">
        <v>762</v>
      </c>
      <c r="B781" s="1" t="s">
        <v>425</v>
      </c>
      <c r="C781" s="2" t="s">
        <v>641</v>
      </c>
      <c r="D781" s="3" t="s">
        <v>21</v>
      </c>
      <c r="E781" s="11">
        <v>5.33E-2</v>
      </c>
      <c r="F781" s="11">
        <v>28344.31</v>
      </c>
      <c r="G781" s="11">
        <v>1510.75</v>
      </c>
      <c r="H781" s="1"/>
      <c r="I781" s="1"/>
      <c r="J781" s="1"/>
      <c r="K781" s="1"/>
      <c r="L781" s="1"/>
      <c r="T781" s="1"/>
      <c r="U781" s="1"/>
      <c r="V781" s="1"/>
      <c r="W781" s="1"/>
      <c r="X781" s="1"/>
      <c r="Y781" s="1"/>
    </row>
    <row r="782" spans="1:25" ht="12.75" customHeight="1" x14ac:dyDescent="0.25">
      <c r="A782" s="4">
        <v>763</v>
      </c>
      <c r="B782" s="2" t="s">
        <v>2469</v>
      </c>
      <c r="C782" s="2" t="s">
        <v>642</v>
      </c>
      <c r="D782" s="3" t="s">
        <v>43</v>
      </c>
      <c r="E782" s="12" t="s">
        <v>643</v>
      </c>
      <c r="F782" s="11">
        <v>722.02</v>
      </c>
      <c r="G782" s="11">
        <v>56.14</v>
      </c>
      <c r="H782" s="1"/>
      <c r="I782" s="1"/>
      <c r="J782" s="1"/>
      <c r="K782" s="1"/>
      <c r="L782" s="1"/>
      <c r="T782" s="1"/>
      <c r="U782" s="1"/>
      <c r="V782" s="1"/>
      <c r="W782" s="1"/>
      <c r="X782" s="1"/>
      <c r="Y782" s="1"/>
    </row>
    <row r="783" spans="1:25" ht="12.75" customHeight="1" x14ac:dyDescent="0.25">
      <c r="A783" s="4">
        <v>764</v>
      </c>
      <c r="B783" s="1" t="s">
        <v>609</v>
      </c>
      <c r="C783" s="1" t="s">
        <v>644</v>
      </c>
      <c r="D783" s="3" t="s">
        <v>21</v>
      </c>
      <c r="E783" s="12" t="s">
        <v>645</v>
      </c>
      <c r="F783" s="11">
        <v>144077.91</v>
      </c>
      <c r="G783" s="11">
        <v>425.95</v>
      </c>
      <c r="H783" s="1"/>
      <c r="I783" s="1"/>
      <c r="J783" s="1"/>
      <c r="K783" s="1"/>
      <c r="L783" s="1"/>
      <c r="T783" s="1"/>
      <c r="U783" s="1"/>
      <c r="V783" s="1"/>
      <c r="W783" s="1"/>
      <c r="X783" s="1"/>
      <c r="Y783" s="1"/>
    </row>
    <row r="784" spans="1:25" ht="12.75" customHeight="1" x14ac:dyDescent="0.25">
      <c r="A784" s="4">
        <v>765</v>
      </c>
      <c r="B784" s="1" t="s">
        <v>646</v>
      </c>
      <c r="C784" s="2" t="s">
        <v>647</v>
      </c>
      <c r="D784" s="3" t="s">
        <v>13</v>
      </c>
      <c r="E784" s="11">
        <v>6.0000000000000001E-3</v>
      </c>
      <c r="F784" s="11">
        <v>348450.06</v>
      </c>
      <c r="G784" s="11">
        <v>2090.6999999999998</v>
      </c>
      <c r="H784" s="1"/>
      <c r="I784" s="1"/>
      <c r="J784" s="1"/>
      <c r="K784" s="1"/>
      <c r="L784" s="1"/>
      <c r="T784" s="1"/>
      <c r="U784" s="1"/>
      <c r="V784" s="1"/>
      <c r="W784" s="1"/>
      <c r="X784" s="1"/>
      <c r="Y784" s="1"/>
    </row>
    <row r="785" spans="1:25" ht="12.75" customHeight="1" x14ac:dyDescent="0.25">
      <c r="A785" s="4">
        <v>766</v>
      </c>
      <c r="B785" s="1" t="s">
        <v>648</v>
      </c>
      <c r="C785" s="2" t="s">
        <v>649</v>
      </c>
      <c r="D785" s="3" t="s">
        <v>37</v>
      </c>
      <c r="E785" s="11">
        <v>3.1E-2</v>
      </c>
      <c r="F785" s="11">
        <v>7718.38</v>
      </c>
      <c r="G785" s="11">
        <v>239.27</v>
      </c>
      <c r="H785" s="1"/>
      <c r="I785" s="1"/>
      <c r="J785" s="1"/>
      <c r="K785" s="1"/>
      <c r="L785" s="1"/>
      <c r="T785" s="1"/>
      <c r="U785" s="1"/>
      <c r="V785" s="1"/>
      <c r="W785" s="1"/>
      <c r="X785" s="1"/>
      <c r="Y785" s="1"/>
    </row>
    <row r="786" spans="1:25" ht="12.75" customHeight="1" x14ac:dyDescent="0.25">
      <c r="A786" s="4">
        <v>767</v>
      </c>
      <c r="B786" s="2" t="s">
        <v>2470</v>
      </c>
      <c r="C786" s="1" t="s">
        <v>650</v>
      </c>
      <c r="D786" s="3" t="s">
        <v>35</v>
      </c>
      <c r="E786" s="11">
        <v>3</v>
      </c>
      <c r="F786" s="11">
        <v>69.709999999999994</v>
      </c>
      <c r="G786" s="11">
        <v>209.13</v>
      </c>
      <c r="H786" s="1"/>
      <c r="I786" s="1"/>
      <c r="J786" s="1"/>
      <c r="K786" s="1"/>
      <c r="L786" s="1"/>
      <c r="T786" s="1"/>
      <c r="U786" s="1"/>
      <c r="V786" s="1"/>
      <c r="W786" s="1"/>
      <c r="X786" s="1"/>
      <c r="Y786" s="1"/>
    </row>
    <row r="787" spans="1:25" ht="12.75" customHeight="1" x14ac:dyDescent="0.25">
      <c r="A787" s="4">
        <v>768</v>
      </c>
      <c r="B787" s="1" t="s">
        <v>651</v>
      </c>
      <c r="C787" s="2" t="s">
        <v>652</v>
      </c>
      <c r="D787" s="3" t="s">
        <v>13</v>
      </c>
      <c r="E787" s="11">
        <v>1.2000000000000001E-3</v>
      </c>
      <c r="F787" s="11">
        <v>532215.56000000006</v>
      </c>
      <c r="G787" s="11">
        <v>638.66</v>
      </c>
      <c r="H787" s="1"/>
      <c r="I787" s="1"/>
      <c r="J787" s="1"/>
      <c r="K787" s="1"/>
      <c r="L787" s="1"/>
      <c r="T787" s="1"/>
      <c r="U787" s="1"/>
      <c r="V787" s="1"/>
      <c r="W787" s="1"/>
      <c r="X787" s="1"/>
      <c r="Y787" s="1"/>
    </row>
    <row r="788" spans="1:25" ht="12.75" customHeight="1" x14ac:dyDescent="0.25">
      <c r="A788" s="4">
        <v>769</v>
      </c>
      <c r="B788" s="1" t="s">
        <v>653</v>
      </c>
      <c r="C788" s="2" t="s">
        <v>654</v>
      </c>
      <c r="D788" s="3" t="s">
        <v>21</v>
      </c>
      <c r="E788" s="11">
        <v>1.7299999999999999E-2</v>
      </c>
      <c r="F788" s="11">
        <v>20153.68</v>
      </c>
      <c r="G788" s="11">
        <v>348.66</v>
      </c>
      <c r="H788" s="1"/>
      <c r="I788" s="1"/>
      <c r="J788" s="1"/>
      <c r="K788" s="1"/>
      <c r="L788" s="1"/>
      <c r="T788" s="1"/>
      <c r="U788" s="1"/>
      <c r="V788" s="1"/>
      <c r="W788" s="1"/>
      <c r="X788" s="1"/>
      <c r="Y788" s="1"/>
    </row>
    <row r="789" spans="1:25" ht="12.75" customHeight="1" x14ac:dyDescent="0.25">
      <c r="A789" s="4">
        <v>770</v>
      </c>
      <c r="B789" s="1" t="s">
        <v>397</v>
      </c>
      <c r="C789" s="2" t="s">
        <v>398</v>
      </c>
      <c r="D789" s="3" t="s">
        <v>21</v>
      </c>
      <c r="E789" s="11">
        <v>3.5200000000000001E-3</v>
      </c>
      <c r="F789" s="11">
        <v>73560.13</v>
      </c>
      <c r="G789" s="11">
        <v>258.93</v>
      </c>
      <c r="H789" s="1"/>
      <c r="I789" s="1"/>
      <c r="J789" s="1"/>
      <c r="K789" s="1"/>
      <c r="L789" s="1"/>
      <c r="T789" s="1"/>
      <c r="U789" s="1"/>
      <c r="V789" s="1"/>
      <c r="W789" s="1"/>
      <c r="X789" s="1"/>
      <c r="Y789" s="1"/>
    </row>
    <row r="790" spans="1:25" ht="12.75" customHeight="1" x14ac:dyDescent="0.25">
      <c r="A790" s="4">
        <v>771</v>
      </c>
      <c r="B790" s="1" t="s">
        <v>655</v>
      </c>
      <c r="C790" s="2" t="s">
        <v>656</v>
      </c>
      <c r="D790" s="3" t="s">
        <v>83</v>
      </c>
      <c r="E790" s="11">
        <v>4.2000000000000003E-2</v>
      </c>
      <c r="F790" s="11">
        <v>11102.23</v>
      </c>
      <c r="G790" s="11">
        <v>466.29</v>
      </c>
      <c r="H790" s="1"/>
      <c r="I790" s="1"/>
      <c r="J790" s="1"/>
      <c r="K790" s="1"/>
      <c r="L790" s="1"/>
      <c r="T790" s="1"/>
      <c r="U790" s="1"/>
      <c r="V790" s="1"/>
      <c r="W790" s="1"/>
      <c r="X790" s="1"/>
      <c r="Y790" s="1"/>
    </row>
    <row r="791" spans="1:25" ht="12.75" customHeight="1" x14ac:dyDescent="0.25">
      <c r="A791" s="4">
        <v>772</v>
      </c>
      <c r="B791" s="2" t="s">
        <v>2712</v>
      </c>
      <c r="C791" s="2" t="s">
        <v>657</v>
      </c>
      <c r="D791" s="3" t="s">
        <v>35</v>
      </c>
      <c r="E791" s="11">
        <v>4</v>
      </c>
      <c r="F791" s="11">
        <v>440.55</v>
      </c>
      <c r="G791" s="11">
        <v>1762.2</v>
      </c>
      <c r="H791" s="1"/>
      <c r="I791" s="1"/>
      <c r="J791" s="1"/>
      <c r="K791" s="1"/>
      <c r="L791" s="1"/>
      <c r="T791" s="1"/>
      <c r="U791" s="1"/>
      <c r="V791" s="1"/>
      <c r="W791" s="1"/>
      <c r="X791" s="1"/>
      <c r="Y791" s="1"/>
    </row>
    <row r="792" spans="1:25" ht="12.75" customHeight="1" x14ac:dyDescent="0.25">
      <c r="A792" s="4">
        <v>773</v>
      </c>
      <c r="B792" s="1" t="s">
        <v>322</v>
      </c>
      <c r="C792" s="2" t="s">
        <v>323</v>
      </c>
      <c r="D792" s="3" t="s">
        <v>43</v>
      </c>
      <c r="E792" s="11">
        <v>1.32E-2</v>
      </c>
      <c r="F792" s="11">
        <v>9172.49</v>
      </c>
      <c r="G792" s="11">
        <v>121.08</v>
      </c>
      <c r="H792" s="1"/>
      <c r="I792" s="1"/>
      <c r="J792" s="1"/>
      <c r="K792" s="1"/>
      <c r="L792" s="1"/>
      <c r="T792" s="1"/>
      <c r="U792" s="1"/>
      <c r="V792" s="1"/>
      <c r="W792" s="1"/>
      <c r="X792" s="1"/>
      <c r="Y792" s="1"/>
    </row>
    <row r="793" spans="1:25" ht="12.75" customHeight="1" x14ac:dyDescent="0.25">
      <c r="A793" s="4">
        <v>774</v>
      </c>
      <c r="B793" s="2" t="s">
        <v>2471</v>
      </c>
      <c r="C793" s="2" t="s">
        <v>324</v>
      </c>
      <c r="D793" s="3" t="s">
        <v>43</v>
      </c>
      <c r="E793" s="11">
        <v>1.32E-2</v>
      </c>
      <c r="F793" s="11">
        <v>11790.26</v>
      </c>
      <c r="G793" s="11">
        <v>155.63</v>
      </c>
      <c r="H793" s="1"/>
      <c r="I793" s="1"/>
      <c r="J793" s="1"/>
      <c r="K793" s="1"/>
      <c r="L793" s="1"/>
      <c r="T793" s="1"/>
      <c r="U793" s="1"/>
      <c r="V793" s="1"/>
      <c r="W793" s="1"/>
      <c r="X793" s="1"/>
      <c r="Y793" s="1"/>
    </row>
    <row r="794" spans="1:25" ht="12.75" customHeight="1" x14ac:dyDescent="0.25">
      <c r="A794" s="4">
        <v>775</v>
      </c>
      <c r="B794" s="1" t="s">
        <v>325</v>
      </c>
      <c r="C794" s="2" t="s">
        <v>326</v>
      </c>
      <c r="D794" s="3" t="s">
        <v>43</v>
      </c>
      <c r="E794" s="11">
        <v>1.32E-2</v>
      </c>
      <c r="F794" s="11">
        <v>11447.04</v>
      </c>
      <c r="G794" s="11">
        <v>151.1</v>
      </c>
      <c r="H794" s="1"/>
      <c r="I794" s="1"/>
      <c r="J794" s="1"/>
      <c r="K794" s="1"/>
      <c r="L794" s="1"/>
      <c r="T794" s="1"/>
      <c r="U794" s="1"/>
      <c r="V794" s="1"/>
      <c r="W794" s="1"/>
      <c r="X794" s="1"/>
      <c r="Y794" s="1"/>
    </row>
    <row r="795" spans="1:25" ht="12.75" customHeight="1" x14ac:dyDescent="0.25">
      <c r="A795" s="4">
        <v>776</v>
      </c>
      <c r="B795" s="1" t="s">
        <v>327</v>
      </c>
      <c r="C795" s="1" t="s">
        <v>328</v>
      </c>
      <c r="D795" s="3" t="s">
        <v>155</v>
      </c>
      <c r="E795" s="11">
        <v>0.26400000000000001</v>
      </c>
      <c r="F795" s="11">
        <v>41.77</v>
      </c>
      <c r="G795" s="11">
        <v>11.03</v>
      </c>
      <c r="H795" s="1"/>
      <c r="I795" s="1"/>
      <c r="J795" s="1"/>
      <c r="K795" s="1"/>
      <c r="L795" s="1"/>
      <c r="T795" s="1"/>
      <c r="U795" s="1"/>
      <c r="V795" s="1"/>
      <c r="W795" s="1"/>
      <c r="X795" s="1"/>
      <c r="Y795" s="1"/>
    </row>
    <row r="796" spans="1:25" ht="12.75" customHeight="1" x14ac:dyDescent="0.25">
      <c r="A796" s="4">
        <v>777</v>
      </c>
      <c r="B796" s="1" t="s">
        <v>658</v>
      </c>
      <c r="C796" s="1" t="s">
        <v>659</v>
      </c>
      <c r="D796" s="3" t="s">
        <v>149</v>
      </c>
      <c r="E796" s="11">
        <v>6.8639999999999999</v>
      </c>
      <c r="F796" s="11">
        <v>32.340000000000003</v>
      </c>
      <c r="G796" s="11">
        <v>221.98</v>
      </c>
      <c r="H796" s="1"/>
      <c r="I796" s="1"/>
      <c r="J796" s="1"/>
      <c r="K796" s="1"/>
      <c r="L796" s="1"/>
      <c r="T796" s="1"/>
      <c r="U796" s="1"/>
      <c r="V796" s="1"/>
      <c r="W796" s="1"/>
      <c r="X796" s="1"/>
      <c r="Y796" s="1"/>
    </row>
    <row r="797" spans="1:25" ht="12.75" customHeight="1" x14ac:dyDescent="0.25">
      <c r="A797" s="4">
        <v>778</v>
      </c>
      <c r="B797" s="1" t="s">
        <v>660</v>
      </c>
      <c r="C797" s="2" t="s">
        <v>661</v>
      </c>
      <c r="D797" s="3" t="s">
        <v>60</v>
      </c>
      <c r="E797" s="11">
        <v>1.3464</v>
      </c>
      <c r="F797" s="11">
        <v>298.26</v>
      </c>
      <c r="G797" s="11">
        <v>401.58</v>
      </c>
      <c r="H797" s="1"/>
      <c r="I797" s="1"/>
      <c r="J797" s="1"/>
      <c r="K797" s="1"/>
      <c r="L797" s="1"/>
      <c r="T797" s="1"/>
      <c r="U797" s="1"/>
      <c r="V797" s="1"/>
      <c r="W797" s="1"/>
      <c r="X797" s="1"/>
      <c r="Y797" s="1"/>
    </row>
    <row r="798" spans="1:25" ht="12.75" customHeight="1" x14ac:dyDescent="0.25">
      <c r="A798" s="4">
        <v>779</v>
      </c>
      <c r="B798" s="1" t="s">
        <v>334</v>
      </c>
      <c r="C798" s="2" t="s">
        <v>335</v>
      </c>
      <c r="D798" s="3" t="s">
        <v>149</v>
      </c>
      <c r="E798" s="11">
        <v>0.59928000000000003</v>
      </c>
      <c r="F798" s="11">
        <v>90.89</v>
      </c>
      <c r="G798" s="11">
        <v>54.47</v>
      </c>
      <c r="H798" s="1"/>
      <c r="I798" s="1"/>
      <c r="J798" s="1"/>
      <c r="K798" s="1"/>
      <c r="L798" s="1"/>
      <c r="T798" s="1"/>
      <c r="U798" s="1"/>
      <c r="V798" s="1"/>
      <c r="W798" s="1"/>
      <c r="X798" s="1"/>
      <c r="Y798" s="1"/>
    </row>
    <row r="799" spans="1:25" ht="12.75" customHeight="1" x14ac:dyDescent="0.25">
      <c r="A799" s="4">
        <v>780</v>
      </c>
      <c r="B799" s="1" t="s">
        <v>628</v>
      </c>
      <c r="C799" s="1" t="s">
        <v>637</v>
      </c>
      <c r="D799" s="3" t="s">
        <v>21</v>
      </c>
      <c r="E799" s="12" t="s">
        <v>662</v>
      </c>
      <c r="F799" s="11">
        <v>7097.76</v>
      </c>
      <c r="G799" s="11">
        <v>1721.55</v>
      </c>
      <c r="H799" s="1"/>
      <c r="I799" s="1"/>
      <c r="J799" s="1"/>
      <c r="K799" s="1"/>
      <c r="L799" s="1"/>
      <c r="T799" s="1"/>
      <c r="U799" s="1"/>
      <c r="V799" s="1"/>
      <c r="W799" s="1"/>
      <c r="X799" s="1"/>
      <c r="Y799" s="1"/>
    </row>
    <row r="800" spans="1:25" ht="12.75" customHeight="1" x14ac:dyDescent="0.25">
      <c r="A800" s="4">
        <v>781</v>
      </c>
      <c r="B800" s="1" t="s">
        <v>421</v>
      </c>
      <c r="C800" s="1" t="s">
        <v>639</v>
      </c>
      <c r="D800" s="3" t="s">
        <v>21</v>
      </c>
      <c r="E800" s="12" t="s">
        <v>662</v>
      </c>
      <c r="F800" s="11">
        <v>33033.089999999997</v>
      </c>
      <c r="G800" s="11">
        <v>8012.14</v>
      </c>
      <c r="H800" s="1"/>
      <c r="I800" s="1"/>
      <c r="J800" s="1"/>
      <c r="K800" s="1"/>
      <c r="L800" s="1"/>
      <c r="T800" s="1"/>
      <c r="U800" s="1"/>
      <c r="V800" s="1"/>
      <c r="W800" s="1"/>
      <c r="X800" s="1"/>
      <c r="Y800" s="1"/>
    </row>
    <row r="801" spans="1:25" ht="12.75" customHeight="1" x14ac:dyDescent="0.25">
      <c r="A801" s="4">
        <v>782</v>
      </c>
      <c r="B801" s="2" t="s">
        <v>2711</v>
      </c>
      <c r="C801" s="2" t="s">
        <v>640</v>
      </c>
      <c r="D801" s="3" t="s">
        <v>79</v>
      </c>
      <c r="E801" s="11">
        <v>0.02</v>
      </c>
      <c r="F801" s="11">
        <v>2186.12</v>
      </c>
      <c r="G801" s="11">
        <v>43.72</v>
      </c>
      <c r="H801" s="1"/>
      <c r="I801" s="1"/>
      <c r="J801" s="1"/>
      <c r="K801" s="1"/>
      <c r="L801" s="1"/>
      <c r="T801" s="1"/>
      <c r="U801" s="1"/>
      <c r="V801" s="1"/>
      <c r="W801" s="1"/>
      <c r="X801" s="1"/>
      <c r="Y801" s="1"/>
    </row>
    <row r="802" spans="1:25" ht="12.75" customHeight="1" x14ac:dyDescent="0.25">
      <c r="A802" s="4">
        <v>783</v>
      </c>
      <c r="B802" s="1" t="s">
        <v>295</v>
      </c>
      <c r="C802" s="2" t="s">
        <v>296</v>
      </c>
      <c r="D802" s="3" t="s">
        <v>83</v>
      </c>
      <c r="E802" s="11">
        <v>3.6150000000000002E-2</v>
      </c>
      <c r="F802" s="11">
        <v>5275.84</v>
      </c>
      <c r="G802" s="11">
        <v>190.72</v>
      </c>
      <c r="H802" s="1"/>
      <c r="I802" s="1"/>
      <c r="J802" s="1"/>
      <c r="K802" s="1"/>
      <c r="L802" s="1"/>
      <c r="T802" s="1"/>
      <c r="U802" s="1"/>
      <c r="V802" s="1"/>
      <c r="W802" s="1"/>
      <c r="X802" s="1"/>
      <c r="Y802" s="1"/>
    </row>
    <row r="803" spans="1:25" ht="12.75" customHeight="1" x14ac:dyDescent="0.25">
      <c r="A803" s="4">
        <v>784</v>
      </c>
      <c r="B803" s="1" t="s">
        <v>425</v>
      </c>
      <c r="C803" s="2" t="s">
        <v>641</v>
      </c>
      <c r="D803" s="3" t="s">
        <v>21</v>
      </c>
      <c r="E803" s="11">
        <v>5.4610000000000006E-2</v>
      </c>
      <c r="F803" s="11">
        <v>28344.31</v>
      </c>
      <c r="G803" s="11">
        <v>1547.88</v>
      </c>
      <c r="H803" s="1"/>
      <c r="I803" s="1"/>
      <c r="J803" s="1"/>
      <c r="K803" s="1"/>
      <c r="L803" s="1"/>
      <c r="T803" s="1"/>
      <c r="U803" s="1"/>
      <c r="V803" s="1"/>
      <c r="W803" s="1"/>
      <c r="X803" s="1"/>
      <c r="Y803" s="1"/>
    </row>
    <row r="804" spans="1:25" ht="12.75" customHeight="1" x14ac:dyDescent="0.25">
      <c r="A804" s="4">
        <v>785</v>
      </c>
      <c r="B804" s="2" t="s">
        <v>2469</v>
      </c>
      <c r="C804" s="2" t="s">
        <v>642</v>
      </c>
      <c r="D804" s="3" t="s">
        <v>43</v>
      </c>
      <c r="E804" s="12" t="s">
        <v>663</v>
      </c>
      <c r="F804" s="11">
        <v>722.02</v>
      </c>
      <c r="G804" s="11">
        <v>80.41</v>
      </c>
      <c r="H804" s="1"/>
      <c r="I804" s="1"/>
      <c r="J804" s="1"/>
      <c r="K804" s="1"/>
      <c r="L804" s="1"/>
      <c r="T804" s="1"/>
      <c r="U804" s="1"/>
      <c r="V804" s="1"/>
      <c r="W804" s="1"/>
      <c r="X804" s="1"/>
      <c r="Y804" s="1"/>
    </row>
    <row r="805" spans="1:25" ht="12.75" customHeight="1" x14ac:dyDescent="0.25">
      <c r="A805" s="4">
        <v>786</v>
      </c>
      <c r="B805" s="1" t="s">
        <v>609</v>
      </c>
      <c r="C805" s="1" t="s">
        <v>644</v>
      </c>
      <c r="D805" s="3" t="s">
        <v>21</v>
      </c>
      <c r="E805" s="12" t="s">
        <v>664</v>
      </c>
      <c r="F805" s="11">
        <v>144077.91</v>
      </c>
      <c r="G805" s="11">
        <v>609.76</v>
      </c>
      <c r="H805" s="1"/>
      <c r="I805" s="1"/>
      <c r="J805" s="1"/>
      <c r="K805" s="1"/>
      <c r="L805" s="1"/>
      <c r="T805" s="1"/>
      <c r="U805" s="1"/>
      <c r="V805" s="1"/>
      <c r="W805" s="1"/>
      <c r="X805" s="1"/>
      <c r="Y805" s="1"/>
    </row>
    <row r="806" spans="1:25" ht="12.75" customHeight="1" x14ac:dyDescent="0.25">
      <c r="A806" s="4">
        <v>787</v>
      </c>
      <c r="B806" s="1" t="s">
        <v>646</v>
      </c>
      <c r="C806" s="2" t="s">
        <v>647</v>
      </c>
      <c r="D806" s="3" t="s">
        <v>13</v>
      </c>
      <c r="E806" s="11">
        <v>4.0000000000000001E-3</v>
      </c>
      <c r="F806" s="11">
        <v>348450.06</v>
      </c>
      <c r="G806" s="11">
        <v>1393.8</v>
      </c>
      <c r="H806" s="1"/>
      <c r="I806" s="1"/>
      <c r="J806" s="1"/>
      <c r="K806" s="1"/>
      <c r="L806" s="1"/>
      <c r="T806" s="1"/>
      <c r="U806" s="1"/>
      <c r="V806" s="1"/>
      <c r="W806" s="1"/>
      <c r="X806" s="1"/>
      <c r="Y806" s="1"/>
    </row>
    <row r="807" spans="1:25" ht="12.75" customHeight="1" x14ac:dyDescent="0.25">
      <c r="A807" s="4">
        <v>788</v>
      </c>
      <c r="B807" s="1" t="s">
        <v>651</v>
      </c>
      <c r="C807" s="2" t="s">
        <v>652</v>
      </c>
      <c r="D807" s="3" t="s">
        <v>13</v>
      </c>
      <c r="E807" s="11">
        <v>1.5E-3</v>
      </c>
      <c r="F807" s="11">
        <v>532215.56000000006</v>
      </c>
      <c r="G807" s="11">
        <v>798.32</v>
      </c>
      <c r="H807" s="1"/>
      <c r="I807" s="1"/>
      <c r="J807" s="1"/>
      <c r="K807" s="1"/>
      <c r="L807" s="1"/>
      <c r="T807" s="1"/>
      <c r="U807" s="1"/>
      <c r="V807" s="1"/>
      <c r="W807" s="1"/>
      <c r="X807" s="1"/>
      <c r="Y807" s="1"/>
    </row>
    <row r="808" spans="1:25" ht="12.75" customHeight="1" x14ac:dyDescent="0.25">
      <c r="A808" s="4">
        <v>789</v>
      </c>
      <c r="B808" s="1" t="s">
        <v>653</v>
      </c>
      <c r="C808" s="2" t="s">
        <v>654</v>
      </c>
      <c r="D808" s="3" t="s">
        <v>21</v>
      </c>
      <c r="E808" s="11">
        <v>2.1000000000000001E-2</v>
      </c>
      <c r="F808" s="11">
        <v>20153.68</v>
      </c>
      <c r="G808" s="11">
        <v>423.23</v>
      </c>
      <c r="H808" s="1"/>
      <c r="I808" s="1"/>
      <c r="J808" s="1"/>
      <c r="K808" s="1"/>
      <c r="L808" s="1"/>
      <c r="T808" s="1"/>
      <c r="U808" s="1"/>
      <c r="V808" s="1"/>
      <c r="W808" s="1"/>
      <c r="X808" s="1"/>
      <c r="Y808" s="1"/>
    </row>
    <row r="809" spans="1:25" ht="12.75" customHeight="1" x14ac:dyDescent="0.25">
      <c r="A809" s="4">
        <v>790</v>
      </c>
      <c r="B809" s="1" t="s">
        <v>397</v>
      </c>
      <c r="C809" s="2" t="s">
        <v>398</v>
      </c>
      <c r="D809" s="3" t="s">
        <v>21</v>
      </c>
      <c r="E809" s="11">
        <v>3.5200000000000001E-3</v>
      </c>
      <c r="F809" s="11">
        <v>73560.13</v>
      </c>
      <c r="G809" s="11">
        <v>258.93</v>
      </c>
      <c r="H809" s="1"/>
      <c r="I809" s="1"/>
      <c r="J809" s="1"/>
      <c r="K809" s="1"/>
      <c r="L809" s="1"/>
      <c r="T809" s="1"/>
      <c r="U809" s="1"/>
      <c r="V809" s="1"/>
      <c r="W809" s="1"/>
      <c r="X809" s="1"/>
      <c r="Y809" s="1"/>
    </row>
    <row r="810" spans="1:25" ht="12.75" customHeight="1" x14ac:dyDescent="0.25">
      <c r="A810" s="4">
        <v>791</v>
      </c>
      <c r="B810" s="1" t="s">
        <v>655</v>
      </c>
      <c r="C810" s="2" t="s">
        <v>656</v>
      </c>
      <c r="D810" s="3" t="s">
        <v>83</v>
      </c>
      <c r="E810" s="11">
        <v>4.2000000000000003E-2</v>
      </c>
      <c r="F810" s="11">
        <v>11102.23</v>
      </c>
      <c r="G810" s="11">
        <v>466.29</v>
      </c>
      <c r="H810" s="1"/>
      <c r="I810" s="1"/>
      <c r="J810" s="1"/>
      <c r="K810" s="1"/>
      <c r="L810" s="1"/>
      <c r="T810" s="1"/>
      <c r="U810" s="1"/>
      <c r="V810" s="1"/>
      <c r="W810" s="1"/>
      <c r="X810" s="1"/>
      <c r="Y810" s="1"/>
    </row>
    <row r="811" spans="1:25" ht="12.75" customHeight="1" x14ac:dyDescent="0.25">
      <c r="A811" s="4">
        <v>792</v>
      </c>
      <c r="B811" s="2" t="s">
        <v>2712</v>
      </c>
      <c r="C811" s="2" t="s">
        <v>657</v>
      </c>
      <c r="D811" s="3" t="s">
        <v>35</v>
      </c>
      <c r="E811" s="11">
        <v>4</v>
      </c>
      <c r="F811" s="11">
        <v>440.55</v>
      </c>
      <c r="G811" s="11">
        <v>1762.2</v>
      </c>
      <c r="H811" s="1"/>
      <c r="I811" s="1"/>
      <c r="J811" s="1"/>
      <c r="K811" s="1"/>
      <c r="L811" s="1"/>
      <c r="T811" s="1"/>
      <c r="U811" s="1"/>
      <c r="V811" s="1"/>
      <c r="W811" s="1"/>
      <c r="X811" s="1"/>
      <c r="Y811" s="1"/>
    </row>
    <row r="812" spans="1:25" ht="12.75" customHeight="1" x14ac:dyDescent="0.25">
      <c r="A812" s="4">
        <v>793</v>
      </c>
      <c r="B812" s="1" t="s">
        <v>322</v>
      </c>
      <c r="C812" s="2" t="s">
        <v>323</v>
      </c>
      <c r="D812" s="3" t="s">
        <v>43</v>
      </c>
      <c r="E812" s="11">
        <v>1.7500000000000002E-2</v>
      </c>
      <c r="F812" s="11">
        <v>9172.49</v>
      </c>
      <c r="G812" s="11">
        <v>160.52000000000001</v>
      </c>
      <c r="H812" s="1"/>
      <c r="I812" s="1"/>
      <c r="J812" s="1"/>
      <c r="K812" s="1"/>
      <c r="L812" s="1"/>
      <c r="T812" s="1"/>
      <c r="U812" s="1"/>
      <c r="V812" s="1"/>
      <c r="W812" s="1"/>
      <c r="X812" s="1"/>
      <c r="Y812" s="1"/>
    </row>
    <row r="813" spans="1:25" ht="12.75" customHeight="1" x14ac:dyDescent="0.25">
      <c r="A813" s="4">
        <v>794</v>
      </c>
      <c r="B813" s="2" t="s">
        <v>2471</v>
      </c>
      <c r="C813" s="2" t="s">
        <v>324</v>
      </c>
      <c r="D813" s="3" t="s">
        <v>43</v>
      </c>
      <c r="E813" s="11">
        <v>1.7500000000000002E-2</v>
      </c>
      <c r="F813" s="11">
        <v>11790.26</v>
      </c>
      <c r="G813" s="11">
        <v>206.33</v>
      </c>
      <c r="H813" s="1"/>
      <c r="I813" s="1"/>
      <c r="J813" s="1"/>
      <c r="K813" s="1"/>
      <c r="L813" s="1"/>
      <c r="T813" s="1"/>
      <c r="U813" s="1"/>
      <c r="V813" s="1"/>
      <c r="W813" s="1"/>
      <c r="X813" s="1"/>
      <c r="Y813" s="1"/>
    </row>
    <row r="814" spans="1:25" ht="12.75" customHeight="1" x14ac:dyDescent="0.25">
      <c r="A814" s="4">
        <v>795</v>
      </c>
      <c r="B814" s="1" t="s">
        <v>325</v>
      </c>
      <c r="C814" s="2" t="s">
        <v>326</v>
      </c>
      <c r="D814" s="3" t="s">
        <v>43</v>
      </c>
      <c r="E814" s="11">
        <v>1.7500000000000002E-2</v>
      </c>
      <c r="F814" s="11">
        <v>11447.04</v>
      </c>
      <c r="G814" s="11">
        <v>200.32</v>
      </c>
      <c r="H814" s="1"/>
      <c r="I814" s="1"/>
      <c r="J814" s="1"/>
      <c r="K814" s="1"/>
      <c r="L814" s="1"/>
      <c r="T814" s="1"/>
      <c r="U814" s="1"/>
      <c r="V814" s="1"/>
      <c r="W814" s="1"/>
      <c r="X814" s="1"/>
      <c r="Y814" s="1"/>
    </row>
    <row r="815" spans="1:25" ht="12.75" customHeight="1" x14ac:dyDescent="0.25">
      <c r="A815" s="4">
        <v>796</v>
      </c>
      <c r="B815" s="1" t="s">
        <v>327</v>
      </c>
      <c r="C815" s="1" t="s">
        <v>328</v>
      </c>
      <c r="D815" s="3" t="s">
        <v>155</v>
      </c>
      <c r="E815" s="11">
        <v>0.35</v>
      </c>
      <c r="F815" s="11">
        <v>41.77</v>
      </c>
      <c r="G815" s="11">
        <v>14.62</v>
      </c>
      <c r="H815" s="1"/>
      <c r="I815" s="1"/>
      <c r="J815" s="1"/>
      <c r="K815" s="1"/>
      <c r="L815" s="1"/>
      <c r="T815" s="1"/>
      <c r="U815" s="1"/>
      <c r="V815" s="1"/>
      <c r="W815" s="1"/>
      <c r="X815" s="1"/>
      <c r="Y815" s="1"/>
    </row>
    <row r="816" spans="1:25" ht="12.75" customHeight="1" x14ac:dyDescent="0.25">
      <c r="A816" s="4">
        <v>797</v>
      </c>
      <c r="B816" s="1" t="s">
        <v>658</v>
      </c>
      <c r="C816" s="1" t="s">
        <v>659</v>
      </c>
      <c r="D816" s="3" t="s">
        <v>149</v>
      </c>
      <c r="E816" s="11">
        <v>9.1</v>
      </c>
      <c r="F816" s="11">
        <v>32.340000000000003</v>
      </c>
      <c r="G816" s="11">
        <v>294.29000000000002</v>
      </c>
      <c r="H816" s="1"/>
      <c r="I816" s="1"/>
      <c r="J816" s="1"/>
      <c r="K816" s="1"/>
      <c r="L816" s="1"/>
      <c r="T816" s="1"/>
      <c r="U816" s="1"/>
      <c r="V816" s="1"/>
      <c r="W816" s="1"/>
      <c r="X816" s="1"/>
      <c r="Y816" s="1"/>
    </row>
    <row r="817" spans="1:25" ht="12.75" customHeight="1" x14ac:dyDescent="0.25">
      <c r="A817" s="4">
        <v>798</v>
      </c>
      <c r="B817" s="1" t="s">
        <v>660</v>
      </c>
      <c r="C817" s="2" t="s">
        <v>661</v>
      </c>
      <c r="D817" s="3" t="s">
        <v>60</v>
      </c>
      <c r="E817" s="11">
        <v>1.7850000000000001</v>
      </c>
      <c r="F817" s="11">
        <v>298.26</v>
      </c>
      <c r="G817" s="11">
        <v>532.39</v>
      </c>
      <c r="H817" s="1"/>
      <c r="I817" s="1"/>
      <c r="J817" s="1"/>
      <c r="K817" s="1"/>
      <c r="L817" s="1"/>
      <c r="T817" s="1"/>
      <c r="U817" s="1"/>
      <c r="V817" s="1"/>
      <c r="W817" s="1"/>
      <c r="X817" s="1"/>
      <c r="Y817" s="1"/>
    </row>
    <row r="818" spans="1:25" ht="12.75" customHeight="1" x14ac:dyDescent="0.25">
      <c r="A818" s="4">
        <v>799</v>
      </c>
      <c r="B818" s="1" t="s">
        <v>334</v>
      </c>
      <c r="C818" s="2" t="s">
        <v>335</v>
      </c>
      <c r="D818" s="3" t="s">
        <v>149</v>
      </c>
      <c r="E818" s="11">
        <v>0.79449999999999998</v>
      </c>
      <c r="F818" s="11">
        <v>90.89</v>
      </c>
      <c r="G818" s="11">
        <v>72.209999999999994</v>
      </c>
      <c r="H818" s="1"/>
      <c r="I818" s="1"/>
      <c r="J818" s="1"/>
      <c r="K818" s="1"/>
      <c r="L818" s="1"/>
      <c r="T818" s="1"/>
      <c r="U818" s="1"/>
      <c r="V818" s="1"/>
      <c r="W818" s="1"/>
      <c r="X818" s="1"/>
      <c r="Y818" s="1"/>
    </row>
    <row r="819" spans="1:25" ht="12.75" customHeight="1" x14ac:dyDescent="0.25">
      <c r="A819" s="4">
        <v>800</v>
      </c>
      <c r="B819" s="1" t="s">
        <v>628</v>
      </c>
      <c r="C819" s="1" t="s">
        <v>637</v>
      </c>
      <c r="D819" s="3" t="s">
        <v>21</v>
      </c>
      <c r="E819" s="12" t="s">
        <v>665</v>
      </c>
      <c r="F819" s="11">
        <v>7097.76</v>
      </c>
      <c r="G819" s="11">
        <v>1131.02</v>
      </c>
      <c r="H819" s="1"/>
      <c r="I819" s="1"/>
      <c r="J819" s="1"/>
      <c r="K819" s="1"/>
      <c r="L819" s="1"/>
      <c r="T819" s="1"/>
      <c r="U819" s="1"/>
      <c r="V819" s="1"/>
      <c r="W819" s="1"/>
      <c r="X819" s="1"/>
      <c r="Y819" s="1"/>
    </row>
    <row r="820" spans="1:25" ht="12.75" customHeight="1" x14ac:dyDescent="0.25">
      <c r="A820" s="4">
        <v>801</v>
      </c>
      <c r="B820" s="1" t="s">
        <v>421</v>
      </c>
      <c r="C820" s="1" t="s">
        <v>639</v>
      </c>
      <c r="D820" s="3" t="s">
        <v>21</v>
      </c>
      <c r="E820" s="12" t="s">
        <v>665</v>
      </c>
      <c r="F820" s="11">
        <v>33033.089999999997</v>
      </c>
      <c r="G820" s="11">
        <v>5263.78</v>
      </c>
      <c r="H820" s="1"/>
      <c r="I820" s="1"/>
      <c r="J820" s="1"/>
      <c r="K820" s="1"/>
      <c r="L820" s="1"/>
      <c r="T820" s="1"/>
      <c r="U820" s="1"/>
      <c r="V820" s="1"/>
      <c r="W820" s="1"/>
      <c r="X820" s="1"/>
      <c r="Y820" s="1"/>
    </row>
    <row r="821" spans="1:25" ht="12.75" customHeight="1" x14ac:dyDescent="0.25">
      <c r="A821" s="4">
        <v>802</v>
      </c>
      <c r="B821" s="2" t="s">
        <v>2711</v>
      </c>
      <c r="C821" s="2" t="s">
        <v>640</v>
      </c>
      <c r="D821" s="3" t="s">
        <v>79</v>
      </c>
      <c r="E821" s="11">
        <v>0.02</v>
      </c>
      <c r="F821" s="11">
        <v>2186.12</v>
      </c>
      <c r="G821" s="11">
        <v>43.72</v>
      </c>
      <c r="H821" s="1"/>
      <c r="I821" s="1"/>
      <c r="J821" s="1"/>
      <c r="K821" s="1"/>
      <c r="L821" s="1"/>
      <c r="T821" s="1"/>
      <c r="U821" s="1"/>
      <c r="V821" s="1"/>
      <c r="W821" s="1"/>
      <c r="X821" s="1"/>
      <c r="Y821" s="1"/>
    </row>
    <row r="822" spans="1:25" ht="12.75" customHeight="1" x14ac:dyDescent="0.25">
      <c r="A822" s="4">
        <v>803</v>
      </c>
      <c r="B822" s="1" t="s">
        <v>295</v>
      </c>
      <c r="C822" s="2" t="s">
        <v>296</v>
      </c>
      <c r="D822" s="3" t="s">
        <v>83</v>
      </c>
      <c r="E822" s="11">
        <v>3.3150000000000006E-2</v>
      </c>
      <c r="F822" s="11">
        <v>5275.84</v>
      </c>
      <c r="G822" s="11">
        <v>174.89</v>
      </c>
      <c r="H822" s="1"/>
      <c r="I822" s="1"/>
      <c r="J822" s="1"/>
      <c r="K822" s="1"/>
      <c r="L822" s="1"/>
      <c r="T822" s="1"/>
      <c r="U822" s="1"/>
      <c r="V822" s="1"/>
      <c r="W822" s="1"/>
      <c r="X822" s="1"/>
      <c r="Y822" s="1"/>
    </row>
    <row r="823" spans="1:25" ht="12.75" customHeight="1" x14ac:dyDescent="0.25">
      <c r="A823" s="4">
        <v>804</v>
      </c>
      <c r="B823" s="1" t="s">
        <v>425</v>
      </c>
      <c r="C823" s="2" t="s">
        <v>641</v>
      </c>
      <c r="D823" s="3" t="s">
        <v>21</v>
      </c>
      <c r="E823" s="11">
        <v>5.3270000000000005E-2</v>
      </c>
      <c r="F823" s="11">
        <v>28344.31</v>
      </c>
      <c r="G823" s="11">
        <v>1509.9</v>
      </c>
      <c r="H823" s="1"/>
      <c r="I823" s="1"/>
      <c r="J823" s="1"/>
      <c r="K823" s="1"/>
      <c r="L823" s="1"/>
      <c r="T823" s="1"/>
      <c r="U823" s="1"/>
      <c r="V823" s="1"/>
      <c r="W823" s="1"/>
      <c r="X823" s="1"/>
      <c r="Y823" s="1"/>
    </row>
    <row r="824" spans="1:25" ht="12.75" customHeight="1" x14ac:dyDescent="0.25">
      <c r="A824" s="4">
        <v>805</v>
      </c>
      <c r="B824" s="2" t="s">
        <v>2469</v>
      </c>
      <c r="C824" s="2" t="s">
        <v>666</v>
      </c>
      <c r="D824" s="3" t="s">
        <v>43</v>
      </c>
      <c r="E824" s="12" t="s">
        <v>667</v>
      </c>
      <c r="F824" s="11">
        <v>557.41</v>
      </c>
      <c r="G824" s="11">
        <v>42.54</v>
      </c>
      <c r="H824" s="1"/>
      <c r="I824" s="1"/>
      <c r="J824" s="1"/>
      <c r="K824" s="1"/>
      <c r="L824" s="1"/>
      <c r="T824" s="1"/>
      <c r="U824" s="1"/>
      <c r="V824" s="1"/>
      <c r="W824" s="1"/>
      <c r="X824" s="1"/>
      <c r="Y824" s="1"/>
    </row>
    <row r="825" spans="1:25" ht="12.75" customHeight="1" x14ac:dyDescent="0.25">
      <c r="A825" s="4">
        <v>806</v>
      </c>
      <c r="B825" s="1" t="s">
        <v>609</v>
      </c>
      <c r="C825" s="1" t="s">
        <v>644</v>
      </c>
      <c r="D825" s="3" t="s">
        <v>21</v>
      </c>
      <c r="E825" s="11">
        <v>2.8879999999999999E-3</v>
      </c>
      <c r="F825" s="11">
        <v>144077.91</v>
      </c>
      <c r="G825" s="11">
        <v>416.1</v>
      </c>
      <c r="H825" s="1"/>
      <c r="I825" s="1"/>
      <c r="J825" s="1"/>
      <c r="K825" s="1"/>
      <c r="L825" s="1"/>
      <c r="T825" s="1"/>
      <c r="U825" s="1"/>
      <c r="V825" s="1"/>
      <c r="W825" s="1"/>
      <c r="X825" s="1"/>
      <c r="Y825" s="1"/>
    </row>
    <row r="826" spans="1:25" ht="12.75" customHeight="1" x14ac:dyDescent="0.25">
      <c r="A826" s="4">
        <v>807</v>
      </c>
      <c r="B826" s="1" t="s">
        <v>646</v>
      </c>
      <c r="C826" s="2" t="s">
        <v>647</v>
      </c>
      <c r="D826" s="3" t="s">
        <v>13</v>
      </c>
      <c r="E826" s="11">
        <v>4.0000000000000001E-3</v>
      </c>
      <c r="F826" s="11">
        <v>348450.06</v>
      </c>
      <c r="G826" s="11">
        <v>1393.8</v>
      </c>
      <c r="H826" s="1"/>
      <c r="I826" s="1"/>
      <c r="J826" s="1"/>
      <c r="K826" s="1"/>
      <c r="L826" s="1"/>
      <c r="T826" s="1"/>
      <c r="U826" s="1"/>
      <c r="V826" s="1"/>
      <c r="W826" s="1"/>
      <c r="X826" s="1"/>
      <c r="Y826" s="1"/>
    </row>
    <row r="827" spans="1:25" ht="12.75" customHeight="1" x14ac:dyDescent="0.25">
      <c r="A827" s="4">
        <v>808</v>
      </c>
      <c r="B827" s="1" t="s">
        <v>651</v>
      </c>
      <c r="C827" s="2" t="s">
        <v>652</v>
      </c>
      <c r="D827" s="3" t="s">
        <v>13</v>
      </c>
      <c r="E827" s="11">
        <v>1.5E-3</v>
      </c>
      <c r="F827" s="11">
        <v>532215.56000000006</v>
      </c>
      <c r="G827" s="11">
        <v>798.32</v>
      </c>
      <c r="H827" s="1"/>
      <c r="I827" s="1"/>
      <c r="J827" s="1"/>
      <c r="K827" s="1"/>
      <c r="L827" s="1"/>
      <c r="T827" s="1"/>
      <c r="U827" s="1"/>
      <c r="V827" s="1"/>
      <c r="W827" s="1"/>
      <c r="X827" s="1"/>
      <c r="Y827" s="1"/>
    </row>
    <row r="828" spans="1:25" ht="12.75" customHeight="1" x14ac:dyDescent="0.25">
      <c r="A828" s="4">
        <v>809</v>
      </c>
      <c r="B828" s="1" t="s">
        <v>653</v>
      </c>
      <c r="C828" s="2" t="s">
        <v>654</v>
      </c>
      <c r="D828" s="3" t="s">
        <v>21</v>
      </c>
      <c r="E828" s="11">
        <v>2.1000000000000001E-2</v>
      </c>
      <c r="F828" s="11">
        <v>20153.68</v>
      </c>
      <c r="G828" s="11">
        <v>423.23</v>
      </c>
      <c r="H828" s="1"/>
      <c r="I828" s="1"/>
      <c r="J828" s="1"/>
      <c r="K828" s="1"/>
      <c r="L828" s="1"/>
      <c r="T828" s="1"/>
      <c r="U828" s="1"/>
      <c r="V828" s="1"/>
      <c r="W828" s="1"/>
      <c r="X828" s="1"/>
      <c r="Y828" s="1"/>
    </row>
    <row r="829" spans="1:25" ht="12.75" customHeight="1" x14ac:dyDescent="0.25">
      <c r="A829" s="4">
        <v>810</v>
      </c>
      <c r="B829" s="1" t="s">
        <v>397</v>
      </c>
      <c r="C829" s="2" t="s">
        <v>398</v>
      </c>
      <c r="D829" s="3" t="s">
        <v>21</v>
      </c>
      <c r="E829" s="11">
        <v>3.5200000000000001E-3</v>
      </c>
      <c r="F829" s="11">
        <v>73560.13</v>
      </c>
      <c r="G829" s="11">
        <v>258.93</v>
      </c>
      <c r="H829" s="1"/>
      <c r="I829" s="1"/>
      <c r="J829" s="1"/>
      <c r="K829" s="1"/>
      <c r="L829" s="1"/>
      <c r="T829" s="1"/>
      <c r="U829" s="1"/>
      <c r="V829" s="1"/>
      <c r="W829" s="1"/>
      <c r="X829" s="1"/>
      <c r="Y829" s="1"/>
    </row>
    <row r="830" spans="1:25" ht="12.75" customHeight="1" x14ac:dyDescent="0.25">
      <c r="A830" s="4">
        <v>811</v>
      </c>
      <c r="B830" s="1" t="s">
        <v>655</v>
      </c>
      <c r="C830" s="2" t="s">
        <v>656</v>
      </c>
      <c r="D830" s="3" t="s">
        <v>83</v>
      </c>
      <c r="E830" s="11">
        <v>3.15E-2</v>
      </c>
      <c r="F830" s="11">
        <v>11102.23</v>
      </c>
      <c r="G830" s="11">
        <v>349.72</v>
      </c>
      <c r="H830" s="1"/>
      <c r="I830" s="1"/>
      <c r="J830" s="1"/>
      <c r="K830" s="1"/>
      <c r="L830" s="1"/>
      <c r="T830" s="1"/>
      <c r="U830" s="1"/>
      <c r="V830" s="1"/>
      <c r="W830" s="1"/>
      <c r="X830" s="1"/>
      <c r="Y830" s="1"/>
    </row>
    <row r="831" spans="1:25" ht="12.75" customHeight="1" x14ac:dyDescent="0.25">
      <c r="A831" s="4">
        <v>812</v>
      </c>
      <c r="B831" s="2" t="s">
        <v>2712</v>
      </c>
      <c r="C831" s="2" t="s">
        <v>657</v>
      </c>
      <c r="D831" s="3" t="s">
        <v>35</v>
      </c>
      <c r="E831" s="11">
        <v>3</v>
      </c>
      <c r="F831" s="11">
        <v>440.55</v>
      </c>
      <c r="G831" s="11">
        <v>1321.65</v>
      </c>
      <c r="H831" s="1"/>
      <c r="I831" s="1"/>
      <c r="J831" s="1"/>
      <c r="K831" s="1"/>
      <c r="L831" s="1"/>
      <c r="T831" s="1"/>
      <c r="U831" s="1"/>
      <c r="V831" s="1"/>
      <c r="W831" s="1"/>
      <c r="X831" s="1"/>
      <c r="Y831" s="1"/>
    </row>
    <row r="832" spans="1:25" ht="12.75" customHeight="1" x14ac:dyDescent="0.25">
      <c r="A832" s="4">
        <v>813</v>
      </c>
      <c r="B832" s="1" t="s">
        <v>322</v>
      </c>
      <c r="C832" s="2" t="s">
        <v>323</v>
      </c>
      <c r="D832" s="3" t="s">
        <v>43</v>
      </c>
      <c r="E832" s="11">
        <v>1.7500000000000002E-2</v>
      </c>
      <c r="F832" s="11">
        <v>9172.49</v>
      </c>
      <c r="G832" s="11">
        <v>160.52000000000001</v>
      </c>
      <c r="H832" s="1"/>
      <c r="I832" s="1"/>
      <c r="J832" s="1"/>
      <c r="K832" s="1"/>
      <c r="L832" s="1"/>
      <c r="T832" s="1"/>
      <c r="U832" s="1"/>
      <c r="V832" s="1"/>
      <c r="W832" s="1"/>
      <c r="X832" s="1"/>
      <c r="Y832" s="1"/>
    </row>
    <row r="833" spans="1:25" ht="12.75" customHeight="1" x14ac:dyDescent="0.25">
      <c r="A833" s="4">
        <v>814</v>
      </c>
      <c r="B833" s="2" t="s">
        <v>2471</v>
      </c>
      <c r="C833" s="2" t="s">
        <v>324</v>
      </c>
      <c r="D833" s="3" t="s">
        <v>43</v>
      </c>
      <c r="E833" s="11">
        <v>1.7500000000000002E-2</v>
      </c>
      <c r="F833" s="11">
        <v>11790.26</v>
      </c>
      <c r="G833" s="11">
        <v>206.33</v>
      </c>
      <c r="H833" s="1"/>
      <c r="I833" s="1"/>
      <c r="J833" s="1"/>
      <c r="K833" s="1"/>
      <c r="L833" s="1"/>
      <c r="T833" s="1"/>
      <c r="U833" s="1"/>
      <c r="V833" s="1"/>
      <c r="W833" s="1"/>
      <c r="X833" s="1"/>
      <c r="Y833" s="1"/>
    </row>
    <row r="834" spans="1:25" ht="12.75" customHeight="1" x14ac:dyDescent="0.25">
      <c r="A834" s="4">
        <v>815</v>
      </c>
      <c r="B834" s="1" t="s">
        <v>325</v>
      </c>
      <c r="C834" s="2" t="s">
        <v>326</v>
      </c>
      <c r="D834" s="3" t="s">
        <v>43</v>
      </c>
      <c r="E834" s="11">
        <v>1.7500000000000002E-2</v>
      </c>
      <c r="F834" s="11">
        <v>11447.04</v>
      </c>
      <c r="G834" s="11">
        <v>200.32</v>
      </c>
      <c r="H834" s="1"/>
      <c r="I834" s="1"/>
      <c r="J834" s="1"/>
      <c r="K834" s="1"/>
      <c r="L834" s="1"/>
      <c r="T834" s="1"/>
      <c r="U834" s="1"/>
      <c r="V834" s="1"/>
      <c r="W834" s="1"/>
      <c r="X834" s="1"/>
      <c r="Y834" s="1"/>
    </row>
    <row r="835" spans="1:25" ht="12.75" customHeight="1" x14ac:dyDescent="0.25">
      <c r="A835" s="4">
        <v>816</v>
      </c>
      <c r="B835" s="1" t="s">
        <v>327</v>
      </c>
      <c r="C835" s="1" t="s">
        <v>328</v>
      </c>
      <c r="D835" s="3" t="s">
        <v>155</v>
      </c>
      <c r="E835" s="11">
        <v>0.35</v>
      </c>
      <c r="F835" s="11">
        <v>41.77</v>
      </c>
      <c r="G835" s="11">
        <v>14.62</v>
      </c>
      <c r="H835" s="1"/>
      <c r="I835" s="1"/>
      <c r="J835" s="1"/>
      <c r="K835" s="1"/>
      <c r="L835" s="1"/>
      <c r="T835" s="1"/>
      <c r="U835" s="1"/>
      <c r="V835" s="1"/>
      <c r="W835" s="1"/>
      <c r="X835" s="1"/>
      <c r="Y835" s="1"/>
    </row>
    <row r="836" spans="1:25" ht="12.75" customHeight="1" x14ac:dyDescent="0.25">
      <c r="A836" s="4">
        <v>817</v>
      </c>
      <c r="B836" s="1" t="s">
        <v>658</v>
      </c>
      <c r="C836" s="1" t="s">
        <v>659</v>
      </c>
      <c r="D836" s="3" t="s">
        <v>149</v>
      </c>
      <c r="E836" s="11">
        <v>9.1</v>
      </c>
      <c r="F836" s="11">
        <v>32.340000000000003</v>
      </c>
      <c r="G836" s="11">
        <v>294.29000000000002</v>
      </c>
      <c r="H836" s="1"/>
      <c r="I836" s="1"/>
      <c r="J836" s="1"/>
      <c r="K836" s="1"/>
      <c r="L836" s="1"/>
      <c r="T836" s="1"/>
      <c r="U836" s="1"/>
      <c r="V836" s="1"/>
      <c r="W836" s="1"/>
      <c r="X836" s="1"/>
      <c r="Y836" s="1"/>
    </row>
    <row r="837" spans="1:25" ht="12.75" customHeight="1" x14ac:dyDescent="0.25">
      <c r="A837" s="4">
        <v>818</v>
      </c>
      <c r="B837" s="1" t="s">
        <v>660</v>
      </c>
      <c r="C837" s="2" t="s">
        <v>661</v>
      </c>
      <c r="D837" s="3" t="s">
        <v>60</v>
      </c>
      <c r="E837" s="11">
        <v>1.7850000000000001</v>
      </c>
      <c r="F837" s="11">
        <v>298.26</v>
      </c>
      <c r="G837" s="11">
        <v>532.39</v>
      </c>
      <c r="H837" s="1"/>
      <c r="I837" s="1"/>
      <c r="J837" s="1"/>
      <c r="K837" s="1"/>
      <c r="L837" s="1"/>
      <c r="T837" s="1"/>
      <c r="U837" s="1"/>
      <c r="V837" s="1"/>
      <c r="W837" s="1"/>
      <c r="X837" s="1"/>
      <c r="Y837" s="1"/>
    </row>
    <row r="838" spans="1:25" ht="12.75" customHeight="1" x14ac:dyDescent="0.25">
      <c r="A838" s="4">
        <v>819</v>
      </c>
      <c r="B838" s="1" t="s">
        <v>334</v>
      </c>
      <c r="C838" s="2" t="s">
        <v>335</v>
      </c>
      <c r="D838" s="3" t="s">
        <v>149</v>
      </c>
      <c r="E838" s="11">
        <v>0.79449999999999998</v>
      </c>
      <c r="F838" s="11">
        <v>90.89</v>
      </c>
      <c r="G838" s="11">
        <v>72.209999999999994</v>
      </c>
      <c r="H838" s="1"/>
      <c r="I838" s="1"/>
      <c r="J838" s="1"/>
      <c r="K838" s="1"/>
      <c r="L838" s="1"/>
      <c r="T838" s="1"/>
      <c r="U838" s="1"/>
      <c r="V838" s="1"/>
      <c r="W838" s="1"/>
      <c r="X838" s="1"/>
      <c r="Y838" s="1"/>
    </row>
    <row r="839" spans="1:25" ht="12.75" customHeight="1" x14ac:dyDescent="0.25">
      <c r="A839" s="4" t="s">
        <v>668</v>
      </c>
      <c r="B839" s="1"/>
      <c r="C839" s="1"/>
      <c r="D839" s="3"/>
      <c r="E839" s="3"/>
      <c r="F839" s="3"/>
      <c r="G839" s="3"/>
      <c r="H839" s="1"/>
      <c r="I839" s="1"/>
      <c r="J839" s="1"/>
      <c r="K839" s="1"/>
      <c r="L839" s="1"/>
      <c r="T839" s="1"/>
      <c r="U839" s="1"/>
      <c r="V839" s="1"/>
      <c r="W839" s="1"/>
      <c r="X839" s="1"/>
      <c r="Y839" s="1"/>
    </row>
    <row r="840" spans="1:25" ht="12.75" customHeight="1" x14ac:dyDescent="0.25">
      <c r="A840" s="4">
        <v>2</v>
      </c>
      <c r="B840" s="1" t="s">
        <v>669</v>
      </c>
      <c r="C840" s="2" t="s">
        <v>670</v>
      </c>
      <c r="D840" s="3" t="s">
        <v>10</v>
      </c>
      <c r="E840" s="11">
        <v>1.11344</v>
      </c>
      <c r="F840" s="11">
        <v>95585.01</v>
      </c>
      <c r="G840" s="11">
        <v>106428.17</v>
      </c>
      <c r="H840" s="1"/>
      <c r="I840" s="1"/>
      <c r="J840" s="1"/>
      <c r="K840" s="1"/>
      <c r="L840" s="1"/>
      <c r="T840" s="1"/>
      <c r="U840" s="1"/>
      <c r="V840" s="1"/>
      <c r="W840" s="1"/>
      <c r="X840" s="1"/>
      <c r="Y840" s="1"/>
    </row>
    <row r="841" spans="1:25" ht="12.75" customHeight="1" x14ac:dyDescent="0.25">
      <c r="A841" s="4">
        <v>3</v>
      </c>
      <c r="B841" s="1" t="s">
        <v>671</v>
      </c>
      <c r="C841" s="1" t="s">
        <v>672</v>
      </c>
      <c r="D841" s="3" t="s">
        <v>21</v>
      </c>
      <c r="E841" s="11">
        <v>1892.848</v>
      </c>
      <c r="F841" s="11">
        <v>180</v>
      </c>
      <c r="G841" s="11">
        <v>340712.64</v>
      </c>
      <c r="H841" s="1"/>
      <c r="I841" s="1"/>
      <c r="J841" s="1"/>
      <c r="K841" s="1"/>
      <c r="L841" s="1"/>
      <c r="T841" s="1"/>
      <c r="U841" s="1"/>
      <c r="V841" s="1"/>
      <c r="W841" s="1"/>
      <c r="X841" s="1"/>
      <c r="Y841" s="1"/>
    </row>
    <row r="842" spans="1:25" ht="12.75" customHeight="1" x14ac:dyDescent="0.25">
      <c r="A842" s="4">
        <v>4</v>
      </c>
      <c r="B842" s="1" t="s">
        <v>442</v>
      </c>
      <c r="C842" s="2" t="s">
        <v>443</v>
      </c>
      <c r="D842" s="3" t="s">
        <v>43</v>
      </c>
      <c r="E842" s="11">
        <v>0.1</v>
      </c>
      <c r="F842" s="11">
        <v>9951.77</v>
      </c>
      <c r="G842" s="11">
        <v>995.18</v>
      </c>
      <c r="H842" s="1"/>
      <c r="I842" s="1"/>
      <c r="J842" s="1"/>
      <c r="K842" s="1"/>
      <c r="L842" s="1"/>
      <c r="T842" s="1"/>
      <c r="U842" s="1"/>
      <c r="V842" s="1"/>
      <c r="W842" s="1"/>
      <c r="X842" s="1"/>
      <c r="Y842" s="1"/>
    </row>
    <row r="843" spans="1:25" ht="12.75" customHeight="1" x14ac:dyDescent="0.25">
      <c r="A843" s="4" t="s">
        <v>673</v>
      </c>
      <c r="B843" s="1"/>
      <c r="C843" s="1"/>
      <c r="D843" s="3"/>
      <c r="E843" s="3"/>
      <c r="F843" s="3"/>
      <c r="G843" s="3"/>
      <c r="H843" s="1"/>
      <c r="I843" s="1"/>
      <c r="J843" s="1"/>
      <c r="K843" s="1"/>
      <c r="L843" s="1"/>
      <c r="T843" s="1"/>
      <c r="U843" s="1"/>
      <c r="V843" s="1"/>
      <c r="W843" s="1"/>
      <c r="X843" s="1"/>
      <c r="Y843" s="1"/>
    </row>
    <row r="844" spans="1:25" ht="12.75" customHeight="1" x14ac:dyDescent="0.25">
      <c r="A844" s="4">
        <v>1</v>
      </c>
      <c r="B844" s="2" t="s">
        <v>2472</v>
      </c>
      <c r="C844" s="2" t="s">
        <v>674</v>
      </c>
      <c r="D844" s="3" t="s">
        <v>21</v>
      </c>
      <c r="E844" s="11">
        <v>9.2800000000000007E-2</v>
      </c>
      <c r="F844" s="11">
        <v>11859.53</v>
      </c>
      <c r="G844" s="11">
        <v>1100.56</v>
      </c>
      <c r="H844" s="1"/>
      <c r="I844" s="1"/>
      <c r="J844" s="1"/>
      <c r="K844" s="1"/>
      <c r="L844" s="1"/>
      <c r="T844" s="1"/>
      <c r="U844" s="1"/>
      <c r="V844" s="1"/>
      <c r="W844" s="1"/>
      <c r="X844" s="1"/>
      <c r="Y844" s="1"/>
    </row>
    <row r="845" spans="1:25" ht="12.75" customHeight="1" x14ac:dyDescent="0.25">
      <c r="A845" s="4">
        <v>2</v>
      </c>
      <c r="B845" s="2" t="s">
        <v>2473</v>
      </c>
      <c r="C845" s="2" t="s">
        <v>675</v>
      </c>
      <c r="D845" s="3" t="s">
        <v>21</v>
      </c>
      <c r="E845" s="11">
        <v>10.3064</v>
      </c>
      <c r="F845" s="11">
        <v>12360.59</v>
      </c>
      <c r="G845" s="11">
        <v>127393.18</v>
      </c>
      <c r="H845" s="1"/>
      <c r="I845" s="1"/>
      <c r="J845" s="1"/>
      <c r="K845" s="1"/>
      <c r="L845" s="1"/>
      <c r="T845" s="1"/>
      <c r="U845" s="1"/>
      <c r="V845" s="1"/>
      <c r="W845" s="1"/>
      <c r="X845" s="1"/>
      <c r="Y845" s="1"/>
    </row>
    <row r="846" spans="1:25" ht="12.75" customHeight="1" x14ac:dyDescent="0.25">
      <c r="A846" s="4">
        <v>3</v>
      </c>
      <c r="B846" s="2" t="s">
        <v>2473</v>
      </c>
      <c r="C846" s="2" t="s">
        <v>676</v>
      </c>
      <c r="D846" s="3" t="s">
        <v>21</v>
      </c>
      <c r="E846" s="11">
        <v>9.6800000000000011E-2</v>
      </c>
      <c r="F846" s="11">
        <v>12308.19</v>
      </c>
      <c r="G846" s="11">
        <v>1191.43</v>
      </c>
      <c r="H846" s="1"/>
      <c r="I846" s="1"/>
      <c r="J846" s="1"/>
      <c r="K846" s="1"/>
      <c r="L846" s="1"/>
      <c r="T846" s="1"/>
      <c r="U846" s="1"/>
      <c r="V846" s="1"/>
      <c r="W846" s="1"/>
      <c r="X846" s="1"/>
      <c r="Y846" s="1"/>
    </row>
    <row r="847" spans="1:25" ht="12.75" customHeight="1" x14ac:dyDescent="0.25">
      <c r="A847" s="4">
        <v>4</v>
      </c>
      <c r="B847" s="2" t="s">
        <v>2474</v>
      </c>
      <c r="C847" s="2" t="s">
        <v>677</v>
      </c>
      <c r="D847" s="3" t="s">
        <v>21</v>
      </c>
      <c r="E847" s="11">
        <v>0.79039999999999999</v>
      </c>
      <c r="F847" s="11">
        <v>11665.75</v>
      </c>
      <c r="G847" s="11">
        <v>9220.61</v>
      </c>
      <c r="H847" s="1"/>
      <c r="I847" s="1"/>
      <c r="J847" s="1"/>
      <c r="K847" s="1"/>
      <c r="L847" s="1"/>
      <c r="T847" s="1"/>
      <c r="U847" s="1"/>
      <c r="V847" s="1"/>
      <c r="W847" s="1"/>
      <c r="X847" s="1"/>
      <c r="Y847" s="1"/>
    </row>
    <row r="848" spans="1:25" ht="12.75" customHeight="1" x14ac:dyDescent="0.25">
      <c r="A848" s="4">
        <v>5</v>
      </c>
      <c r="B848" s="2" t="s">
        <v>2475</v>
      </c>
      <c r="C848" s="2" t="s">
        <v>678</v>
      </c>
      <c r="D848" s="3" t="s">
        <v>21</v>
      </c>
      <c r="E848" s="11">
        <v>9.3600000000000003E-2</v>
      </c>
      <c r="F848" s="11">
        <v>5261.6</v>
      </c>
      <c r="G848" s="11">
        <v>492.49</v>
      </c>
      <c r="H848" s="1"/>
      <c r="I848" s="1"/>
      <c r="J848" s="1"/>
      <c r="K848" s="1"/>
      <c r="L848" s="1"/>
      <c r="T848" s="1"/>
      <c r="U848" s="1"/>
      <c r="V848" s="1"/>
      <c r="W848" s="1"/>
      <c r="X848" s="1"/>
      <c r="Y848" s="1"/>
    </row>
    <row r="849" spans="1:25" ht="12.75" customHeight="1" x14ac:dyDescent="0.25">
      <c r="A849" s="4">
        <v>6</v>
      </c>
      <c r="B849" s="2" t="s">
        <v>2476</v>
      </c>
      <c r="C849" s="2" t="s">
        <v>679</v>
      </c>
      <c r="D849" s="3" t="s">
        <v>21</v>
      </c>
      <c r="E849" s="11">
        <v>3.5775999999999999</v>
      </c>
      <c r="F849" s="11">
        <v>16080.91</v>
      </c>
      <c r="G849" s="11">
        <v>57531.06</v>
      </c>
      <c r="H849" s="1"/>
      <c r="I849" s="1"/>
      <c r="J849" s="1"/>
      <c r="K849" s="1"/>
      <c r="L849" s="1"/>
      <c r="T849" s="1"/>
      <c r="U849" s="1"/>
      <c r="V849" s="1"/>
      <c r="W849" s="1"/>
      <c r="X849" s="1"/>
      <c r="Y849" s="1"/>
    </row>
    <row r="850" spans="1:25" ht="12.75" customHeight="1" x14ac:dyDescent="0.25">
      <c r="A850" s="4">
        <v>7</v>
      </c>
      <c r="B850" s="2" t="s">
        <v>2476</v>
      </c>
      <c r="C850" s="2" t="s">
        <v>680</v>
      </c>
      <c r="D850" s="3" t="s">
        <v>21</v>
      </c>
      <c r="E850" s="11">
        <v>9.8400000000000001E-2</v>
      </c>
      <c r="F850" s="11">
        <v>15853.84</v>
      </c>
      <c r="G850" s="11">
        <v>1560.02</v>
      </c>
      <c r="H850" s="1"/>
      <c r="I850" s="1"/>
      <c r="J850" s="1"/>
      <c r="K850" s="1"/>
      <c r="L850" s="1"/>
      <c r="T850" s="1"/>
      <c r="U850" s="1"/>
      <c r="V850" s="1"/>
      <c r="W850" s="1"/>
      <c r="X850" s="1"/>
      <c r="Y850" s="1"/>
    </row>
    <row r="851" spans="1:25" ht="12.75" customHeight="1" x14ac:dyDescent="0.25">
      <c r="A851" s="4">
        <v>8</v>
      </c>
      <c r="B851" s="2" t="s">
        <v>2475</v>
      </c>
      <c r="C851" s="2" t="s">
        <v>681</v>
      </c>
      <c r="D851" s="3" t="s">
        <v>21</v>
      </c>
      <c r="E851" s="11">
        <v>27.9968</v>
      </c>
      <c r="F851" s="11">
        <v>5488.67</v>
      </c>
      <c r="G851" s="11">
        <v>153665.20000000001</v>
      </c>
      <c r="H851" s="1"/>
      <c r="I851" s="1"/>
      <c r="J851" s="1"/>
      <c r="K851" s="1"/>
      <c r="L851" s="1"/>
      <c r="T851" s="1"/>
      <c r="U851" s="1"/>
      <c r="V851" s="1"/>
      <c r="W851" s="1"/>
      <c r="X851" s="1"/>
      <c r="Y851" s="1"/>
    </row>
    <row r="852" spans="1:25" ht="12.75" customHeight="1" x14ac:dyDescent="0.25">
      <c r="A852" s="4">
        <v>9</v>
      </c>
      <c r="B852" s="2" t="s">
        <v>2475</v>
      </c>
      <c r="C852" s="2" t="s">
        <v>682</v>
      </c>
      <c r="D852" s="3" t="s">
        <v>21</v>
      </c>
      <c r="E852" s="11">
        <v>3.0055999999999998</v>
      </c>
      <c r="F852" s="11">
        <v>5488.67</v>
      </c>
      <c r="G852" s="11">
        <v>16496.75</v>
      </c>
      <c r="H852" s="1"/>
      <c r="I852" s="1"/>
      <c r="J852" s="1"/>
      <c r="K852" s="1"/>
      <c r="L852" s="1"/>
      <c r="T852" s="1"/>
      <c r="U852" s="1"/>
      <c r="V852" s="1"/>
      <c r="W852" s="1"/>
      <c r="X852" s="1"/>
      <c r="Y852" s="1"/>
    </row>
    <row r="853" spans="1:25" ht="12.75" customHeight="1" x14ac:dyDescent="0.25">
      <c r="A853" s="4">
        <v>10</v>
      </c>
      <c r="B853" s="1" t="s">
        <v>683</v>
      </c>
      <c r="C853" s="2" t="s">
        <v>684</v>
      </c>
      <c r="D853" s="3" t="s">
        <v>21</v>
      </c>
      <c r="E853" s="11">
        <v>75.69</v>
      </c>
      <c r="F853" s="11">
        <v>224.09</v>
      </c>
      <c r="G853" s="11">
        <v>16961.37</v>
      </c>
      <c r="H853" s="1"/>
      <c r="I853" s="1"/>
      <c r="J853" s="1"/>
      <c r="K853" s="1"/>
      <c r="L853" s="1"/>
      <c r="T853" s="1"/>
      <c r="U853" s="1"/>
      <c r="V853" s="1"/>
      <c r="W853" s="1"/>
      <c r="X853" s="1"/>
      <c r="Y853" s="1"/>
    </row>
    <row r="854" spans="1:25" ht="12.75" customHeight="1" x14ac:dyDescent="0.25">
      <c r="A854" s="4">
        <v>11</v>
      </c>
      <c r="B854" s="1" t="s">
        <v>685</v>
      </c>
      <c r="C854" s="2" t="s">
        <v>686</v>
      </c>
      <c r="D854" s="3" t="s">
        <v>21</v>
      </c>
      <c r="E854" s="11">
        <v>40.36</v>
      </c>
      <c r="F854" s="11">
        <v>407.99</v>
      </c>
      <c r="G854" s="11">
        <v>16466.48</v>
      </c>
      <c r="H854" s="1"/>
      <c r="I854" s="1"/>
      <c r="J854" s="1"/>
      <c r="K854" s="1"/>
      <c r="L854" s="1"/>
      <c r="T854" s="1"/>
      <c r="U854" s="1"/>
      <c r="V854" s="1"/>
      <c r="W854" s="1"/>
      <c r="X854" s="1"/>
      <c r="Y854" s="1"/>
    </row>
    <row r="855" spans="1:25" ht="12.75" customHeight="1" x14ac:dyDescent="0.25">
      <c r="A855" s="4">
        <v>12</v>
      </c>
      <c r="B855" s="1" t="s">
        <v>49</v>
      </c>
      <c r="C855" s="1" t="s">
        <v>687</v>
      </c>
      <c r="D855" s="3" t="s">
        <v>48</v>
      </c>
      <c r="E855" s="11">
        <v>1.8</v>
      </c>
      <c r="F855" s="11">
        <v>1038.8599999999999</v>
      </c>
      <c r="G855" s="11">
        <v>1869.95</v>
      </c>
      <c r="H855" s="1"/>
      <c r="I855" s="1"/>
      <c r="J855" s="1"/>
      <c r="K855" s="1"/>
      <c r="L855" s="1"/>
      <c r="T855" s="1"/>
      <c r="U855" s="1"/>
      <c r="V855" s="1"/>
      <c r="W855" s="1"/>
      <c r="X855" s="1"/>
      <c r="Y855" s="1"/>
    </row>
    <row r="856" spans="1:25" ht="12.75" customHeight="1" x14ac:dyDescent="0.25">
      <c r="A856" s="4">
        <v>13</v>
      </c>
      <c r="B856" s="1" t="s">
        <v>688</v>
      </c>
      <c r="C856" s="2" t="s">
        <v>689</v>
      </c>
      <c r="D856" s="3" t="s">
        <v>43</v>
      </c>
      <c r="E856" s="11">
        <v>8.43E-2</v>
      </c>
      <c r="F856" s="11">
        <v>5532.39</v>
      </c>
      <c r="G856" s="11">
        <v>466.38</v>
      </c>
      <c r="H856" s="1"/>
      <c r="I856" s="1"/>
      <c r="J856" s="1"/>
      <c r="K856" s="1"/>
      <c r="L856" s="1"/>
      <c r="T856" s="1"/>
      <c r="U856" s="1"/>
      <c r="V856" s="1"/>
      <c r="W856" s="1"/>
      <c r="X856" s="1"/>
      <c r="Y856" s="1"/>
    </row>
    <row r="857" spans="1:25" ht="12.75" customHeight="1" x14ac:dyDescent="0.25">
      <c r="A857" s="4">
        <v>14</v>
      </c>
      <c r="B857" s="2" t="s">
        <v>2477</v>
      </c>
      <c r="C857" s="2" t="s">
        <v>690</v>
      </c>
      <c r="D857" s="3" t="s">
        <v>43</v>
      </c>
      <c r="E857" s="11">
        <v>8.43E-2</v>
      </c>
      <c r="F857" s="11">
        <v>4174.91</v>
      </c>
      <c r="G857" s="11">
        <v>351.94</v>
      </c>
      <c r="H857" s="1"/>
      <c r="I857" s="1"/>
      <c r="J857" s="1"/>
      <c r="K857" s="1"/>
      <c r="L857" s="1"/>
      <c r="T857" s="1"/>
      <c r="U857" s="1"/>
      <c r="V857" s="1"/>
      <c r="W857" s="1"/>
      <c r="X857" s="1"/>
      <c r="Y857" s="1"/>
    </row>
    <row r="858" spans="1:25" ht="12.75" customHeight="1" x14ac:dyDescent="0.25">
      <c r="A858" s="4">
        <v>15</v>
      </c>
      <c r="B858" s="1" t="s">
        <v>691</v>
      </c>
      <c r="C858" s="2" t="s">
        <v>692</v>
      </c>
      <c r="D858" s="3" t="s">
        <v>48</v>
      </c>
      <c r="E858" s="11">
        <v>0.42993000000000003</v>
      </c>
      <c r="F858" s="11">
        <v>2934.96</v>
      </c>
      <c r="G858" s="11">
        <v>1261.83</v>
      </c>
      <c r="H858" s="1"/>
      <c r="I858" s="1"/>
      <c r="J858" s="1"/>
      <c r="K858" s="1"/>
      <c r="L858" s="1"/>
      <c r="T858" s="1"/>
      <c r="U858" s="1"/>
      <c r="V858" s="1"/>
      <c r="W858" s="1"/>
      <c r="X858" s="1"/>
      <c r="Y858" s="1"/>
    </row>
    <row r="859" spans="1:25" ht="12.75" customHeight="1" x14ac:dyDescent="0.25">
      <c r="A859" s="4">
        <v>16</v>
      </c>
      <c r="B859" s="2" t="s">
        <v>2478</v>
      </c>
      <c r="C859" s="1" t="s">
        <v>693</v>
      </c>
      <c r="D859" s="3" t="s">
        <v>21</v>
      </c>
      <c r="E859" s="11">
        <v>0.12480000000000001</v>
      </c>
      <c r="F859" s="11">
        <v>11504.8</v>
      </c>
      <c r="G859" s="11">
        <v>1435.8</v>
      </c>
      <c r="H859" s="1"/>
      <c r="I859" s="1"/>
      <c r="J859" s="1"/>
      <c r="K859" s="1"/>
      <c r="L859" s="1"/>
      <c r="T859" s="1"/>
      <c r="U859" s="1"/>
      <c r="V859" s="1"/>
      <c r="W859" s="1"/>
      <c r="X859" s="1"/>
      <c r="Y859" s="1"/>
    </row>
    <row r="860" spans="1:25" ht="12.75" customHeight="1" x14ac:dyDescent="0.25">
      <c r="A860" s="4">
        <v>17</v>
      </c>
      <c r="B860" s="2" t="s">
        <v>2476</v>
      </c>
      <c r="C860" s="2" t="s">
        <v>694</v>
      </c>
      <c r="D860" s="3" t="s">
        <v>21</v>
      </c>
      <c r="E860" s="11">
        <v>0.12480000000000001</v>
      </c>
      <c r="F860" s="11">
        <v>15853.84</v>
      </c>
      <c r="G860" s="11">
        <v>1978.56</v>
      </c>
      <c r="H860" s="1"/>
      <c r="I860" s="1"/>
      <c r="J860" s="1"/>
      <c r="K860" s="1"/>
      <c r="L860" s="1"/>
      <c r="T860" s="1"/>
      <c r="U860" s="1"/>
      <c r="V860" s="1"/>
      <c r="W860" s="1"/>
      <c r="X860" s="1"/>
      <c r="Y860" s="1"/>
    </row>
    <row r="861" spans="1:25" ht="12.75" customHeight="1" x14ac:dyDescent="0.25">
      <c r="A861" s="4">
        <v>18</v>
      </c>
      <c r="B861" s="1" t="s">
        <v>695</v>
      </c>
      <c r="C861" s="2" t="s">
        <v>696</v>
      </c>
      <c r="D861" s="3" t="s">
        <v>21</v>
      </c>
      <c r="E861" s="11">
        <v>5.0856000000000003</v>
      </c>
      <c r="F861" s="11">
        <v>47003.54</v>
      </c>
      <c r="G861" s="11">
        <v>239041.2</v>
      </c>
      <c r="H861" s="1"/>
      <c r="I861" s="1"/>
      <c r="J861" s="1"/>
      <c r="K861" s="1"/>
      <c r="L861" s="1"/>
      <c r="T861" s="1"/>
      <c r="U861" s="1"/>
      <c r="V861" s="1"/>
      <c r="W861" s="1"/>
      <c r="X861" s="1"/>
      <c r="Y861" s="1"/>
    </row>
    <row r="862" spans="1:25" ht="12.75" customHeight="1" x14ac:dyDescent="0.25">
      <c r="A862" s="4">
        <v>19</v>
      </c>
      <c r="B862" s="1" t="s">
        <v>412</v>
      </c>
      <c r="C862" s="2" t="s">
        <v>697</v>
      </c>
      <c r="D862" s="3" t="s">
        <v>21</v>
      </c>
      <c r="E862" s="11">
        <v>4.9607999999999999</v>
      </c>
      <c r="F862" s="11">
        <v>902.14</v>
      </c>
      <c r="G862" s="11">
        <v>4475.34</v>
      </c>
      <c r="H862" s="1"/>
      <c r="I862" s="1"/>
      <c r="J862" s="1"/>
      <c r="K862" s="1"/>
      <c r="L862" s="1"/>
      <c r="T862" s="1"/>
      <c r="U862" s="1"/>
      <c r="V862" s="1"/>
      <c r="W862" s="1"/>
      <c r="X862" s="1"/>
      <c r="Y862" s="1"/>
    </row>
    <row r="863" spans="1:25" ht="12.75" customHeight="1" x14ac:dyDescent="0.25">
      <c r="A863" s="4">
        <v>20</v>
      </c>
      <c r="B863" s="1" t="s">
        <v>698</v>
      </c>
      <c r="C863" s="2" t="s">
        <v>699</v>
      </c>
      <c r="D863" s="3" t="s">
        <v>79</v>
      </c>
      <c r="E863" s="11">
        <v>2.8</v>
      </c>
      <c r="F863" s="11">
        <v>1394.03</v>
      </c>
      <c r="G863" s="11">
        <v>3903.28</v>
      </c>
      <c r="H863" s="1"/>
      <c r="I863" s="1"/>
      <c r="J863" s="1"/>
      <c r="K863" s="1"/>
      <c r="L863" s="1"/>
      <c r="T863" s="1"/>
      <c r="U863" s="1"/>
      <c r="V863" s="1"/>
      <c r="W863" s="1"/>
      <c r="X863" s="1"/>
      <c r="Y863" s="1"/>
    </row>
    <row r="864" spans="1:25" ht="12.75" customHeight="1" x14ac:dyDescent="0.25">
      <c r="A864" s="4">
        <v>21</v>
      </c>
      <c r="B864" s="1" t="s">
        <v>700</v>
      </c>
      <c r="C864" s="1" t="s">
        <v>701</v>
      </c>
      <c r="D864" s="3" t="s">
        <v>21</v>
      </c>
      <c r="E864" s="11">
        <v>3.6400000000000002E-2</v>
      </c>
      <c r="F864" s="11">
        <v>46210.81</v>
      </c>
      <c r="G864" s="11">
        <v>1682.07</v>
      </c>
      <c r="H864" s="1"/>
      <c r="I864" s="1"/>
      <c r="J864" s="1"/>
      <c r="K864" s="1"/>
      <c r="L864" s="1"/>
      <c r="T864" s="1"/>
      <c r="U864" s="1"/>
      <c r="V864" s="1"/>
      <c r="W864" s="1"/>
      <c r="X864" s="1"/>
      <c r="Y864" s="1"/>
    </row>
    <row r="865" spans="1:25" ht="12.75" customHeight="1" x14ac:dyDescent="0.25">
      <c r="A865" s="4">
        <v>22</v>
      </c>
      <c r="B865" s="1" t="s">
        <v>366</v>
      </c>
      <c r="C865" s="2" t="s">
        <v>367</v>
      </c>
      <c r="D865" s="3" t="s">
        <v>43</v>
      </c>
      <c r="E865" s="11">
        <v>8.0000000000000002E-3</v>
      </c>
      <c r="F865" s="11">
        <v>3966.08</v>
      </c>
      <c r="G865" s="11">
        <v>31.73</v>
      </c>
      <c r="H865" s="1"/>
      <c r="I865" s="1"/>
      <c r="J865" s="1"/>
      <c r="K865" s="1"/>
      <c r="L865" s="1"/>
      <c r="T865" s="1"/>
      <c r="U865" s="1"/>
      <c r="V865" s="1"/>
      <c r="W865" s="1"/>
      <c r="X865" s="1"/>
      <c r="Y865" s="1"/>
    </row>
    <row r="866" spans="1:25" ht="12.75" customHeight="1" x14ac:dyDescent="0.25">
      <c r="A866" s="4">
        <v>23</v>
      </c>
      <c r="B866" s="2" t="s">
        <v>2465</v>
      </c>
      <c r="C866" s="2" t="s">
        <v>702</v>
      </c>
      <c r="D866" s="3" t="s">
        <v>43</v>
      </c>
      <c r="E866" s="11">
        <v>8.0000000000000002E-3</v>
      </c>
      <c r="F866" s="11">
        <v>775.5</v>
      </c>
      <c r="G866" s="11">
        <v>6.2</v>
      </c>
      <c r="H866" s="1"/>
      <c r="I866" s="1"/>
      <c r="J866" s="1"/>
      <c r="K866" s="1"/>
      <c r="L866" s="1"/>
      <c r="T866" s="1"/>
      <c r="U866" s="1"/>
      <c r="V866" s="1"/>
      <c r="W866" s="1"/>
      <c r="X866" s="1"/>
      <c r="Y866" s="1"/>
    </row>
    <row r="867" spans="1:25" ht="12.75" customHeight="1" x14ac:dyDescent="0.25">
      <c r="A867" s="4">
        <v>24</v>
      </c>
      <c r="B867" s="1" t="s">
        <v>703</v>
      </c>
      <c r="C867" s="2" t="s">
        <v>704</v>
      </c>
      <c r="D867" s="3" t="s">
        <v>48</v>
      </c>
      <c r="E867" s="11">
        <v>4.0800000000000003E-2</v>
      </c>
      <c r="F867" s="11">
        <v>2381.52</v>
      </c>
      <c r="G867" s="11">
        <v>97.17</v>
      </c>
      <c r="H867" s="1"/>
      <c r="I867" s="1"/>
      <c r="J867" s="1"/>
      <c r="K867" s="1"/>
      <c r="L867" s="1"/>
      <c r="T867" s="1"/>
      <c r="U867" s="1"/>
      <c r="V867" s="1"/>
      <c r="W867" s="1"/>
      <c r="X867" s="1"/>
      <c r="Y867" s="1"/>
    </row>
    <row r="868" spans="1:25" ht="12.75" customHeight="1" x14ac:dyDescent="0.25">
      <c r="A868" s="4">
        <v>25</v>
      </c>
      <c r="B868" s="1" t="s">
        <v>366</v>
      </c>
      <c r="C868" s="2" t="s">
        <v>367</v>
      </c>
      <c r="D868" s="3" t="s">
        <v>43</v>
      </c>
      <c r="E868" s="11">
        <v>1.8000000000000002E-3</v>
      </c>
      <c r="F868" s="11">
        <v>3966.08</v>
      </c>
      <c r="G868" s="11">
        <v>7.14</v>
      </c>
      <c r="H868" s="1"/>
      <c r="I868" s="1"/>
      <c r="J868" s="1"/>
      <c r="K868" s="1"/>
      <c r="L868" s="1"/>
      <c r="T868" s="1"/>
      <c r="U868" s="1"/>
      <c r="V868" s="1"/>
      <c r="W868" s="1"/>
      <c r="X868" s="1"/>
      <c r="Y868" s="1"/>
    </row>
    <row r="869" spans="1:25" ht="12.75" customHeight="1" x14ac:dyDescent="0.25">
      <c r="A869" s="4">
        <v>26</v>
      </c>
      <c r="B869" s="2" t="s">
        <v>2479</v>
      </c>
      <c r="C869" s="2" t="s">
        <v>705</v>
      </c>
      <c r="D869" s="3" t="s">
        <v>43</v>
      </c>
      <c r="E869" s="11">
        <v>1.8000000000000002E-3</v>
      </c>
      <c r="F869" s="11">
        <v>258.5</v>
      </c>
      <c r="G869" s="11">
        <v>0.47</v>
      </c>
      <c r="H869" s="1"/>
      <c r="I869" s="1"/>
      <c r="J869" s="1"/>
      <c r="K869" s="1"/>
      <c r="L869" s="1"/>
      <c r="T869" s="1"/>
      <c r="U869" s="1"/>
      <c r="V869" s="1"/>
      <c r="W869" s="1"/>
      <c r="X869" s="1"/>
      <c r="Y869" s="1"/>
    </row>
    <row r="870" spans="1:25" ht="12.75" customHeight="1" x14ac:dyDescent="0.25">
      <c r="A870" s="4">
        <v>27</v>
      </c>
      <c r="B870" s="1" t="s">
        <v>703</v>
      </c>
      <c r="C870" s="2" t="s">
        <v>704</v>
      </c>
      <c r="D870" s="3" t="s">
        <v>48</v>
      </c>
      <c r="E870" s="11">
        <v>5.5079999999999999E-3</v>
      </c>
      <c r="F870" s="11">
        <v>2381.52</v>
      </c>
      <c r="G870" s="11">
        <v>13.12</v>
      </c>
      <c r="H870" s="1"/>
      <c r="I870" s="1"/>
      <c r="J870" s="1"/>
      <c r="K870" s="1"/>
      <c r="L870" s="1"/>
      <c r="T870" s="1"/>
      <c r="U870" s="1"/>
      <c r="V870" s="1"/>
      <c r="W870" s="1"/>
      <c r="X870" s="1"/>
      <c r="Y870" s="1"/>
    </row>
    <row r="871" spans="1:25" ht="12.75" customHeight="1" x14ac:dyDescent="0.25">
      <c r="A871" s="4">
        <v>28</v>
      </c>
      <c r="B871" s="1" t="s">
        <v>706</v>
      </c>
      <c r="C871" s="2" t="s">
        <v>707</v>
      </c>
      <c r="D871" s="3" t="s">
        <v>43</v>
      </c>
      <c r="E871" s="11">
        <v>1.753744</v>
      </c>
      <c r="F871" s="11">
        <v>10060.549999999999</v>
      </c>
      <c r="G871" s="11">
        <v>17643.63</v>
      </c>
      <c r="H871" s="1"/>
      <c r="I871" s="1"/>
      <c r="J871" s="1"/>
      <c r="K871" s="1"/>
      <c r="L871" s="1"/>
      <c r="T871" s="1"/>
      <c r="U871" s="1"/>
      <c r="V871" s="1"/>
      <c r="W871" s="1"/>
      <c r="X871" s="1"/>
      <c r="Y871" s="1"/>
    </row>
    <row r="872" spans="1:25" ht="12.75" customHeight="1" x14ac:dyDescent="0.25">
      <c r="A872" s="4">
        <v>29</v>
      </c>
      <c r="B872" s="2" t="s">
        <v>2713</v>
      </c>
      <c r="C872" s="1" t="s">
        <v>708</v>
      </c>
      <c r="D872" s="3" t="s">
        <v>60</v>
      </c>
      <c r="E872" s="12" t="s">
        <v>709</v>
      </c>
      <c r="F872" s="11">
        <v>721.2</v>
      </c>
      <c r="G872" s="11">
        <v>131672.24</v>
      </c>
      <c r="H872" s="1"/>
      <c r="I872" s="1"/>
      <c r="J872" s="1"/>
      <c r="K872" s="1"/>
      <c r="L872" s="1"/>
      <c r="T872" s="1"/>
      <c r="U872" s="1"/>
      <c r="V872" s="1"/>
      <c r="W872" s="1"/>
      <c r="X872" s="1"/>
      <c r="Y872" s="1"/>
    </row>
    <row r="873" spans="1:25" ht="12.75" customHeight="1" x14ac:dyDescent="0.25">
      <c r="A873" s="4">
        <v>30</v>
      </c>
      <c r="B873" s="2" t="s">
        <v>2714</v>
      </c>
      <c r="C873" s="1" t="s">
        <v>710</v>
      </c>
      <c r="D873" s="3" t="s">
        <v>60</v>
      </c>
      <c r="E873" s="11">
        <v>4.3680000000000003</v>
      </c>
      <c r="F873" s="11">
        <v>661.12</v>
      </c>
      <c r="G873" s="11">
        <v>2887.77</v>
      </c>
      <c r="H873" s="1"/>
      <c r="I873" s="1"/>
      <c r="J873" s="1"/>
      <c r="K873" s="1"/>
      <c r="L873" s="1"/>
      <c r="T873" s="1"/>
      <c r="U873" s="1"/>
      <c r="V873" s="1"/>
      <c r="W873" s="1"/>
      <c r="X873" s="1"/>
      <c r="Y873" s="1"/>
    </row>
    <row r="874" spans="1:25" ht="12.75" customHeight="1" x14ac:dyDescent="0.25">
      <c r="A874" s="4">
        <v>31</v>
      </c>
      <c r="B874" s="2" t="s">
        <v>2715</v>
      </c>
      <c r="C874" s="2" t="s">
        <v>711</v>
      </c>
      <c r="D874" s="3" t="s">
        <v>79</v>
      </c>
      <c r="E874" s="11">
        <v>2.2400000000000002</v>
      </c>
      <c r="F874" s="11">
        <v>205.89</v>
      </c>
      <c r="G874" s="11">
        <v>461.19</v>
      </c>
      <c r="H874" s="1"/>
      <c r="I874" s="1"/>
      <c r="J874" s="1"/>
      <c r="K874" s="1"/>
      <c r="L874" s="1"/>
      <c r="T874" s="1"/>
      <c r="U874" s="1"/>
      <c r="V874" s="1"/>
      <c r="W874" s="1"/>
      <c r="X874" s="1"/>
      <c r="Y874" s="1"/>
    </row>
    <row r="875" spans="1:25" ht="12.75" customHeight="1" x14ac:dyDescent="0.25">
      <c r="A875" s="4">
        <v>32</v>
      </c>
      <c r="B875" s="2" t="s">
        <v>2716</v>
      </c>
      <c r="C875" s="2" t="s">
        <v>712</v>
      </c>
      <c r="D875" s="3" t="s">
        <v>79</v>
      </c>
      <c r="E875" s="11">
        <v>2.77</v>
      </c>
      <c r="F875" s="11">
        <v>254.47</v>
      </c>
      <c r="G875" s="11">
        <v>704.88</v>
      </c>
      <c r="H875" s="1"/>
      <c r="I875" s="1"/>
      <c r="J875" s="1"/>
      <c r="K875" s="1"/>
      <c r="L875" s="1"/>
      <c r="T875" s="1"/>
      <c r="U875" s="1"/>
      <c r="V875" s="1"/>
      <c r="W875" s="1"/>
      <c r="X875" s="1"/>
      <c r="Y875" s="1"/>
    </row>
    <row r="876" spans="1:25" ht="12.75" customHeight="1" x14ac:dyDescent="0.25">
      <c r="A876" s="4">
        <v>33</v>
      </c>
      <c r="B876" s="1" t="s">
        <v>706</v>
      </c>
      <c r="C876" s="2" t="s">
        <v>713</v>
      </c>
      <c r="D876" s="3" t="s">
        <v>43</v>
      </c>
      <c r="E876" s="11">
        <v>14.472250000000001</v>
      </c>
      <c r="F876" s="11">
        <v>10145.35</v>
      </c>
      <c r="G876" s="11">
        <v>146826.04</v>
      </c>
      <c r="H876" s="1"/>
      <c r="I876" s="1"/>
      <c r="J876" s="1"/>
      <c r="K876" s="1"/>
      <c r="L876" s="1"/>
      <c r="T876" s="1"/>
      <c r="U876" s="1"/>
      <c r="V876" s="1"/>
      <c r="W876" s="1"/>
      <c r="X876" s="1"/>
      <c r="Y876" s="1"/>
    </row>
    <row r="877" spans="1:25" ht="12.75" customHeight="1" x14ac:dyDescent="0.25">
      <c r="A877" s="4">
        <v>34</v>
      </c>
      <c r="B877" s="2" t="s">
        <v>2713</v>
      </c>
      <c r="C877" s="1" t="s">
        <v>708</v>
      </c>
      <c r="D877" s="3" t="s">
        <v>60</v>
      </c>
      <c r="E877" s="12" t="s">
        <v>714</v>
      </c>
      <c r="F877" s="11">
        <v>721.2</v>
      </c>
      <c r="G877" s="12" t="s">
        <v>715</v>
      </c>
      <c r="H877" s="1"/>
      <c r="I877" s="1"/>
      <c r="J877" s="1"/>
      <c r="K877" s="1"/>
      <c r="L877" s="1"/>
      <c r="T877" s="1"/>
      <c r="U877" s="1"/>
      <c r="V877" s="1"/>
      <c r="W877" s="1"/>
      <c r="X877" s="1"/>
      <c r="Y877" s="1"/>
    </row>
    <row r="878" spans="1:25" ht="12.75" customHeight="1" x14ac:dyDescent="0.25">
      <c r="A878" s="4">
        <v>35</v>
      </c>
      <c r="B878" s="2" t="s">
        <v>2714</v>
      </c>
      <c r="C878" s="1" t="s">
        <v>710</v>
      </c>
      <c r="D878" s="3" t="s">
        <v>60</v>
      </c>
      <c r="E878" s="11">
        <v>22.17</v>
      </c>
      <c r="F878" s="11">
        <v>661.12</v>
      </c>
      <c r="G878" s="11">
        <v>14657.03</v>
      </c>
      <c r="H878" s="1"/>
      <c r="I878" s="1"/>
      <c r="J878" s="1"/>
      <c r="K878" s="1"/>
      <c r="L878" s="1"/>
      <c r="T878" s="1"/>
      <c r="U878" s="1"/>
      <c r="V878" s="1"/>
      <c r="W878" s="1"/>
      <c r="X878" s="1"/>
      <c r="Y878" s="1"/>
    </row>
    <row r="879" spans="1:25" ht="12.75" customHeight="1" x14ac:dyDescent="0.25">
      <c r="A879" s="4">
        <v>36</v>
      </c>
      <c r="B879" s="2" t="s">
        <v>2717</v>
      </c>
      <c r="C879" s="1" t="s">
        <v>716</v>
      </c>
      <c r="D879" s="3" t="s">
        <v>60</v>
      </c>
      <c r="E879" s="11">
        <v>28.803999999999998</v>
      </c>
      <c r="F879" s="11">
        <v>583.6</v>
      </c>
      <c r="G879" s="11">
        <v>16810.009999999998</v>
      </c>
      <c r="H879" s="1"/>
      <c r="I879" s="1"/>
      <c r="J879" s="1"/>
      <c r="K879" s="1"/>
      <c r="L879" s="1"/>
      <c r="T879" s="1"/>
      <c r="U879" s="1"/>
      <c r="V879" s="1"/>
      <c r="W879" s="1"/>
      <c r="X879" s="1"/>
      <c r="Y879" s="1"/>
    </row>
    <row r="880" spans="1:25" ht="12.75" customHeight="1" x14ac:dyDescent="0.25">
      <c r="A880" s="4">
        <v>37</v>
      </c>
      <c r="B880" s="2" t="s">
        <v>2715</v>
      </c>
      <c r="C880" s="2" t="s">
        <v>711</v>
      </c>
      <c r="D880" s="3" t="s">
        <v>79</v>
      </c>
      <c r="E880" s="11">
        <v>12.63</v>
      </c>
      <c r="F880" s="11">
        <v>205.89</v>
      </c>
      <c r="G880" s="11">
        <v>2600.39</v>
      </c>
      <c r="H880" s="1"/>
      <c r="I880" s="1"/>
      <c r="J880" s="1"/>
      <c r="K880" s="1"/>
      <c r="L880" s="1"/>
      <c r="T880" s="1"/>
      <c r="U880" s="1"/>
      <c r="V880" s="1"/>
      <c r="W880" s="1"/>
      <c r="X880" s="1"/>
      <c r="Y880" s="1"/>
    </row>
    <row r="881" spans="1:25" ht="12.75" customHeight="1" x14ac:dyDescent="0.25">
      <c r="A881" s="4">
        <v>38</v>
      </c>
      <c r="B881" s="2" t="s">
        <v>2716</v>
      </c>
      <c r="C881" s="2" t="s">
        <v>712</v>
      </c>
      <c r="D881" s="3" t="s">
        <v>79</v>
      </c>
      <c r="E881" s="11">
        <v>34.31</v>
      </c>
      <c r="F881" s="11">
        <v>254.47</v>
      </c>
      <c r="G881" s="11">
        <v>8730.8700000000008</v>
      </c>
      <c r="H881" s="1"/>
      <c r="I881" s="1"/>
      <c r="J881" s="1"/>
      <c r="K881" s="1"/>
      <c r="L881" s="1"/>
      <c r="T881" s="1"/>
      <c r="U881" s="1"/>
      <c r="V881" s="1"/>
      <c r="W881" s="1"/>
      <c r="X881" s="1"/>
      <c r="Y881" s="1"/>
    </row>
    <row r="882" spans="1:25" ht="12.75" customHeight="1" x14ac:dyDescent="0.25">
      <c r="A882" s="4">
        <v>39</v>
      </c>
      <c r="B882" s="1" t="s">
        <v>717</v>
      </c>
      <c r="C882" s="2" t="s">
        <v>718</v>
      </c>
      <c r="D882" s="3" t="s">
        <v>719</v>
      </c>
      <c r="E882" s="11">
        <v>6.58</v>
      </c>
      <c r="F882" s="11">
        <v>332.79</v>
      </c>
      <c r="G882" s="11">
        <v>2189.7600000000002</v>
      </c>
      <c r="H882" s="1"/>
      <c r="I882" s="1"/>
      <c r="J882" s="1"/>
      <c r="K882" s="1"/>
      <c r="L882" s="1"/>
      <c r="T882" s="1"/>
      <c r="U882" s="1"/>
      <c r="V882" s="1"/>
      <c r="W882" s="1"/>
      <c r="X882" s="1"/>
      <c r="Y882" s="1"/>
    </row>
    <row r="883" spans="1:25" ht="12.75" customHeight="1" x14ac:dyDescent="0.25">
      <c r="A883" s="4">
        <v>40</v>
      </c>
      <c r="B883" s="2" t="s">
        <v>2480</v>
      </c>
      <c r="C883" s="2" t="s">
        <v>720</v>
      </c>
      <c r="D883" s="3" t="s">
        <v>21</v>
      </c>
      <c r="E883" s="11">
        <v>0.52408999999999983</v>
      </c>
      <c r="F883" s="11">
        <v>12185.94</v>
      </c>
      <c r="G883" s="11">
        <v>6386.53</v>
      </c>
      <c r="H883" s="1"/>
      <c r="I883" s="1"/>
      <c r="J883" s="1"/>
      <c r="K883" s="1"/>
      <c r="L883" s="1"/>
      <c r="T883" s="1"/>
      <c r="U883" s="1"/>
      <c r="V883" s="1"/>
      <c r="W883" s="1"/>
      <c r="X883" s="1"/>
      <c r="Y883" s="1"/>
    </row>
    <row r="884" spans="1:25" ht="12.75" customHeight="1" x14ac:dyDescent="0.25">
      <c r="A884" s="4">
        <v>41</v>
      </c>
      <c r="B884" s="2" t="s">
        <v>2718</v>
      </c>
      <c r="C884" s="2" t="s">
        <v>721</v>
      </c>
      <c r="D884" s="3" t="s">
        <v>35</v>
      </c>
      <c r="E884" s="11">
        <v>329</v>
      </c>
      <c r="F884" s="11">
        <v>28.51</v>
      </c>
      <c r="G884" s="11">
        <v>9379.7900000000009</v>
      </c>
      <c r="H884" s="1"/>
      <c r="I884" s="1"/>
      <c r="J884" s="1"/>
      <c r="K884" s="1"/>
      <c r="L884" s="1"/>
      <c r="T884" s="1"/>
      <c r="U884" s="1"/>
      <c r="V884" s="1"/>
      <c r="W884" s="1"/>
      <c r="X884" s="1"/>
      <c r="Y884" s="1"/>
    </row>
    <row r="885" spans="1:25" ht="12.75" customHeight="1" x14ac:dyDescent="0.25">
      <c r="A885" s="4">
        <v>42</v>
      </c>
      <c r="B885" s="2" t="s">
        <v>2719</v>
      </c>
      <c r="C885" s="1" t="s">
        <v>722</v>
      </c>
      <c r="D885" s="3" t="s">
        <v>35</v>
      </c>
      <c r="E885" s="11">
        <v>329</v>
      </c>
      <c r="F885" s="11">
        <v>6.36</v>
      </c>
      <c r="G885" s="11">
        <v>2092.44</v>
      </c>
      <c r="H885" s="1"/>
      <c r="I885" s="1"/>
      <c r="J885" s="1"/>
      <c r="K885" s="1"/>
      <c r="L885" s="1"/>
      <c r="T885" s="1"/>
      <c r="U885" s="1"/>
      <c r="V885" s="1"/>
      <c r="W885" s="1"/>
      <c r="X885" s="1"/>
      <c r="Y885" s="1"/>
    </row>
    <row r="886" spans="1:25" ht="12.75" customHeight="1" x14ac:dyDescent="0.25">
      <c r="A886" s="4">
        <v>43</v>
      </c>
      <c r="B886" s="2" t="s">
        <v>2720</v>
      </c>
      <c r="C886" s="1" t="s">
        <v>723</v>
      </c>
      <c r="D886" s="3" t="s">
        <v>35</v>
      </c>
      <c r="E886" s="11">
        <v>80</v>
      </c>
      <c r="F886" s="11">
        <v>67.16</v>
      </c>
      <c r="G886" s="11">
        <v>5372.8</v>
      </c>
      <c r="H886" s="1"/>
      <c r="I886" s="1"/>
      <c r="J886" s="1"/>
      <c r="K886" s="1"/>
      <c r="L886" s="1"/>
      <c r="T886" s="1"/>
      <c r="U886" s="1"/>
      <c r="V886" s="1"/>
      <c r="W886" s="1"/>
      <c r="X886" s="1"/>
      <c r="Y886" s="1"/>
    </row>
    <row r="887" spans="1:25" ht="12.75" customHeight="1" x14ac:dyDescent="0.25">
      <c r="A887" s="4">
        <v>44</v>
      </c>
      <c r="B887" s="2" t="s">
        <v>2721</v>
      </c>
      <c r="C887" s="2" t="s">
        <v>724</v>
      </c>
      <c r="D887" s="3" t="s">
        <v>35</v>
      </c>
      <c r="E887" s="11">
        <v>249</v>
      </c>
      <c r="F887" s="11">
        <v>19.46</v>
      </c>
      <c r="G887" s="11">
        <v>4845.54</v>
      </c>
      <c r="H887" s="1"/>
      <c r="I887" s="1"/>
      <c r="J887" s="1"/>
      <c r="K887" s="1"/>
      <c r="L887" s="1"/>
      <c r="T887" s="1"/>
      <c r="U887" s="1"/>
      <c r="V887" s="1"/>
      <c r="W887" s="1"/>
      <c r="X887" s="1"/>
      <c r="Y887" s="1"/>
    </row>
    <row r="888" spans="1:25" ht="12.75" customHeight="1" x14ac:dyDescent="0.25">
      <c r="A888" s="4">
        <v>45</v>
      </c>
      <c r="B888" s="2" t="s">
        <v>2722</v>
      </c>
      <c r="C888" s="1" t="s">
        <v>725</v>
      </c>
      <c r="D888" s="3" t="s">
        <v>35</v>
      </c>
      <c r="E888" s="11">
        <v>987</v>
      </c>
      <c r="F888" s="11">
        <v>0.43</v>
      </c>
      <c r="G888" s="11">
        <v>424.41</v>
      </c>
      <c r="H888" s="1"/>
      <c r="I888" s="1"/>
      <c r="J888" s="1"/>
      <c r="K888" s="1"/>
      <c r="L888" s="1"/>
      <c r="T888" s="1"/>
      <c r="U888" s="1"/>
      <c r="V888" s="1"/>
      <c r="W888" s="1"/>
      <c r="X888" s="1"/>
      <c r="Y888" s="1"/>
    </row>
    <row r="889" spans="1:25" ht="12.75" customHeight="1" x14ac:dyDescent="0.25">
      <c r="A889" s="4">
        <v>46</v>
      </c>
      <c r="B889" s="2" t="s">
        <v>2723</v>
      </c>
      <c r="C889" s="1" t="s">
        <v>726</v>
      </c>
      <c r="D889" s="3" t="s">
        <v>35</v>
      </c>
      <c r="E889" s="11">
        <v>987</v>
      </c>
      <c r="F889" s="11">
        <v>0.23</v>
      </c>
      <c r="G889" s="11">
        <v>227.01</v>
      </c>
      <c r="H889" s="1"/>
      <c r="I889" s="1"/>
      <c r="J889" s="1"/>
      <c r="K889" s="1"/>
      <c r="L889" s="1"/>
      <c r="T889" s="1"/>
      <c r="U889" s="1"/>
      <c r="V889" s="1"/>
      <c r="W889" s="1"/>
      <c r="X889" s="1"/>
      <c r="Y889" s="1"/>
    </row>
    <row r="890" spans="1:25" ht="12.75" customHeight="1" x14ac:dyDescent="0.25">
      <c r="A890" s="4">
        <v>47</v>
      </c>
      <c r="B890" s="2" t="s">
        <v>2724</v>
      </c>
      <c r="C890" s="2" t="s">
        <v>727</v>
      </c>
      <c r="D890" s="3" t="s">
        <v>69</v>
      </c>
      <c r="E890" s="11">
        <v>996</v>
      </c>
      <c r="F890" s="11">
        <v>21.38</v>
      </c>
      <c r="G890" s="11">
        <v>21294.48</v>
      </c>
      <c r="H890" s="1"/>
      <c r="I890" s="1"/>
      <c r="J890" s="1"/>
      <c r="K890" s="1"/>
      <c r="L890" s="1"/>
      <c r="T890" s="1"/>
      <c r="U890" s="1"/>
      <c r="V890" s="1"/>
      <c r="W890" s="1"/>
      <c r="X890" s="1"/>
      <c r="Y890" s="1"/>
    </row>
    <row r="891" spans="1:25" ht="12.75" customHeight="1" x14ac:dyDescent="0.25">
      <c r="A891" s="4">
        <v>48</v>
      </c>
      <c r="B891" s="2" t="s">
        <v>2725</v>
      </c>
      <c r="C891" s="2" t="s">
        <v>728</v>
      </c>
      <c r="D891" s="3" t="s">
        <v>35</v>
      </c>
      <c r="E891" s="11">
        <v>996</v>
      </c>
      <c r="F891" s="11">
        <v>6.19</v>
      </c>
      <c r="G891" s="11">
        <v>6165.24</v>
      </c>
      <c r="H891" s="1"/>
      <c r="I891" s="1"/>
      <c r="J891" s="1"/>
      <c r="K891" s="1"/>
      <c r="L891" s="1"/>
      <c r="T891" s="1"/>
      <c r="U891" s="1"/>
      <c r="V891" s="1"/>
      <c r="W891" s="1"/>
      <c r="X891" s="1"/>
      <c r="Y891" s="1"/>
    </row>
    <row r="892" spans="1:25" ht="12.75" customHeight="1" x14ac:dyDescent="0.25">
      <c r="A892" s="4">
        <v>49</v>
      </c>
      <c r="B892" s="2" t="s">
        <v>2475</v>
      </c>
      <c r="C892" s="2" t="s">
        <v>729</v>
      </c>
      <c r="D892" s="3" t="s">
        <v>21</v>
      </c>
      <c r="E892" s="11">
        <v>5.6000000000000001E-2</v>
      </c>
      <c r="F892" s="11">
        <v>5261.6</v>
      </c>
      <c r="G892" s="11">
        <v>294.64999999999998</v>
      </c>
      <c r="H892" s="1"/>
      <c r="I892" s="1"/>
      <c r="J892" s="1"/>
      <c r="K892" s="1"/>
      <c r="L892" s="1"/>
      <c r="T892" s="1"/>
      <c r="U892" s="1"/>
      <c r="V892" s="1"/>
      <c r="W892" s="1"/>
      <c r="X892" s="1"/>
      <c r="Y892" s="1"/>
    </row>
    <row r="893" spans="1:25" ht="12.75" customHeight="1" x14ac:dyDescent="0.25">
      <c r="A893" s="4">
        <v>50</v>
      </c>
      <c r="B893" s="1" t="s">
        <v>730</v>
      </c>
      <c r="C893" s="1" t="s">
        <v>731</v>
      </c>
      <c r="D893" s="3" t="s">
        <v>21</v>
      </c>
      <c r="E893" s="11">
        <v>5.6000000000000001E-2</v>
      </c>
      <c r="F893" s="11">
        <v>47003.54</v>
      </c>
      <c r="G893" s="11">
        <v>2632.2</v>
      </c>
      <c r="H893" s="1"/>
      <c r="I893" s="1"/>
      <c r="J893" s="1"/>
      <c r="K893" s="1"/>
      <c r="L893" s="1"/>
      <c r="T893" s="1"/>
      <c r="U893" s="1"/>
      <c r="V893" s="1"/>
      <c r="W893" s="1"/>
      <c r="X893" s="1"/>
      <c r="Y893" s="1"/>
    </row>
    <row r="894" spans="1:25" ht="12.75" customHeight="1" x14ac:dyDescent="0.25">
      <c r="A894" s="4">
        <v>51</v>
      </c>
      <c r="B894" s="2" t="s">
        <v>2481</v>
      </c>
      <c r="C894" s="2" t="s">
        <v>732</v>
      </c>
      <c r="D894" s="3" t="s">
        <v>21</v>
      </c>
      <c r="E894" s="11">
        <v>0.10400000000000001</v>
      </c>
      <c r="F894" s="11">
        <v>15192.71</v>
      </c>
      <c r="G894" s="11">
        <v>1580.04</v>
      </c>
      <c r="H894" s="1"/>
      <c r="I894" s="1"/>
      <c r="J894" s="1"/>
      <c r="K894" s="1"/>
      <c r="L894" s="1"/>
      <c r="T894" s="1"/>
      <c r="U894" s="1"/>
      <c r="V894" s="1"/>
      <c r="W894" s="1"/>
      <c r="X894" s="1"/>
      <c r="Y894" s="1"/>
    </row>
    <row r="895" spans="1:25" ht="12.75" customHeight="1" x14ac:dyDescent="0.25">
      <c r="A895" s="4">
        <v>52</v>
      </c>
      <c r="B895" s="1" t="s">
        <v>730</v>
      </c>
      <c r="C895" s="1" t="s">
        <v>733</v>
      </c>
      <c r="D895" s="3" t="s">
        <v>21</v>
      </c>
      <c r="E895" s="11">
        <v>0.10400000000000001</v>
      </c>
      <c r="F895" s="11">
        <v>47003.54</v>
      </c>
      <c r="G895" s="11">
        <v>4888.37</v>
      </c>
      <c r="H895" s="1"/>
      <c r="I895" s="1"/>
      <c r="J895" s="1"/>
      <c r="K895" s="1"/>
      <c r="L895" s="1"/>
      <c r="T895" s="1"/>
      <c r="U895" s="1"/>
      <c r="V895" s="1"/>
      <c r="W895" s="1"/>
      <c r="X895" s="1"/>
      <c r="Y895" s="1"/>
    </row>
    <row r="896" spans="1:25" ht="12.75" customHeight="1" x14ac:dyDescent="0.25">
      <c r="A896" s="4">
        <v>53</v>
      </c>
      <c r="B896" s="1" t="s">
        <v>734</v>
      </c>
      <c r="C896" s="2" t="s">
        <v>735</v>
      </c>
      <c r="D896" s="3" t="s">
        <v>21</v>
      </c>
      <c r="E896" s="11">
        <v>0.2288</v>
      </c>
      <c r="F896" s="11">
        <v>10929.5</v>
      </c>
      <c r="G896" s="11">
        <v>2500.67</v>
      </c>
      <c r="H896" s="1"/>
      <c r="I896" s="1"/>
      <c r="J896" s="1"/>
      <c r="K896" s="1"/>
      <c r="L896" s="1"/>
      <c r="T896" s="1"/>
      <c r="U896" s="1"/>
      <c r="V896" s="1"/>
      <c r="W896" s="1"/>
      <c r="X896" s="1"/>
      <c r="Y896" s="1"/>
    </row>
    <row r="897" spans="1:25" ht="12.75" customHeight="1" x14ac:dyDescent="0.25">
      <c r="A897" s="4">
        <v>54</v>
      </c>
      <c r="B897" s="1" t="s">
        <v>730</v>
      </c>
      <c r="C897" s="1" t="s">
        <v>736</v>
      </c>
      <c r="D897" s="3" t="s">
        <v>21</v>
      </c>
      <c r="E897" s="11">
        <v>0.2288</v>
      </c>
      <c r="F897" s="11">
        <v>47003.54</v>
      </c>
      <c r="G897" s="11">
        <v>10754.41</v>
      </c>
      <c r="H897" s="1"/>
      <c r="I897" s="1"/>
      <c r="J897" s="1"/>
      <c r="K897" s="1"/>
      <c r="L897" s="1"/>
      <c r="T897" s="1"/>
      <c r="U897" s="1"/>
      <c r="V897" s="1"/>
      <c r="W897" s="1"/>
      <c r="X897" s="1"/>
      <c r="Y897" s="1"/>
    </row>
    <row r="898" spans="1:25" ht="12.75" customHeight="1" x14ac:dyDescent="0.25">
      <c r="A898" s="4">
        <v>55</v>
      </c>
      <c r="B898" s="2" t="s">
        <v>2482</v>
      </c>
      <c r="C898" s="2" t="s">
        <v>737</v>
      </c>
      <c r="D898" s="3" t="s">
        <v>21</v>
      </c>
      <c r="E898" s="11">
        <v>0.1673</v>
      </c>
      <c r="F898" s="11">
        <v>9057.06</v>
      </c>
      <c r="G898" s="11">
        <v>1515.25</v>
      </c>
      <c r="H898" s="1"/>
      <c r="I898" s="1"/>
      <c r="J898" s="1"/>
      <c r="K898" s="1"/>
      <c r="L898" s="1"/>
      <c r="T898" s="1"/>
      <c r="U898" s="1"/>
      <c r="V898" s="1"/>
      <c r="W898" s="1"/>
      <c r="X898" s="1"/>
      <c r="Y898" s="1"/>
    </row>
    <row r="899" spans="1:25" ht="12.75" customHeight="1" x14ac:dyDescent="0.25">
      <c r="A899" s="4">
        <v>56</v>
      </c>
      <c r="B899" s="1" t="s">
        <v>738</v>
      </c>
      <c r="C899" s="1" t="s">
        <v>739</v>
      </c>
      <c r="D899" s="3" t="s">
        <v>21</v>
      </c>
      <c r="E899" s="11">
        <v>0.1673</v>
      </c>
      <c r="F899" s="11">
        <v>38762.35</v>
      </c>
      <c r="G899" s="11">
        <v>6484.94</v>
      </c>
      <c r="H899" s="1"/>
      <c r="I899" s="1"/>
      <c r="J899" s="1"/>
      <c r="K899" s="1"/>
      <c r="L899" s="1"/>
      <c r="T899" s="1"/>
      <c r="U899" s="1"/>
      <c r="V899" s="1"/>
      <c r="W899" s="1"/>
      <c r="X899" s="1"/>
      <c r="Y899" s="1"/>
    </row>
    <row r="900" spans="1:25" ht="12.75" customHeight="1" x14ac:dyDescent="0.25">
      <c r="A900" s="4">
        <v>57</v>
      </c>
      <c r="B900" s="1" t="s">
        <v>740</v>
      </c>
      <c r="C900" s="2" t="s">
        <v>741</v>
      </c>
      <c r="D900" s="3" t="s">
        <v>21</v>
      </c>
      <c r="E900" s="11">
        <v>3.43</v>
      </c>
      <c r="F900" s="11">
        <v>368.11</v>
      </c>
      <c r="G900" s="11">
        <v>1262.6199999999999</v>
      </c>
      <c r="H900" s="1"/>
      <c r="I900" s="1"/>
      <c r="J900" s="1"/>
      <c r="K900" s="1"/>
      <c r="L900" s="1"/>
      <c r="T900" s="1"/>
      <c r="U900" s="1"/>
      <c r="V900" s="1"/>
      <c r="W900" s="1"/>
      <c r="X900" s="1"/>
      <c r="Y900" s="1"/>
    </row>
    <row r="901" spans="1:25" ht="12.75" customHeight="1" x14ac:dyDescent="0.25">
      <c r="A901" s="4">
        <v>58</v>
      </c>
      <c r="B901" s="1" t="s">
        <v>433</v>
      </c>
      <c r="C901" s="2" t="s">
        <v>742</v>
      </c>
      <c r="D901" s="3" t="s">
        <v>43</v>
      </c>
      <c r="E901" s="11">
        <v>0.10100000000000001</v>
      </c>
      <c r="F901" s="11">
        <v>1107.73</v>
      </c>
      <c r="G901" s="11">
        <v>111.88</v>
      </c>
      <c r="H901" s="1"/>
      <c r="I901" s="1"/>
      <c r="J901" s="1"/>
      <c r="K901" s="1"/>
      <c r="L901" s="1"/>
      <c r="T901" s="1"/>
      <c r="U901" s="1"/>
      <c r="V901" s="1"/>
      <c r="W901" s="1"/>
      <c r="X901" s="1"/>
      <c r="Y901" s="1"/>
    </row>
    <row r="902" spans="1:25" ht="12.75" customHeight="1" x14ac:dyDescent="0.25">
      <c r="A902" s="4">
        <v>59</v>
      </c>
      <c r="B902" s="2" t="s">
        <v>2469</v>
      </c>
      <c r="C902" s="2" t="s">
        <v>743</v>
      </c>
      <c r="D902" s="3" t="s">
        <v>43</v>
      </c>
      <c r="E902" s="11">
        <v>2.02</v>
      </c>
      <c r="F902" s="11">
        <v>4011.6</v>
      </c>
      <c r="G902" s="11">
        <v>8103.43</v>
      </c>
      <c r="H902" s="1"/>
      <c r="I902" s="1"/>
      <c r="J902" s="1"/>
      <c r="K902" s="1"/>
      <c r="L902" s="1"/>
      <c r="T902" s="1"/>
      <c r="U902" s="1"/>
      <c r="V902" s="1"/>
      <c r="W902" s="1"/>
      <c r="X902" s="1"/>
      <c r="Y902" s="1"/>
    </row>
    <row r="903" spans="1:25" ht="12.75" customHeight="1" x14ac:dyDescent="0.25">
      <c r="A903" s="4" t="s">
        <v>744</v>
      </c>
      <c r="B903" s="1"/>
      <c r="C903" s="1"/>
      <c r="D903" s="3"/>
      <c r="E903" s="3"/>
      <c r="F903" s="3"/>
      <c r="G903" s="3"/>
      <c r="H903" s="1"/>
      <c r="I903" s="1"/>
      <c r="J903" s="1"/>
      <c r="K903" s="1"/>
      <c r="L903" s="1"/>
      <c r="T903" s="1"/>
      <c r="U903" s="1"/>
      <c r="V903" s="1"/>
      <c r="W903" s="1"/>
      <c r="X903" s="1"/>
      <c r="Y903" s="1"/>
    </row>
    <row r="904" spans="1:25" ht="12.75" customHeight="1" x14ac:dyDescent="0.25">
      <c r="A904" s="4">
        <v>1</v>
      </c>
      <c r="B904" s="1" t="s">
        <v>745</v>
      </c>
      <c r="C904" s="1" t="s">
        <v>746</v>
      </c>
      <c r="D904" s="3" t="s">
        <v>79</v>
      </c>
      <c r="E904" s="11">
        <v>0.05</v>
      </c>
      <c r="F904" s="11">
        <v>22470.12</v>
      </c>
      <c r="G904" s="11">
        <v>1123.51</v>
      </c>
      <c r="H904" s="1"/>
      <c r="I904" s="1"/>
      <c r="J904" s="1"/>
      <c r="K904" s="1"/>
      <c r="L904" s="1"/>
      <c r="T904" s="1"/>
      <c r="U904" s="1"/>
      <c r="V904" s="1"/>
      <c r="W904" s="1"/>
      <c r="X904" s="1"/>
      <c r="Y904" s="1"/>
    </row>
    <row r="905" spans="1:25" ht="12.75" customHeight="1" x14ac:dyDescent="0.25">
      <c r="A905" s="4">
        <v>2</v>
      </c>
      <c r="B905" s="2" t="s">
        <v>2726</v>
      </c>
      <c r="C905" s="2" t="s">
        <v>747</v>
      </c>
      <c r="D905" s="3" t="s">
        <v>35</v>
      </c>
      <c r="E905" s="11">
        <v>4</v>
      </c>
      <c r="F905" s="11">
        <v>3686.45</v>
      </c>
      <c r="G905" s="11">
        <v>14745.8</v>
      </c>
      <c r="H905" s="1"/>
      <c r="I905" s="1"/>
      <c r="J905" s="1"/>
      <c r="K905" s="1"/>
      <c r="L905" s="1"/>
      <c r="T905" s="1"/>
      <c r="U905" s="1"/>
      <c r="V905" s="1"/>
      <c r="W905" s="1"/>
      <c r="X905" s="1"/>
      <c r="Y905" s="1"/>
    </row>
    <row r="906" spans="1:25" ht="12.75" customHeight="1" x14ac:dyDescent="0.25">
      <c r="A906" s="4">
        <v>3</v>
      </c>
      <c r="B906" s="2" t="s">
        <v>2726</v>
      </c>
      <c r="C906" s="2" t="s">
        <v>748</v>
      </c>
      <c r="D906" s="3" t="s">
        <v>35</v>
      </c>
      <c r="E906" s="11">
        <v>1</v>
      </c>
      <c r="F906" s="11">
        <v>3494.95</v>
      </c>
      <c r="G906" s="11">
        <v>3494.95</v>
      </c>
      <c r="H906" s="1"/>
      <c r="I906" s="1"/>
      <c r="J906" s="1"/>
      <c r="K906" s="1"/>
      <c r="L906" s="1"/>
      <c r="T906" s="1"/>
      <c r="U906" s="1"/>
      <c r="V906" s="1"/>
      <c r="W906" s="1"/>
      <c r="X906" s="1"/>
      <c r="Y906" s="1"/>
    </row>
    <row r="907" spans="1:25" ht="12.75" customHeight="1" x14ac:dyDescent="0.25">
      <c r="A907" s="4">
        <v>4</v>
      </c>
      <c r="B907" s="1" t="s">
        <v>749</v>
      </c>
      <c r="C907" s="1" t="s">
        <v>750</v>
      </c>
      <c r="D907" s="3" t="s">
        <v>35</v>
      </c>
      <c r="E907" s="11">
        <v>10</v>
      </c>
      <c r="F907" s="11">
        <v>114</v>
      </c>
      <c r="G907" s="11">
        <v>1140</v>
      </c>
      <c r="H907" s="1"/>
      <c r="I907" s="1"/>
      <c r="J907" s="1"/>
      <c r="K907" s="1"/>
      <c r="L907" s="1"/>
      <c r="T907" s="1"/>
      <c r="U907" s="1"/>
      <c r="V907" s="1"/>
      <c r="W907" s="1"/>
      <c r="X907" s="1"/>
      <c r="Y907" s="1"/>
    </row>
    <row r="908" spans="1:25" ht="12.75" customHeight="1" x14ac:dyDescent="0.25">
      <c r="A908" s="4">
        <v>5</v>
      </c>
      <c r="B908" s="1" t="s">
        <v>751</v>
      </c>
      <c r="C908" s="2" t="s">
        <v>752</v>
      </c>
      <c r="D908" s="3" t="s">
        <v>35</v>
      </c>
      <c r="E908" s="11">
        <v>5</v>
      </c>
      <c r="F908" s="11">
        <v>105.67</v>
      </c>
      <c r="G908" s="11">
        <v>528.35</v>
      </c>
      <c r="H908" s="1"/>
      <c r="I908" s="1"/>
      <c r="J908" s="1"/>
      <c r="K908" s="1"/>
      <c r="L908" s="1"/>
      <c r="T908" s="1"/>
      <c r="U908" s="1"/>
      <c r="V908" s="1"/>
      <c r="W908" s="1"/>
      <c r="X908" s="1"/>
      <c r="Y908" s="1"/>
    </row>
    <row r="909" spans="1:25" ht="12.75" customHeight="1" x14ac:dyDescent="0.25">
      <c r="A909" s="4">
        <v>6</v>
      </c>
      <c r="B909" s="1" t="s">
        <v>753</v>
      </c>
      <c r="C909" s="2" t="s">
        <v>754</v>
      </c>
      <c r="D909" s="3" t="s">
        <v>35</v>
      </c>
      <c r="E909" s="11">
        <v>1</v>
      </c>
      <c r="F909" s="11">
        <v>270.73</v>
      </c>
      <c r="G909" s="11">
        <v>270.73</v>
      </c>
      <c r="H909" s="1"/>
      <c r="I909" s="1"/>
      <c r="J909" s="1"/>
      <c r="K909" s="1"/>
      <c r="L909" s="1"/>
      <c r="T909" s="1"/>
      <c r="U909" s="1"/>
      <c r="V909" s="1"/>
      <c r="W909" s="1"/>
      <c r="X909" s="1"/>
      <c r="Y909" s="1"/>
    </row>
    <row r="910" spans="1:25" ht="12.75" customHeight="1" x14ac:dyDescent="0.25">
      <c r="A910" s="4">
        <v>7</v>
      </c>
      <c r="B910" s="1" t="s">
        <v>755</v>
      </c>
      <c r="C910" s="2" t="s">
        <v>756</v>
      </c>
      <c r="D910" s="3" t="s">
        <v>35</v>
      </c>
      <c r="E910" s="11">
        <v>1</v>
      </c>
      <c r="F910" s="11">
        <v>795.03</v>
      </c>
      <c r="G910" s="11">
        <v>795.03</v>
      </c>
      <c r="H910" s="1"/>
      <c r="I910" s="1"/>
      <c r="J910" s="1"/>
      <c r="K910" s="1"/>
      <c r="L910" s="1"/>
      <c r="T910" s="1"/>
      <c r="U910" s="1"/>
      <c r="V910" s="1"/>
      <c r="W910" s="1"/>
      <c r="X910" s="1"/>
      <c r="Y910" s="1"/>
    </row>
    <row r="911" spans="1:25" ht="12.75" customHeight="1" x14ac:dyDescent="0.25">
      <c r="A911" s="4">
        <v>8</v>
      </c>
      <c r="B911" s="1" t="s">
        <v>757</v>
      </c>
      <c r="C911" s="2" t="s">
        <v>758</v>
      </c>
      <c r="D911" s="3" t="s">
        <v>35</v>
      </c>
      <c r="E911" s="11">
        <v>2</v>
      </c>
      <c r="F911" s="11">
        <v>254.44</v>
      </c>
      <c r="G911" s="11">
        <v>508.88</v>
      </c>
      <c r="H911" s="1"/>
      <c r="I911" s="1"/>
      <c r="J911" s="1"/>
      <c r="K911" s="1"/>
      <c r="L911" s="1"/>
      <c r="T911" s="1"/>
      <c r="U911" s="1"/>
      <c r="V911" s="1"/>
      <c r="W911" s="1"/>
      <c r="X911" s="1"/>
      <c r="Y911" s="1"/>
    </row>
    <row r="912" spans="1:25" ht="12.75" customHeight="1" x14ac:dyDescent="0.25">
      <c r="A912" s="4">
        <v>9</v>
      </c>
      <c r="B912" s="1" t="s">
        <v>759</v>
      </c>
      <c r="C912" s="2" t="s">
        <v>760</v>
      </c>
      <c r="D912" s="3" t="s">
        <v>35</v>
      </c>
      <c r="E912" s="11">
        <v>19</v>
      </c>
      <c r="F912" s="11">
        <v>96.9</v>
      </c>
      <c r="G912" s="11">
        <v>1841.1</v>
      </c>
      <c r="H912" s="1"/>
      <c r="I912" s="1"/>
      <c r="J912" s="1"/>
      <c r="K912" s="1"/>
      <c r="L912" s="1"/>
      <c r="T912" s="1"/>
      <c r="U912" s="1"/>
      <c r="V912" s="1"/>
      <c r="W912" s="1"/>
      <c r="X912" s="1"/>
      <c r="Y912" s="1"/>
    </row>
    <row r="913" spans="1:25" ht="12.75" customHeight="1" x14ac:dyDescent="0.25">
      <c r="A913" s="4">
        <v>10</v>
      </c>
      <c r="B913" s="1" t="s">
        <v>761</v>
      </c>
      <c r="C913" s="2" t="s">
        <v>762</v>
      </c>
      <c r="D913" s="3" t="s">
        <v>35</v>
      </c>
      <c r="E913" s="11">
        <v>3</v>
      </c>
      <c r="F913" s="11">
        <v>137.15</v>
      </c>
      <c r="G913" s="11">
        <v>411.45</v>
      </c>
      <c r="H913" s="1"/>
      <c r="I913" s="1"/>
      <c r="J913" s="1"/>
      <c r="K913" s="1"/>
      <c r="L913" s="1"/>
      <c r="T913" s="1"/>
      <c r="U913" s="1"/>
      <c r="V913" s="1"/>
      <c r="W913" s="1"/>
      <c r="X913" s="1"/>
      <c r="Y913" s="1"/>
    </row>
    <row r="914" spans="1:25" ht="12.75" customHeight="1" x14ac:dyDescent="0.25">
      <c r="A914" s="4">
        <v>11</v>
      </c>
      <c r="B914" s="1" t="s">
        <v>763</v>
      </c>
      <c r="C914" s="2" t="s">
        <v>764</v>
      </c>
      <c r="D914" s="3" t="s">
        <v>35</v>
      </c>
      <c r="E914" s="11">
        <v>4</v>
      </c>
      <c r="F914" s="11">
        <v>214.24</v>
      </c>
      <c r="G914" s="11">
        <v>856.96</v>
      </c>
      <c r="H914" s="1"/>
      <c r="I914" s="1"/>
      <c r="J914" s="1"/>
      <c r="K914" s="1"/>
      <c r="L914" s="1"/>
      <c r="T914" s="1"/>
      <c r="U914" s="1"/>
      <c r="V914" s="1"/>
      <c r="W914" s="1"/>
      <c r="X914" s="1"/>
      <c r="Y914" s="1"/>
    </row>
    <row r="915" spans="1:25" ht="12.75" customHeight="1" x14ac:dyDescent="0.25">
      <c r="A915" s="4">
        <v>12</v>
      </c>
      <c r="B915" s="1" t="s">
        <v>765</v>
      </c>
      <c r="C915" s="2" t="s">
        <v>766</v>
      </c>
      <c r="D915" s="3" t="s">
        <v>35</v>
      </c>
      <c r="E915" s="11">
        <v>3</v>
      </c>
      <c r="F915" s="11">
        <v>311.68</v>
      </c>
      <c r="G915" s="11">
        <v>935.04</v>
      </c>
      <c r="H915" s="1"/>
      <c r="I915" s="1"/>
      <c r="J915" s="1"/>
      <c r="K915" s="1"/>
      <c r="L915" s="1"/>
      <c r="T915" s="1"/>
      <c r="U915" s="1"/>
      <c r="V915" s="1"/>
      <c r="W915" s="1"/>
      <c r="X915" s="1"/>
      <c r="Y915" s="1"/>
    </row>
    <row r="916" spans="1:25" ht="12.75" customHeight="1" x14ac:dyDescent="0.25">
      <c r="A916" s="4">
        <v>13</v>
      </c>
      <c r="B916" s="1" t="s">
        <v>767</v>
      </c>
      <c r="C916" s="2" t="s">
        <v>768</v>
      </c>
      <c r="D916" s="3" t="s">
        <v>35</v>
      </c>
      <c r="E916" s="11">
        <v>1</v>
      </c>
      <c r="F916" s="11">
        <v>169.29</v>
      </c>
      <c r="G916" s="11">
        <v>169.29</v>
      </c>
      <c r="H916" s="1"/>
      <c r="I916" s="1"/>
      <c r="J916" s="1"/>
      <c r="K916" s="1"/>
      <c r="L916" s="1"/>
      <c r="T916" s="1"/>
      <c r="U916" s="1"/>
      <c r="V916" s="1"/>
      <c r="W916" s="1"/>
      <c r="X916" s="1"/>
      <c r="Y916" s="1"/>
    </row>
    <row r="917" spans="1:25" ht="12.75" customHeight="1" x14ac:dyDescent="0.25">
      <c r="A917" s="4">
        <v>14</v>
      </c>
      <c r="B917" s="1" t="s">
        <v>769</v>
      </c>
      <c r="C917" s="2" t="s">
        <v>770</v>
      </c>
      <c r="D917" s="3" t="s">
        <v>35</v>
      </c>
      <c r="E917" s="11">
        <v>8</v>
      </c>
      <c r="F917" s="11">
        <v>35.44</v>
      </c>
      <c r="G917" s="11">
        <v>283.52</v>
      </c>
      <c r="H917" s="1"/>
      <c r="I917" s="1"/>
      <c r="J917" s="1"/>
      <c r="K917" s="1"/>
      <c r="L917" s="1"/>
      <c r="T917" s="1"/>
      <c r="U917" s="1"/>
      <c r="V917" s="1"/>
      <c r="W917" s="1"/>
      <c r="X917" s="1"/>
      <c r="Y917" s="1"/>
    </row>
    <row r="918" spans="1:25" ht="12.75" customHeight="1" x14ac:dyDescent="0.25">
      <c r="A918" s="4">
        <v>15</v>
      </c>
      <c r="B918" s="1" t="s">
        <v>771</v>
      </c>
      <c r="C918" s="2" t="s">
        <v>772</v>
      </c>
      <c r="D918" s="3" t="s">
        <v>35</v>
      </c>
      <c r="E918" s="11">
        <v>8</v>
      </c>
      <c r="F918" s="11">
        <v>175.53</v>
      </c>
      <c r="G918" s="11">
        <v>1404.24</v>
      </c>
      <c r="H918" s="1"/>
      <c r="I918" s="1"/>
      <c r="J918" s="1"/>
      <c r="K918" s="1"/>
      <c r="L918" s="1"/>
      <c r="T918" s="1"/>
      <c r="U918" s="1"/>
      <c r="V918" s="1"/>
      <c r="W918" s="1"/>
      <c r="X918" s="1"/>
      <c r="Y918" s="1"/>
    </row>
    <row r="919" spans="1:25" ht="12.75" customHeight="1" x14ac:dyDescent="0.25">
      <c r="A919" s="4">
        <v>16</v>
      </c>
      <c r="B919" s="1" t="s">
        <v>773</v>
      </c>
      <c r="C919" s="2" t="s">
        <v>774</v>
      </c>
      <c r="D919" s="3" t="s">
        <v>69</v>
      </c>
      <c r="E919" s="11">
        <v>15</v>
      </c>
      <c r="F919" s="11">
        <v>124.98</v>
      </c>
      <c r="G919" s="11">
        <v>1874.7</v>
      </c>
      <c r="H919" s="1"/>
      <c r="I919" s="1"/>
      <c r="J919" s="1"/>
      <c r="K919" s="1"/>
      <c r="L919" s="1"/>
      <c r="T919" s="1"/>
      <c r="U919" s="1"/>
      <c r="V919" s="1"/>
      <c r="W919" s="1"/>
      <c r="X919" s="1"/>
      <c r="Y919" s="1"/>
    </row>
    <row r="920" spans="1:25" ht="12.75" customHeight="1" x14ac:dyDescent="0.25">
      <c r="A920" s="4">
        <v>17</v>
      </c>
      <c r="B920" s="1" t="s">
        <v>773</v>
      </c>
      <c r="C920" s="2" t="s">
        <v>775</v>
      </c>
      <c r="D920" s="3" t="s">
        <v>69</v>
      </c>
      <c r="E920" s="11">
        <v>20</v>
      </c>
      <c r="F920" s="11">
        <v>124.98</v>
      </c>
      <c r="G920" s="11">
        <v>2499.6</v>
      </c>
      <c r="H920" s="1"/>
      <c r="I920" s="1"/>
      <c r="J920" s="1"/>
      <c r="K920" s="1"/>
      <c r="L920" s="1"/>
      <c r="T920" s="1"/>
      <c r="U920" s="1"/>
      <c r="V920" s="1"/>
      <c r="W920" s="1"/>
      <c r="X920" s="1"/>
      <c r="Y920" s="1"/>
    </row>
    <row r="921" spans="1:25" ht="12.75" customHeight="1" x14ac:dyDescent="0.25">
      <c r="A921" s="4">
        <v>18</v>
      </c>
      <c r="B921" s="1" t="s">
        <v>776</v>
      </c>
      <c r="C921" s="2" t="s">
        <v>777</v>
      </c>
      <c r="D921" s="3" t="s">
        <v>83</v>
      </c>
      <c r="E921" s="11">
        <v>0.33</v>
      </c>
      <c r="F921" s="11">
        <v>33153.5</v>
      </c>
      <c r="G921" s="11">
        <v>10940.66</v>
      </c>
      <c r="H921" s="1"/>
      <c r="I921" s="1"/>
      <c r="J921" s="1"/>
      <c r="K921" s="1"/>
      <c r="L921" s="1"/>
      <c r="T921" s="1"/>
      <c r="U921" s="1"/>
      <c r="V921" s="1"/>
      <c r="W921" s="1"/>
      <c r="X921" s="1"/>
      <c r="Y921" s="1"/>
    </row>
    <row r="922" spans="1:25" ht="12.75" customHeight="1" x14ac:dyDescent="0.25">
      <c r="A922" s="4">
        <v>19</v>
      </c>
      <c r="B922" s="1" t="s">
        <v>776</v>
      </c>
      <c r="C922" s="2" t="s">
        <v>778</v>
      </c>
      <c r="D922" s="3" t="s">
        <v>83</v>
      </c>
      <c r="E922" s="11">
        <v>0.21</v>
      </c>
      <c r="F922" s="11">
        <v>33153.5</v>
      </c>
      <c r="G922" s="11">
        <v>6962.24</v>
      </c>
      <c r="H922" s="1"/>
      <c r="I922" s="1"/>
      <c r="J922" s="1"/>
      <c r="K922" s="1"/>
      <c r="L922" s="1"/>
      <c r="T922" s="1"/>
      <c r="U922" s="1"/>
      <c r="V922" s="1"/>
      <c r="W922" s="1"/>
      <c r="X922" s="1"/>
      <c r="Y922" s="1"/>
    </row>
    <row r="923" spans="1:25" ht="12.75" customHeight="1" x14ac:dyDescent="0.25">
      <c r="A923" s="4">
        <v>20</v>
      </c>
      <c r="B923" s="1" t="s">
        <v>779</v>
      </c>
      <c r="C923" s="2" t="s">
        <v>780</v>
      </c>
      <c r="D923" s="3" t="s">
        <v>83</v>
      </c>
      <c r="E923" s="11">
        <v>1.7000000000000001E-2</v>
      </c>
      <c r="F923" s="11">
        <v>37048.559999999998</v>
      </c>
      <c r="G923" s="11">
        <v>629.83000000000004</v>
      </c>
      <c r="H923" s="1"/>
      <c r="I923" s="1"/>
      <c r="J923" s="1"/>
      <c r="K923" s="1"/>
      <c r="L923" s="1"/>
      <c r="T923" s="1"/>
      <c r="U923" s="1"/>
      <c r="V923" s="1"/>
      <c r="W923" s="1"/>
      <c r="X923" s="1"/>
      <c r="Y923" s="1"/>
    </row>
    <row r="924" spans="1:25" ht="12.75" customHeight="1" x14ac:dyDescent="0.25">
      <c r="A924" s="4">
        <v>21</v>
      </c>
      <c r="B924" s="1" t="s">
        <v>781</v>
      </c>
      <c r="C924" s="2" t="s">
        <v>782</v>
      </c>
      <c r="D924" s="3" t="s">
        <v>83</v>
      </c>
      <c r="E924" s="11">
        <v>1.4999999999999999E-2</v>
      </c>
      <c r="F924" s="11">
        <v>40608.370000000003</v>
      </c>
      <c r="G924" s="11">
        <v>609.13</v>
      </c>
      <c r="H924" s="1"/>
      <c r="I924" s="1"/>
      <c r="J924" s="1"/>
      <c r="K924" s="1"/>
      <c r="L924" s="1"/>
      <c r="T924" s="1"/>
      <c r="U924" s="1"/>
      <c r="V924" s="1"/>
      <c r="W924" s="1"/>
      <c r="X924" s="1"/>
      <c r="Y924" s="1"/>
    </row>
    <row r="925" spans="1:25" ht="12.75" customHeight="1" x14ac:dyDescent="0.25">
      <c r="A925" s="4">
        <v>22</v>
      </c>
      <c r="B925" s="1" t="s">
        <v>783</v>
      </c>
      <c r="C925" s="2" t="s">
        <v>784</v>
      </c>
      <c r="D925" s="3" t="s">
        <v>83</v>
      </c>
      <c r="E925" s="11">
        <v>0.94</v>
      </c>
      <c r="F925" s="11">
        <v>48123.92</v>
      </c>
      <c r="G925" s="11">
        <v>45236.480000000003</v>
      </c>
      <c r="H925" s="1"/>
      <c r="I925" s="1"/>
      <c r="J925" s="1"/>
      <c r="K925" s="1"/>
      <c r="L925" s="1"/>
      <c r="T925" s="1"/>
      <c r="U925" s="1"/>
      <c r="V925" s="1"/>
      <c r="W925" s="1"/>
      <c r="X925" s="1"/>
      <c r="Y925" s="1"/>
    </row>
    <row r="926" spans="1:25" ht="12.75" customHeight="1" x14ac:dyDescent="0.25">
      <c r="A926" s="4">
        <v>23</v>
      </c>
      <c r="B926" s="1" t="s">
        <v>785</v>
      </c>
      <c r="C926" s="2" t="s">
        <v>786</v>
      </c>
      <c r="D926" s="3" t="s">
        <v>83</v>
      </c>
      <c r="E926" s="11">
        <v>1.302</v>
      </c>
      <c r="F926" s="11">
        <v>753.69</v>
      </c>
      <c r="G926" s="11">
        <v>981.3</v>
      </c>
      <c r="H926" s="1"/>
      <c r="I926" s="1"/>
      <c r="J926" s="1"/>
      <c r="K926" s="1"/>
      <c r="L926" s="1"/>
      <c r="T926" s="1"/>
      <c r="U926" s="1"/>
      <c r="V926" s="1"/>
      <c r="W926" s="1"/>
      <c r="X926" s="1"/>
      <c r="Y926" s="1"/>
    </row>
    <row r="927" spans="1:25" ht="12.75" customHeight="1" x14ac:dyDescent="0.25">
      <c r="A927" s="4">
        <v>24</v>
      </c>
      <c r="B927" s="1" t="s">
        <v>787</v>
      </c>
      <c r="C927" s="2" t="s">
        <v>788</v>
      </c>
      <c r="D927" s="3" t="s">
        <v>83</v>
      </c>
      <c r="E927" s="11">
        <v>0.55000000000000004</v>
      </c>
      <c r="F927" s="11">
        <v>8749.2099999999991</v>
      </c>
      <c r="G927" s="11">
        <v>4812.07</v>
      </c>
      <c r="H927" s="1"/>
      <c r="I927" s="1"/>
      <c r="J927" s="1"/>
      <c r="K927" s="1"/>
      <c r="L927" s="1"/>
      <c r="T927" s="1"/>
      <c r="U927" s="1"/>
      <c r="V927" s="1"/>
      <c r="W927" s="1"/>
      <c r="X927" s="1"/>
      <c r="Y927" s="1"/>
    </row>
    <row r="928" spans="1:25" ht="12.75" customHeight="1" x14ac:dyDescent="0.25">
      <c r="A928" s="4">
        <v>25</v>
      </c>
      <c r="B928" s="1" t="s">
        <v>789</v>
      </c>
      <c r="C928" s="2" t="s">
        <v>790</v>
      </c>
      <c r="D928" s="3" t="s">
        <v>69</v>
      </c>
      <c r="E928" s="11">
        <v>49.445</v>
      </c>
      <c r="F928" s="11">
        <v>25.92</v>
      </c>
      <c r="G928" s="11">
        <v>1281.6099999999999</v>
      </c>
      <c r="H928" s="1"/>
      <c r="I928" s="1"/>
      <c r="J928" s="1"/>
      <c r="K928" s="1"/>
      <c r="L928" s="1"/>
      <c r="T928" s="1"/>
      <c r="U928" s="1"/>
      <c r="V928" s="1"/>
      <c r="W928" s="1"/>
      <c r="X928" s="1"/>
      <c r="Y928" s="1"/>
    </row>
    <row r="929" spans="1:25" ht="12.75" customHeight="1" x14ac:dyDescent="0.25">
      <c r="A929" s="4">
        <v>26</v>
      </c>
      <c r="B929" s="1" t="s">
        <v>791</v>
      </c>
      <c r="C929" s="1" t="s">
        <v>792</v>
      </c>
      <c r="D929" s="3" t="s">
        <v>793</v>
      </c>
      <c r="E929" s="11">
        <v>0.60000000000000009</v>
      </c>
      <c r="F929" s="11">
        <v>90.39</v>
      </c>
      <c r="G929" s="11">
        <v>54.23</v>
      </c>
      <c r="H929" s="1"/>
      <c r="I929" s="1"/>
      <c r="J929" s="1"/>
      <c r="K929" s="1"/>
      <c r="L929" s="1"/>
      <c r="T929" s="1"/>
      <c r="U929" s="1"/>
      <c r="V929" s="1"/>
      <c r="W929" s="1"/>
      <c r="X929" s="1"/>
      <c r="Y929" s="1"/>
    </row>
    <row r="930" spans="1:25" ht="12.75" customHeight="1" x14ac:dyDescent="0.25">
      <c r="A930" s="4">
        <v>27</v>
      </c>
      <c r="B930" s="1" t="s">
        <v>794</v>
      </c>
      <c r="C930" s="2" t="s">
        <v>795</v>
      </c>
      <c r="D930" s="3" t="s">
        <v>793</v>
      </c>
      <c r="E930" s="11">
        <v>0.60000000000000009</v>
      </c>
      <c r="F930" s="11">
        <v>70.67</v>
      </c>
      <c r="G930" s="11">
        <v>42.4</v>
      </c>
      <c r="H930" s="1"/>
      <c r="I930" s="1"/>
      <c r="J930" s="1"/>
      <c r="K930" s="1"/>
      <c r="L930" s="1"/>
      <c r="T930" s="1"/>
      <c r="U930" s="1"/>
      <c r="V930" s="1"/>
      <c r="W930" s="1"/>
      <c r="X930" s="1"/>
      <c r="Y930" s="1"/>
    </row>
    <row r="931" spans="1:25" ht="12.75" customHeight="1" x14ac:dyDescent="0.25">
      <c r="A931" s="4">
        <v>28</v>
      </c>
      <c r="B931" s="1" t="s">
        <v>796</v>
      </c>
      <c r="C931" s="1" t="s">
        <v>797</v>
      </c>
      <c r="D931" s="3" t="s">
        <v>35</v>
      </c>
      <c r="E931" s="11">
        <v>2</v>
      </c>
      <c r="F931" s="11">
        <v>289.66000000000003</v>
      </c>
      <c r="G931" s="11">
        <v>579.32000000000005</v>
      </c>
      <c r="H931" s="1"/>
      <c r="I931" s="1"/>
      <c r="J931" s="1"/>
      <c r="K931" s="1"/>
      <c r="L931" s="1"/>
      <c r="T931" s="1"/>
      <c r="U931" s="1"/>
      <c r="V931" s="1"/>
      <c r="W931" s="1"/>
      <c r="X931" s="1"/>
      <c r="Y931" s="1"/>
    </row>
    <row r="932" spans="1:25" ht="12.75" customHeight="1" x14ac:dyDescent="0.25">
      <c r="A932" s="4">
        <v>29</v>
      </c>
      <c r="B932" s="1" t="s">
        <v>798</v>
      </c>
      <c r="C932" s="1" t="s">
        <v>799</v>
      </c>
      <c r="D932" s="3" t="s">
        <v>35</v>
      </c>
      <c r="E932" s="11">
        <v>105</v>
      </c>
      <c r="F932" s="11">
        <v>4.25</v>
      </c>
      <c r="G932" s="11">
        <v>446.25</v>
      </c>
      <c r="H932" s="1"/>
      <c r="I932" s="1"/>
      <c r="J932" s="1"/>
      <c r="K932" s="1"/>
      <c r="L932" s="1"/>
      <c r="T932" s="1"/>
      <c r="U932" s="1"/>
      <c r="V932" s="1"/>
      <c r="W932" s="1"/>
      <c r="X932" s="1"/>
      <c r="Y932" s="1"/>
    </row>
    <row r="933" spans="1:25" ht="12.75" customHeight="1" x14ac:dyDescent="0.25">
      <c r="A933" s="4">
        <v>30</v>
      </c>
      <c r="B933" s="2" t="s">
        <v>2727</v>
      </c>
      <c r="C933" s="2" t="s">
        <v>800</v>
      </c>
      <c r="D933" s="3" t="s">
        <v>35</v>
      </c>
      <c r="E933" s="11">
        <v>8</v>
      </c>
      <c r="F933" s="11">
        <v>137.34</v>
      </c>
      <c r="G933" s="11">
        <v>1098.72</v>
      </c>
      <c r="H933" s="1"/>
      <c r="I933" s="1"/>
      <c r="J933" s="1"/>
      <c r="K933" s="1"/>
      <c r="L933" s="1"/>
      <c r="T933" s="1"/>
      <c r="U933" s="1"/>
      <c r="V933" s="1"/>
      <c r="W933" s="1"/>
      <c r="X933" s="1"/>
      <c r="Y933" s="1"/>
    </row>
    <row r="934" spans="1:25" ht="12.75" customHeight="1" x14ac:dyDescent="0.25">
      <c r="A934" s="4">
        <v>31</v>
      </c>
      <c r="B934" s="2" t="s">
        <v>2727</v>
      </c>
      <c r="C934" s="2" t="s">
        <v>801</v>
      </c>
      <c r="D934" s="3" t="s">
        <v>35</v>
      </c>
      <c r="E934" s="11">
        <v>6</v>
      </c>
      <c r="F934" s="11">
        <v>151.83000000000001</v>
      </c>
      <c r="G934" s="11">
        <v>910.98</v>
      </c>
      <c r="H934" s="1"/>
      <c r="I934" s="1"/>
      <c r="J934" s="1"/>
      <c r="K934" s="1"/>
      <c r="L934" s="1"/>
      <c r="T934" s="1"/>
      <c r="U934" s="1"/>
      <c r="V934" s="1"/>
      <c r="W934" s="1"/>
      <c r="X934" s="1"/>
      <c r="Y934" s="1"/>
    </row>
    <row r="935" spans="1:25" ht="12.75" customHeight="1" x14ac:dyDescent="0.25">
      <c r="A935" s="4">
        <v>32</v>
      </c>
      <c r="B935" s="1" t="s">
        <v>802</v>
      </c>
      <c r="C935" s="2" t="s">
        <v>803</v>
      </c>
      <c r="D935" s="3" t="s">
        <v>83</v>
      </c>
      <c r="E935" s="11">
        <v>0.26</v>
      </c>
      <c r="F935" s="11">
        <v>8498.68</v>
      </c>
      <c r="G935" s="11">
        <v>2209.66</v>
      </c>
      <c r="H935" s="1"/>
      <c r="I935" s="1"/>
      <c r="J935" s="1"/>
      <c r="K935" s="1"/>
      <c r="L935" s="1"/>
      <c r="T935" s="1"/>
      <c r="U935" s="1"/>
      <c r="V935" s="1"/>
      <c r="W935" s="1"/>
      <c r="X935" s="1"/>
      <c r="Y935" s="1"/>
    </row>
    <row r="936" spans="1:25" ht="12.75" customHeight="1" x14ac:dyDescent="0.25">
      <c r="A936" s="4">
        <v>33</v>
      </c>
      <c r="B936" s="1" t="s">
        <v>804</v>
      </c>
      <c r="C936" s="2" t="s">
        <v>805</v>
      </c>
      <c r="D936" s="3" t="s">
        <v>69</v>
      </c>
      <c r="E936" s="11">
        <v>24.388000000000002</v>
      </c>
      <c r="F936" s="11">
        <v>63.29</v>
      </c>
      <c r="G936" s="11">
        <v>1543.52</v>
      </c>
      <c r="H936" s="1"/>
      <c r="I936" s="1"/>
      <c r="J936" s="1"/>
      <c r="K936" s="1"/>
      <c r="L936" s="1"/>
      <c r="T936" s="1"/>
      <c r="U936" s="1"/>
      <c r="V936" s="1"/>
      <c r="W936" s="1"/>
      <c r="X936" s="1"/>
      <c r="Y936" s="1"/>
    </row>
    <row r="937" spans="1:25" ht="12.75" customHeight="1" x14ac:dyDescent="0.25">
      <c r="A937" s="4">
        <v>34</v>
      </c>
      <c r="B937" s="1" t="s">
        <v>806</v>
      </c>
      <c r="C937" s="1" t="s">
        <v>807</v>
      </c>
      <c r="D937" s="3" t="s">
        <v>793</v>
      </c>
      <c r="E937" s="11">
        <v>0.4</v>
      </c>
      <c r="F937" s="11">
        <v>117.76</v>
      </c>
      <c r="G937" s="11">
        <v>47.1</v>
      </c>
      <c r="H937" s="1"/>
      <c r="I937" s="1"/>
      <c r="J937" s="1"/>
      <c r="K937" s="1"/>
      <c r="L937" s="1"/>
      <c r="T937" s="1"/>
      <c r="U937" s="1"/>
      <c r="V937" s="1"/>
      <c r="W937" s="1"/>
      <c r="X937" s="1"/>
      <c r="Y937" s="1"/>
    </row>
    <row r="938" spans="1:25" ht="12.75" customHeight="1" x14ac:dyDescent="0.25">
      <c r="A938" s="4">
        <v>35</v>
      </c>
      <c r="B938" s="1" t="s">
        <v>808</v>
      </c>
      <c r="C938" s="2" t="s">
        <v>809</v>
      </c>
      <c r="D938" s="3" t="s">
        <v>793</v>
      </c>
      <c r="E938" s="11">
        <v>0.1</v>
      </c>
      <c r="F938" s="11">
        <v>821.77</v>
      </c>
      <c r="G938" s="11">
        <v>82.18</v>
      </c>
      <c r="H938" s="1"/>
      <c r="I938" s="1"/>
      <c r="J938" s="1"/>
      <c r="K938" s="1"/>
      <c r="L938" s="1"/>
      <c r="T938" s="1"/>
      <c r="U938" s="1"/>
      <c r="V938" s="1"/>
      <c r="W938" s="1"/>
      <c r="X938" s="1"/>
      <c r="Y938" s="1"/>
    </row>
    <row r="939" spans="1:25" ht="12.75" customHeight="1" x14ac:dyDescent="0.25">
      <c r="A939" s="4">
        <v>36</v>
      </c>
      <c r="B939" s="1" t="s">
        <v>796</v>
      </c>
      <c r="C939" s="1" t="s">
        <v>810</v>
      </c>
      <c r="D939" s="3" t="s">
        <v>35</v>
      </c>
      <c r="E939" s="11">
        <v>2</v>
      </c>
      <c r="F939" s="11">
        <v>357.69</v>
      </c>
      <c r="G939" s="11">
        <v>715.38</v>
      </c>
      <c r="H939" s="1"/>
      <c r="I939" s="1"/>
      <c r="J939" s="1"/>
      <c r="K939" s="1"/>
      <c r="L939" s="1"/>
      <c r="T939" s="1"/>
      <c r="U939" s="1"/>
      <c r="V939" s="1"/>
      <c r="W939" s="1"/>
      <c r="X939" s="1"/>
      <c r="Y939" s="1"/>
    </row>
    <row r="940" spans="1:25" ht="12.75" customHeight="1" x14ac:dyDescent="0.25">
      <c r="A940" s="4">
        <v>37</v>
      </c>
      <c r="B940" s="1" t="s">
        <v>811</v>
      </c>
      <c r="C940" s="1" t="s">
        <v>812</v>
      </c>
      <c r="D940" s="3" t="s">
        <v>35</v>
      </c>
      <c r="E940" s="11">
        <v>55</v>
      </c>
      <c r="F940" s="11">
        <v>7.55</v>
      </c>
      <c r="G940" s="11">
        <v>415.25</v>
      </c>
      <c r="H940" s="1"/>
      <c r="I940" s="1"/>
      <c r="J940" s="1"/>
      <c r="K940" s="1"/>
      <c r="L940" s="1"/>
      <c r="T940" s="1"/>
      <c r="U940" s="1"/>
      <c r="V940" s="1"/>
      <c r="W940" s="1"/>
      <c r="X940" s="1"/>
      <c r="Y940" s="1"/>
    </row>
    <row r="941" spans="1:25" ht="12.75" customHeight="1" x14ac:dyDescent="0.25">
      <c r="A941" s="4">
        <v>38</v>
      </c>
      <c r="B941" s="1" t="s">
        <v>813</v>
      </c>
      <c r="C941" s="2" t="s">
        <v>814</v>
      </c>
      <c r="D941" s="3" t="s">
        <v>83</v>
      </c>
      <c r="E941" s="11">
        <v>0.15</v>
      </c>
      <c r="F941" s="11">
        <v>9357.65</v>
      </c>
      <c r="G941" s="11">
        <v>1403.65</v>
      </c>
      <c r="H941" s="1"/>
      <c r="I941" s="1"/>
      <c r="J941" s="1"/>
      <c r="K941" s="1"/>
      <c r="L941" s="1"/>
      <c r="T941" s="1"/>
      <c r="U941" s="1"/>
      <c r="V941" s="1"/>
      <c r="W941" s="1"/>
      <c r="X941" s="1"/>
      <c r="Y941" s="1"/>
    </row>
    <row r="942" spans="1:25" ht="12.75" customHeight="1" x14ac:dyDescent="0.25">
      <c r="A942" s="4">
        <v>39</v>
      </c>
      <c r="B942" s="1" t="s">
        <v>815</v>
      </c>
      <c r="C942" s="2" t="s">
        <v>816</v>
      </c>
      <c r="D942" s="3" t="s">
        <v>69</v>
      </c>
      <c r="E942" s="11">
        <v>14.055</v>
      </c>
      <c r="F942" s="11">
        <v>97.91</v>
      </c>
      <c r="G942" s="11">
        <v>1376.13</v>
      </c>
      <c r="H942" s="1"/>
      <c r="I942" s="1"/>
      <c r="J942" s="1"/>
      <c r="K942" s="1"/>
      <c r="L942" s="1"/>
      <c r="T942" s="1"/>
      <c r="U942" s="1"/>
      <c r="V942" s="1"/>
      <c r="W942" s="1"/>
      <c r="X942" s="1"/>
      <c r="Y942" s="1"/>
    </row>
    <row r="943" spans="1:25" ht="12.75" customHeight="1" x14ac:dyDescent="0.25">
      <c r="A943" s="4">
        <v>40</v>
      </c>
      <c r="B943" s="1" t="s">
        <v>817</v>
      </c>
      <c r="C943" s="1" t="s">
        <v>818</v>
      </c>
      <c r="D943" s="3" t="s">
        <v>793</v>
      </c>
      <c r="E943" s="11">
        <v>0.2</v>
      </c>
      <c r="F943" s="11">
        <v>157.04</v>
      </c>
      <c r="G943" s="11">
        <v>31.41</v>
      </c>
      <c r="H943" s="1"/>
      <c r="I943" s="1"/>
      <c r="J943" s="1"/>
      <c r="K943" s="1"/>
      <c r="L943" s="1"/>
      <c r="T943" s="1"/>
      <c r="U943" s="1"/>
      <c r="V943" s="1"/>
      <c r="W943" s="1"/>
      <c r="X943" s="1"/>
      <c r="Y943" s="1"/>
    </row>
    <row r="944" spans="1:25" ht="12.75" customHeight="1" x14ac:dyDescent="0.25">
      <c r="A944" s="4">
        <v>41</v>
      </c>
      <c r="B944" s="1" t="s">
        <v>817</v>
      </c>
      <c r="C944" s="1" t="s">
        <v>819</v>
      </c>
      <c r="D944" s="3" t="s">
        <v>793</v>
      </c>
      <c r="E944" s="11">
        <v>0.1</v>
      </c>
      <c r="F944" s="11">
        <v>184.51</v>
      </c>
      <c r="G944" s="11">
        <v>18.45</v>
      </c>
      <c r="H944" s="1"/>
      <c r="I944" s="1"/>
      <c r="J944" s="1"/>
      <c r="K944" s="1"/>
      <c r="L944" s="1"/>
      <c r="T944" s="1"/>
      <c r="U944" s="1"/>
      <c r="V944" s="1"/>
      <c r="W944" s="1"/>
      <c r="X944" s="1"/>
      <c r="Y944" s="1"/>
    </row>
    <row r="945" spans="1:25" ht="12.75" customHeight="1" x14ac:dyDescent="0.25">
      <c r="A945" s="4">
        <v>42</v>
      </c>
      <c r="B945" s="1" t="s">
        <v>820</v>
      </c>
      <c r="C945" s="2" t="s">
        <v>821</v>
      </c>
      <c r="D945" s="3" t="s">
        <v>793</v>
      </c>
      <c r="E945" s="11">
        <v>0.2</v>
      </c>
      <c r="F945" s="11">
        <v>2002.72</v>
      </c>
      <c r="G945" s="11">
        <v>400.54</v>
      </c>
      <c r="H945" s="1"/>
      <c r="I945" s="1"/>
      <c r="J945" s="1"/>
      <c r="K945" s="1"/>
      <c r="L945" s="1"/>
      <c r="T945" s="1"/>
      <c r="U945" s="1"/>
      <c r="V945" s="1"/>
      <c r="W945" s="1"/>
      <c r="X945" s="1"/>
      <c r="Y945" s="1"/>
    </row>
    <row r="946" spans="1:25" ht="12.75" customHeight="1" x14ac:dyDescent="0.25">
      <c r="A946" s="4">
        <v>43</v>
      </c>
      <c r="B946" s="1" t="s">
        <v>822</v>
      </c>
      <c r="C946" s="1" t="s">
        <v>823</v>
      </c>
      <c r="D946" s="3" t="s">
        <v>35</v>
      </c>
      <c r="E946" s="11">
        <v>28</v>
      </c>
      <c r="F946" s="11">
        <v>8.93</v>
      </c>
      <c r="G946" s="11">
        <v>250.04</v>
      </c>
      <c r="H946" s="1"/>
      <c r="I946" s="1"/>
      <c r="J946" s="1"/>
      <c r="K946" s="1"/>
      <c r="L946" s="1"/>
      <c r="T946" s="1"/>
      <c r="U946" s="1"/>
      <c r="V946" s="1"/>
      <c r="W946" s="1"/>
      <c r="X946" s="1"/>
      <c r="Y946" s="1"/>
    </row>
    <row r="947" spans="1:25" ht="12.75" customHeight="1" x14ac:dyDescent="0.25">
      <c r="A947" s="4">
        <v>44</v>
      </c>
      <c r="B947" s="1" t="s">
        <v>824</v>
      </c>
      <c r="C947" s="2" t="s">
        <v>825</v>
      </c>
      <c r="D947" s="3" t="s">
        <v>69</v>
      </c>
      <c r="E947" s="11">
        <v>2</v>
      </c>
      <c r="F947" s="11">
        <v>141.81</v>
      </c>
      <c r="G947" s="11">
        <v>283.62</v>
      </c>
      <c r="H947" s="1"/>
      <c r="I947" s="1"/>
      <c r="J947" s="1"/>
      <c r="K947" s="1"/>
      <c r="L947" s="1"/>
      <c r="T947" s="1"/>
      <c r="U947" s="1"/>
      <c r="V947" s="1"/>
      <c r="W947" s="1"/>
      <c r="X947" s="1"/>
      <c r="Y947" s="1"/>
    </row>
    <row r="948" spans="1:25" ht="12.75" customHeight="1" x14ac:dyDescent="0.25">
      <c r="A948" s="4">
        <v>45</v>
      </c>
      <c r="B948" s="1" t="s">
        <v>826</v>
      </c>
      <c r="C948" s="2" t="s">
        <v>827</v>
      </c>
      <c r="D948" s="3" t="s">
        <v>828</v>
      </c>
      <c r="E948" s="11">
        <v>9.6</v>
      </c>
      <c r="F948" s="11">
        <v>234.29</v>
      </c>
      <c r="G948" s="11">
        <v>2249.1799999999998</v>
      </c>
      <c r="H948" s="1"/>
      <c r="I948" s="1"/>
      <c r="J948" s="1"/>
      <c r="K948" s="1"/>
      <c r="L948" s="1"/>
      <c r="T948" s="1"/>
      <c r="U948" s="1"/>
      <c r="V948" s="1"/>
      <c r="W948" s="1"/>
      <c r="X948" s="1"/>
      <c r="Y948" s="1"/>
    </row>
    <row r="949" spans="1:25" ht="12.75" customHeight="1" x14ac:dyDescent="0.25">
      <c r="A949" s="4">
        <v>46</v>
      </c>
      <c r="B949" s="1" t="s">
        <v>2728</v>
      </c>
      <c r="C949" s="2" t="s">
        <v>829</v>
      </c>
      <c r="D949" s="3" t="s">
        <v>69</v>
      </c>
      <c r="E949" s="11">
        <v>56.1</v>
      </c>
      <c r="F949" s="11">
        <v>23.22</v>
      </c>
      <c r="G949" s="11">
        <v>1302.6400000000001</v>
      </c>
      <c r="H949" s="1"/>
      <c r="I949" s="1"/>
      <c r="J949" s="1"/>
      <c r="K949" s="1"/>
      <c r="L949" s="1"/>
      <c r="T949" s="1"/>
      <c r="U949" s="1"/>
      <c r="V949" s="1"/>
      <c r="W949" s="1"/>
      <c r="X949" s="1"/>
      <c r="Y949" s="1"/>
    </row>
    <row r="950" spans="1:25" ht="12.75" customHeight="1" x14ac:dyDescent="0.25">
      <c r="A950" s="4">
        <v>47</v>
      </c>
      <c r="B950" s="1" t="s">
        <v>2728</v>
      </c>
      <c r="C950" s="2" t="s">
        <v>830</v>
      </c>
      <c r="D950" s="3" t="s">
        <v>69</v>
      </c>
      <c r="E950" s="11">
        <v>26.52</v>
      </c>
      <c r="F950" s="11">
        <v>36.979999999999997</v>
      </c>
      <c r="G950" s="11">
        <v>980.71</v>
      </c>
      <c r="H950" s="1"/>
      <c r="I950" s="1"/>
      <c r="J950" s="1"/>
      <c r="K950" s="1"/>
      <c r="L950" s="1"/>
      <c r="T950" s="1"/>
      <c r="U950" s="1"/>
      <c r="V950" s="1"/>
      <c r="W950" s="1"/>
      <c r="X950" s="1"/>
      <c r="Y950" s="1"/>
    </row>
    <row r="951" spans="1:25" ht="12.75" customHeight="1" x14ac:dyDescent="0.25">
      <c r="A951" s="4">
        <v>48</v>
      </c>
      <c r="B951" s="1" t="s">
        <v>2728</v>
      </c>
      <c r="C951" s="2" t="s">
        <v>831</v>
      </c>
      <c r="D951" s="3" t="s">
        <v>69</v>
      </c>
      <c r="E951" s="11">
        <v>15.3</v>
      </c>
      <c r="F951" s="11">
        <v>42.72</v>
      </c>
      <c r="G951" s="11">
        <v>653.62</v>
      </c>
      <c r="H951" s="1"/>
      <c r="I951" s="1"/>
      <c r="J951" s="1"/>
      <c r="K951" s="1"/>
      <c r="L951" s="1"/>
      <c r="T951" s="1"/>
      <c r="U951" s="1"/>
      <c r="V951" s="1"/>
      <c r="W951" s="1"/>
      <c r="X951" s="1"/>
      <c r="Y951" s="1"/>
    </row>
    <row r="952" spans="1:25" ht="12.75" customHeight="1" x14ac:dyDescent="0.25">
      <c r="A952" s="4">
        <v>49</v>
      </c>
      <c r="B952" s="2" t="s">
        <v>2729</v>
      </c>
      <c r="C952" s="1" t="s">
        <v>832</v>
      </c>
      <c r="D952" s="3" t="s">
        <v>35</v>
      </c>
      <c r="E952" s="11">
        <v>165</v>
      </c>
      <c r="F952" s="11">
        <v>3.42</v>
      </c>
      <c r="G952" s="11">
        <v>564.29999999999995</v>
      </c>
      <c r="H952" s="1"/>
      <c r="I952" s="1"/>
      <c r="J952" s="1"/>
      <c r="K952" s="1"/>
      <c r="L952" s="1"/>
      <c r="T952" s="1"/>
      <c r="U952" s="1"/>
      <c r="V952" s="1"/>
      <c r="W952" s="1"/>
      <c r="X952" s="1"/>
      <c r="Y952" s="1"/>
    </row>
    <row r="953" spans="1:25" ht="12.75" customHeight="1" x14ac:dyDescent="0.25">
      <c r="A953" s="4">
        <v>50</v>
      </c>
      <c r="B953" s="2" t="s">
        <v>2729</v>
      </c>
      <c r="C953" s="1" t="s">
        <v>833</v>
      </c>
      <c r="D953" s="3" t="s">
        <v>35</v>
      </c>
      <c r="E953" s="11">
        <v>78</v>
      </c>
      <c r="F953" s="11">
        <v>4.67</v>
      </c>
      <c r="G953" s="11">
        <v>364.26</v>
      </c>
      <c r="H953" s="1"/>
      <c r="I953" s="1"/>
      <c r="J953" s="1"/>
      <c r="K953" s="1"/>
      <c r="L953" s="1"/>
      <c r="T953" s="1"/>
      <c r="U953" s="1"/>
      <c r="V953" s="1"/>
      <c r="W953" s="1"/>
      <c r="X953" s="1"/>
      <c r="Y953" s="1"/>
    </row>
    <row r="954" spans="1:25" ht="12.75" customHeight="1" x14ac:dyDescent="0.25">
      <c r="A954" s="4">
        <v>51</v>
      </c>
      <c r="B954" s="2" t="s">
        <v>2729</v>
      </c>
      <c r="C954" s="1" t="s">
        <v>834</v>
      </c>
      <c r="D954" s="3" t="s">
        <v>35</v>
      </c>
      <c r="E954" s="11">
        <v>45</v>
      </c>
      <c r="F954" s="11">
        <v>8.4</v>
      </c>
      <c r="G954" s="11">
        <v>378</v>
      </c>
      <c r="H954" s="1"/>
      <c r="I954" s="1"/>
      <c r="J954" s="1"/>
      <c r="K954" s="1"/>
      <c r="L954" s="1"/>
      <c r="T954" s="1"/>
      <c r="U954" s="1"/>
      <c r="V954" s="1"/>
      <c r="W954" s="1"/>
      <c r="X954" s="1"/>
      <c r="Y954" s="1"/>
    </row>
    <row r="955" spans="1:25" ht="12.75" customHeight="1" x14ac:dyDescent="0.25">
      <c r="A955" s="4">
        <v>52</v>
      </c>
      <c r="B955" s="2" t="s">
        <v>2730</v>
      </c>
      <c r="C955" s="2" t="s">
        <v>835</v>
      </c>
      <c r="D955" s="3" t="s">
        <v>69</v>
      </c>
      <c r="E955" s="11">
        <v>132.61439999999999</v>
      </c>
      <c r="F955" s="11">
        <v>7.78</v>
      </c>
      <c r="G955" s="11">
        <v>1031.74</v>
      </c>
      <c r="H955" s="1"/>
      <c r="I955" s="1"/>
      <c r="J955" s="1"/>
      <c r="K955" s="1"/>
      <c r="L955" s="1"/>
      <c r="T955" s="1"/>
      <c r="U955" s="1"/>
      <c r="V955" s="1"/>
      <c r="W955" s="1"/>
      <c r="X955" s="1"/>
      <c r="Y955" s="1"/>
    </row>
    <row r="956" spans="1:25" ht="12.75" customHeight="1" x14ac:dyDescent="0.25">
      <c r="A956" s="4">
        <v>53</v>
      </c>
      <c r="B956" s="2" t="s">
        <v>2731</v>
      </c>
      <c r="C956" s="2" t="s">
        <v>836</v>
      </c>
      <c r="D956" s="3" t="s">
        <v>155</v>
      </c>
      <c r="E956" s="11">
        <v>1.3632</v>
      </c>
      <c r="F956" s="11">
        <v>478.23</v>
      </c>
      <c r="G956" s="11">
        <v>651.91999999999996</v>
      </c>
      <c r="H956" s="1"/>
      <c r="I956" s="1"/>
      <c r="J956" s="1"/>
      <c r="K956" s="1"/>
      <c r="L956" s="1"/>
      <c r="T956" s="1"/>
      <c r="U956" s="1"/>
      <c r="V956" s="1"/>
      <c r="W956" s="1"/>
      <c r="X956" s="1"/>
      <c r="Y956" s="1"/>
    </row>
    <row r="957" spans="1:25" ht="12.75" customHeight="1" x14ac:dyDescent="0.25">
      <c r="A957" s="4">
        <v>54</v>
      </c>
      <c r="B957" s="2" t="s">
        <v>2732</v>
      </c>
      <c r="C957" s="1" t="s">
        <v>837</v>
      </c>
      <c r="D957" s="3" t="s">
        <v>155</v>
      </c>
      <c r="E957" s="11">
        <v>0.29760000000000003</v>
      </c>
      <c r="F957" s="11">
        <v>311.02</v>
      </c>
      <c r="G957" s="11">
        <v>92.56</v>
      </c>
      <c r="H957" s="1"/>
      <c r="I957" s="1"/>
      <c r="J957" s="1"/>
      <c r="K957" s="1"/>
      <c r="L957" s="1"/>
      <c r="T957" s="1"/>
      <c r="U957" s="1"/>
      <c r="V957" s="1"/>
      <c r="W957" s="1"/>
      <c r="X957" s="1"/>
      <c r="Y957" s="1"/>
    </row>
    <row r="958" spans="1:25" ht="12.75" customHeight="1" x14ac:dyDescent="0.25">
      <c r="A958" s="4">
        <v>55</v>
      </c>
      <c r="B958" s="1" t="s">
        <v>442</v>
      </c>
      <c r="C958" s="2" t="s">
        <v>443</v>
      </c>
      <c r="D958" s="3" t="s">
        <v>43</v>
      </c>
      <c r="E958" s="11">
        <v>0.222</v>
      </c>
      <c r="F958" s="11">
        <v>9244.51</v>
      </c>
      <c r="G958" s="11">
        <v>2052.2800000000002</v>
      </c>
      <c r="H958" s="1"/>
      <c r="I958" s="1"/>
      <c r="J958" s="1"/>
      <c r="K958" s="1"/>
      <c r="L958" s="1"/>
      <c r="T958" s="1"/>
      <c r="U958" s="1"/>
      <c r="V958" s="1"/>
      <c r="W958" s="1"/>
      <c r="X958" s="1"/>
      <c r="Y958" s="1"/>
    </row>
    <row r="959" spans="1:25" ht="12.75" customHeight="1" x14ac:dyDescent="0.25">
      <c r="A959" s="4">
        <v>56</v>
      </c>
      <c r="B959" s="1" t="s">
        <v>838</v>
      </c>
      <c r="C959" s="1" t="s">
        <v>839</v>
      </c>
      <c r="D959" s="3" t="s">
        <v>149</v>
      </c>
      <c r="E959" s="11">
        <v>100</v>
      </c>
      <c r="F959" s="11">
        <v>42.15</v>
      </c>
      <c r="G959" s="11">
        <v>4215</v>
      </c>
      <c r="H959" s="1"/>
      <c r="I959" s="1"/>
      <c r="J959" s="1"/>
      <c r="K959" s="1"/>
      <c r="L959" s="1"/>
      <c r="T959" s="1"/>
      <c r="U959" s="1"/>
      <c r="V959" s="1"/>
      <c r="W959" s="1"/>
      <c r="X959" s="1"/>
      <c r="Y959" s="1"/>
    </row>
    <row r="960" spans="1:25" ht="12.75" customHeight="1" x14ac:dyDescent="0.25">
      <c r="A960" s="4">
        <v>57</v>
      </c>
      <c r="B960" s="1" t="s">
        <v>840</v>
      </c>
      <c r="C960" s="2" t="s">
        <v>841</v>
      </c>
      <c r="D960" s="3" t="s">
        <v>260</v>
      </c>
      <c r="E960" s="11">
        <v>8</v>
      </c>
      <c r="F960" s="11">
        <v>1451.1</v>
      </c>
      <c r="G960" s="11">
        <v>11608.8</v>
      </c>
      <c r="H960" s="1"/>
      <c r="I960" s="1"/>
      <c r="J960" s="1"/>
      <c r="K960" s="1"/>
      <c r="L960" s="1"/>
      <c r="T960" s="1"/>
      <c r="U960" s="1"/>
      <c r="V960" s="1"/>
      <c r="W960" s="1"/>
      <c r="X960" s="1"/>
      <c r="Y960" s="1"/>
    </row>
    <row r="961" spans="1:25" ht="12.75" customHeight="1" x14ac:dyDescent="0.25">
      <c r="A961" s="4">
        <v>58</v>
      </c>
      <c r="B961" s="1" t="s">
        <v>842</v>
      </c>
      <c r="C961" s="2" t="s">
        <v>843</v>
      </c>
      <c r="D961" s="3" t="s">
        <v>260</v>
      </c>
      <c r="E961" s="11">
        <v>16</v>
      </c>
      <c r="F961" s="11">
        <v>762.24</v>
      </c>
      <c r="G961" s="11">
        <v>12195.84</v>
      </c>
      <c r="H961" s="1"/>
      <c r="I961" s="1"/>
      <c r="J961" s="1"/>
      <c r="K961" s="1"/>
      <c r="L961" s="1"/>
      <c r="T961" s="1"/>
      <c r="U961" s="1"/>
      <c r="V961" s="1"/>
      <c r="W961" s="1"/>
      <c r="X961" s="1"/>
      <c r="Y961" s="1"/>
    </row>
    <row r="962" spans="1:25" ht="12.75" customHeight="1" x14ac:dyDescent="0.25">
      <c r="A962" s="4">
        <v>59</v>
      </c>
      <c r="B962" s="1" t="s">
        <v>759</v>
      </c>
      <c r="C962" s="2" t="s">
        <v>760</v>
      </c>
      <c r="D962" s="3" t="s">
        <v>35</v>
      </c>
      <c r="E962" s="11">
        <v>12</v>
      </c>
      <c r="F962" s="11">
        <v>96.9</v>
      </c>
      <c r="G962" s="11">
        <v>1162.8</v>
      </c>
      <c r="H962" s="1"/>
      <c r="I962" s="1"/>
      <c r="J962" s="1"/>
      <c r="K962" s="1"/>
      <c r="L962" s="1"/>
      <c r="T962" s="1"/>
      <c r="U962" s="1"/>
      <c r="V962" s="1"/>
      <c r="W962" s="1"/>
      <c r="X962" s="1"/>
      <c r="Y962" s="1"/>
    </row>
    <row r="963" spans="1:25" ht="12.75" customHeight="1" x14ac:dyDescent="0.25">
      <c r="A963" s="4">
        <v>60</v>
      </c>
      <c r="B963" s="1" t="s">
        <v>763</v>
      </c>
      <c r="C963" s="2" t="s">
        <v>764</v>
      </c>
      <c r="D963" s="3" t="s">
        <v>35</v>
      </c>
      <c r="E963" s="11">
        <v>4</v>
      </c>
      <c r="F963" s="11">
        <v>214.24</v>
      </c>
      <c r="G963" s="11">
        <v>856.96</v>
      </c>
      <c r="H963" s="1"/>
      <c r="I963" s="1"/>
      <c r="J963" s="1"/>
      <c r="K963" s="1"/>
      <c r="L963" s="1"/>
      <c r="T963" s="1"/>
      <c r="U963" s="1"/>
      <c r="V963" s="1"/>
      <c r="W963" s="1"/>
      <c r="X963" s="1"/>
      <c r="Y963" s="1"/>
    </row>
    <row r="964" spans="1:25" ht="12.75" customHeight="1" x14ac:dyDescent="0.25">
      <c r="A964" s="4">
        <v>61</v>
      </c>
      <c r="B964" s="1" t="s">
        <v>765</v>
      </c>
      <c r="C964" s="2" t="s">
        <v>766</v>
      </c>
      <c r="D964" s="3" t="s">
        <v>35</v>
      </c>
      <c r="E964" s="11">
        <v>3</v>
      </c>
      <c r="F964" s="11">
        <v>311.68</v>
      </c>
      <c r="G964" s="11">
        <v>935.04</v>
      </c>
      <c r="H964" s="1"/>
      <c r="I964" s="1"/>
      <c r="J964" s="1"/>
      <c r="K964" s="1"/>
      <c r="L964" s="1"/>
      <c r="T964" s="1"/>
      <c r="U964" s="1"/>
      <c r="V964" s="1"/>
      <c r="W964" s="1"/>
      <c r="X964" s="1"/>
      <c r="Y964" s="1"/>
    </row>
    <row r="965" spans="1:25" ht="12.75" customHeight="1" x14ac:dyDescent="0.25">
      <c r="A965" s="4">
        <v>62</v>
      </c>
      <c r="B965" s="1" t="s">
        <v>844</v>
      </c>
      <c r="C965" s="2" t="s">
        <v>845</v>
      </c>
      <c r="D965" s="3" t="s">
        <v>35</v>
      </c>
      <c r="E965" s="11">
        <v>1</v>
      </c>
      <c r="F965" s="11">
        <v>663.17</v>
      </c>
      <c r="G965" s="11">
        <v>663.17</v>
      </c>
      <c r="H965" s="1"/>
      <c r="I965" s="1"/>
      <c r="J965" s="1"/>
      <c r="K965" s="1"/>
      <c r="L965" s="1"/>
      <c r="T965" s="1"/>
      <c r="U965" s="1"/>
      <c r="V965" s="1"/>
      <c r="W965" s="1"/>
      <c r="X965" s="1"/>
      <c r="Y965" s="1"/>
    </row>
    <row r="966" spans="1:25" ht="12.75" customHeight="1" x14ac:dyDescent="0.25">
      <c r="A966" s="4">
        <v>63</v>
      </c>
      <c r="B966" s="1" t="s">
        <v>767</v>
      </c>
      <c r="C966" s="2" t="s">
        <v>768</v>
      </c>
      <c r="D966" s="3" t="s">
        <v>35</v>
      </c>
      <c r="E966" s="11">
        <v>1</v>
      </c>
      <c r="F966" s="11">
        <v>169.29</v>
      </c>
      <c r="G966" s="11">
        <v>169.29</v>
      </c>
      <c r="H966" s="1"/>
      <c r="I966" s="1"/>
      <c r="J966" s="1"/>
      <c r="K966" s="1"/>
      <c r="L966" s="1"/>
      <c r="T966" s="1"/>
      <c r="U966" s="1"/>
      <c r="V966" s="1"/>
      <c r="W966" s="1"/>
      <c r="X966" s="1"/>
      <c r="Y966" s="1"/>
    </row>
    <row r="967" spans="1:25" ht="12.75" customHeight="1" x14ac:dyDescent="0.25">
      <c r="A967" s="4">
        <v>64</v>
      </c>
      <c r="B967" s="1" t="s">
        <v>787</v>
      </c>
      <c r="C967" s="2" t="s">
        <v>788</v>
      </c>
      <c r="D967" s="3" t="s">
        <v>83</v>
      </c>
      <c r="E967" s="11">
        <v>0.93</v>
      </c>
      <c r="F967" s="11">
        <v>8749.2099999999991</v>
      </c>
      <c r="G967" s="11">
        <v>8136.77</v>
      </c>
      <c r="H967" s="1"/>
      <c r="I967" s="1"/>
      <c r="J967" s="1"/>
      <c r="K967" s="1"/>
      <c r="L967" s="1"/>
      <c r="T967" s="1"/>
      <c r="U967" s="1"/>
      <c r="V967" s="1"/>
      <c r="W967" s="1"/>
      <c r="X967" s="1"/>
      <c r="Y967" s="1"/>
    </row>
    <row r="968" spans="1:25" ht="12.75" customHeight="1" x14ac:dyDescent="0.25">
      <c r="A968" s="4">
        <v>65</v>
      </c>
      <c r="B968" s="1" t="s">
        <v>846</v>
      </c>
      <c r="C968" s="2" t="s">
        <v>847</v>
      </c>
      <c r="D968" s="3" t="s">
        <v>69</v>
      </c>
      <c r="E968" s="11">
        <v>83.606999999999999</v>
      </c>
      <c r="F968" s="11">
        <v>57.72</v>
      </c>
      <c r="G968" s="11">
        <v>4825.8</v>
      </c>
      <c r="H968" s="1"/>
      <c r="I968" s="1"/>
      <c r="J968" s="1"/>
      <c r="K968" s="1"/>
      <c r="L968" s="1"/>
      <c r="T968" s="1"/>
      <c r="U968" s="1"/>
      <c r="V968" s="1"/>
      <c r="W968" s="1"/>
      <c r="X968" s="1"/>
      <c r="Y968" s="1"/>
    </row>
    <row r="969" spans="1:25" ht="12.75" customHeight="1" x14ac:dyDescent="0.25">
      <c r="A969" s="4">
        <v>66</v>
      </c>
      <c r="B969" s="1" t="s">
        <v>791</v>
      </c>
      <c r="C969" s="1" t="s">
        <v>792</v>
      </c>
      <c r="D969" s="3" t="s">
        <v>793</v>
      </c>
      <c r="E969" s="11">
        <v>0.60000000000000009</v>
      </c>
      <c r="F969" s="11">
        <v>90.39</v>
      </c>
      <c r="G969" s="11">
        <v>54.23</v>
      </c>
      <c r="H969" s="1"/>
      <c r="I969" s="1"/>
      <c r="J969" s="1"/>
      <c r="K969" s="1"/>
      <c r="L969" s="1"/>
      <c r="T969" s="1"/>
      <c r="U969" s="1"/>
      <c r="V969" s="1"/>
      <c r="W969" s="1"/>
      <c r="X969" s="1"/>
      <c r="Y969" s="1"/>
    </row>
    <row r="970" spans="1:25" ht="12.75" customHeight="1" x14ac:dyDescent="0.25">
      <c r="A970" s="4">
        <v>67</v>
      </c>
      <c r="B970" s="1" t="s">
        <v>794</v>
      </c>
      <c r="C970" s="2" t="s">
        <v>795</v>
      </c>
      <c r="D970" s="3" t="s">
        <v>793</v>
      </c>
      <c r="E970" s="11">
        <v>0.60000000000000009</v>
      </c>
      <c r="F970" s="11">
        <v>70.67</v>
      </c>
      <c r="G970" s="11">
        <v>42.4</v>
      </c>
      <c r="H970" s="1"/>
      <c r="I970" s="1"/>
      <c r="J970" s="1"/>
      <c r="K970" s="1"/>
      <c r="L970" s="1"/>
      <c r="T970" s="1"/>
      <c r="U970" s="1"/>
      <c r="V970" s="1"/>
      <c r="W970" s="1"/>
      <c r="X970" s="1"/>
      <c r="Y970" s="1"/>
    </row>
    <row r="971" spans="1:25" ht="12.75" customHeight="1" x14ac:dyDescent="0.25">
      <c r="A971" s="4">
        <v>68</v>
      </c>
      <c r="B971" s="1" t="s">
        <v>798</v>
      </c>
      <c r="C971" s="1" t="s">
        <v>799</v>
      </c>
      <c r="D971" s="3" t="s">
        <v>35</v>
      </c>
      <c r="E971" s="11">
        <v>150</v>
      </c>
      <c r="F971" s="11">
        <v>4.25</v>
      </c>
      <c r="G971" s="11">
        <v>637.5</v>
      </c>
      <c r="H971" s="1"/>
      <c r="I971" s="1"/>
      <c r="J971" s="1"/>
      <c r="K971" s="1"/>
      <c r="L971" s="1"/>
      <c r="T971" s="1"/>
      <c r="U971" s="1"/>
      <c r="V971" s="1"/>
      <c r="W971" s="1"/>
      <c r="X971" s="1"/>
      <c r="Y971" s="1"/>
    </row>
    <row r="972" spans="1:25" ht="12.75" customHeight="1" x14ac:dyDescent="0.25">
      <c r="A972" s="4">
        <v>69</v>
      </c>
      <c r="B972" s="1" t="s">
        <v>802</v>
      </c>
      <c r="C972" s="2" t="s">
        <v>803</v>
      </c>
      <c r="D972" s="3" t="s">
        <v>83</v>
      </c>
      <c r="E972" s="11">
        <v>0.44</v>
      </c>
      <c r="F972" s="11">
        <v>8498.68</v>
      </c>
      <c r="G972" s="11">
        <v>3739.42</v>
      </c>
      <c r="H972" s="1"/>
      <c r="I972" s="1"/>
      <c r="J972" s="1"/>
      <c r="K972" s="1"/>
      <c r="L972" s="1"/>
      <c r="T972" s="1"/>
      <c r="U972" s="1"/>
      <c r="V972" s="1"/>
      <c r="W972" s="1"/>
      <c r="X972" s="1"/>
      <c r="Y972" s="1"/>
    </row>
    <row r="973" spans="1:25" ht="12.75" customHeight="1" x14ac:dyDescent="0.25">
      <c r="A973" s="4">
        <v>70</v>
      </c>
      <c r="B973" s="1" t="s">
        <v>848</v>
      </c>
      <c r="C973" s="2" t="s">
        <v>849</v>
      </c>
      <c r="D973" s="3" t="s">
        <v>69</v>
      </c>
      <c r="E973" s="11">
        <v>41.271999999999998</v>
      </c>
      <c r="F973" s="11">
        <v>126.89</v>
      </c>
      <c r="G973" s="11">
        <v>5237</v>
      </c>
      <c r="H973" s="1"/>
      <c r="I973" s="1"/>
      <c r="J973" s="1"/>
      <c r="K973" s="1"/>
      <c r="L973" s="1"/>
      <c r="T973" s="1"/>
      <c r="U973" s="1"/>
      <c r="V973" s="1"/>
      <c r="W973" s="1"/>
      <c r="X973" s="1"/>
      <c r="Y973" s="1"/>
    </row>
    <row r="974" spans="1:25" ht="12.75" customHeight="1" x14ac:dyDescent="0.25">
      <c r="A974" s="4">
        <v>71</v>
      </c>
      <c r="B974" s="1" t="s">
        <v>806</v>
      </c>
      <c r="C974" s="1" t="s">
        <v>807</v>
      </c>
      <c r="D974" s="3" t="s">
        <v>793</v>
      </c>
      <c r="E974" s="11">
        <v>0.4</v>
      </c>
      <c r="F974" s="11">
        <v>117.76</v>
      </c>
      <c r="G974" s="11">
        <v>47.1</v>
      </c>
      <c r="H974" s="1"/>
      <c r="I974" s="1"/>
      <c r="J974" s="1"/>
      <c r="K974" s="1"/>
      <c r="L974" s="1"/>
      <c r="T974" s="1"/>
      <c r="U974" s="1"/>
      <c r="V974" s="1"/>
      <c r="W974" s="1"/>
      <c r="X974" s="1"/>
      <c r="Y974" s="1"/>
    </row>
    <row r="975" spans="1:25" ht="12.75" customHeight="1" x14ac:dyDescent="0.25">
      <c r="A975" s="4">
        <v>72</v>
      </c>
      <c r="B975" s="1" t="s">
        <v>850</v>
      </c>
      <c r="C975" s="2" t="s">
        <v>851</v>
      </c>
      <c r="D975" s="3" t="s">
        <v>35</v>
      </c>
      <c r="E975" s="11">
        <v>1</v>
      </c>
      <c r="F975" s="11">
        <v>134.29</v>
      </c>
      <c r="G975" s="11">
        <v>134.29</v>
      </c>
      <c r="H975" s="1"/>
      <c r="I975" s="1"/>
      <c r="J975" s="1"/>
      <c r="K975" s="1"/>
      <c r="L975" s="1"/>
      <c r="T975" s="1"/>
      <c r="U975" s="1"/>
      <c r="V975" s="1"/>
      <c r="W975" s="1"/>
      <c r="X975" s="1"/>
      <c r="Y975" s="1"/>
    </row>
    <row r="976" spans="1:25" ht="12.75" customHeight="1" x14ac:dyDescent="0.25">
      <c r="A976" s="4">
        <v>73</v>
      </c>
      <c r="B976" s="1" t="s">
        <v>811</v>
      </c>
      <c r="C976" s="1" t="s">
        <v>812</v>
      </c>
      <c r="D976" s="3" t="s">
        <v>35</v>
      </c>
      <c r="E976" s="11">
        <v>55</v>
      </c>
      <c r="F976" s="11">
        <v>7.55</v>
      </c>
      <c r="G976" s="11">
        <v>415.25</v>
      </c>
      <c r="H976" s="1"/>
      <c r="I976" s="1"/>
      <c r="J976" s="1"/>
      <c r="K976" s="1"/>
      <c r="L976" s="1"/>
      <c r="T976" s="1"/>
      <c r="U976" s="1"/>
      <c r="V976" s="1"/>
      <c r="W976" s="1"/>
      <c r="X976" s="1"/>
      <c r="Y976" s="1"/>
    </row>
    <row r="977" spans="1:25" ht="12.75" customHeight="1" x14ac:dyDescent="0.25">
      <c r="A977" s="4">
        <v>74</v>
      </c>
      <c r="B977" s="1" t="s">
        <v>813</v>
      </c>
      <c r="C977" s="2" t="s">
        <v>814</v>
      </c>
      <c r="D977" s="3" t="s">
        <v>83</v>
      </c>
      <c r="E977" s="11">
        <v>0.15</v>
      </c>
      <c r="F977" s="11">
        <v>9357.65</v>
      </c>
      <c r="G977" s="11">
        <v>1403.65</v>
      </c>
      <c r="H977" s="1"/>
      <c r="I977" s="1"/>
      <c r="J977" s="1"/>
      <c r="K977" s="1"/>
      <c r="L977" s="1"/>
      <c r="T977" s="1"/>
      <c r="U977" s="1"/>
      <c r="V977" s="1"/>
      <c r="W977" s="1"/>
      <c r="X977" s="1"/>
      <c r="Y977" s="1"/>
    </row>
    <row r="978" spans="1:25" ht="12.75" customHeight="1" x14ac:dyDescent="0.25">
      <c r="A978" s="4">
        <v>75</v>
      </c>
      <c r="B978" s="1" t="s">
        <v>852</v>
      </c>
      <c r="C978" s="2" t="s">
        <v>853</v>
      </c>
      <c r="D978" s="3" t="s">
        <v>69</v>
      </c>
      <c r="E978" s="11">
        <v>14.055</v>
      </c>
      <c r="F978" s="11">
        <v>182.3</v>
      </c>
      <c r="G978" s="11">
        <v>2562.23</v>
      </c>
      <c r="H978" s="1"/>
      <c r="I978" s="1"/>
      <c r="J978" s="1"/>
      <c r="K978" s="1"/>
      <c r="L978" s="1"/>
      <c r="T978" s="1"/>
      <c r="U978" s="1"/>
      <c r="V978" s="1"/>
      <c r="W978" s="1"/>
      <c r="X978" s="1"/>
      <c r="Y978" s="1"/>
    </row>
    <row r="979" spans="1:25" ht="12.75" customHeight="1" x14ac:dyDescent="0.25">
      <c r="A979" s="4">
        <v>76</v>
      </c>
      <c r="B979" s="1" t="s">
        <v>822</v>
      </c>
      <c r="C979" s="1" t="s">
        <v>823</v>
      </c>
      <c r="D979" s="3" t="s">
        <v>35</v>
      </c>
      <c r="E979" s="11">
        <v>28</v>
      </c>
      <c r="F979" s="11">
        <v>8.93</v>
      </c>
      <c r="G979" s="11">
        <v>250.04</v>
      </c>
      <c r="H979" s="1"/>
      <c r="I979" s="1"/>
      <c r="J979" s="1"/>
      <c r="K979" s="1"/>
      <c r="L979" s="1"/>
      <c r="T979" s="1"/>
      <c r="U979" s="1"/>
      <c r="V979" s="1"/>
      <c r="W979" s="1"/>
      <c r="X979" s="1"/>
      <c r="Y979" s="1"/>
    </row>
    <row r="980" spans="1:25" ht="12.75" customHeight="1" x14ac:dyDescent="0.25">
      <c r="A980" s="4">
        <v>77</v>
      </c>
      <c r="B980" s="2" t="s">
        <v>2727</v>
      </c>
      <c r="C980" s="2" t="s">
        <v>800</v>
      </c>
      <c r="D980" s="3" t="s">
        <v>35</v>
      </c>
      <c r="E980" s="11">
        <v>8</v>
      </c>
      <c r="F980" s="11">
        <v>137.34</v>
      </c>
      <c r="G980" s="11">
        <v>1098.72</v>
      </c>
      <c r="H980" s="1"/>
      <c r="I980" s="1"/>
      <c r="J980" s="1"/>
      <c r="K980" s="1"/>
      <c r="L980" s="1"/>
      <c r="T980" s="1"/>
      <c r="U980" s="1"/>
      <c r="V980" s="1"/>
      <c r="W980" s="1"/>
      <c r="X980" s="1"/>
      <c r="Y980" s="1"/>
    </row>
    <row r="981" spans="1:25" ht="12.75" customHeight="1" x14ac:dyDescent="0.25">
      <c r="A981" s="4">
        <v>78</v>
      </c>
      <c r="B981" s="1" t="s">
        <v>817</v>
      </c>
      <c r="C981" s="1" t="s">
        <v>818</v>
      </c>
      <c r="D981" s="3" t="s">
        <v>793</v>
      </c>
      <c r="E981" s="11">
        <v>0.1</v>
      </c>
      <c r="F981" s="11">
        <v>157.04</v>
      </c>
      <c r="G981" s="11">
        <v>15.7</v>
      </c>
      <c r="H981" s="1"/>
      <c r="I981" s="1"/>
      <c r="J981" s="1"/>
      <c r="K981" s="1"/>
      <c r="L981" s="1"/>
      <c r="T981" s="1"/>
      <c r="U981" s="1"/>
      <c r="V981" s="1"/>
      <c r="W981" s="1"/>
      <c r="X981" s="1"/>
      <c r="Y981" s="1"/>
    </row>
    <row r="982" spans="1:25" ht="12.75" customHeight="1" x14ac:dyDescent="0.25">
      <c r="A982" s="4">
        <v>79</v>
      </c>
      <c r="B982" s="1" t="s">
        <v>817</v>
      </c>
      <c r="C982" s="1" t="s">
        <v>819</v>
      </c>
      <c r="D982" s="3" t="s">
        <v>793</v>
      </c>
      <c r="E982" s="11">
        <v>0.2</v>
      </c>
      <c r="F982" s="11">
        <v>184.51</v>
      </c>
      <c r="G982" s="11">
        <v>36.9</v>
      </c>
      <c r="H982" s="1"/>
      <c r="I982" s="1"/>
      <c r="J982" s="1"/>
      <c r="K982" s="1"/>
      <c r="L982" s="1"/>
      <c r="T982" s="1"/>
      <c r="U982" s="1"/>
      <c r="V982" s="1"/>
      <c r="W982" s="1"/>
      <c r="X982" s="1"/>
      <c r="Y982" s="1"/>
    </row>
    <row r="983" spans="1:25" ht="12.75" customHeight="1" x14ac:dyDescent="0.25">
      <c r="A983" s="4">
        <v>80</v>
      </c>
      <c r="B983" s="1" t="s">
        <v>854</v>
      </c>
      <c r="C983" s="2" t="s">
        <v>855</v>
      </c>
      <c r="D983" s="3" t="s">
        <v>83</v>
      </c>
      <c r="E983" s="11">
        <v>0.43</v>
      </c>
      <c r="F983" s="11">
        <v>11255.19</v>
      </c>
      <c r="G983" s="11">
        <v>4839.7299999999996</v>
      </c>
      <c r="H983" s="1"/>
      <c r="I983" s="1"/>
      <c r="J983" s="1"/>
      <c r="K983" s="1"/>
      <c r="L983" s="1"/>
      <c r="T983" s="1"/>
      <c r="U983" s="1"/>
      <c r="V983" s="1"/>
      <c r="W983" s="1"/>
      <c r="X983" s="1"/>
      <c r="Y983" s="1"/>
    </row>
    <row r="984" spans="1:25" ht="12.75" customHeight="1" x14ac:dyDescent="0.25">
      <c r="A984" s="4">
        <v>81</v>
      </c>
      <c r="B984" s="1" t="s">
        <v>856</v>
      </c>
      <c r="C984" s="2" t="s">
        <v>857</v>
      </c>
      <c r="D984" s="3" t="s">
        <v>69</v>
      </c>
      <c r="E984" s="11">
        <v>40.677999999999997</v>
      </c>
      <c r="F984" s="11">
        <v>412.31</v>
      </c>
      <c r="G984" s="11">
        <v>16771.95</v>
      </c>
      <c r="H984" s="1"/>
      <c r="I984" s="1"/>
      <c r="J984" s="1"/>
      <c r="K984" s="1"/>
      <c r="L984" s="1"/>
      <c r="T984" s="1"/>
      <c r="U984" s="1"/>
      <c r="V984" s="1"/>
      <c r="W984" s="1"/>
      <c r="X984" s="1"/>
      <c r="Y984" s="1"/>
    </row>
    <row r="985" spans="1:25" ht="12.75" customHeight="1" x14ac:dyDescent="0.25">
      <c r="A985" s="4">
        <v>82</v>
      </c>
      <c r="B985" s="1" t="s">
        <v>858</v>
      </c>
      <c r="C985" s="1" t="s">
        <v>859</v>
      </c>
      <c r="D985" s="3" t="s">
        <v>793</v>
      </c>
      <c r="E985" s="11">
        <v>0.1</v>
      </c>
      <c r="F985" s="11">
        <v>361.23</v>
      </c>
      <c r="G985" s="11">
        <v>36.119999999999997</v>
      </c>
      <c r="H985" s="1"/>
      <c r="I985" s="1"/>
      <c r="J985" s="1"/>
      <c r="K985" s="1"/>
      <c r="L985" s="1"/>
      <c r="T985" s="1"/>
      <c r="U985" s="1"/>
      <c r="V985" s="1"/>
      <c r="W985" s="1"/>
      <c r="X985" s="1"/>
      <c r="Y985" s="1"/>
    </row>
    <row r="986" spans="1:25" ht="12.75" customHeight="1" x14ac:dyDescent="0.25">
      <c r="A986" s="4">
        <v>83</v>
      </c>
      <c r="B986" s="1" t="s">
        <v>826</v>
      </c>
      <c r="C986" s="2" t="s">
        <v>827</v>
      </c>
      <c r="D986" s="3" t="s">
        <v>828</v>
      </c>
      <c r="E986" s="11">
        <v>19.5</v>
      </c>
      <c r="F986" s="11">
        <v>234.29</v>
      </c>
      <c r="G986" s="11">
        <v>4568.66</v>
      </c>
      <c r="H986" s="1"/>
      <c r="I986" s="1"/>
      <c r="J986" s="1"/>
      <c r="K986" s="1"/>
      <c r="L986" s="1"/>
      <c r="T986" s="1"/>
      <c r="U986" s="1"/>
      <c r="V986" s="1"/>
      <c r="W986" s="1"/>
      <c r="X986" s="1"/>
      <c r="Y986" s="1"/>
    </row>
    <row r="987" spans="1:25" ht="12.75" customHeight="1" x14ac:dyDescent="0.25">
      <c r="A987" s="4">
        <v>84</v>
      </c>
      <c r="B987" s="1" t="s">
        <v>2728</v>
      </c>
      <c r="C987" s="2" t="s">
        <v>860</v>
      </c>
      <c r="D987" s="3" t="s">
        <v>69</v>
      </c>
      <c r="E987" s="11">
        <v>94.86</v>
      </c>
      <c r="F987" s="11">
        <v>34.1</v>
      </c>
      <c r="G987" s="11">
        <v>3234.73</v>
      </c>
      <c r="H987" s="1"/>
      <c r="I987" s="1"/>
      <c r="J987" s="1"/>
      <c r="K987" s="1"/>
      <c r="L987" s="1"/>
      <c r="T987" s="1"/>
      <c r="U987" s="1"/>
      <c r="V987" s="1"/>
      <c r="W987" s="1"/>
      <c r="X987" s="1"/>
      <c r="Y987" s="1"/>
    </row>
    <row r="988" spans="1:25" ht="12.75" customHeight="1" x14ac:dyDescent="0.25">
      <c r="A988" s="4">
        <v>85</v>
      </c>
      <c r="B988" s="1" t="s">
        <v>2728</v>
      </c>
      <c r="C988" s="2" t="s">
        <v>861</v>
      </c>
      <c r="D988" s="3" t="s">
        <v>69</v>
      </c>
      <c r="E988" s="11">
        <v>44.88</v>
      </c>
      <c r="F988" s="11">
        <v>48.45</v>
      </c>
      <c r="G988" s="11">
        <v>2174.44</v>
      </c>
      <c r="H988" s="1"/>
      <c r="I988" s="1"/>
      <c r="J988" s="1"/>
      <c r="K988" s="1"/>
      <c r="L988" s="1"/>
      <c r="T988" s="1"/>
      <c r="U988" s="1"/>
      <c r="V988" s="1"/>
      <c r="W988" s="1"/>
      <c r="X988" s="1"/>
      <c r="Y988" s="1"/>
    </row>
    <row r="989" spans="1:25" ht="12.75" customHeight="1" x14ac:dyDescent="0.25">
      <c r="A989" s="4">
        <v>86</v>
      </c>
      <c r="B989" s="1" t="s">
        <v>2728</v>
      </c>
      <c r="C989" s="2" t="s">
        <v>862</v>
      </c>
      <c r="D989" s="3" t="s">
        <v>69</v>
      </c>
      <c r="E989" s="11">
        <v>15.3</v>
      </c>
      <c r="F989" s="11">
        <v>57.61</v>
      </c>
      <c r="G989" s="11">
        <v>881.43</v>
      </c>
      <c r="H989" s="1"/>
      <c r="I989" s="1"/>
      <c r="J989" s="1"/>
      <c r="K989" s="1"/>
      <c r="L989" s="1"/>
      <c r="T989" s="1"/>
      <c r="U989" s="1"/>
      <c r="V989" s="1"/>
      <c r="W989" s="1"/>
      <c r="X989" s="1"/>
      <c r="Y989" s="1"/>
    </row>
    <row r="990" spans="1:25" ht="12.75" customHeight="1" x14ac:dyDescent="0.25">
      <c r="A990" s="4">
        <v>87</v>
      </c>
      <c r="B990" s="1" t="s">
        <v>2728</v>
      </c>
      <c r="C990" s="2" t="s">
        <v>863</v>
      </c>
      <c r="D990" s="3" t="s">
        <v>69</v>
      </c>
      <c r="E990" s="11">
        <v>43.86</v>
      </c>
      <c r="F990" s="11">
        <v>88.59</v>
      </c>
      <c r="G990" s="11">
        <v>3885.56</v>
      </c>
      <c r="H990" s="1"/>
      <c r="I990" s="1"/>
      <c r="J990" s="1"/>
      <c r="K990" s="1"/>
      <c r="L990" s="1"/>
      <c r="T990" s="1"/>
      <c r="U990" s="1"/>
      <c r="V990" s="1"/>
      <c r="W990" s="1"/>
      <c r="X990" s="1"/>
      <c r="Y990" s="1"/>
    </row>
    <row r="991" spans="1:25" ht="12.75" customHeight="1" x14ac:dyDescent="0.25">
      <c r="A991" s="4">
        <v>88</v>
      </c>
      <c r="B991" s="2" t="s">
        <v>2729</v>
      </c>
      <c r="C991" s="1" t="s">
        <v>832</v>
      </c>
      <c r="D991" s="3" t="s">
        <v>35</v>
      </c>
      <c r="E991" s="11">
        <v>159</v>
      </c>
      <c r="F991" s="11">
        <v>3.42</v>
      </c>
      <c r="G991" s="11">
        <v>543.78</v>
      </c>
      <c r="H991" s="1"/>
      <c r="I991" s="1"/>
      <c r="J991" s="1"/>
      <c r="K991" s="1"/>
      <c r="L991" s="1"/>
      <c r="T991" s="1"/>
      <c r="U991" s="1"/>
      <c r="V991" s="1"/>
      <c r="W991" s="1"/>
      <c r="X991" s="1"/>
      <c r="Y991" s="1"/>
    </row>
    <row r="992" spans="1:25" ht="12.75" customHeight="1" x14ac:dyDescent="0.25">
      <c r="A992" s="4">
        <v>89</v>
      </c>
      <c r="B992" s="2" t="s">
        <v>2729</v>
      </c>
      <c r="C992" s="1" t="s">
        <v>833</v>
      </c>
      <c r="D992" s="3" t="s">
        <v>35</v>
      </c>
      <c r="E992" s="11">
        <v>132</v>
      </c>
      <c r="F992" s="11">
        <v>4.67</v>
      </c>
      <c r="G992" s="11">
        <v>616.44000000000005</v>
      </c>
      <c r="H992" s="1"/>
      <c r="I992" s="1"/>
      <c r="J992" s="1"/>
      <c r="K992" s="1"/>
      <c r="L992" s="1"/>
      <c r="T992" s="1"/>
      <c r="U992" s="1"/>
      <c r="V992" s="1"/>
      <c r="W992" s="1"/>
      <c r="X992" s="1"/>
      <c r="Y992" s="1"/>
    </row>
    <row r="993" spans="1:25" ht="12.75" customHeight="1" x14ac:dyDescent="0.25">
      <c r="A993" s="4">
        <v>90</v>
      </c>
      <c r="B993" s="2" t="s">
        <v>2729</v>
      </c>
      <c r="C993" s="1" t="s">
        <v>834</v>
      </c>
      <c r="D993" s="3" t="s">
        <v>35</v>
      </c>
      <c r="E993" s="11">
        <v>45</v>
      </c>
      <c r="F993" s="11">
        <v>8.4</v>
      </c>
      <c r="G993" s="11">
        <v>378</v>
      </c>
      <c r="H993" s="1"/>
      <c r="I993" s="1"/>
      <c r="J993" s="1"/>
      <c r="K993" s="1"/>
      <c r="L993" s="1"/>
      <c r="T993" s="1"/>
      <c r="U993" s="1"/>
      <c r="V993" s="1"/>
      <c r="W993" s="1"/>
      <c r="X993" s="1"/>
      <c r="Y993" s="1"/>
    </row>
    <row r="994" spans="1:25" ht="12.75" customHeight="1" x14ac:dyDescent="0.25">
      <c r="A994" s="4">
        <v>91</v>
      </c>
      <c r="B994" s="2" t="s">
        <v>2729</v>
      </c>
      <c r="C994" s="1" t="s">
        <v>864</v>
      </c>
      <c r="D994" s="3" t="s">
        <v>35</v>
      </c>
      <c r="E994" s="11">
        <v>129</v>
      </c>
      <c r="F994" s="11">
        <v>12.13</v>
      </c>
      <c r="G994" s="11">
        <v>1564.77</v>
      </c>
      <c r="H994" s="1"/>
      <c r="I994" s="1"/>
      <c r="J994" s="1"/>
      <c r="K994" s="1"/>
      <c r="L994" s="1"/>
      <c r="T994" s="1"/>
      <c r="U994" s="1"/>
      <c r="V994" s="1"/>
      <c r="W994" s="1"/>
      <c r="X994" s="1"/>
      <c r="Y994" s="1"/>
    </row>
    <row r="995" spans="1:25" ht="12.75" customHeight="1" x14ac:dyDescent="0.25">
      <c r="A995" s="4">
        <v>92</v>
      </c>
      <c r="B995" s="2" t="s">
        <v>2730</v>
      </c>
      <c r="C995" s="2" t="s">
        <v>835</v>
      </c>
      <c r="D995" s="3" t="s">
        <v>69</v>
      </c>
      <c r="E995" s="11">
        <v>269.37299999999999</v>
      </c>
      <c r="F995" s="11">
        <v>7.78</v>
      </c>
      <c r="G995" s="11">
        <v>2095.7199999999998</v>
      </c>
      <c r="H995" s="1"/>
      <c r="I995" s="1"/>
      <c r="J995" s="1"/>
      <c r="K995" s="1"/>
      <c r="L995" s="1"/>
      <c r="T995" s="1"/>
      <c r="U995" s="1"/>
      <c r="V995" s="1"/>
      <c r="W995" s="1"/>
      <c r="X995" s="1"/>
      <c r="Y995" s="1"/>
    </row>
    <row r="996" spans="1:25" ht="12.75" customHeight="1" x14ac:dyDescent="0.25">
      <c r="A996" s="4">
        <v>93</v>
      </c>
      <c r="B996" s="2" t="s">
        <v>2731</v>
      </c>
      <c r="C996" s="2" t="s">
        <v>836</v>
      </c>
      <c r="D996" s="3" t="s">
        <v>155</v>
      </c>
      <c r="E996" s="11">
        <v>2.7690000000000001</v>
      </c>
      <c r="F996" s="11">
        <v>478.23</v>
      </c>
      <c r="G996" s="11">
        <v>1324.22</v>
      </c>
      <c r="H996" s="1"/>
      <c r="I996" s="1"/>
      <c r="J996" s="1"/>
      <c r="K996" s="1"/>
      <c r="L996" s="1"/>
      <c r="T996" s="1"/>
      <c r="U996" s="1"/>
      <c r="V996" s="1"/>
      <c r="W996" s="1"/>
      <c r="X996" s="1"/>
      <c r="Y996" s="1"/>
    </row>
    <row r="997" spans="1:25" ht="12.75" customHeight="1" x14ac:dyDescent="0.25">
      <c r="A997" s="4">
        <v>94</v>
      </c>
      <c r="B997" s="2" t="s">
        <v>2732</v>
      </c>
      <c r="C997" s="1" t="s">
        <v>837</v>
      </c>
      <c r="D997" s="3" t="s">
        <v>155</v>
      </c>
      <c r="E997" s="11">
        <v>0.60450000000000004</v>
      </c>
      <c r="F997" s="11">
        <v>311.02</v>
      </c>
      <c r="G997" s="11">
        <v>188.01</v>
      </c>
      <c r="H997" s="1"/>
      <c r="I997" s="1"/>
      <c r="J997" s="1"/>
      <c r="K997" s="1"/>
      <c r="L997" s="1"/>
      <c r="T997" s="1"/>
      <c r="U997" s="1"/>
      <c r="V997" s="1"/>
      <c r="W997" s="1"/>
      <c r="X997" s="1"/>
      <c r="Y997" s="1"/>
    </row>
    <row r="998" spans="1:25" ht="12.75" customHeight="1" x14ac:dyDescent="0.25">
      <c r="A998" s="4">
        <v>95</v>
      </c>
      <c r="B998" s="1" t="s">
        <v>822</v>
      </c>
      <c r="C998" s="1" t="s">
        <v>865</v>
      </c>
      <c r="D998" s="3" t="s">
        <v>35</v>
      </c>
      <c r="E998" s="11">
        <v>28</v>
      </c>
      <c r="F998" s="11">
        <v>93.39</v>
      </c>
      <c r="G998" s="11">
        <v>2614.92</v>
      </c>
      <c r="H998" s="1"/>
      <c r="I998" s="1"/>
      <c r="J998" s="1"/>
      <c r="K998" s="1"/>
      <c r="L998" s="1"/>
      <c r="T998" s="1"/>
      <c r="U998" s="1"/>
      <c r="V998" s="1"/>
      <c r="W998" s="1"/>
      <c r="X998" s="1"/>
      <c r="Y998" s="1"/>
    </row>
    <row r="999" spans="1:25" ht="12.75" customHeight="1" x14ac:dyDescent="0.25">
      <c r="A999" s="4">
        <v>96</v>
      </c>
      <c r="B999" s="1" t="s">
        <v>822</v>
      </c>
      <c r="C999" s="1" t="s">
        <v>866</v>
      </c>
      <c r="D999" s="3" t="s">
        <v>35</v>
      </c>
      <c r="E999" s="11">
        <v>35</v>
      </c>
      <c r="F999" s="11">
        <v>72</v>
      </c>
      <c r="G999" s="11">
        <v>2520</v>
      </c>
      <c r="H999" s="1"/>
      <c r="I999" s="1"/>
      <c r="J999" s="1"/>
      <c r="K999" s="1"/>
      <c r="L999" s="1"/>
      <c r="T999" s="1"/>
      <c r="U999" s="1"/>
      <c r="V999" s="1"/>
      <c r="W999" s="1"/>
      <c r="X999" s="1"/>
      <c r="Y999" s="1"/>
    </row>
    <row r="1000" spans="1:25" ht="12.75" customHeight="1" x14ac:dyDescent="0.25">
      <c r="A1000" s="4">
        <v>97</v>
      </c>
      <c r="B1000" s="1" t="s">
        <v>838</v>
      </c>
      <c r="C1000" s="1" t="s">
        <v>839</v>
      </c>
      <c r="D1000" s="3" t="s">
        <v>149</v>
      </c>
      <c r="E1000" s="11">
        <v>150</v>
      </c>
      <c r="F1000" s="11">
        <v>42.15</v>
      </c>
      <c r="G1000" s="11">
        <v>6322.5</v>
      </c>
      <c r="H1000" s="1"/>
      <c r="I1000" s="1"/>
      <c r="J1000" s="1"/>
      <c r="K1000" s="1"/>
      <c r="L1000" s="1"/>
      <c r="T1000" s="1"/>
      <c r="U1000" s="1"/>
      <c r="V1000" s="1"/>
      <c r="W1000" s="1"/>
      <c r="X1000" s="1"/>
      <c r="Y1000" s="1"/>
    </row>
    <row r="1001" spans="1:25" ht="12.75" customHeight="1" x14ac:dyDescent="0.25">
      <c r="A1001" s="4">
        <v>98</v>
      </c>
      <c r="B1001" s="1" t="s">
        <v>824</v>
      </c>
      <c r="C1001" s="2" t="s">
        <v>825</v>
      </c>
      <c r="D1001" s="3" t="s">
        <v>69</v>
      </c>
      <c r="E1001" s="11">
        <v>2</v>
      </c>
      <c r="F1001" s="11">
        <v>141.81</v>
      </c>
      <c r="G1001" s="11">
        <v>283.62</v>
      </c>
      <c r="H1001" s="1"/>
      <c r="I1001" s="1"/>
      <c r="J1001" s="1"/>
      <c r="K1001" s="1"/>
      <c r="L1001" s="1"/>
      <c r="T1001" s="1"/>
      <c r="U1001" s="1"/>
      <c r="V1001" s="1"/>
      <c r="W1001" s="1"/>
      <c r="X1001" s="1"/>
      <c r="Y1001" s="1"/>
    </row>
    <row r="1002" spans="1:25" ht="12.75" customHeight="1" x14ac:dyDescent="0.25">
      <c r="A1002" s="4">
        <v>99</v>
      </c>
      <c r="B1002" s="1" t="s">
        <v>867</v>
      </c>
      <c r="C1002" s="2" t="s">
        <v>868</v>
      </c>
      <c r="D1002" s="3" t="s">
        <v>69</v>
      </c>
      <c r="E1002" s="11">
        <v>0.5</v>
      </c>
      <c r="F1002" s="11">
        <v>297.37</v>
      </c>
      <c r="G1002" s="11">
        <v>148.69</v>
      </c>
      <c r="H1002" s="1"/>
      <c r="I1002" s="1"/>
      <c r="J1002" s="1"/>
      <c r="K1002" s="1"/>
      <c r="L1002" s="1"/>
      <c r="T1002" s="1"/>
      <c r="U1002" s="1"/>
      <c r="V1002" s="1"/>
      <c r="W1002" s="1"/>
      <c r="X1002" s="1"/>
      <c r="Y1002" s="1"/>
    </row>
    <row r="1003" spans="1:25" ht="12.75" customHeight="1" x14ac:dyDescent="0.25">
      <c r="A1003" s="4">
        <v>100</v>
      </c>
      <c r="B1003" s="1" t="s">
        <v>869</v>
      </c>
      <c r="C1003" s="2" t="s">
        <v>870</v>
      </c>
      <c r="D1003" s="3" t="s">
        <v>871</v>
      </c>
      <c r="E1003" s="11">
        <v>0.8</v>
      </c>
      <c r="F1003" s="11">
        <v>2565.38</v>
      </c>
      <c r="G1003" s="11">
        <v>2052.3000000000002</v>
      </c>
      <c r="H1003" s="1"/>
      <c r="I1003" s="1"/>
      <c r="J1003" s="1"/>
      <c r="K1003" s="1"/>
      <c r="L1003" s="1"/>
      <c r="T1003" s="1"/>
      <c r="U1003" s="1"/>
      <c r="V1003" s="1"/>
      <c r="W1003" s="1"/>
      <c r="X1003" s="1"/>
      <c r="Y1003" s="1"/>
    </row>
    <row r="1004" spans="1:25" ht="12.75" customHeight="1" x14ac:dyDescent="0.25">
      <c r="A1004" s="4">
        <v>101</v>
      </c>
      <c r="B1004" s="1" t="s">
        <v>872</v>
      </c>
      <c r="C1004" s="2" t="s">
        <v>873</v>
      </c>
      <c r="D1004" s="3" t="s">
        <v>260</v>
      </c>
      <c r="E1004" s="11">
        <v>8</v>
      </c>
      <c r="F1004" s="11">
        <v>1455.02</v>
      </c>
      <c r="G1004" s="11">
        <v>11640.16</v>
      </c>
      <c r="H1004" s="1"/>
      <c r="I1004" s="1"/>
      <c r="J1004" s="1"/>
      <c r="K1004" s="1"/>
      <c r="L1004" s="1"/>
      <c r="T1004" s="1"/>
      <c r="U1004" s="1"/>
      <c r="V1004" s="1"/>
      <c r="W1004" s="1"/>
      <c r="X1004" s="1"/>
      <c r="Y1004" s="1"/>
    </row>
    <row r="1005" spans="1:25" ht="12.75" customHeight="1" x14ac:dyDescent="0.25">
      <c r="A1005" s="4">
        <v>102</v>
      </c>
      <c r="B1005" s="1" t="s">
        <v>874</v>
      </c>
      <c r="C1005" s="2" t="s">
        <v>875</v>
      </c>
      <c r="D1005" s="3" t="s">
        <v>871</v>
      </c>
      <c r="E1005" s="11">
        <v>0.60000000000000009</v>
      </c>
      <c r="F1005" s="11">
        <v>4123.3900000000003</v>
      </c>
      <c r="G1005" s="11">
        <v>2474.0300000000002</v>
      </c>
      <c r="H1005" s="1"/>
      <c r="I1005" s="1"/>
      <c r="J1005" s="1"/>
      <c r="K1005" s="1"/>
      <c r="L1005" s="1"/>
      <c r="T1005" s="1"/>
      <c r="U1005" s="1"/>
      <c r="V1005" s="1"/>
      <c r="W1005" s="1"/>
      <c r="X1005" s="1"/>
      <c r="Y1005" s="1"/>
    </row>
    <row r="1006" spans="1:25" ht="12.75" customHeight="1" x14ac:dyDescent="0.25">
      <c r="A1006" s="4">
        <v>103</v>
      </c>
      <c r="B1006" s="1" t="s">
        <v>876</v>
      </c>
      <c r="C1006" s="2" t="s">
        <v>877</v>
      </c>
      <c r="D1006" s="3" t="s">
        <v>35</v>
      </c>
      <c r="E1006" s="11">
        <v>6</v>
      </c>
      <c r="F1006" s="11">
        <v>2673.04</v>
      </c>
      <c r="G1006" s="11">
        <v>16038.24</v>
      </c>
      <c r="H1006" s="1"/>
      <c r="I1006" s="1"/>
      <c r="J1006" s="1"/>
      <c r="K1006" s="1"/>
      <c r="L1006" s="1"/>
      <c r="T1006" s="1"/>
      <c r="U1006" s="1"/>
      <c r="V1006" s="1"/>
      <c r="W1006" s="1"/>
      <c r="X1006" s="1"/>
      <c r="Y1006" s="1"/>
    </row>
    <row r="1007" spans="1:25" ht="12.75" customHeight="1" x14ac:dyDescent="0.25">
      <c r="A1007" s="4">
        <v>104</v>
      </c>
      <c r="B1007" s="1" t="s">
        <v>878</v>
      </c>
      <c r="C1007" s="2" t="s">
        <v>879</v>
      </c>
      <c r="D1007" s="3" t="s">
        <v>83</v>
      </c>
      <c r="E1007" s="11">
        <v>0.19</v>
      </c>
      <c r="F1007" s="11">
        <v>7069.98</v>
      </c>
      <c r="G1007" s="11">
        <v>1343.3</v>
      </c>
      <c r="H1007" s="1"/>
      <c r="I1007" s="1"/>
      <c r="J1007" s="1"/>
      <c r="K1007" s="1"/>
      <c r="L1007" s="1"/>
      <c r="T1007" s="1"/>
      <c r="U1007" s="1"/>
      <c r="V1007" s="1"/>
      <c r="W1007" s="1"/>
      <c r="X1007" s="1"/>
      <c r="Y1007" s="1"/>
    </row>
    <row r="1008" spans="1:25" ht="12.75" customHeight="1" x14ac:dyDescent="0.25">
      <c r="A1008" s="4">
        <v>105</v>
      </c>
      <c r="B1008" s="1" t="s">
        <v>880</v>
      </c>
      <c r="C1008" s="2" t="s">
        <v>881</v>
      </c>
      <c r="D1008" s="3" t="s">
        <v>69</v>
      </c>
      <c r="E1008" s="11">
        <v>18.962</v>
      </c>
      <c r="F1008" s="11">
        <v>95.85</v>
      </c>
      <c r="G1008" s="11">
        <v>1817.51</v>
      </c>
      <c r="H1008" s="1"/>
      <c r="I1008" s="1"/>
      <c r="J1008" s="1"/>
      <c r="K1008" s="1"/>
      <c r="L1008" s="1"/>
      <c r="T1008" s="1"/>
      <c r="U1008" s="1"/>
      <c r="V1008" s="1"/>
      <c r="W1008" s="1"/>
      <c r="X1008" s="1"/>
      <c r="Y1008" s="1"/>
    </row>
    <row r="1009" spans="1:25" ht="12.75" customHeight="1" x14ac:dyDescent="0.25">
      <c r="A1009" s="4">
        <v>106</v>
      </c>
      <c r="B1009" s="1" t="s">
        <v>882</v>
      </c>
      <c r="C1009" s="2" t="s">
        <v>883</v>
      </c>
      <c r="D1009" s="3" t="s">
        <v>35</v>
      </c>
      <c r="E1009" s="11">
        <v>1</v>
      </c>
      <c r="F1009" s="11">
        <v>797.81</v>
      </c>
      <c r="G1009" s="11">
        <v>797.81</v>
      </c>
      <c r="H1009" s="1"/>
      <c r="I1009" s="1"/>
      <c r="J1009" s="1"/>
      <c r="K1009" s="1"/>
      <c r="L1009" s="1"/>
      <c r="T1009" s="1"/>
      <c r="U1009" s="1"/>
      <c r="V1009" s="1"/>
      <c r="W1009" s="1"/>
      <c r="X1009" s="1"/>
      <c r="Y1009" s="1"/>
    </row>
    <row r="1010" spans="1:25" ht="12.75" customHeight="1" x14ac:dyDescent="0.25">
      <c r="A1010" s="4">
        <v>107</v>
      </c>
      <c r="B1010" s="1" t="s">
        <v>884</v>
      </c>
      <c r="C1010" s="1" t="s">
        <v>885</v>
      </c>
      <c r="D1010" s="3" t="s">
        <v>35</v>
      </c>
      <c r="E1010" s="11">
        <v>7</v>
      </c>
      <c r="F1010" s="11">
        <v>34.68</v>
      </c>
      <c r="G1010" s="11">
        <v>242.76</v>
      </c>
      <c r="H1010" s="1"/>
      <c r="I1010" s="1"/>
      <c r="J1010" s="1"/>
      <c r="K1010" s="1"/>
      <c r="L1010" s="1"/>
      <c r="T1010" s="1"/>
      <c r="U1010" s="1"/>
      <c r="V1010" s="1"/>
      <c r="W1010" s="1"/>
      <c r="X1010" s="1"/>
      <c r="Y1010" s="1"/>
    </row>
    <row r="1011" spans="1:25" ht="12.75" customHeight="1" x14ac:dyDescent="0.25">
      <c r="A1011" s="4">
        <v>108</v>
      </c>
      <c r="B1011" s="1" t="s">
        <v>886</v>
      </c>
      <c r="C1011" s="1" t="s">
        <v>887</v>
      </c>
      <c r="D1011" s="3" t="s">
        <v>35</v>
      </c>
      <c r="E1011" s="11">
        <v>8</v>
      </c>
      <c r="F1011" s="11">
        <v>46.19</v>
      </c>
      <c r="G1011" s="11">
        <v>369.52</v>
      </c>
      <c r="H1011" s="1"/>
      <c r="I1011" s="1"/>
      <c r="J1011" s="1"/>
      <c r="K1011" s="1"/>
      <c r="L1011" s="1"/>
      <c r="T1011" s="1"/>
      <c r="U1011" s="1"/>
      <c r="V1011" s="1"/>
      <c r="W1011" s="1"/>
      <c r="X1011" s="1"/>
      <c r="Y1011" s="1"/>
    </row>
    <row r="1012" spans="1:25" ht="12.75" customHeight="1" x14ac:dyDescent="0.25">
      <c r="A1012" s="4">
        <v>109</v>
      </c>
      <c r="B1012" s="2" t="s">
        <v>2733</v>
      </c>
      <c r="C1012" s="1" t="s">
        <v>888</v>
      </c>
      <c r="D1012" s="3" t="s">
        <v>35</v>
      </c>
      <c r="E1012" s="11">
        <v>22</v>
      </c>
      <c r="F1012" s="11">
        <v>39.159999999999997</v>
      </c>
      <c r="G1012" s="11">
        <v>861.52</v>
      </c>
      <c r="H1012" s="1"/>
      <c r="I1012" s="1"/>
      <c r="J1012" s="1"/>
      <c r="K1012" s="1"/>
      <c r="L1012" s="1"/>
      <c r="T1012" s="1"/>
      <c r="U1012" s="1"/>
      <c r="V1012" s="1"/>
      <c r="W1012" s="1"/>
      <c r="X1012" s="1"/>
      <c r="Y1012" s="1"/>
    </row>
    <row r="1013" spans="1:25" ht="12.75" customHeight="1" x14ac:dyDescent="0.25">
      <c r="A1013" s="4">
        <v>110</v>
      </c>
      <c r="B1013" s="1" t="s">
        <v>889</v>
      </c>
      <c r="C1013" s="2" t="s">
        <v>890</v>
      </c>
      <c r="D1013" s="3" t="s">
        <v>83</v>
      </c>
      <c r="E1013" s="11">
        <v>1</v>
      </c>
      <c r="F1013" s="11">
        <v>6917.42</v>
      </c>
      <c r="G1013" s="11">
        <v>6917.42</v>
      </c>
      <c r="H1013" s="1"/>
      <c r="I1013" s="1"/>
      <c r="J1013" s="1"/>
      <c r="K1013" s="1"/>
      <c r="L1013" s="1"/>
      <c r="T1013" s="1"/>
      <c r="U1013" s="1"/>
      <c r="V1013" s="1"/>
      <c r="W1013" s="1"/>
      <c r="X1013" s="1"/>
      <c r="Y1013" s="1"/>
    </row>
    <row r="1014" spans="1:25" ht="12.75" customHeight="1" x14ac:dyDescent="0.25">
      <c r="A1014" s="4">
        <v>111</v>
      </c>
      <c r="B1014" s="1" t="s">
        <v>891</v>
      </c>
      <c r="C1014" s="2" t="s">
        <v>892</v>
      </c>
      <c r="D1014" s="3" t="s">
        <v>69</v>
      </c>
      <c r="E1014" s="11">
        <v>99.8</v>
      </c>
      <c r="F1014" s="11">
        <v>291.24</v>
      </c>
      <c r="G1014" s="11">
        <v>29065.75</v>
      </c>
      <c r="H1014" s="1"/>
      <c r="I1014" s="1"/>
      <c r="J1014" s="1"/>
      <c r="K1014" s="1"/>
      <c r="L1014" s="1"/>
      <c r="T1014" s="1"/>
      <c r="U1014" s="1"/>
      <c r="V1014" s="1"/>
      <c r="W1014" s="1"/>
      <c r="X1014" s="1"/>
      <c r="Y1014" s="1"/>
    </row>
    <row r="1015" spans="1:25" ht="12.75" customHeight="1" x14ac:dyDescent="0.25">
      <c r="A1015" s="4">
        <v>112</v>
      </c>
      <c r="B1015" s="2" t="s">
        <v>2733</v>
      </c>
      <c r="C1015" s="1" t="s">
        <v>893</v>
      </c>
      <c r="D1015" s="3" t="s">
        <v>35</v>
      </c>
      <c r="E1015" s="11">
        <v>80</v>
      </c>
      <c r="F1015" s="11">
        <v>155.26</v>
      </c>
      <c r="G1015" s="11">
        <v>12420.8</v>
      </c>
      <c r="H1015" s="1"/>
      <c r="I1015" s="1"/>
      <c r="J1015" s="1"/>
      <c r="K1015" s="1"/>
      <c r="L1015" s="1"/>
      <c r="T1015" s="1"/>
      <c r="U1015" s="1"/>
      <c r="V1015" s="1"/>
      <c r="W1015" s="1"/>
      <c r="X1015" s="1"/>
      <c r="Y1015" s="1"/>
    </row>
    <row r="1016" spans="1:25" ht="12.75" customHeight="1" x14ac:dyDescent="0.25">
      <c r="A1016" s="4">
        <v>113</v>
      </c>
      <c r="B1016" s="1" t="s">
        <v>894</v>
      </c>
      <c r="C1016" s="1" t="s">
        <v>895</v>
      </c>
      <c r="D1016" s="3" t="s">
        <v>35</v>
      </c>
      <c r="E1016" s="11">
        <v>24</v>
      </c>
      <c r="F1016" s="11">
        <v>107.61</v>
      </c>
      <c r="G1016" s="11">
        <v>2582.64</v>
      </c>
      <c r="H1016" s="1"/>
      <c r="I1016" s="1"/>
      <c r="J1016" s="1"/>
      <c r="K1016" s="1"/>
      <c r="L1016" s="1"/>
      <c r="T1016" s="1"/>
      <c r="U1016" s="1"/>
      <c r="V1016" s="1"/>
      <c r="W1016" s="1"/>
      <c r="X1016" s="1"/>
      <c r="Y1016" s="1"/>
    </row>
    <row r="1017" spans="1:25" ht="12.75" customHeight="1" x14ac:dyDescent="0.25">
      <c r="A1017" s="4">
        <v>114</v>
      </c>
      <c r="B1017" s="1" t="s">
        <v>896</v>
      </c>
      <c r="C1017" s="1" t="s">
        <v>897</v>
      </c>
      <c r="D1017" s="3" t="s">
        <v>35</v>
      </c>
      <c r="E1017" s="11">
        <v>4</v>
      </c>
      <c r="F1017" s="11">
        <v>97.01</v>
      </c>
      <c r="G1017" s="11">
        <v>388.04</v>
      </c>
      <c r="H1017" s="1"/>
      <c r="I1017" s="1"/>
      <c r="J1017" s="1"/>
      <c r="K1017" s="1"/>
      <c r="L1017" s="1"/>
      <c r="T1017" s="1"/>
      <c r="U1017" s="1"/>
      <c r="V1017" s="1"/>
      <c r="W1017" s="1"/>
      <c r="X1017" s="1"/>
      <c r="Y1017" s="1"/>
    </row>
    <row r="1018" spans="1:25" ht="12.75" customHeight="1" x14ac:dyDescent="0.25">
      <c r="A1018" s="4">
        <v>115</v>
      </c>
      <c r="B1018" s="1" t="s">
        <v>896</v>
      </c>
      <c r="C1018" s="1" t="s">
        <v>898</v>
      </c>
      <c r="D1018" s="3" t="s">
        <v>35</v>
      </c>
      <c r="E1018" s="11">
        <v>5</v>
      </c>
      <c r="F1018" s="11">
        <v>122.39</v>
      </c>
      <c r="G1018" s="11">
        <v>611.95000000000005</v>
      </c>
      <c r="H1018" s="1"/>
      <c r="I1018" s="1"/>
      <c r="J1018" s="1"/>
      <c r="K1018" s="1"/>
      <c r="L1018" s="1"/>
      <c r="T1018" s="1"/>
      <c r="U1018" s="1"/>
      <c r="V1018" s="1"/>
      <c r="W1018" s="1"/>
      <c r="X1018" s="1"/>
      <c r="Y1018" s="1"/>
    </row>
    <row r="1019" spans="1:25" ht="12.75" customHeight="1" x14ac:dyDescent="0.25">
      <c r="A1019" s="4">
        <v>116</v>
      </c>
      <c r="B1019" s="1" t="s">
        <v>899</v>
      </c>
      <c r="C1019" s="1" t="s">
        <v>900</v>
      </c>
      <c r="D1019" s="3" t="s">
        <v>35</v>
      </c>
      <c r="E1019" s="11">
        <v>1</v>
      </c>
      <c r="F1019" s="11">
        <v>133.97</v>
      </c>
      <c r="G1019" s="11">
        <v>133.97</v>
      </c>
      <c r="H1019" s="1"/>
      <c r="I1019" s="1"/>
      <c r="J1019" s="1"/>
      <c r="K1019" s="1"/>
      <c r="L1019" s="1"/>
      <c r="T1019" s="1"/>
      <c r="U1019" s="1"/>
      <c r="V1019" s="1"/>
      <c r="W1019" s="1"/>
      <c r="X1019" s="1"/>
      <c r="Y1019" s="1"/>
    </row>
    <row r="1020" spans="1:25" ht="12.75" customHeight="1" x14ac:dyDescent="0.25">
      <c r="A1020" s="4">
        <v>117</v>
      </c>
      <c r="B1020" s="1" t="s">
        <v>901</v>
      </c>
      <c r="C1020" s="1" t="s">
        <v>902</v>
      </c>
      <c r="D1020" s="3" t="s">
        <v>35</v>
      </c>
      <c r="E1020" s="11">
        <v>13</v>
      </c>
      <c r="F1020" s="11">
        <v>191.72</v>
      </c>
      <c r="G1020" s="11">
        <v>2492.36</v>
      </c>
      <c r="H1020" s="1"/>
      <c r="I1020" s="1"/>
      <c r="J1020" s="1"/>
      <c r="K1020" s="1"/>
      <c r="L1020" s="1"/>
      <c r="T1020" s="1"/>
      <c r="U1020" s="1"/>
      <c r="V1020" s="1"/>
      <c r="W1020" s="1"/>
      <c r="X1020" s="1"/>
      <c r="Y1020" s="1"/>
    </row>
    <row r="1021" spans="1:25" ht="12.75" customHeight="1" x14ac:dyDescent="0.25">
      <c r="A1021" s="4">
        <v>118</v>
      </c>
      <c r="B1021" s="1" t="s">
        <v>903</v>
      </c>
      <c r="C1021" s="1" t="s">
        <v>904</v>
      </c>
      <c r="D1021" s="3" t="s">
        <v>35</v>
      </c>
      <c r="E1021" s="11">
        <v>2</v>
      </c>
      <c r="F1021" s="11">
        <v>133.86000000000001</v>
      </c>
      <c r="G1021" s="11">
        <v>267.72000000000003</v>
      </c>
      <c r="H1021" s="1"/>
      <c r="I1021" s="1"/>
      <c r="J1021" s="1"/>
      <c r="K1021" s="1"/>
      <c r="L1021" s="1"/>
      <c r="T1021" s="1"/>
      <c r="U1021" s="1"/>
      <c r="V1021" s="1"/>
      <c r="W1021" s="1"/>
      <c r="X1021" s="1"/>
      <c r="Y1021" s="1"/>
    </row>
    <row r="1022" spans="1:25" ht="12.75" customHeight="1" x14ac:dyDescent="0.25">
      <c r="A1022" s="4">
        <v>119</v>
      </c>
      <c r="B1022" s="1" t="s">
        <v>905</v>
      </c>
      <c r="C1022" s="1" t="s">
        <v>906</v>
      </c>
      <c r="D1022" s="3" t="s">
        <v>35</v>
      </c>
      <c r="E1022" s="11">
        <v>15</v>
      </c>
      <c r="F1022" s="11">
        <v>196.83</v>
      </c>
      <c r="G1022" s="11">
        <v>2952.45</v>
      </c>
      <c r="H1022" s="1"/>
      <c r="I1022" s="1"/>
      <c r="J1022" s="1"/>
      <c r="K1022" s="1"/>
      <c r="L1022" s="1"/>
      <c r="T1022" s="1"/>
      <c r="U1022" s="1"/>
      <c r="V1022" s="1"/>
      <c r="W1022" s="1"/>
      <c r="X1022" s="1"/>
      <c r="Y1022" s="1"/>
    </row>
    <row r="1023" spans="1:25" ht="12.75" customHeight="1" x14ac:dyDescent="0.25">
      <c r="A1023" s="4">
        <v>120</v>
      </c>
      <c r="B1023" s="1" t="s">
        <v>907</v>
      </c>
      <c r="C1023" s="2" t="s">
        <v>908</v>
      </c>
      <c r="D1023" s="3" t="s">
        <v>35</v>
      </c>
      <c r="E1023" s="11">
        <v>2</v>
      </c>
      <c r="F1023" s="11">
        <v>309.47000000000003</v>
      </c>
      <c r="G1023" s="11">
        <v>618.94000000000005</v>
      </c>
      <c r="H1023" s="1"/>
      <c r="I1023" s="1"/>
      <c r="J1023" s="1"/>
      <c r="K1023" s="1"/>
      <c r="L1023" s="1"/>
      <c r="T1023" s="1"/>
      <c r="U1023" s="1"/>
      <c r="V1023" s="1"/>
      <c r="W1023" s="1"/>
      <c r="X1023" s="1"/>
      <c r="Y1023" s="1"/>
    </row>
    <row r="1024" spans="1:25" ht="12.75" customHeight="1" x14ac:dyDescent="0.25">
      <c r="A1024" s="4">
        <v>121</v>
      </c>
      <c r="B1024" s="1" t="s">
        <v>909</v>
      </c>
      <c r="C1024" s="1" t="s">
        <v>910</v>
      </c>
      <c r="D1024" s="3" t="s">
        <v>35</v>
      </c>
      <c r="E1024" s="11">
        <v>7</v>
      </c>
      <c r="F1024" s="11">
        <v>69.33</v>
      </c>
      <c r="G1024" s="11">
        <v>485.31</v>
      </c>
      <c r="H1024" s="1"/>
      <c r="I1024" s="1"/>
      <c r="J1024" s="1"/>
      <c r="K1024" s="1"/>
      <c r="L1024" s="1"/>
      <c r="T1024" s="1"/>
      <c r="U1024" s="1"/>
      <c r="V1024" s="1"/>
      <c r="W1024" s="1"/>
      <c r="X1024" s="1"/>
      <c r="Y1024" s="1"/>
    </row>
    <row r="1025" spans="1:25" ht="12.75" customHeight="1" x14ac:dyDescent="0.25">
      <c r="A1025" s="4">
        <v>122</v>
      </c>
      <c r="B1025" s="1" t="s">
        <v>911</v>
      </c>
      <c r="C1025" s="1" t="s">
        <v>912</v>
      </c>
      <c r="D1025" s="3" t="s">
        <v>35</v>
      </c>
      <c r="E1025" s="11">
        <v>8</v>
      </c>
      <c r="F1025" s="11">
        <v>48.54</v>
      </c>
      <c r="G1025" s="11">
        <v>388.32</v>
      </c>
      <c r="H1025" s="1"/>
      <c r="I1025" s="1"/>
      <c r="J1025" s="1"/>
      <c r="K1025" s="1"/>
      <c r="L1025" s="1"/>
      <c r="T1025" s="1"/>
      <c r="U1025" s="1"/>
      <c r="V1025" s="1"/>
      <c r="W1025" s="1"/>
      <c r="X1025" s="1"/>
      <c r="Y1025" s="1"/>
    </row>
    <row r="1026" spans="1:25" ht="12.75" customHeight="1" x14ac:dyDescent="0.25">
      <c r="A1026" s="4">
        <v>123</v>
      </c>
      <c r="B1026" s="1" t="s">
        <v>913</v>
      </c>
      <c r="C1026" s="1" t="s">
        <v>914</v>
      </c>
      <c r="D1026" s="3" t="s">
        <v>35</v>
      </c>
      <c r="E1026" s="11">
        <v>6</v>
      </c>
      <c r="F1026" s="11">
        <v>2835.99</v>
      </c>
      <c r="G1026" s="11">
        <v>17015.939999999999</v>
      </c>
      <c r="H1026" s="1"/>
      <c r="I1026" s="1"/>
      <c r="J1026" s="1"/>
      <c r="K1026" s="1"/>
      <c r="L1026" s="1"/>
      <c r="T1026" s="1"/>
      <c r="U1026" s="1"/>
      <c r="V1026" s="1"/>
      <c r="W1026" s="1"/>
      <c r="X1026" s="1"/>
      <c r="Y1026" s="1"/>
    </row>
    <row r="1027" spans="1:25" ht="12.75" customHeight="1" x14ac:dyDescent="0.25">
      <c r="A1027" s="4">
        <v>124</v>
      </c>
      <c r="B1027" s="1" t="s">
        <v>838</v>
      </c>
      <c r="C1027" s="1" t="s">
        <v>839</v>
      </c>
      <c r="D1027" s="3" t="s">
        <v>149</v>
      </c>
      <c r="E1027" s="11">
        <v>20</v>
      </c>
      <c r="F1027" s="11">
        <v>42.15</v>
      </c>
      <c r="G1027" s="11">
        <v>843</v>
      </c>
      <c r="H1027" s="1"/>
      <c r="I1027" s="1"/>
      <c r="J1027" s="1"/>
      <c r="K1027" s="1"/>
      <c r="L1027" s="1"/>
      <c r="T1027" s="1"/>
      <c r="U1027" s="1"/>
      <c r="V1027" s="1"/>
      <c r="W1027" s="1"/>
      <c r="X1027" s="1"/>
      <c r="Y1027" s="1"/>
    </row>
    <row r="1028" spans="1:25" ht="12.75" customHeight="1" x14ac:dyDescent="0.25">
      <c r="A1028" s="4">
        <v>125</v>
      </c>
      <c r="B1028" s="1" t="s">
        <v>915</v>
      </c>
      <c r="C1028" s="1" t="s">
        <v>916</v>
      </c>
      <c r="D1028" s="3" t="s">
        <v>35</v>
      </c>
      <c r="E1028" s="11">
        <v>8</v>
      </c>
      <c r="F1028" s="11">
        <v>240.55</v>
      </c>
      <c r="G1028" s="11">
        <v>1924.4</v>
      </c>
      <c r="H1028" s="1"/>
      <c r="I1028" s="1"/>
      <c r="J1028" s="1"/>
      <c r="K1028" s="1"/>
      <c r="L1028" s="1"/>
      <c r="T1028" s="1"/>
      <c r="U1028" s="1"/>
      <c r="V1028" s="1"/>
      <c r="W1028" s="1"/>
      <c r="X1028" s="1"/>
      <c r="Y1028" s="1"/>
    </row>
    <row r="1029" spans="1:25" ht="12.75" customHeight="1" x14ac:dyDescent="0.25">
      <c r="A1029" s="4">
        <v>126</v>
      </c>
      <c r="B1029" s="1" t="s">
        <v>917</v>
      </c>
      <c r="C1029" s="1" t="s">
        <v>918</v>
      </c>
      <c r="D1029" s="3" t="s">
        <v>871</v>
      </c>
      <c r="E1029" s="11">
        <v>0.2</v>
      </c>
      <c r="F1029" s="11">
        <v>615.49</v>
      </c>
      <c r="G1029" s="11">
        <v>123.1</v>
      </c>
      <c r="H1029" s="1"/>
      <c r="I1029" s="1"/>
      <c r="J1029" s="1"/>
      <c r="K1029" s="1"/>
      <c r="L1029" s="1"/>
      <c r="T1029" s="1"/>
      <c r="U1029" s="1"/>
      <c r="V1029" s="1"/>
      <c r="W1029" s="1"/>
      <c r="X1029" s="1"/>
      <c r="Y1029" s="1"/>
    </row>
    <row r="1030" spans="1:25" ht="12.75" customHeight="1" x14ac:dyDescent="0.25">
      <c r="A1030" s="4">
        <v>127</v>
      </c>
      <c r="B1030" s="1" t="s">
        <v>919</v>
      </c>
      <c r="C1030" s="2" t="s">
        <v>920</v>
      </c>
      <c r="D1030" s="3" t="s">
        <v>35</v>
      </c>
      <c r="E1030" s="11">
        <v>2</v>
      </c>
      <c r="F1030" s="11">
        <v>116.04</v>
      </c>
      <c r="G1030" s="11">
        <v>232.08</v>
      </c>
      <c r="H1030" s="1"/>
      <c r="I1030" s="1"/>
      <c r="J1030" s="1"/>
      <c r="K1030" s="1"/>
      <c r="L1030" s="1"/>
      <c r="T1030" s="1"/>
      <c r="U1030" s="1"/>
      <c r="V1030" s="1"/>
      <c r="W1030" s="1"/>
      <c r="X1030" s="1"/>
      <c r="Y1030" s="1"/>
    </row>
    <row r="1031" spans="1:25" ht="12.75" customHeight="1" x14ac:dyDescent="0.25">
      <c r="A1031" s="4">
        <v>128</v>
      </c>
      <c r="B1031" s="1" t="s">
        <v>921</v>
      </c>
      <c r="C1031" s="1" t="s">
        <v>922</v>
      </c>
      <c r="D1031" s="3" t="s">
        <v>871</v>
      </c>
      <c r="E1031" s="11">
        <v>0.5</v>
      </c>
      <c r="F1031" s="11">
        <v>1054.8399999999999</v>
      </c>
      <c r="G1031" s="11">
        <v>527.41999999999996</v>
      </c>
      <c r="H1031" s="1"/>
      <c r="I1031" s="1"/>
      <c r="J1031" s="1"/>
      <c r="K1031" s="1"/>
      <c r="L1031" s="1"/>
      <c r="T1031" s="1"/>
      <c r="U1031" s="1"/>
      <c r="V1031" s="1"/>
      <c r="W1031" s="1"/>
      <c r="X1031" s="1"/>
      <c r="Y1031" s="1"/>
    </row>
    <row r="1032" spans="1:25" ht="12.75" customHeight="1" x14ac:dyDescent="0.25">
      <c r="A1032" s="4">
        <v>129</v>
      </c>
      <c r="B1032" s="1" t="s">
        <v>923</v>
      </c>
      <c r="C1032" s="2" t="s">
        <v>924</v>
      </c>
      <c r="D1032" s="3" t="s">
        <v>35</v>
      </c>
      <c r="E1032" s="11">
        <v>5</v>
      </c>
      <c r="F1032" s="11">
        <v>217.62</v>
      </c>
      <c r="G1032" s="11">
        <v>1088.0999999999999</v>
      </c>
      <c r="H1032" s="1"/>
      <c r="I1032" s="1"/>
      <c r="J1032" s="1"/>
      <c r="K1032" s="1"/>
      <c r="L1032" s="1"/>
      <c r="T1032" s="1"/>
      <c r="U1032" s="1"/>
      <c r="V1032" s="1"/>
      <c r="W1032" s="1"/>
      <c r="X1032" s="1"/>
      <c r="Y1032" s="1"/>
    </row>
    <row r="1033" spans="1:25" ht="12.75" customHeight="1" x14ac:dyDescent="0.25">
      <c r="A1033" s="4">
        <v>130</v>
      </c>
      <c r="B1033" s="1" t="s">
        <v>796</v>
      </c>
      <c r="C1033" s="1" t="s">
        <v>925</v>
      </c>
      <c r="D1033" s="3" t="s">
        <v>35</v>
      </c>
      <c r="E1033" s="11">
        <v>1</v>
      </c>
      <c r="F1033" s="11">
        <v>508.5</v>
      </c>
      <c r="G1033" s="11">
        <v>508.5</v>
      </c>
      <c r="H1033" s="1"/>
      <c r="I1033" s="1"/>
      <c r="J1033" s="1"/>
      <c r="K1033" s="1"/>
      <c r="L1033" s="1"/>
      <c r="T1033" s="1"/>
      <c r="U1033" s="1"/>
      <c r="V1033" s="1"/>
      <c r="W1033" s="1"/>
      <c r="X1033" s="1"/>
      <c r="Y1033" s="1"/>
    </row>
    <row r="1034" spans="1:25" ht="12.75" customHeight="1" x14ac:dyDescent="0.25">
      <c r="A1034" s="4">
        <v>131</v>
      </c>
      <c r="B1034" s="1" t="s">
        <v>889</v>
      </c>
      <c r="C1034" s="2" t="s">
        <v>890</v>
      </c>
      <c r="D1034" s="3" t="s">
        <v>83</v>
      </c>
      <c r="E1034" s="11">
        <v>0.08</v>
      </c>
      <c r="F1034" s="11">
        <v>80568.820000000007</v>
      </c>
      <c r="G1034" s="11">
        <v>6445.51</v>
      </c>
      <c r="H1034" s="1"/>
      <c r="I1034" s="1"/>
      <c r="J1034" s="1"/>
      <c r="K1034" s="1"/>
      <c r="L1034" s="1"/>
      <c r="T1034" s="1"/>
      <c r="U1034" s="1"/>
      <c r="V1034" s="1"/>
      <c r="W1034" s="1"/>
      <c r="X1034" s="1"/>
      <c r="Y1034" s="1"/>
    </row>
    <row r="1035" spans="1:25" ht="12.75" customHeight="1" x14ac:dyDescent="0.25">
      <c r="A1035" s="4">
        <v>132</v>
      </c>
      <c r="B1035" s="1" t="s">
        <v>926</v>
      </c>
      <c r="C1035" s="2" t="s">
        <v>927</v>
      </c>
      <c r="D1035" s="3" t="s">
        <v>69</v>
      </c>
      <c r="E1035" s="11">
        <v>7.944</v>
      </c>
      <c r="F1035" s="11">
        <v>257.64</v>
      </c>
      <c r="G1035" s="11">
        <v>2046.69</v>
      </c>
      <c r="H1035" s="1"/>
      <c r="I1035" s="1"/>
      <c r="J1035" s="1"/>
      <c r="K1035" s="1"/>
      <c r="L1035" s="1"/>
      <c r="T1035" s="1"/>
      <c r="U1035" s="1"/>
      <c r="V1035" s="1"/>
      <c r="W1035" s="1"/>
      <c r="X1035" s="1"/>
      <c r="Y1035" s="1"/>
    </row>
    <row r="1036" spans="1:25" ht="12.75" customHeight="1" x14ac:dyDescent="0.25">
      <c r="A1036" s="4">
        <v>133</v>
      </c>
      <c r="B1036" s="1" t="s">
        <v>915</v>
      </c>
      <c r="C1036" s="2" t="s">
        <v>928</v>
      </c>
      <c r="D1036" s="3" t="s">
        <v>35</v>
      </c>
      <c r="E1036" s="11">
        <v>1</v>
      </c>
      <c r="F1036" s="11">
        <v>849.74</v>
      </c>
      <c r="G1036" s="11">
        <v>849.74</v>
      </c>
      <c r="H1036" s="1"/>
      <c r="I1036" s="1"/>
      <c r="J1036" s="1"/>
      <c r="K1036" s="1"/>
      <c r="L1036" s="1"/>
      <c r="T1036" s="1"/>
      <c r="U1036" s="1"/>
      <c r="V1036" s="1"/>
      <c r="W1036" s="1"/>
      <c r="X1036" s="1"/>
      <c r="Y1036" s="1"/>
    </row>
    <row r="1037" spans="1:25" ht="12.75" customHeight="1" x14ac:dyDescent="0.25">
      <c r="A1037" s="4">
        <v>134</v>
      </c>
      <c r="B1037" s="2" t="s">
        <v>2483</v>
      </c>
      <c r="C1037" s="2" t="s">
        <v>929</v>
      </c>
      <c r="D1037" s="3" t="s">
        <v>13</v>
      </c>
      <c r="E1037" s="11">
        <v>2.4000000000000002E-3</v>
      </c>
      <c r="F1037" s="11">
        <v>29213.87</v>
      </c>
      <c r="G1037" s="11">
        <v>70.11</v>
      </c>
      <c r="H1037" s="1"/>
      <c r="I1037" s="1"/>
      <c r="J1037" s="1"/>
      <c r="K1037" s="1"/>
      <c r="L1037" s="1"/>
      <c r="T1037" s="1"/>
      <c r="U1037" s="1"/>
      <c r="V1037" s="1"/>
      <c r="W1037" s="1"/>
      <c r="X1037" s="1"/>
      <c r="Y1037" s="1"/>
    </row>
    <row r="1038" spans="1:25" ht="12.75" customHeight="1" x14ac:dyDescent="0.25">
      <c r="A1038" s="4">
        <v>135</v>
      </c>
      <c r="B1038" s="1" t="s">
        <v>930</v>
      </c>
      <c r="C1038" s="2" t="s">
        <v>931</v>
      </c>
      <c r="D1038" s="3" t="s">
        <v>48</v>
      </c>
      <c r="E1038" s="11">
        <v>0.24480000000000002</v>
      </c>
      <c r="F1038" s="11">
        <v>2675.31</v>
      </c>
      <c r="G1038" s="11">
        <v>654.91999999999996</v>
      </c>
      <c r="H1038" s="1"/>
      <c r="I1038" s="1"/>
      <c r="J1038" s="1"/>
      <c r="K1038" s="1"/>
      <c r="L1038" s="1"/>
      <c r="T1038" s="1"/>
      <c r="U1038" s="1"/>
      <c r="V1038" s="1"/>
      <c r="W1038" s="1"/>
      <c r="X1038" s="1"/>
      <c r="Y1038" s="1"/>
    </row>
    <row r="1039" spans="1:25" ht="12.75" customHeight="1" x14ac:dyDescent="0.25">
      <c r="A1039" s="4">
        <v>136</v>
      </c>
      <c r="B1039" s="1" t="s">
        <v>932</v>
      </c>
      <c r="C1039" s="1" t="s">
        <v>933</v>
      </c>
      <c r="D1039" s="3" t="s">
        <v>35</v>
      </c>
      <c r="E1039" s="11">
        <v>6</v>
      </c>
      <c r="F1039" s="11">
        <v>498.12</v>
      </c>
      <c r="G1039" s="11">
        <v>2988.72</v>
      </c>
      <c r="H1039" s="1"/>
      <c r="I1039" s="1"/>
      <c r="J1039" s="1"/>
      <c r="K1039" s="1"/>
      <c r="L1039" s="1"/>
      <c r="T1039" s="1"/>
      <c r="U1039" s="1"/>
      <c r="V1039" s="1"/>
      <c r="W1039" s="1"/>
      <c r="X1039" s="1"/>
      <c r="Y1039" s="1"/>
    </row>
    <row r="1040" spans="1:25" ht="12.75" customHeight="1" x14ac:dyDescent="0.25">
      <c r="A1040" s="4">
        <v>137</v>
      </c>
      <c r="B1040" s="1" t="s">
        <v>934</v>
      </c>
      <c r="C1040" s="2" t="s">
        <v>935</v>
      </c>
      <c r="D1040" s="3" t="s">
        <v>35</v>
      </c>
      <c r="E1040" s="11">
        <v>6</v>
      </c>
      <c r="F1040" s="11">
        <v>931.95</v>
      </c>
      <c r="G1040" s="11">
        <v>5591.7</v>
      </c>
      <c r="H1040" s="1"/>
      <c r="I1040" s="1"/>
      <c r="J1040" s="1"/>
      <c r="K1040" s="1"/>
      <c r="L1040" s="1"/>
      <c r="T1040" s="1"/>
      <c r="U1040" s="1"/>
      <c r="V1040" s="1"/>
      <c r="W1040" s="1"/>
      <c r="X1040" s="1"/>
      <c r="Y1040" s="1"/>
    </row>
    <row r="1041" spans="1:25" ht="12.75" customHeight="1" x14ac:dyDescent="0.25">
      <c r="A1041" s="4">
        <v>138</v>
      </c>
      <c r="B1041" s="1" t="s">
        <v>936</v>
      </c>
      <c r="C1041" s="2" t="s">
        <v>937</v>
      </c>
      <c r="D1041" s="3" t="s">
        <v>35</v>
      </c>
      <c r="E1041" s="11">
        <v>6</v>
      </c>
      <c r="F1041" s="11">
        <v>358.29</v>
      </c>
      <c r="G1041" s="11">
        <v>2149.7399999999998</v>
      </c>
      <c r="H1041" s="1"/>
      <c r="I1041" s="1"/>
      <c r="J1041" s="1"/>
      <c r="K1041" s="1"/>
      <c r="L1041" s="1"/>
      <c r="T1041" s="1"/>
      <c r="U1041" s="1"/>
      <c r="V1041" s="1"/>
      <c r="W1041" s="1"/>
      <c r="X1041" s="1"/>
      <c r="Y1041" s="1"/>
    </row>
    <row r="1042" spans="1:25" ht="12.75" customHeight="1" x14ac:dyDescent="0.25">
      <c r="A1042" s="4">
        <v>139</v>
      </c>
      <c r="B1042" s="1" t="s">
        <v>938</v>
      </c>
      <c r="C1042" s="2" t="s">
        <v>939</v>
      </c>
      <c r="D1042" s="3" t="s">
        <v>83</v>
      </c>
      <c r="E1042" s="11">
        <v>0.12</v>
      </c>
      <c r="F1042" s="11">
        <v>89112.6</v>
      </c>
      <c r="G1042" s="11">
        <v>10693.51</v>
      </c>
      <c r="H1042" s="1"/>
      <c r="I1042" s="1"/>
      <c r="J1042" s="1"/>
      <c r="K1042" s="1"/>
      <c r="L1042" s="1"/>
      <c r="T1042" s="1"/>
      <c r="U1042" s="1"/>
      <c r="V1042" s="1"/>
      <c r="W1042" s="1"/>
      <c r="X1042" s="1"/>
      <c r="Y1042" s="1"/>
    </row>
    <row r="1043" spans="1:25" ht="12.75" customHeight="1" x14ac:dyDescent="0.25">
      <c r="A1043" s="4">
        <v>140</v>
      </c>
      <c r="B1043" s="1" t="s">
        <v>940</v>
      </c>
      <c r="C1043" s="2" t="s">
        <v>941</v>
      </c>
      <c r="D1043" s="3" t="s">
        <v>83</v>
      </c>
      <c r="E1043" s="11">
        <v>0.05</v>
      </c>
      <c r="F1043" s="11">
        <v>131219.79999999999</v>
      </c>
      <c r="G1043" s="11">
        <v>6560.99</v>
      </c>
      <c r="H1043" s="1"/>
      <c r="I1043" s="1"/>
      <c r="J1043" s="1"/>
      <c r="K1043" s="1"/>
      <c r="L1043" s="1"/>
      <c r="T1043" s="1"/>
      <c r="U1043" s="1"/>
      <c r="V1043" s="1"/>
      <c r="W1043" s="1"/>
      <c r="X1043" s="1"/>
      <c r="Y1043" s="1"/>
    </row>
    <row r="1044" spans="1:25" ht="12.75" customHeight="1" x14ac:dyDescent="0.25">
      <c r="A1044" s="4">
        <v>141</v>
      </c>
      <c r="B1044" s="1" t="s">
        <v>942</v>
      </c>
      <c r="C1044" s="2" t="s">
        <v>943</v>
      </c>
      <c r="D1044" s="3" t="s">
        <v>83</v>
      </c>
      <c r="E1044" s="11">
        <v>0.4</v>
      </c>
      <c r="F1044" s="11">
        <v>135807.82</v>
      </c>
      <c r="G1044" s="11">
        <v>54323.13</v>
      </c>
      <c r="H1044" s="1"/>
      <c r="I1044" s="1"/>
      <c r="J1044" s="1"/>
      <c r="K1044" s="1"/>
      <c r="L1044" s="1"/>
      <c r="T1044" s="1"/>
      <c r="U1044" s="1"/>
      <c r="V1044" s="1"/>
      <c r="W1044" s="1"/>
      <c r="X1044" s="1"/>
      <c r="Y1044" s="1"/>
    </row>
    <row r="1045" spans="1:25" ht="12.75" customHeight="1" x14ac:dyDescent="0.25">
      <c r="A1045" s="4">
        <v>142</v>
      </c>
      <c r="B1045" s="1" t="s">
        <v>944</v>
      </c>
      <c r="C1045" s="2" t="s">
        <v>945</v>
      </c>
      <c r="D1045" s="3" t="s">
        <v>35</v>
      </c>
      <c r="E1045" s="11">
        <v>4</v>
      </c>
      <c r="F1045" s="11">
        <v>5496.88</v>
      </c>
      <c r="G1045" s="11">
        <v>21987.52</v>
      </c>
      <c r="H1045" s="1"/>
      <c r="I1045" s="1"/>
      <c r="J1045" s="1"/>
      <c r="K1045" s="1"/>
      <c r="L1045" s="1"/>
      <c r="T1045" s="1"/>
      <c r="U1045" s="1"/>
      <c r="V1045" s="1"/>
      <c r="W1045" s="1"/>
      <c r="X1045" s="1"/>
      <c r="Y1045" s="1"/>
    </row>
    <row r="1046" spans="1:25" ht="12.75" customHeight="1" x14ac:dyDescent="0.25">
      <c r="A1046" s="4">
        <v>143</v>
      </c>
      <c r="B1046" s="1" t="s">
        <v>946</v>
      </c>
      <c r="C1046" s="2" t="s">
        <v>947</v>
      </c>
      <c r="D1046" s="3" t="s">
        <v>35</v>
      </c>
      <c r="E1046" s="11">
        <v>3</v>
      </c>
      <c r="F1046" s="11">
        <v>8524.2199999999993</v>
      </c>
      <c r="G1046" s="11">
        <v>25572.66</v>
      </c>
      <c r="H1046" s="1"/>
      <c r="I1046" s="1"/>
      <c r="J1046" s="1"/>
      <c r="K1046" s="1"/>
      <c r="L1046" s="1"/>
      <c r="T1046" s="1"/>
      <c r="U1046" s="1"/>
      <c r="V1046" s="1"/>
      <c r="W1046" s="1"/>
      <c r="X1046" s="1"/>
      <c r="Y1046" s="1"/>
    </row>
    <row r="1047" spans="1:25" ht="12.75" customHeight="1" x14ac:dyDescent="0.25">
      <c r="A1047" s="4">
        <v>144</v>
      </c>
      <c r="B1047" s="1" t="s">
        <v>948</v>
      </c>
      <c r="C1047" s="2" t="s">
        <v>949</v>
      </c>
      <c r="D1047" s="3" t="s">
        <v>35</v>
      </c>
      <c r="E1047" s="11">
        <v>3</v>
      </c>
      <c r="F1047" s="11">
        <v>1243.79</v>
      </c>
      <c r="G1047" s="11">
        <v>3731.37</v>
      </c>
      <c r="H1047" s="1"/>
      <c r="I1047" s="1"/>
      <c r="J1047" s="1"/>
      <c r="K1047" s="1"/>
      <c r="L1047" s="1"/>
      <c r="T1047" s="1"/>
      <c r="U1047" s="1"/>
      <c r="V1047" s="1"/>
      <c r="W1047" s="1"/>
      <c r="X1047" s="1"/>
      <c r="Y1047" s="1"/>
    </row>
    <row r="1048" spans="1:25" ht="12.75" customHeight="1" x14ac:dyDescent="0.25">
      <c r="A1048" s="4">
        <v>145</v>
      </c>
      <c r="B1048" s="1" t="s">
        <v>950</v>
      </c>
      <c r="C1048" s="2" t="s">
        <v>951</v>
      </c>
      <c r="D1048" s="3" t="s">
        <v>35</v>
      </c>
      <c r="E1048" s="11">
        <v>4</v>
      </c>
      <c r="F1048" s="11">
        <v>261.58999999999997</v>
      </c>
      <c r="G1048" s="11">
        <v>1046.3599999999999</v>
      </c>
      <c r="H1048" s="1"/>
      <c r="I1048" s="1"/>
      <c r="J1048" s="1"/>
      <c r="K1048" s="1"/>
      <c r="L1048" s="1"/>
      <c r="T1048" s="1"/>
      <c r="U1048" s="1"/>
      <c r="V1048" s="1"/>
      <c r="W1048" s="1"/>
      <c r="X1048" s="1"/>
      <c r="Y1048" s="1"/>
    </row>
    <row r="1049" spans="1:25" ht="12.75" customHeight="1" x14ac:dyDescent="0.25">
      <c r="A1049" s="4">
        <v>146</v>
      </c>
      <c r="B1049" s="1" t="s">
        <v>207</v>
      </c>
      <c r="C1049" s="2" t="s">
        <v>208</v>
      </c>
      <c r="D1049" s="3" t="s">
        <v>43</v>
      </c>
      <c r="E1049" s="11">
        <v>0.37859999999999999</v>
      </c>
      <c r="F1049" s="11">
        <v>6202.05</v>
      </c>
      <c r="G1049" s="11">
        <v>2348.1</v>
      </c>
      <c r="H1049" s="1"/>
      <c r="I1049" s="1"/>
      <c r="J1049" s="1"/>
      <c r="K1049" s="1"/>
      <c r="L1049" s="1"/>
      <c r="T1049" s="1"/>
      <c r="U1049" s="1"/>
      <c r="V1049" s="1"/>
      <c r="W1049" s="1"/>
      <c r="X1049" s="1"/>
      <c r="Y1049" s="1"/>
    </row>
    <row r="1050" spans="1:25" ht="12.75" customHeight="1" x14ac:dyDescent="0.25">
      <c r="A1050" s="4">
        <v>147</v>
      </c>
      <c r="B1050" s="1" t="s">
        <v>952</v>
      </c>
      <c r="C1050" s="2" t="s">
        <v>953</v>
      </c>
      <c r="D1050" s="3" t="s">
        <v>35</v>
      </c>
      <c r="E1050" s="11">
        <v>3</v>
      </c>
      <c r="F1050" s="11">
        <v>1909.73</v>
      </c>
      <c r="G1050" s="11">
        <v>5729.19</v>
      </c>
      <c r="H1050" s="1"/>
      <c r="I1050" s="1"/>
      <c r="J1050" s="1"/>
      <c r="K1050" s="1"/>
      <c r="L1050" s="1"/>
      <c r="T1050" s="1"/>
      <c r="U1050" s="1"/>
      <c r="V1050" s="1"/>
      <c r="W1050" s="1"/>
      <c r="X1050" s="1"/>
      <c r="Y1050" s="1"/>
    </row>
    <row r="1051" spans="1:25" ht="12.75" customHeight="1" x14ac:dyDescent="0.25">
      <c r="A1051" s="4">
        <v>148</v>
      </c>
      <c r="B1051" s="1" t="s">
        <v>954</v>
      </c>
      <c r="C1051" s="2" t="s">
        <v>955</v>
      </c>
      <c r="D1051" s="3" t="s">
        <v>35</v>
      </c>
      <c r="E1051" s="11">
        <v>4</v>
      </c>
      <c r="F1051" s="11">
        <v>2660.81</v>
      </c>
      <c r="G1051" s="11">
        <v>10643.24</v>
      </c>
      <c r="H1051" s="1"/>
      <c r="I1051" s="1"/>
      <c r="J1051" s="1"/>
      <c r="K1051" s="1"/>
      <c r="L1051" s="1"/>
      <c r="T1051" s="1"/>
      <c r="U1051" s="1"/>
      <c r="V1051" s="1"/>
      <c r="W1051" s="1"/>
      <c r="X1051" s="1"/>
      <c r="Y1051" s="1"/>
    </row>
    <row r="1052" spans="1:25" ht="12.75" customHeight="1" x14ac:dyDescent="0.25">
      <c r="A1052" s="4">
        <v>149</v>
      </c>
      <c r="B1052" s="1" t="s">
        <v>838</v>
      </c>
      <c r="C1052" s="1" t="s">
        <v>839</v>
      </c>
      <c r="D1052" s="3" t="s">
        <v>149</v>
      </c>
      <c r="E1052" s="11">
        <v>220</v>
      </c>
      <c r="F1052" s="11">
        <v>42.15</v>
      </c>
      <c r="G1052" s="11">
        <v>9273</v>
      </c>
      <c r="H1052" s="1"/>
      <c r="I1052" s="1"/>
      <c r="J1052" s="1"/>
      <c r="K1052" s="1"/>
      <c r="L1052" s="1"/>
      <c r="T1052" s="1"/>
      <c r="U1052" s="1"/>
      <c r="V1052" s="1"/>
      <c r="W1052" s="1"/>
      <c r="X1052" s="1"/>
      <c r="Y1052" s="1"/>
    </row>
    <row r="1053" spans="1:25" ht="12.75" customHeight="1" x14ac:dyDescent="0.25">
      <c r="A1053" s="4">
        <v>150</v>
      </c>
      <c r="B1053" s="2" t="s">
        <v>2484</v>
      </c>
      <c r="C1053" s="2" t="s">
        <v>956</v>
      </c>
      <c r="D1053" s="3" t="s">
        <v>83</v>
      </c>
      <c r="E1053" s="11">
        <v>0.19</v>
      </c>
      <c r="F1053" s="11">
        <v>13946.3</v>
      </c>
      <c r="G1053" s="11">
        <v>2649.8</v>
      </c>
      <c r="H1053" s="1"/>
      <c r="I1053" s="1"/>
      <c r="J1053" s="1"/>
      <c r="K1053" s="1"/>
      <c r="L1053" s="1"/>
      <c r="T1053" s="1"/>
      <c r="U1053" s="1"/>
      <c r="V1053" s="1"/>
      <c r="W1053" s="1"/>
      <c r="X1053" s="1"/>
      <c r="Y1053" s="1"/>
    </row>
    <row r="1054" spans="1:25" ht="12.75" customHeight="1" x14ac:dyDescent="0.25">
      <c r="A1054" s="4">
        <v>151</v>
      </c>
      <c r="B1054" s="1" t="s">
        <v>957</v>
      </c>
      <c r="C1054" s="2" t="s">
        <v>958</v>
      </c>
      <c r="D1054" s="3" t="s">
        <v>69</v>
      </c>
      <c r="E1054" s="11">
        <v>19</v>
      </c>
      <c r="F1054" s="11">
        <v>960.42</v>
      </c>
      <c r="G1054" s="11">
        <v>18247.98</v>
      </c>
      <c r="H1054" s="1"/>
      <c r="I1054" s="1"/>
      <c r="J1054" s="1"/>
      <c r="K1054" s="1"/>
      <c r="L1054" s="1"/>
      <c r="T1054" s="1"/>
      <c r="U1054" s="1"/>
      <c r="V1054" s="1"/>
      <c r="W1054" s="1"/>
      <c r="X1054" s="1"/>
      <c r="Y1054" s="1"/>
    </row>
    <row r="1055" spans="1:25" ht="12.75" customHeight="1" x14ac:dyDescent="0.25">
      <c r="A1055" s="4">
        <v>152</v>
      </c>
      <c r="B1055" s="2" t="s">
        <v>2483</v>
      </c>
      <c r="C1055" s="2" t="s">
        <v>959</v>
      </c>
      <c r="D1055" s="3" t="s">
        <v>13</v>
      </c>
      <c r="E1055" s="11">
        <v>1E-3</v>
      </c>
      <c r="F1055" s="11">
        <v>29213.87</v>
      </c>
      <c r="G1055" s="11">
        <v>29.21</v>
      </c>
      <c r="H1055" s="1"/>
      <c r="I1055" s="1"/>
      <c r="J1055" s="1"/>
      <c r="K1055" s="1"/>
      <c r="L1055" s="1"/>
      <c r="T1055" s="1"/>
      <c r="U1055" s="1"/>
      <c r="V1055" s="1"/>
      <c r="W1055" s="1"/>
      <c r="X1055" s="1"/>
      <c r="Y1055" s="1"/>
    </row>
    <row r="1056" spans="1:25" ht="12.75" customHeight="1" x14ac:dyDescent="0.25">
      <c r="A1056" s="4">
        <v>153</v>
      </c>
      <c r="B1056" s="1" t="s">
        <v>930</v>
      </c>
      <c r="C1056" s="2" t="s">
        <v>931</v>
      </c>
      <c r="D1056" s="3" t="s">
        <v>48</v>
      </c>
      <c r="E1056" s="11">
        <v>0.10200000000000001</v>
      </c>
      <c r="F1056" s="11">
        <v>2675.31</v>
      </c>
      <c r="G1056" s="11">
        <v>272.88</v>
      </c>
      <c r="H1056" s="1"/>
      <c r="I1056" s="1"/>
      <c r="J1056" s="1"/>
      <c r="K1056" s="1"/>
      <c r="L1056" s="1"/>
      <c r="T1056" s="1"/>
      <c r="U1056" s="1"/>
      <c r="V1056" s="1"/>
      <c r="W1056" s="1"/>
      <c r="X1056" s="1"/>
      <c r="Y1056" s="1"/>
    </row>
    <row r="1057" spans="1:25" ht="12.75" customHeight="1" x14ac:dyDescent="0.25">
      <c r="A1057" s="4">
        <v>154</v>
      </c>
      <c r="B1057" s="1" t="s">
        <v>915</v>
      </c>
      <c r="C1057" s="2" t="s">
        <v>960</v>
      </c>
      <c r="D1057" s="3" t="s">
        <v>35</v>
      </c>
      <c r="E1057" s="11">
        <v>1</v>
      </c>
      <c r="F1057" s="11">
        <v>1069.57</v>
      </c>
      <c r="G1057" s="11">
        <v>1069.57</v>
      </c>
      <c r="H1057" s="1"/>
      <c r="I1057" s="1"/>
      <c r="J1057" s="1"/>
      <c r="K1057" s="1"/>
      <c r="L1057" s="1"/>
      <c r="T1057" s="1"/>
      <c r="U1057" s="1"/>
      <c r="V1057" s="1"/>
      <c r="W1057" s="1"/>
      <c r="X1057" s="1"/>
      <c r="Y1057" s="1"/>
    </row>
    <row r="1058" spans="1:25" ht="12.75" customHeight="1" x14ac:dyDescent="0.25">
      <c r="A1058" s="4">
        <v>155</v>
      </c>
      <c r="B1058" s="1" t="s">
        <v>961</v>
      </c>
      <c r="C1058" s="2" t="s">
        <v>962</v>
      </c>
      <c r="D1058" s="3" t="s">
        <v>35</v>
      </c>
      <c r="E1058" s="11">
        <v>1</v>
      </c>
      <c r="F1058" s="11">
        <v>7472.86</v>
      </c>
      <c r="G1058" s="11">
        <v>7472.86</v>
      </c>
      <c r="H1058" s="1"/>
      <c r="I1058" s="1"/>
      <c r="J1058" s="1"/>
      <c r="K1058" s="1"/>
      <c r="L1058" s="1"/>
      <c r="T1058" s="1"/>
      <c r="U1058" s="1"/>
      <c r="V1058" s="1"/>
      <c r="W1058" s="1"/>
      <c r="X1058" s="1"/>
      <c r="Y1058" s="1"/>
    </row>
    <row r="1059" spans="1:25" ht="12.75" customHeight="1" x14ac:dyDescent="0.25">
      <c r="A1059" s="4">
        <v>156</v>
      </c>
      <c r="B1059" s="1" t="s">
        <v>963</v>
      </c>
      <c r="C1059" s="2" t="s">
        <v>964</v>
      </c>
      <c r="D1059" s="3" t="s">
        <v>35</v>
      </c>
      <c r="E1059" s="11">
        <v>1</v>
      </c>
      <c r="F1059" s="11">
        <v>8716.4699999999993</v>
      </c>
      <c r="G1059" s="11">
        <v>8716.4699999999993</v>
      </c>
      <c r="H1059" s="1"/>
      <c r="I1059" s="1"/>
      <c r="J1059" s="1"/>
      <c r="K1059" s="1"/>
      <c r="L1059" s="1"/>
      <c r="T1059" s="1"/>
      <c r="U1059" s="1"/>
      <c r="V1059" s="1"/>
      <c r="W1059" s="1"/>
      <c r="X1059" s="1"/>
      <c r="Y1059" s="1"/>
    </row>
    <row r="1060" spans="1:25" ht="12.75" customHeight="1" x14ac:dyDescent="0.25">
      <c r="A1060" s="4">
        <v>157</v>
      </c>
      <c r="B1060" s="1" t="s">
        <v>965</v>
      </c>
      <c r="C1060" s="2" t="s">
        <v>966</v>
      </c>
      <c r="D1060" s="3" t="s">
        <v>35</v>
      </c>
      <c r="E1060" s="11">
        <v>1</v>
      </c>
      <c r="F1060" s="11">
        <v>13937.19</v>
      </c>
      <c r="G1060" s="11">
        <v>13937.19</v>
      </c>
      <c r="H1060" s="1"/>
      <c r="I1060" s="1"/>
      <c r="J1060" s="1"/>
      <c r="K1060" s="1"/>
      <c r="L1060" s="1"/>
      <c r="T1060" s="1"/>
      <c r="U1060" s="1"/>
      <c r="V1060" s="1"/>
      <c r="W1060" s="1"/>
      <c r="X1060" s="1"/>
      <c r="Y1060" s="1"/>
    </row>
    <row r="1061" spans="1:25" ht="12.75" customHeight="1" x14ac:dyDescent="0.25">
      <c r="A1061" s="4">
        <v>158</v>
      </c>
      <c r="B1061" s="1" t="s">
        <v>967</v>
      </c>
      <c r="C1061" s="2" t="s">
        <v>968</v>
      </c>
      <c r="D1061" s="3" t="s">
        <v>35</v>
      </c>
      <c r="E1061" s="11">
        <v>3</v>
      </c>
      <c r="F1061" s="11">
        <v>5164.49</v>
      </c>
      <c r="G1061" s="11">
        <v>15493.47</v>
      </c>
      <c r="H1061" s="1"/>
      <c r="I1061" s="1"/>
      <c r="J1061" s="1"/>
      <c r="K1061" s="1"/>
      <c r="L1061" s="1"/>
      <c r="T1061" s="1"/>
      <c r="U1061" s="1"/>
      <c r="V1061" s="1"/>
      <c r="W1061" s="1"/>
      <c r="X1061" s="1"/>
      <c r="Y1061" s="1"/>
    </row>
    <row r="1062" spans="1:25" ht="12.75" customHeight="1" x14ac:dyDescent="0.25">
      <c r="A1062" s="4">
        <v>159</v>
      </c>
      <c r="B1062" s="1" t="s">
        <v>969</v>
      </c>
      <c r="C1062" s="2" t="s">
        <v>970</v>
      </c>
      <c r="D1062" s="3" t="s">
        <v>35</v>
      </c>
      <c r="E1062" s="11">
        <v>3</v>
      </c>
      <c r="F1062" s="11">
        <v>1432.9</v>
      </c>
      <c r="G1062" s="11">
        <v>4298.7</v>
      </c>
      <c r="H1062" s="1"/>
      <c r="I1062" s="1"/>
      <c r="J1062" s="1"/>
      <c r="K1062" s="1"/>
      <c r="L1062" s="1"/>
      <c r="T1062" s="1"/>
      <c r="U1062" s="1"/>
      <c r="V1062" s="1"/>
      <c r="W1062" s="1"/>
      <c r="X1062" s="1"/>
      <c r="Y1062" s="1"/>
    </row>
    <row r="1063" spans="1:25" ht="12.75" customHeight="1" x14ac:dyDescent="0.25">
      <c r="A1063" s="4">
        <v>160</v>
      </c>
      <c r="B1063" s="1" t="s">
        <v>971</v>
      </c>
      <c r="C1063" s="2" t="s">
        <v>972</v>
      </c>
      <c r="D1063" s="3" t="s">
        <v>35</v>
      </c>
      <c r="E1063" s="11">
        <v>4</v>
      </c>
      <c r="F1063" s="11">
        <v>1006</v>
      </c>
      <c r="G1063" s="11">
        <v>4024</v>
      </c>
      <c r="H1063" s="1"/>
      <c r="I1063" s="1"/>
      <c r="J1063" s="1"/>
      <c r="K1063" s="1"/>
      <c r="L1063" s="1"/>
      <c r="T1063" s="1"/>
      <c r="U1063" s="1"/>
      <c r="V1063" s="1"/>
      <c r="W1063" s="1"/>
      <c r="X1063" s="1"/>
      <c r="Y1063" s="1"/>
    </row>
    <row r="1064" spans="1:25" ht="12.75" customHeight="1" x14ac:dyDescent="0.25">
      <c r="A1064" s="4">
        <v>161</v>
      </c>
      <c r="B1064" s="1" t="s">
        <v>973</v>
      </c>
      <c r="C1064" s="2" t="s">
        <v>974</v>
      </c>
      <c r="D1064" s="3" t="s">
        <v>35</v>
      </c>
      <c r="E1064" s="11">
        <v>2</v>
      </c>
      <c r="F1064" s="11">
        <v>5069.9399999999996</v>
      </c>
      <c r="G1064" s="11">
        <v>10139.879999999999</v>
      </c>
      <c r="H1064" s="1"/>
      <c r="I1064" s="1"/>
      <c r="J1064" s="1"/>
      <c r="K1064" s="1"/>
      <c r="L1064" s="1"/>
      <c r="T1064" s="1"/>
      <c r="U1064" s="1"/>
      <c r="V1064" s="1"/>
      <c r="W1064" s="1"/>
      <c r="X1064" s="1"/>
      <c r="Y1064" s="1"/>
    </row>
    <row r="1065" spans="1:25" ht="12.75" customHeight="1" x14ac:dyDescent="0.25">
      <c r="A1065" s="4">
        <v>162</v>
      </c>
      <c r="B1065" s="1" t="s">
        <v>975</v>
      </c>
      <c r="C1065" s="2" t="s">
        <v>976</v>
      </c>
      <c r="D1065" s="3" t="s">
        <v>35</v>
      </c>
      <c r="E1065" s="11">
        <v>2</v>
      </c>
      <c r="F1065" s="11">
        <v>6072.09</v>
      </c>
      <c r="G1065" s="11">
        <v>12144.18</v>
      </c>
      <c r="H1065" s="1"/>
      <c r="I1065" s="1"/>
      <c r="J1065" s="1"/>
      <c r="K1065" s="1"/>
      <c r="L1065" s="1"/>
      <c r="T1065" s="1"/>
      <c r="U1065" s="1"/>
      <c r="V1065" s="1"/>
      <c r="W1065" s="1"/>
      <c r="X1065" s="1"/>
      <c r="Y1065" s="1"/>
    </row>
    <row r="1066" spans="1:25" ht="12.75" customHeight="1" x14ac:dyDescent="0.25">
      <c r="A1066" s="4">
        <v>163</v>
      </c>
      <c r="B1066" s="1" t="s">
        <v>889</v>
      </c>
      <c r="C1066" s="2" t="s">
        <v>890</v>
      </c>
      <c r="D1066" s="3" t="s">
        <v>83</v>
      </c>
      <c r="E1066" s="11">
        <v>0.25</v>
      </c>
      <c r="F1066" s="11">
        <v>6917.42</v>
      </c>
      <c r="G1066" s="11">
        <v>1729.36</v>
      </c>
      <c r="H1066" s="1"/>
      <c r="I1066" s="1"/>
      <c r="J1066" s="1"/>
      <c r="K1066" s="1"/>
      <c r="L1066" s="1"/>
      <c r="T1066" s="1"/>
      <c r="U1066" s="1"/>
      <c r="V1066" s="1"/>
      <c r="W1066" s="1"/>
      <c r="X1066" s="1"/>
      <c r="Y1066" s="1"/>
    </row>
    <row r="1067" spans="1:25" ht="12.75" customHeight="1" x14ac:dyDescent="0.25">
      <c r="A1067" s="4">
        <v>164</v>
      </c>
      <c r="B1067" s="1" t="s">
        <v>926</v>
      </c>
      <c r="C1067" s="2" t="s">
        <v>927</v>
      </c>
      <c r="D1067" s="3" t="s">
        <v>69</v>
      </c>
      <c r="E1067" s="11">
        <v>24.824999999999999</v>
      </c>
      <c r="F1067" s="11">
        <v>257.64</v>
      </c>
      <c r="G1067" s="11">
        <v>6395.91</v>
      </c>
      <c r="H1067" s="1"/>
      <c r="I1067" s="1"/>
      <c r="J1067" s="1"/>
      <c r="K1067" s="1"/>
      <c r="L1067" s="1"/>
      <c r="T1067" s="1"/>
      <c r="U1067" s="1"/>
      <c r="V1067" s="1"/>
      <c r="W1067" s="1"/>
      <c r="X1067" s="1"/>
      <c r="Y1067" s="1"/>
    </row>
    <row r="1068" spans="1:25" ht="12.75" customHeight="1" x14ac:dyDescent="0.25">
      <c r="A1068" s="4">
        <v>165</v>
      </c>
      <c r="B1068" s="1" t="s">
        <v>977</v>
      </c>
      <c r="C1068" s="2" t="s">
        <v>978</v>
      </c>
      <c r="D1068" s="3" t="s">
        <v>35</v>
      </c>
      <c r="E1068" s="11">
        <v>4</v>
      </c>
      <c r="F1068" s="11">
        <v>184.68</v>
      </c>
      <c r="G1068" s="11">
        <v>738.72</v>
      </c>
      <c r="H1068" s="1"/>
      <c r="I1068" s="1"/>
      <c r="J1068" s="1"/>
      <c r="K1068" s="1"/>
      <c r="L1068" s="1"/>
      <c r="T1068" s="1"/>
      <c r="U1068" s="1"/>
      <c r="V1068" s="1"/>
      <c r="W1068" s="1"/>
      <c r="X1068" s="1"/>
      <c r="Y1068" s="1"/>
    </row>
    <row r="1069" spans="1:25" ht="12.75" customHeight="1" x14ac:dyDescent="0.25">
      <c r="A1069" s="4">
        <v>166</v>
      </c>
      <c r="B1069" s="1" t="s">
        <v>979</v>
      </c>
      <c r="C1069" s="2" t="s">
        <v>980</v>
      </c>
      <c r="D1069" s="3" t="s">
        <v>35</v>
      </c>
      <c r="E1069" s="11">
        <v>2</v>
      </c>
      <c r="F1069" s="11">
        <v>131.47</v>
      </c>
      <c r="G1069" s="11">
        <v>262.94</v>
      </c>
      <c r="H1069" s="1"/>
      <c r="I1069" s="1"/>
      <c r="J1069" s="1"/>
      <c r="K1069" s="1"/>
      <c r="L1069" s="1"/>
      <c r="T1069" s="1"/>
      <c r="U1069" s="1"/>
      <c r="V1069" s="1"/>
      <c r="W1069" s="1"/>
      <c r="X1069" s="1"/>
      <c r="Y1069" s="1"/>
    </row>
    <row r="1070" spans="1:25" ht="12.75" customHeight="1" x14ac:dyDescent="0.25">
      <c r="A1070" s="4">
        <v>167</v>
      </c>
      <c r="B1070" s="1" t="s">
        <v>981</v>
      </c>
      <c r="C1070" s="2" t="s">
        <v>982</v>
      </c>
      <c r="D1070" s="3" t="s">
        <v>35</v>
      </c>
      <c r="E1070" s="11">
        <v>1</v>
      </c>
      <c r="F1070" s="11">
        <v>124.79</v>
      </c>
      <c r="G1070" s="11">
        <v>124.79</v>
      </c>
      <c r="H1070" s="1"/>
      <c r="I1070" s="1"/>
      <c r="J1070" s="1"/>
      <c r="K1070" s="1"/>
      <c r="L1070" s="1"/>
      <c r="T1070" s="1"/>
      <c r="U1070" s="1"/>
      <c r="V1070" s="1"/>
      <c r="W1070" s="1"/>
      <c r="X1070" s="1"/>
      <c r="Y1070" s="1"/>
    </row>
    <row r="1071" spans="1:25" ht="12.75" customHeight="1" x14ac:dyDescent="0.25">
      <c r="A1071" s="4">
        <v>168</v>
      </c>
      <c r="B1071" s="1" t="s">
        <v>983</v>
      </c>
      <c r="C1071" s="2" t="s">
        <v>984</v>
      </c>
      <c r="D1071" s="3" t="s">
        <v>35</v>
      </c>
      <c r="E1071" s="11">
        <v>4</v>
      </c>
      <c r="F1071" s="11">
        <v>13.46</v>
      </c>
      <c r="G1071" s="11">
        <v>53.84</v>
      </c>
      <c r="H1071" s="1"/>
      <c r="I1071" s="1"/>
      <c r="J1071" s="1"/>
      <c r="K1071" s="1"/>
      <c r="L1071" s="1"/>
      <c r="T1071" s="1"/>
      <c r="U1071" s="1"/>
      <c r="V1071" s="1"/>
      <c r="W1071" s="1"/>
      <c r="X1071" s="1"/>
      <c r="Y1071" s="1"/>
    </row>
    <row r="1072" spans="1:25" ht="12.75" customHeight="1" x14ac:dyDescent="0.25">
      <c r="A1072" s="4">
        <v>169</v>
      </c>
      <c r="B1072" s="1" t="s">
        <v>985</v>
      </c>
      <c r="C1072" s="2" t="s">
        <v>986</v>
      </c>
      <c r="D1072" s="3" t="s">
        <v>35</v>
      </c>
      <c r="E1072" s="11">
        <v>2</v>
      </c>
      <c r="F1072" s="11">
        <v>2797.98</v>
      </c>
      <c r="G1072" s="11">
        <v>5595.96</v>
      </c>
      <c r="H1072" s="1"/>
      <c r="I1072" s="1"/>
      <c r="J1072" s="1"/>
      <c r="K1072" s="1"/>
      <c r="L1072" s="1"/>
      <c r="T1072" s="1"/>
      <c r="U1072" s="1"/>
      <c r="V1072" s="1"/>
      <c r="W1072" s="1"/>
      <c r="X1072" s="1"/>
      <c r="Y1072" s="1"/>
    </row>
    <row r="1073" spans="1:25" ht="12.75" customHeight="1" x14ac:dyDescent="0.25">
      <c r="A1073" s="4">
        <v>170</v>
      </c>
      <c r="B1073" s="1" t="s">
        <v>987</v>
      </c>
      <c r="C1073" s="2" t="s">
        <v>956</v>
      </c>
      <c r="D1073" s="3" t="s">
        <v>83</v>
      </c>
      <c r="E1073" s="11">
        <v>0.22</v>
      </c>
      <c r="F1073" s="11">
        <v>13946.3</v>
      </c>
      <c r="G1073" s="11">
        <v>3068.19</v>
      </c>
      <c r="H1073" s="1"/>
      <c r="I1073" s="1"/>
      <c r="J1073" s="1"/>
      <c r="K1073" s="1"/>
      <c r="L1073" s="1"/>
      <c r="T1073" s="1"/>
      <c r="U1073" s="1"/>
      <c r="V1073" s="1"/>
      <c r="W1073" s="1"/>
      <c r="X1073" s="1"/>
      <c r="Y1073" s="1"/>
    </row>
    <row r="1074" spans="1:25" ht="12.75" customHeight="1" x14ac:dyDescent="0.25">
      <c r="A1074" s="4">
        <v>171</v>
      </c>
      <c r="B1074" s="1" t="s">
        <v>988</v>
      </c>
      <c r="C1074" s="2" t="s">
        <v>989</v>
      </c>
      <c r="D1074" s="3" t="s">
        <v>69</v>
      </c>
      <c r="E1074" s="11">
        <v>21.824000000000002</v>
      </c>
      <c r="F1074" s="11">
        <v>417.92</v>
      </c>
      <c r="G1074" s="11">
        <v>9120.69</v>
      </c>
      <c r="H1074" s="1"/>
      <c r="I1074" s="1"/>
      <c r="J1074" s="1"/>
      <c r="K1074" s="1"/>
      <c r="L1074" s="1"/>
      <c r="T1074" s="1"/>
      <c r="U1074" s="1"/>
      <c r="V1074" s="1"/>
      <c r="W1074" s="1"/>
      <c r="X1074" s="1"/>
      <c r="Y1074" s="1"/>
    </row>
    <row r="1075" spans="1:25" ht="12.75" customHeight="1" x14ac:dyDescent="0.25">
      <c r="A1075" s="4">
        <v>172</v>
      </c>
      <c r="B1075" s="1" t="s">
        <v>990</v>
      </c>
      <c r="C1075" s="2" t="s">
        <v>991</v>
      </c>
      <c r="D1075" s="3" t="s">
        <v>35</v>
      </c>
      <c r="E1075" s="11">
        <v>2</v>
      </c>
      <c r="F1075" s="11">
        <v>422.57</v>
      </c>
      <c r="G1075" s="11">
        <v>845.14</v>
      </c>
      <c r="H1075" s="1"/>
      <c r="I1075" s="1"/>
      <c r="J1075" s="1"/>
      <c r="K1075" s="1"/>
      <c r="L1075" s="1"/>
      <c r="T1075" s="1"/>
      <c r="U1075" s="1"/>
      <c r="V1075" s="1"/>
      <c r="W1075" s="1"/>
      <c r="X1075" s="1"/>
      <c r="Y1075" s="1"/>
    </row>
    <row r="1076" spans="1:25" ht="12.75" customHeight="1" x14ac:dyDescent="0.25">
      <c r="A1076" s="4">
        <v>173</v>
      </c>
      <c r="B1076" s="1" t="s">
        <v>992</v>
      </c>
      <c r="C1076" s="2" t="s">
        <v>993</v>
      </c>
      <c r="D1076" s="3" t="s">
        <v>35</v>
      </c>
      <c r="E1076" s="11">
        <v>1</v>
      </c>
      <c r="F1076" s="11">
        <v>644.79</v>
      </c>
      <c r="G1076" s="11">
        <v>644.79</v>
      </c>
      <c r="H1076" s="1"/>
      <c r="I1076" s="1"/>
      <c r="J1076" s="1"/>
      <c r="K1076" s="1"/>
      <c r="L1076" s="1"/>
      <c r="T1076" s="1"/>
      <c r="U1076" s="1"/>
      <c r="V1076" s="1"/>
      <c r="W1076" s="1"/>
      <c r="X1076" s="1"/>
      <c r="Y1076" s="1"/>
    </row>
    <row r="1077" spans="1:25" ht="12.75" customHeight="1" x14ac:dyDescent="0.25">
      <c r="A1077" s="4">
        <v>174</v>
      </c>
      <c r="B1077" s="1" t="s">
        <v>994</v>
      </c>
      <c r="C1077" s="2" t="s">
        <v>995</v>
      </c>
      <c r="D1077" s="3" t="s">
        <v>35</v>
      </c>
      <c r="E1077" s="11">
        <v>1</v>
      </c>
      <c r="F1077" s="11">
        <v>496.32</v>
      </c>
      <c r="G1077" s="11">
        <v>496.32</v>
      </c>
      <c r="H1077" s="1"/>
      <c r="I1077" s="1"/>
      <c r="J1077" s="1"/>
      <c r="K1077" s="1"/>
      <c r="L1077" s="1"/>
      <c r="T1077" s="1"/>
      <c r="U1077" s="1"/>
      <c r="V1077" s="1"/>
      <c r="W1077" s="1"/>
      <c r="X1077" s="1"/>
      <c r="Y1077" s="1"/>
    </row>
    <row r="1078" spans="1:25" ht="12.75" customHeight="1" x14ac:dyDescent="0.25">
      <c r="A1078" s="4">
        <v>175</v>
      </c>
      <c r="B1078" s="1" t="s">
        <v>996</v>
      </c>
      <c r="C1078" s="2" t="s">
        <v>997</v>
      </c>
      <c r="D1078" s="3" t="s">
        <v>35</v>
      </c>
      <c r="E1078" s="11">
        <v>1</v>
      </c>
      <c r="F1078" s="11">
        <v>279.89</v>
      </c>
      <c r="G1078" s="11">
        <v>279.89</v>
      </c>
      <c r="H1078" s="1"/>
      <c r="I1078" s="1"/>
      <c r="J1078" s="1"/>
      <c r="K1078" s="1"/>
      <c r="L1078" s="1"/>
      <c r="T1078" s="1"/>
      <c r="U1078" s="1"/>
      <c r="V1078" s="1"/>
      <c r="W1078" s="1"/>
      <c r="X1078" s="1"/>
      <c r="Y1078" s="1"/>
    </row>
    <row r="1079" spans="1:25" ht="12.75" customHeight="1" x14ac:dyDescent="0.25">
      <c r="A1079" s="4">
        <v>176</v>
      </c>
      <c r="B1079" s="1" t="s">
        <v>998</v>
      </c>
      <c r="C1079" s="2" t="s">
        <v>999</v>
      </c>
      <c r="D1079" s="3" t="s">
        <v>35</v>
      </c>
      <c r="E1079" s="11">
        <v>1</v>
      </c>
      <c r="F1079" s="11">
        <v>362.61</v>
      </c>
      <c r="G1079" s="11">
        <v>362.61</v>
      </c>
      <c r="H1079" s="1"/>
      <c r="I1079" s="1"/>
      <c r="J1079" s="1"/>
      <c r="K1079" s="1"/>
      <c r="L1079" s="1"/>
      <c r="T1079" s="1"/>
      <c r="U1079" s="1"/>
      <c r="V1079" s="1"/>
      <c r="W1079" s="1"/>
      <c r="X1079" s="1"/>
      <c r="Y1079" s="1"/>
    </row>
    <row r="1080" spans="1:25" ht="12.75" customHeight="1" x14ac:dyDescent="0.25">
      <c r="A1080" s="4">
        <v>177</v>
      </c>
      <c r="B1080" s="1" t="s">
        <v>1000</v>
      </c>
      <c r="C1080" s="2" t="s">
        <v>1001</v>
      </c>
      <c r="D1080" s="3" t="s">
        <v>35</v>
      </c>
      <c r="E1080" s="11">
        <v>2</v>
      </c>
      <c r="F1080" s="11">
        <v>48.78</v>
      </c>
      <c r="G1080" s="11">
        <v>97.56</v>
      </c>
      <c r="H1080" s="1"/>
      <c r="I1080" s="1"/>
      <c r="J1080" s="1"/>
      <c r="K1080" s="1"/>
      <c r="L1080" s="1"/>
      <c r="T1080" s="1"/>
      <c r="U1080" s="1"/>
      <c r="V1080" s="1"/>
      <c r="W1080" s="1"/>
      <c r="X1080" s="1"/>
      <c r="Y1080" s="1"/>
    </row>
    <row r="1081" spans="1:25" ht="12.75" customHeight="1" x14ac:dyDescent="0.25">
      <c r="A1081" s="4">
        <v>178</v>
      </c>
      <c r="B1081" s="1" t="s">
        <v>1002</v>
      </c>
      <c r="C1081" s="1" t="s">
        <v>1003</v>
      </c>
      <c r="D1081" s="3" t="s">
        <v>35</v>
      </c>
      <c r="E1081" s="11">
        <v>4</v>
      </c>
      <c r="F1081" s="11">
        <v>3528.99</v>
      </c>
      <c r="G1081" s="11">
        <v>14115.96</v>
      </c>
      <c r="H1081" s="1"/>
      <c r="I1081" s="1"/>
      <c r="J1081" s="1"/>
      <c r="K1081" s="1"/>
      <c r="L1081" s="1"/>
      <c r="T1081" s="1"/>
      <c r="U1081" s="1"/>
      <c r="V1081" s="1"/>
      <c r="W1081" s="1"/>
      <c r="X1081" s="1"/>
      <c r="Y1081" s="1"/>
    </row>
    <row r="1082" spans="1:25" ht="12.75" customHeight="1" x14ac:dyDescent="0.25">
      <c r="A1082" s="4">
        <v>179</v>
      </c>
      <c r="B1082" s="1" t="s">
        <v>838</v>
      </c>
      <c r="C1082" s="1" t="s">
        <v>839</v>
      </c>
      <c r="D1082" s="3" t="s">
        <v>149</v>
      </c>
      <c r="E1082" s="11">
        <v>50</v>
      </c>
      <c r="F1082" s="11">
        <v>42.15</v>
      </c>
      <c r="G1082" s="11">
        <v>2107.5</v>
      </c>
      <c r="H1082" s="1"/>
      <c r="I1082" s="1"/>
      <c r="J1082" s="1"/>
      <c r="K1082" s="1"/>
      <c r="L1082" s="1"/>
      <c r="T1082" s="1"/>
      <c r="U1082" s="1"/>
      <c r="V1082" s="1"/>
      <c r="W1082" s="1"/>
      <c r="X1082" s="1"/>
      <c r="Y1082" s="1"/>
    </row>
    <row r="1083" spans="1:25" ht="12.75" customHeight="1" x14ac:dyDescent="0.25">
      <c r="A1083" s="4">
        <v>180</v>
      </c>
      <c r="B1083" s="1" t="s">
        <v>915</v>
      </c>
      <c r="C1083" s="2" t="s">
        <v>1004</v>
      </c>
      <c r="D1083" s="3" t="s">
        <v>35</v>
      </c>
      <c r="E1083" s="11">
        <v>1</v>
      </c>
      <c r="F1083" s="11">
        <v>333.59</v>
      </c>
      <c r="G1083" s="11">
        <v>333.59</v>
      </c>
      <c r="H1083" s="1"/>
      <c r="I1083" s="1"/>
      <c r="J1083" s="1"/>
      <c r="K1083" s="1"/>
      <c r="L1083" s="1"/>
      <c r="T1083" s="1"/>
      <c r="U1083" s="1"/>
      <c r="V1083" s="1"/>
      <c r="W1083" s="1"/>
      <c r="X1083" s="1"/>
      <c r="Y1083" s="1"/>
    </row>
    <row r="1084" spans="1:25" ht="12.75" customHeight="1" x14ac:dyDescent="0.25">
      <c r="A1084" s="4">
        <v>181</v>
      </c>
      <c r="B1084" s="2" t="s">
        <v>2483</v>
      </c>
      <c r="C1084" s="2" t="s">
        <v>1005</v>
      </c>
      <c r="D1084" s="3" t="s">
        <v>13</v>
      </c>
      <c r="E1084" s="11">
        <v>1E-3</v>
      </c>
      <c r="F1084" s="11">
        <v>29213.87</v>
      </c>
      <c r="G1084" s="11">
        <v>29.21</v>
      </c>
      <c r="H1084" s="1"/>
      <c r="I1084" s="1"/>
      <c r="J1084" s="1"/>
      <c r="K1084" s="1"/>
      <c r="L1084" s="1"/>
      <c r="T1084" s="1"/>
      <c r="U1084" s="1"/>
      <c r="V1084" s="1"/>
      <c r="W1084" s="1"/>
      <c r="X1084" s="1"/>
      <c r="Y1084" s="1"/>
    </row>
    <row r="1085" spans="1:25" ht="12.75" customHeight="1" x14ac:dyDescent="0.25">
      <c r="A1085" s="4">
        <v>182</v>
      </c>
      <c r="B1085" s="1" t="s">
        <v>930</v>
      </c>
      <c r="C1085" s="2" t="s">
        <v>931</v>
      </c>
      <c r="D1085" s="3" t="s">
        <v>48</v>
      </c>
      <c r="E1085" s="11">
        <v>0.10200000000000001</v>
      </c>
      <c r="F1085" s="11">
        <v>2675.31</v>
      </c>
      <c r="G1085" s="11">
        <v>272.88</v>
      </c>
      <c r="H1085" s="1"/>
      <c r="I1085" s="1"/>
      <c r="J1085" s="1"/>
      <c r="K1085" s="1"/>
      <c r="L1085" s="1"/>
      <c r="T1085" s="1"/>
      <c r="U1085" s="1"/>
      <c r="V1085" s="1"/>
      <c r="W1085" s="1"/>
      <c r="X1085" s="1"/>
      <c r="Y1085" s="1"/>
    </row>
    <row r="1086" spans="1:25" ht="12.75" customHeight="1" x14ac:dyDescent="0.25">
      <c r="A1086" s="4">
        <v>183</v>
      </c>
      <c r="B1086" s="1" t="s">
        <v>921</v>
      </c>
      <c r="C1086" s="1" t="s">
        <v>922</v>
      </c>
      <c r="D1086" s="3" t="s">
        <v>871</v>
      </c>
      <c r="E1086" s="11">
        <v>0.1</v>
      </c>
      <c r="F1086" s="11">
        <v>1054.8399999999999</v>
      </c>
      <c r="G1086" s="11">
        <v>105.48</v>
      </c>
      <c r="H1086" s="1"/>
      <c r="I1086" s="1"/>
      <c r="J1086" s="1"/>
      <c r="K1086" s="1"/>
      <c r="L1086" s="1"/>
      <c r="T1086" s="1"/>
      <c r="U1086" s="1"/>
      <c r="V1086" s="1"/>
      <c r="W1086" s="1"/>
      <c r="X1086" s="1"/>
      <c r="Y1086" s="1"/>
    </row>
    <row r="1087" spans="1:25" ht="12.75" customHeight="1" x14ac:dyDescent="0.25">
      <c r="A1087" s="4">
        <v>184</v>
      </c>
      <c r="B1087" s="1" t="s">
        <v>923</v>
      </c>
      <c r="C1087" s="2" t="s">
        <v>1006</v>
      </c>
      <c r="D1087" s="3" t="s">
        <v>35</v>
      </c>
      <c r="E1087" s="11">
        <v>1</v>
      </c>
      <c r="F1087" s="11">
        <v>217.62</v>
      </c>
      <c r="G1087" s="11">
        <v>217.62</v>
      </c>
      <c r="H1087" s="1"/>
      <c r="I1087" s="1"/>
      <c r="J1087" s="1"/>
      <c r="K1087" s="1"/>
      <c r="L1087" s="1"/>
      <c r="T1087" s="1"/>
      <c r="U1087" s="1"/>
      <c r="V1087" s="1"/>
      <c r="W1087" s="1"/>
      <c r="X1087" s="1"/>
      <c r="Y1087" s="1"/>
    </row>
    <row r="1088" spans="1:25" ht="12.75" customHeight="1" x14ac:dyDescent="0.25">
      <c r="A1088" s="4">
        <v>185</v>
      </c>
      <c r="B1088" s="2" t="s">
        <v>2485</v>
      </c>
      <c r="C1088" s="2" t="s">
        <v>1007</v>
      </c>
      <c r="D1088" s="3" t="s">
        <v>83</v>
      </c>
      <c r="E1088" s="11">
        <v>0.13</v>
      </c>
      <c r="F1088" s="11">
        <v>3726.78</v>
      </c>
      <c r="G1088" s="11">
        <v>484.48</v>
      </c>
      <c r="H1088" s="1"/>
      <c r="I1088" s="1"/>
      <c r="J1088" s="1"/>
      <c r="K1088" s="1"/>
      <c r="L1088" s="1"/>
      <c r="T1088" s="1"/>
      <c r="U1088" s="1"/>
      <c r="V1088" s="1"/>
      <c r="W1088" s="1"/>
      <c r="X1088" s="1"/>
      <c r="Y1088" s="1"/>
    </row>
    <row r="1089" spans="1:25" ht="12.75" customHeight="1" x14ac:dyDescent="0.25">
      <c r="A1089" s="4">
        <v>186</v>
      </c>
      <c r="B1089" s="2" t="s">
        <v>2449</v>
      </c>
      <c r="C1089" s="2" t="s">
        <v>20</v>
      </c>
      <c r="D1089" s="3" t="s">
        <v>21</v>
      </c>
      <c r="E1089" s="11">
        <v>0.29770000000000002</v>
      </c>
      <c r="F1089" s="11" t="s">
        <v>22</v>
      </c>
      <c r="G1089" s="11" t="s">
        <v>22</v>
      </c>
      <c r="H1089" s="1"/>
      <c r="I1089" s="1"/>
      <c r="J1089" s="1"/>
      <c r="K1089" s="1"/>
      <c r="L1089" s="1"/>
      <c r="T1089" s="1"/>
      <c r="U1089" s="1"/>
      <c r="V1089" s="1"/>
      <c r="W1089" s="1"/>
      <c r="X1089" s="1"/>
      <c r="Y1089" s="1"/>
    </row>
    <row r="1090" spans="1:25" ht="12.75" customHeight="1" x14ac:dyDescent="0.25">
      <c r="A1090" s="4">
        <v>187</v>
      </c>
      <c r="B1090" s="2" t="s">
        <v>2486</v>
      </c>
      <c r="C1090" s="2" t="s">
        <v>1008</v>
      </c>
      <c r="D1090" s="3" t="s">
        <v>83</v>
      </c>
      <c r="E1090" s="11">
        <v>0.09</v>
      </c>
      <c r="F1090" s="11">
        <v>2671.81</v>
      </c>
      <c r="G1090" s="11">
        <v>240.46</v>
      </c>
      <c r="H1090" s="1"/>
      <c r="I1090" s="1"/>
      <c r="J1090" s="1"/>
      <c r="K1090" s="1"/>
      <c r="L1090" s="1"/>
      <c r="T1090" s="1"/>
      <c r="U1090" s="1"/>
      <c r="V1090" s="1"/>
      <c r="W1090" s="1"/>
      <c r="X1090" s="1"/>
      <c r="Y1090" s="1"/>
    </row>
    <row r="1091" spans="1:25" ht="12.75" customHeight="1" x14ac:dyDescent="0.25">
      <c r="A1091" s="4">
        <v>188</v>
      </c>
      <c r="B1091" s="2" t="s">
        <v>2487</v>
      </c>
      <c r="C1091" s="2" t="s">
        <v>1009</v>
      </c>
      <c r="D1091" s="3" t="s">
        <v>83</v>
      </c>
      <c r="E1091" s="11">
        <v>0.09</v>
      </c>
      <c r="F1091" s="11">
        <v>5414.95</v>
      </c>
      <c r="G1091" s="11">
        <v>487.35</v>
      </c>
      <c r="H1091" s="1"/>
      <c r="I1091" s="1"/>
      <c r="J1091" s="1"/>
      <c r="K1091" s="1"/>
      <c r="L1091" s="1"/>
      <c r="T1091" s="1"/>
      <c r="U1091" s="1"/>
      <c r="V1091" s="1"/>
      <c r="W1091" s="1"/>
      <c r="X1091" s="1"/>
      <c r="Y1091" s="1"/>
    </row>
    <row r="1092" spans="1:25" ht="12.75" customHeight="1" x14ac:dyDescent="0.25">
      <c r="A1092" s="4" t="s">
        <v>1010</v>
      </c>
      <c r="B1092" s="1"/>
      <c r="C1092" s="1"/>
      <c r="D1092" s="3"/>
      <c r="E1092" s="3"/>
      <c r="F1092" s="3"/>
      <c r="G1092" s="3"/>
      <c r="H1092" s="1"/>
      <c r="I1092" s="1"/>
      <c r="J1092" s="1"/>
      <c r="K1092" s="1"/>
      <c r="L1092" s="1"/>
      <c r="T1092" s="1"/>
      <c r="U1092" s="1"/>
      <c r="V1092" s="1"/>
      <c r="W1092" s="1"/>
      <c r="X1092" s="1"/>
      <c r="Y1092" s="1"/>
    </row>
    <row r="1093" spans="1:25" ht="12.75" customHeight="1" x14ac:dyDescent="0.25">
      <c r="A1093" s="4">
        <v>1</v>
      </c>
      <c r="B1093" s="1" t="s">
        <v>1011</v>
      </c>
      <c r="C1093" s="2" t="s">
        <v>1012</v>
      </c>
      <c r="D1093" s="3" t="s">
        <v>1013</v>
      </c>
      <c r="E1093" s="11">
        <v>5</v>
      </c>
      <c r="F1093" s="11">
        <v>416.53</v>
      </c>
      <c r="G1093" s="11">
        <v>2082.65</v>
      </c>
      <c r="H1093" s="1"/>
      <c r="I1093" s="1"/>
      <c r="J1093" s="1"/>
      <c r="K1093" s="1"/>
      <c r="L1093" s="1"/>
      <c r="T1093" s="1"/>
      <c r="U1093" s="1"/>
      <c r="V1093" s="1"/>
      <c r="W1093" s="1"/>
      <c r="X1093" s="1"/>
      <c r="Y1093" s="1"/>
    </row>
    <row r="1094" spans="1:25" ht="12.75" customHeight="1" x14ac:dyDescent="0.25">
      <c r="A1094" s="4">
        <v>2</v>
      </c>
      <c r="B1094" s="2" t="s">
        <v>2734</v>
      </c>
      <c r="C1094" s="2" t="s">
        <v>1014</v>
      </c>
      <c r="D1094" s="3" t="s">
        <v>35</v>
      </c>
      <c r="E1094" s="11">
        <v>5</v>
      </c>
      <c r="F1094" s="11">
        <v>8211.8700000000008</v>
      </c>
      <c r="G1094" s="11">
        <v>41059.35</v>
      </c>
      <c r="H1094" s="1"/>
      <c r="I1094" s="1"/>
      <c r="J1094" s="1"/>
      <c r="K1094" s="1"/>
      <c r="L1094" s="1"/>
      <c r="T1094" s="1"/>
      <c r="U1094" s="1"/>
      <c r="V1094" s="1"/>
      <c r="W1094" s="1"/>
      <c r="X1094" s="1"/>
      <c r="Y1094" s="1"/>
    </row>
    <row r="1095" spans="1:25" ht="12.75" customHeight="1" x14ac:dyDescent="0.25">
      <c r="A1095" s="4">
        <v>3</v>
      </c>
      <c r="B1095" s="1" t="s">
        <v>1015</v>
      </c>
      <c r="C1095" s="1" t="s">
        <v>1016</v>
      </c>
      <c r="D1095" s="3" t="s">
        <v>35</v>
      </c>
      <c r="E1095" s="11">
        <v>10</v>
      </c>
      <c r="F1095" s="11">
        <v>1912.41</v>
      </c>
      <c r="G1095" s="11">
        <v>19124.099999999999</v>
      </c>
      <c r="H1095" s="1"/>
      <c r="I1095" s="1"/>
      <c r="J1095" s="1"/>
      <c r="K1095" s="1"/>
      <c r="L1095" s="1"/>
      <c r="T1095" s="1"/>
      <c r="U1095" s="1"/>
      <c r="V1095" s="1"/>
      <c r="W1095" s="1"/>
      <c r="X1095" s="1"/>
      <c r="Y1095" s="1"/>
    </row>
    <row r="1096" spans="1:25" ht="12.75" customHeight="1" x14ac:dyDescent="0.25">
      <c r="A1096" s="4">
        <v>4</v>
      </c>
      <c r="B1096" s="2" t="s">
        <v>2735</v>
      </c>
      <c r="C1096" s="1" t="s">
        <v>1017</v>
      </c>
      <c r="D1096" s="3" t="s">
        <v>35</v>
      </c>
      <c r="E1096" s="11">
        <v>40</v>
      </c>
      <c r="F1096" s="11">
        <v>96.54</v>
      </c>
      <c r="G1096" s="11">
        <v>3861.6</v>
      </c>
      <c r="H1096" s="1"/>
      <c r="I1096" s="1"/>
      <c r="J1096" s="1"/>
      <c r="K1096" s="1"/>
      <c r="L1096" s="1"/>
      <c r="T1096" s="1"/>
      <c r="U1096" s="1"/>
      <c r="V1096" s="1"/>
      <c r="W1096" s="1"/>
      <c r="X1096" s="1"/>
      <c r="Y1096" s="1"/>
    </row>
    <row r="1097" spans="1:25" ht="12.75" customHeight="1" x14ac:dyDescent="0.25">
      <c r="A1097" s="4">
        <v>5</v>
      </c>
      <c r="B1097" s="1" t="s">
        <v>787</v>
      </c>
      <c r="C1097" s="2" t="s">
        <v>788</v>
      </c>
      <c r="D1097" s="3" t="s">
        <v>83</v>
      </c>
      <c r="E1097" s="11">
        <v>0.9</v>
      </c>
      <c r="F1097" s="11">
        <v>8749.2099999999991</v>
      </c>
      <c r="G1097" s="11">
        <v>7874.29</v>
      </c>
      <c r="H1097" s="1"/>
      <c r="I1097" s="1"/>
      <c r="J1097" s="1"/>
      <c r="K1097" s="1"/>
      <c r="L1097" s="1"/>
      <c r="T1097" s="1"/>
      <c r="U1097" s="1"/>
      <c r="V1097" s="1"/>
      <c r="W1097" s="1"/>
      <c r="X1097" s="1"/>
      <c r="Y1097" s="1"/>
    </row>
    <row r="1098" spans="1:25" ht="12.75" customHeight="1" x14ac:dyDescent="0.25">
      <c r="A1098" s="4">
        <v>6</v>
      </c>
      <c r="B1098" s="1" t="s">
        <v>1018</v>
      </c>
      <c r="C1098" s="2" t="s">
        <v>1019</v>
      </c>
      <c r="D1098" s="3" t="s">
        <v>69</v>
      </c>
      <c r="E1098" s="11">
        <v>13.484999999999999</v>
      </c>
      <c r="F1098" s="11">
        <v>88.5</v>
      </c>
      <c r="G1098" s="11">
        <v>1193.42</v>
      </c>
      <c r="H1098" s="1"/>
      <c r="I1098" s="1"/>
      <c r="J1098" s="1"/>
      <c r="K1098" s="1"/>
      <c r="L1098" s="1"/>
      <c r="T1098" s="1"/>
      <c r="U1098" s="1"/>
      <c r="V1098" s="1"/>
      <c r="W1098" s="1"/>
      <c r="X1098" s="1"/>
      <c r="Y1098" s="1"/>
    </row>
    <row r="1099" spans="1:25" ht="12.75" customHeight="1" x14ac:dyDescent="0.25">
      <c r="A1099" s="4">
        <v>7</v>
      </c>
      <c r="B1099" s="1" t="s">
        <v>1020</v>
      </c>
      <c r="C1099" s="2" t="s">
        <v>1021</v>
      </c>
      <c r="D1099" s="3" t="s">
        <v>69</v>
      </c>
      <c r="E1099" s="11">
        <v>67.424999999999997</v>
      </c>
      <c r="F1099" s="11">
        <v>96.76</v>
      </c>
      <c r="G1099" s="11">
        <v>6524.04</v>
      </c>
      <c r="H1099" s="1"/>
      <c r="I1099" s="1"/>
      <c r="J1099" s="1"/>
      <c r="K1099" s="1"/>
      <c r="L1099" s="1"/>
      <c r="T1099" s="1"/>
      <c r="U1099" s="1"/>
      <c r="V1099" s="1"/>
      <c r="W1099" s="1"/>
      <c r="X1099" s="1"/>
      <c r="Y1099" s="1"/>
    </row>
    <row r="1100" spans="1:25" ht="12.75" customHeight="1" x14ac:dyDescent="0.25">
      <c r="A1100" s="4">
        <v>8</v>
      </c>
      <c r="B1100" s="1" t="s">
        <v>1022</v>
      </c>
      <c r="C1100" s="2" t="s">
        <v>1023</v>
      </c>
      <c r="D1100" s="3" t="s">
        <v>83</v>
      </c>
      <c r="E1100" s="11">
        <v>1.2</v>
      </c>
      <c r="F1100" s="11">
        <v>8078.09</v>
      </c>
      <c r="G1100" s="11">
        <v>9693.7099999999991</v>
      </c>
      <c r="H1100" s="1"/>
      <c r="I1100" s="1"/>
      <c r="J1100" s="1"/>
      <c r="K1100" s="1"/>
      <c r="L1100" s="1"/>
      <c r="T1100" s="1"/>
      <c r="U1100" s="1"/>
      <c r="V1100" s="1"/>
      <c r="W1100" s="1"/>
      <c r="X1100" s="1"/>
      <c r="Y1100" s="1"/>
    </row>
    <row r="1101" spans="1:25" ht="12.75" customHeight="1" x14ac:dyDescent="0.25">
      <c r="A1101" s="4">
        <v>9</v>
      </c>
      <c r="B1101" s="1" t="s">
        <v>1024</v>
      </c>
      <c r="C1101" s="2" t="s">
        <v>1025</v>
      </c>
      <c r="D1101" s="3" t="s">
        <v>69</v>
      </c>
      <c r="E1101" s="11">
        <v>111.48</v>
      </c>
      <c r="F1101" s="11">
        <v>154.63</v>
      </c>
      <c r="G1101" s="11">
        <v>17238.150000000001</v>
      </c>
      <c r="H1101" s="1"/>
      <c r="I1101" s="1"/>
      <c r="J1101" s="1"/>
      <c r="K1101" s="1"/>
      <c r="L1101" s="1"/>
      <c r="T1101" s="1"/>
      <c r="U1101" s="1"/>
      <c r="V1101" s="1"/>
      <c r="W1101" s="1"/>
      <c r="X1101" s="1"/>
      <c r="Y1101" s="1"/>
    </row>
    <row r="1102" spans="1:25" ht="12.75" customHeight="1" x14ac:dyDescent="0.25">
      <c r="A1102" s="4">
        <v>10</v>
      </c>
      <c r="B1102" s="1" t="s">
        <v>1026</v>
      </c>
      <c r="C1102" s="1" t="s">
        <v>1027</v>
      </c>
      <c r="D1102" s="3" t="s">
        <v>35</v>
      </c>
      <c r="E1102" s="11">
        <v>2</v>
      </c>
      <c r="F1102" s="11">
        <v>129.83000000000001</v>
      </c>
      <c r="G1102" s="11">
        <v>259.66000000000003</v>
      </c>
      <c r="H1102" s="1"/>
      <c r="I1102" s="1"/>
      <c r="J1102" s="1"/>
      <c r="K1102" s="1"/>
      <c r="L1102" s="1"/>
      <c r="T1102" s="1"/>
      <c r="U1102" s="1"/>
      <c r="V1102" s="1"/>
      <c r="W1102" s="1"/>
      <c r="X1102" s="1"/>
      <c r="Y1102" s="1"/>
    </row>
    <row r="1103" spans="1:25" ht="12.75" customHeight="1" x14ac:dyDescent="0.25">
      <c r="A1103" s="4">
        <v>11</v>
      </c>
      <c r="B1103" s="1" t="s">
        <v>1028</v>
      </c>
      <c r="C1103" s="2" t="s">
        <v>1029</v>
      </c>
      <c r="D1103" s="3" t="s">
        <v>35</v>
      </c>
      <c r="E1103" s="11">
        <v>2</v>
      </c>
      <c r="F1103" s="11">
        <v>323.14</v>
      </c>
      <c r="G1103" s="11">
        <v>646.28</v>
      </c>
      <c r="H1103" s="1"/>
      <c r="I1103" s="1"/>
      <c r="J1103" s="1"/>
      <c r="K1103" s="1"/>
      <c r="L1103" s="1"/>
      <c r="T1103" s="1"/>
      <c r="U1103" s="1"/>
      <c r="V1103" s="1"/>
      <c r="W1103" s="1"/>
      <c r="X1103" s="1"/>
      <c r="Y1103" s="1"/>
    </row>
    <row r="1104" spans="1:25" ht="12.75" customHeight="1" x14ac:dyDescent="0.25">
      <c r="A1104" s="4">
        <v>12</v>
      </c>
      <c r="B1104" s="1" t="s">
        <v>1030</v>
      </c>
      <c r="C1104" s="2" t="s">
        <v>1031</v>
      </c>
      <c r="D1104" s="3" t="s">
        <v>35</v>
      </c>
      <c r="E1104" s="11">
        <v>1</v>
      </c>
      <c r="F1104" s="11">
        <v>483.27</v>
      </c>
      <c r="G1104" s="11">
        <v>483.27</v>
      </c>
      <c r="H1104" s="1"/>
      <c r="I1104" s="1"/>
      <c r="J1104" s="1"/>
      <c r="K1104" s="1"/>
      <c r="L1104" s="1"/>
      <c r="T1104" s="1"/>
      <c r="U1104" s="1"/>
      <c r="V1104" s="1"/>
      <c r="W1104" s="1"/>
      <c r="X1104" s="1"/>
      <c r="Y1104" s="1"/>
    </row>
    <row r="1105" spans="1:25" ht="12.75" customHeight="1" x14ac:dyDescent="0.25">
      <c r="A1105" s="4">
        <v>13</v>
      </c>
      <c r="B1105" s="2" t="s">
        <v>2736</v>
      </c>
      <c r="C1105" s="2" t="s">
        <v>1032</v>
      </c>
      <c r="D1105" s="3" t="s">
        <v>35</v>
      </c>
      <c r="E1105" s="11">
        <v>1</v>
      </c>
      <c r="F1105" s="11">
        <v>107.58</v>
      </c>
      <c r="G1105" s="11">
        <v>107.58</v>
      </c>
      <c r="H1105" s="1"/>
      <c r="I1105" s="1"/>
      <c r="J1105" s="1"/>
      <c r="K1105" s="1"/>
      <c r="L1105" s="1"/>
      <c r="T1105" s="1"/>
      <c r="U1105" s="1"/>
      <c r="V1105" s="1"/>
      <c r="W1105" s="1"/>
      <c r="X1105" s="1"/>
      <c r="Y1105" s="1"/>
    </row>
    <row r="1106" spans="1:25" ht="12.75" customHeight="1" x14ac:dyDescent="0.25">
      <c r="A1106" s="4">
        <v>14</v>
      </c>
      <c r="B1106" s="1" t="s">
        <v>826</v>
      </c>
      <c r="C1106" s="2" t="s">
        <v>827</v>
      </c>
      <c r="D1106" s="3" t="s">
        <v>828</v>
      </c>
      <c r="E1106" s="11">
        <v>21</v>
      </c>
      <c r="F1106" s="11">
        <v>234.29</v>
      </c>
      <c r="G1106" s="11">
        <v>4920.09</v>
      </c>
      <c r="H1106" s="1"/>
      <c r="I1106" s="1"/>
      <c r="J1106" s="1"/>
      <c r="K1106" s="1"/>
      <c r="L1106" s="1"/>
      <c r="T1106" s="1"/>
      <c r="U1106" s="1"/>
      <c r="V1106" s="1"/>
      <c r="W1106" s="1"/>
      <c r="X1106" s="1"/>
      <c r="Y1106" s="1"/>
    </row>
    <row r="1107" spans="1:25" ht="12.75" customHeight="1" x14ac:dyDescent="0.25">
      <c r="A1107" s="4">
        <v>15</v>
      </c>
      <c r="B1107" s="1" t="s">
        <v>2737</v>
      </c>
      <c r="C1107" s="2" t="s">
        <v>1033</v>
      </c>
      <c r="D1107" s="3" t="s">
        <v>69</v>
      </c>
      <c r="E1107" s="11">
        <v>15.3</v>
      </c>
      <c r="F1107" s="11">
        <v>81.92</v>
      </c>
      <c r="G1107" s="11">
        <v>1253.3800000000001</v>
      </c>
      <c r="H1107" s="1"/>
      <c r="I1107" s="1"/>
      <c r="J1107" s="1"/>
      <c r="K1107" s="1"/>
      <c r="L1107" s="1"/>
      <c r="T1107" s="1"/>
      <c r="U1107" s="1"/>
      <c r="V1107" s="1"/>
      <c r="W1107" s="1"/>
      <c r="X1107" s="1"/>
      <c r="Y1107" s="1"/>
    </row>
    <row r="1108" spans="1:25" ht="12.75" customHeight="1" x14ac:dyDescent="0.25">
      <c r="A1108" s="4">
        <v>16</v>
      </c>
      <c r="B1108" s="1" t="s">
        <v>2737</v>
      </c>
      <c r="C1108" s="2" t="s">
        <v>1034</v>
      </c>
      <c r="D1108" s="3" t="s">
        <v>69</v>
      </c>
      <c r="E1108" s="11">
        <v>76.5</v>
      </c>
      <c r="F1108" s="11">
        <v>87.28</v>
      </c>
      <c r="G1108" s="11">
        <v>6676.92</v>
      </c>
      <c r="H1108" s="1"/>
      <c r="I1108" s="1"/>
      <c r="J1108" s="1"/>
      <c r="K1108" s="1"/>
      <c r="L1108" s="1"/>
      <c r="T1108" s="1"/>
      <c r="U1108" s="1"/>
      <c r="V1108" s="1"/>
      <c r="W1108" s="1"/>
      <c r="X1108" s="1"/>
      <c r="Y1108" s="1"/>
    </row>
    <row r="1109" spans="1:25" ht="12.75" customHeight="1" x14ac:dyDescent="0.25">
      <c r="A1109" s="4">
        <v>17</v>
      </c>
      <c r="B1109" s="1" t="s">
        <v>2737</v>
      </c>
      <c r="C1109" s="2" t="s">
        <v>1035</v>
      </c>
      <c r="D1109" s="3" t="s">
        <v>69</v>
      </c>
      <c r="E1109" s="11">
        <v>122.4</v>
      </c>
      <c r="F1109" s="11">
        <v>102.18</v>
      </c>
      <c r="G1109" s="11">
        <v>12506.83</v>
      </c>
      <c r="H1109" s="1"/>
      <c r="I1109" s="1"/>
      <c r="J1109" s="1"/>
      <c r="K1109" s="1"/>
      <c r="L1109" s="1"/>
      <c r="T1109" s="1"/>
      <c r="U1109" s="1"/>
      <c r="V1109" s="1"/>
      <c r="W1109" s="1"/>
      <c r="X1109" s="1"/>
      <c r="Y1109" s="1"/>
    </row>
    <row r="1110" spans="1:25" ht="12.75" customHeight="1" x14ac:dyDescent="0.25">
      <c r="A1110" s="4">
        <v>18</v>
      </c>
      <c r="B1110" s="2" t="s">
        <v>2730</v>
      </c>
      <c r="C1110" s="2" t="s">
        <v>835</v>
      </c>
      <c r="D1110" s="3" t="s">
        <v>69</v>
      </c>
      <c r="E1110" s="11">
        <v>290.09399999999999</v>
      </c>
      <c r="F1110" s="11">
        <v>7.78</v>
      </c>
      <c r="G1110" s="11">
        <v>2256.9299999999998</v>
      </c>
      <c r="H1110" s="1"/>
      <c r="I1110" s="1"/>
      <c r="J1110" s="1"/>
      <c r="K1110" s="1"/>
      <c r="L1110" s="1"/>
      <c r="T1110" s="1"/>
      <c r="U1110" s="1"/>
      <c r="V1110" s="1"/>
      <c r="W1110" s="1"/>
      <c r="X1110" s="1"/>
      <c r="Y1110" s="1"/>
    </row>
    <row r="1111" spans="1:25" ht="12.75" customHeight="1" x14ac:dyDescent="0.25">
      <c r="A1111" s="4">
        <v>19</v>
      </c>
      <c r="B1111" s="2" t="s">
        <v>2731</v>
      </c>
      <c r="C1111" s="2" t="s">
        <v>836</v>
      </c>
      <c r="D1111" s="3" t="s">
        <v>155</v>
      </c>
      <c r="E1111" s="11">
        <v>2.9820000000000002</v>
      </c>
      <c r="F1111" s="11">
        <v>478.23</v>
      </c>
      <c r="G1111" s="11">
        <v>1426.08</v>
      </c>
      <c r="H1111" s="1"/>
      <c r="I1111" s="1"/>
      <c r="J1111" s="1"/>
      <c r="K1111" s="1"/>
      <c r="L1111" s="1"/>
      <c r="T1111" s="1"/>
      <c r="U1111" s="1"/>
      <c r="V1111" s="1"/>
      <c r="W1111" s="1"/>
      <c r="X1111" s="1"/>
      <c r="Y1111" s="1"/>
    </row>
    <row r="1112" spans="1:25" ht="12.75" customHeight="1" x14ac:dyDescent="0.25">
      <c r="A1112" s="4">
        <v>20</v>
      </c>
      <c r="B1112" s="2" t="s">
        <v>2732</v>
      </c>
      <c r="C1112" s="1" t="s">
        <v>837</v>
      </c>
      <c r="D1112" s="3" t="s">
        <v>155</v>
      </c>
      <c r="E1112" s="11">
        <v>0.65100000000000002</v>
      </c>
      <c r="F1112" s="11">
        <v>311.02</v>
      </c>
      <c r="G1112" s="11">
        <v>202.47</v>
      </c>
      <c r="H1112" s="1"/>
      <c r="I1112" s="1"/>
      <c r="J1112" s="1"/>
      <c r="K1112" s="1"/>
      <c r="L1112" s="1"/>
      <c r="T1112" s="1"/>
      <c r="U1112" s="1"/>
      <c r="V1112" s="1"/>
      <c r="W1112" s="1"/>
      <c r="X1112" s="1"/>
      <c r="Y1112" s="1"/>
    </row>
    <row r="1113" spans="1:25" ht="12.75" customHeight="1" x14ac:dyDescent="0.25">
      <c r="A1113" s="4">
        <v>21</v>
      </c>
      <c r="B1113" s="2" t="s">
        <v>2738</v>
      </c>
      <c r="C1113" s="2" t="s">
        <v>1036</v>
      </c>
      <c r="D1113" s="3" t="s">
        <v>69</v>
      </c>
      <c r="E1113" s="11">
        <v>15</v>
      </c>
      <c r="F1113" s="11">
        <v>52.17</v>
      </c>
      <c r="G1113" s="11">
        <v>782.55</v>
      </c>
      <c r="H1113" s="1"/>
      <c r="I1113" s="1"/>
      <c r="J1113" s="1"/>
      <c r="K1113" s="1"/>
      <c r="L1113" s="1"/>
      <c r="T1113" s="1"/>
      <c r="U1113" s="1"/>
      <c r="V1113" s="1"/>
      <c r="W1113" s="1"/>
      <c r="X1113" s="1"/>
      <c r="Y1113" s="1"/>
    </row>
    <row r="1114" spans="1:25" ht="12.75" customHeight="1" x14ac:dyDescent="0.25">
      <c r="A1114" s="4">
        <v>22</v>
      </c>
      <c r="B1114" s="2" t="s">
        <v>2738</v>
      </c>
      <c r="C1114" s="2" t="s">
        <v>1037</v>
      </c>
      <c r="D1114" s="3" t="s">
        <v>69</v>
      </c>
      <c r="E1114" s="11">
        <v>75</v>
      </c>
      <c r="F1114" s="11">
        <v>61.51</v>
      </c>
      <c r="G1114" s="11">
        <v>4613.25</v>
      </c>
      <c r="H1114" s="1"/>
      <c r="I1114" s="1"/>
      <c r="J1114" s="1"/>
      <c r="K1114" s="1"/>
      <c r="L1114" s="1"/>
      <c r="T1114" s="1"/>
      <c r="U1114" s="1"/>
      <c r="V1114" s="1"/>
      <c r="W1114" s="1"/>
      <c r="X1114" s="1"/>
      <c r="Y1114" s="1"/>
    </row>
    <row r="1115" spans="1:25" ht="12.75" customHeight="1" x14ac:dyDescent="0.25">
      <c r="A1115" s="4">
        <v>23</v>
      </c>
      <c r="B1115" s="2" t="s">
        <v>2738</v>
      </c>
      <c r="C1115" s="2" t="s">
        <v>1038</v>
      </c>
      <c r="D1115" s="3" t="s">
        <v>69</v>
      </c>
      <c r="E1115" s="11">
        <v>120</v>
      </c>
      <c r="F1115" s="11">
        <v>77.06</v>
      </c>
      <c r="G1115" s="11">
        <v>9247.2000000000007</v>
      </c>
      <c r="H1115" s="1"/>
      <c r="I1115" s="1"/>
      <c r="J1115" s="1"/>
      <c r="K1115" s="1"/>
      <c r="L1115" s="1"/>
      <c r="T1115" s="1"/>
      <c r="U1115" s="1"/>
      <c r="V1115" s="1"/>
      <c r="W1115" s="1"/>
      <c r="X1115" s="1"/>
      <c r="Y1115" s="1"/>
    </row>
    <row r="1116" spans="1:25" ht="12.75" customHeight="1" x14ac:dyDescent="0.25">
      <c r="A1116" s="4">
        <v>24</v>
      </c>
      <c r="B1116" s="2" t="s">
        <v>2739</v>
      </c>
      <c r="C1116" s="2" t="s">
        <v>1039</v>
      </c>
      <c r="D1116" s="3" t="s">
        <v>35</v>
      </c>
      <c r="E1116" s="11">
        <v>6</v>
      </c>
      <c r="F1116" s="11">
        <v>7.09</v>
      </c>
      <c r="G1116" s="11">
        <v>42.54</v>
      </c>
      <c r="H1116" s="1"/>
      <c r="I1116" s="1"/>
      <c r="J1116" s="1"/>
      <c r="K1116" s="1"/>
      <c r="L1116" s="1"/>
      <c r="T1116" s="1"/>
      <c r="U1116" s="1"/>
      <c r="V1116" s="1"/>
      <c r="W1116" s="1"/>
      <c r="X1116" s="1"/>
      <c r="Y1116" s="1"/>
    </row>
    <row r="1117" spans="1:25" ht="12.75" customHeight="1" x14ac:dyDescent="0.25">
      <c r="A1117" s="4">
        <v>25</v>
      </c>
      <c r="B1117" s="2" t="s">
        <v>2739</v>
      </c>
      <c r="C1117" s="2" t="s">
        <v>1040</v>
      </c>
      <c r="D1117" s="3" t="s">
        <v>35</v>
      </c>
      <c r="E1117" s="11">
        <v>34</v>
      </c>
      <c r="F1117" s="11">
        <v>7.09</v>
      </c>
      <c r="G1117" s="11">
        <v>241.06</v>
      </c>
      <c r="H1117" s="1"/>
      <c r="I1117" s="1"/>
      <c r="J1117" s="1"/>
      <c r="K1117" s="1"/>
      <c r="L1117" s="1"/>
      <c r="T1117" s="1"/>
      <c r="U1117" s="1"/>
      <c r="V1117" s="1"/>
      <c r="W1117" s="1"/>
      <c r="X1117" s="1"/>
      <c r="Y1117" s="1"/>
    </row>
    <row r="1118" spans="1:25" ht="12.75" customHeight="1" x14ac:dyDescent="0.25">
      <c r="A1118" s="4">
        <v>26</v>
      </c>
      <c r="B1118" s="2" t="s">
        <v>2739</v>
      </c>
      <c r="C1118" s="2" t="s">
        <v>1041</v>
      </c>
      <c r="D1118" s="3" t="s">
        <v>35</v>
      </c>
      <c r="E1118" s="11">
        <v>56</v>
      </c>
      <c r="F1118" s="11">
        <v>7.6</v>
      </c>
      <c r="G1118" s="11">
        <v>425.6</v>
      </c>
      <c r="H1118" s="1"/>
      <c r="I1118" s="1"/>
      <c r="J1118" s="1"/>
      <c r="K1118" s="1"/>
      <c r="L1118" s="1"/>
      <c r="T1118" s="1"/>
      <c r="U1118" s="1"/>
      <c r="V1118" s="1"/>
      <c r="W1118" s="1"/>
      <c r="X1118" s="1"/>
      <c r="Y1118" s="1"/>
    </row>
    <row r="1119" spans="1:25" ht="12.75" customHeight="1" x14ac:dyDescent="0.25">
      <c r="A1119" s="4">
        <v>27</v>
      </c>
      <c r="B1119" s="2" t="s">
        <v>2740</v>
      </c>
      <c r="C1119" s="2" t="s">
        <v>1042</v>
      </c>
      <c r="D1119" s="3" t="s">
        <v>35</v>
      </c>
      <c r="E1119" s="11">
        <v>14</v>
      </c>
      <c r="F1119" s="11">
        <v>27.72</v>
      </c>
      <c r="G1119" s="11">
        <v>388.08</v>
      </c>
      <c r="H1119" s="1"/>
      <c r="I1119" s="1"/>
      <c r="J1119" s="1"/>
      <c r="K1119" s="1"/>
      <c r="L1119" s="1"/>
      <c r="T1119" s="1"/>
      <c r="U1119" s="1"/>
      <c r="V1119" s="1"/>
      <c r="W1119" s="1"/>
      <c r="X1119" s="1"/>
      <c r="Y1119" s="1"/>
    </row>
    <row r="1120" spans="1:25" ht="12.75" customHeight="1" x14ac:dyDescent="0.25">
      <c r="A1120" s="4">
        <v>28</v>
      </c>
      <c r="B1120" s="2" t="s">
        <v>2740</v>
      </c>
      <c r="C1120" s="2" t="s">
        <v>1043</v>
      </c>
      <c r="D1120" s="3" t="s">
        <v>35</v>
      </c>
      <c r="E1120" s="11">
        <v>24</v>
      </c>
      <c r="F1120" s="11">
        <v>34.72</v>
      </c>
      <c r="G1120" s="11">
        <v>833.28</v>
      </c>
      <c r="H1120" s="1"/>
      <c r="I1120" s="1"/>
      <c r="J1120" s="1"/>
      <c r="K1120" s="1"/>
      <c r="L1120" s="1"/>
      <c r="T1120" s="1"/>
      <c r="U1120" s="1"/>
      <c r="V1120" s="1"/>
      <c r="W1120" s="1"/>
      <c r="X1120" s="1"/>
      <c r="Y1120" s="1"/>
    </row>
    <row r="1121" spans="1:25" ht="12.75" customHeight="1" x14ac:dyDescent="0.25">
      <c r="A1121" s="4">
        <v>29</v>
      </c>
      <c r="B1121" s="2" t="s">
        <v>2740</v>
      </c>
      <c r="C1121" s="2" t="s">
        <v>1044</v>
      </c>
      <c r="D1121" s="3" t="s">
        <v>35</v>
      </c>
      <c r="E1121" s="11">
        <v>44</v>
      </c>
      <c r="F1121" s="11">
        <v>51.07</v>
      </c>
      <c r="G1121" s="11">
        <v>2247.08</v>
      </c>
      <c r="H1121" s="1"/>
      <c r="I1121" s="1"/>
      <c r="J1121" s="1"/>
      <c r="K1121" s="1"/>
      <c r="L1121" s="1"/>
      <c r="T1121" s="1"/>
      <c r="U1121" s="1"/>
      <c r="V1121" s="1"/>
      <c r="W1121" s="1"/>
      <c r="X1121" s="1"/>
      <c r="Y1121" s="1"/>
    </row>
    <row r="1122" spans="1:25" ht="12.75" customHeight="1" x14ac:dyDescent="0.25">
      <c r="A1122" s="4">
        <v>30</v>
      </c>
      <c r="B1122" s="2" t="s">
        <v>2740</v>
      </c>
      <c r="C1122" s="1" t="s">
        <v>1045</v>
      </c>
      <c r="D1122" s="3" t="s">
        <v>35</v>
      </c>
      <c r="E1122" s="11">
        <v>4</v>
      </c>
      <c r="F1122" s="11">
        <v>151.43</v>
      </c>
      <c r="G1122" s="11">
        <v>605.72</v>
      </c>
      <c r="H1122" s="1"/>
      <c r="I1122" s="1"/>
      <c r="J1122" s="1"/>
      <c r="K1122" s="1"/>
      <c r="L1122" s="1"/>
      <c r="T1122" s="1"/>
      <c r="U1122" s="1"/>
      <c r="V1122" s="1"/>
      <c r="W1122" s="1"/>
      <c r="X1122" s="1"/>
      <c r="Y1122" s="1"/>
    </row>
    <row r="1123" spans="1:25" ht="12.75" customHeight="1" x14ac:dyDescent="0.25">
      <c r="A1123" s="4">
        <v>31</v>
      </c>
      <c r="B1123" s="2" t="s">
        <v>2740</v>
      </c>
      <c r="C1123" s="1" t="s">
        <v>1046</v>
      </c>
      <c r="D1123" s="3" t="s">
        <v>35</v>
      </c>
      <c r="E1123" s="11">
        <v>8</v>
      </c>
      <c r="F1123" s="11">
        <v>198.09</v>
      </c>
      <c r="G1123" s="11">
        <v>1584.72</v>
      </c>
      <c r="H1123" s="1"/>
      <c r="I1123" s="1"/>
      <c r="J1123" s="1"/>
      <c r="K1123" s="1"/>
      <c r="L1123" s="1"/>
      <c r="T1123" s="1"/>
      <c r="U1123" s="1"/>
      <c r="V1123" s="1"/>
      <c r="W1123" s="1"/>
      <c r="X1123" s="1"/>
      <c r="Y1123" s="1"/>
    </row>
    <row r="1124" spans="1:25" ht="12.75" customHeight="1" x14ac:dyDescent="0.25">
      <c r="A1124" s="4">
        <v>32</v>
      </c>
      <c r="B1124" s="2" t="s">
        <v>2740</v>
      </c>
      <c r="C1124" s="1" t="s">
        <v>1047</v>
      </c>
      <c r="D1124" s="3" t="s">
        <v>35</v>
      </c>
      <c r="E1124" s="11">
        <v>20</v>
      </c>
      <c r="F1124" s="11">
        <v>294.72000000000003</v>
      </c>
      <c r="G1124" s="11">
        <v>5894.4</v>
      </c>
      <c r="H1124" s="1"/>
      <c r="I1124" s="1"/>
      <c r="J1124" s="1"/>
      <c r="K1124" s="1"/>
      <c r="L1124" s="1"/>
      <c r="T1124" s="1"/>
      <c r="U1124" s="1"/>
      <c r="V1124" s="1"/>
      <c r="W1124" s="1"/>
      <c r="X1124" s="1"/>
      <c r="Y1124" s="1"/>
    </row>
    <row r="1125" spans="1:25" ht="12.75" customHeight="1" x14ac:dyDescent="0.25">
      <c r="A1125" s="4">
        <v>33</v>
      </c>
      <c r="B1125" s="2" t="s">
        <v>2740</v>
      </c>
      <c r="C1125" s="2" t="s">
        <v>1048</v>
      </c>
      <c r="D1125" s="3" t="s">
        <v>35</v>
      </c>
      <c r="E1125" s="11">
        <v>4</v>
      </c>
      <c r="F1125" s="11">
        <v>217.24</v>
      </c>
      <c r="G1125" s="11">
        <v>868.96</v>
      </c>
      <c r="H1125" s="1"/>
      <c r="I1125" s="1"/>
      <c r="J1125" s="1"/>
      <c r="K1125" s="1"/>
      <c r="L1125" s="1"/>
      <c r="T1125" s="1"/>
      <c r="U1125" s="1"/>
      <c r="V1125" s="1"/>
      <c r="W1125" s="1"/>
      <c r="X1125" s="1"/>
      <c r="Y1125" s="1"/>
    </row>
    <row r="1126" spans="1:25" ht="12.75" customHeight="1" x14ac:dyDescent="0.25">
      <c r="A1126" s="4">
        <v>34</v>
      </c>
      <c r="B1126" s="2" t="s">
        <v>2740</v>
      </c>
      <c r="C1126" s="2" t="s">
        <v>1049</v>
      </c>
      <c r="D1126" s="3" t="s">
        <v>35</v>
      </c>
      <c r="E1126" s="11">
        <v>6</v>
      </c>
      <c r="F1126" s="11">
        <v>249.14</v>
      </c>
      <c r="G1126" s="11">
        <v>1494.84</v>
      </c>
      <c r="H1126" s="1"/>
      <c r="I1126" s="1"/>
      <c r="J1126" s="1"/>
      <c r="K1126" s="1"/>
      <c r="L1126" s="1"/>
      <c r="T1126" s="1"/>
      <c r="U1126" s="1"/>
      <c r="V1126" s="1"/>
      <c r="W1126" s="1"/>
      <c r="X1126" s="1"/>
      <c r="Y1126" s="1"/>
    </row>
    <row r="1127" spans="1:25" ht="12.75" customHeight="1" x14ac:dyDescent="0.25">
      <c r="A1127" s="4">
        <v>35</v>
      </c>
      <c r="B1127" s="2" t="s">
        <v>2740</v>
      </c>
      <c r="C1127" s="2" t="s">
        <v>1050</v>
      </c>
      <c r="D1127" s="3" t="s">
        <v>35</v>
      </c>
      <c r="E1127" s="11">
        <v>2</v>
      </c>
      <c r="F1127" s="11">
        <v>372.06</v>
      </c>
      <c r="G1127" s="11">
        <v>744.12</v>
      </c>
      <c r="H1127" s="1"/>
      <c r="I1127" s="1"/>
      <c r="J1127" s="1"/>
      <c r="K1127" s="1"/>
      <c r="L1127" s="1"/>
      <c r="T1127" s="1"/>
      <c r="U1127" s="1"/>
      <c r="V1127" s="1"/>
      <c r="W1127" s="1"/>
      <c r="X1127" s="1"/>
      <c r="Y1127" s="1"/>
    </row>
    <row r="1128" spans="1:25" ht="12.75" customHeight="1" x14ac:dyDescent="0.25">
      <c r="A1128" s="4">
        <v>36</v>
      </c>
      <c r="B1128" s="2" t="s">
        <v>2740</v>
      </c>
      <c r="C1128" s="1" t="s">
        <v>1051</v>
      </c>
      <c r="D1128" s="3" t="s">
        <v>35</v>
      </c>
      <c r="E1128" s="11">
        <v>2</v>
      </c>
      <c r="F1128" s="11">
        <v>235.44</v>
      </c>
      <c r="G1128" s="11">
        <v>470.88</v>
      </c>
      <c r="H1128" s="1"/>
      <c r="I1128" s="1"/>
      <c r="J1128" s="1"/>
      <c r="K1128" s="1"/>
      <c r="L1128" s="1"/>
      <c r="T1128" s="1"/>
      <c r="U1128" s="1"/>
      <c r="V1128" s="1"/>
      <c r="W1128" s="1"/>
      <c r="X1128" s="1"/>
      <c r="Y1128" s="1"/>
    </row>
    <row r="1129" spans="1:25" ht="12.75" customHeight="1" x14ac:dyDescent="0.25">
      <c r="A1129" s="4">
        <v>37</v>
      </c>
      <c r="B1129" s="1" t="s">
        <v>1011</v>
      </c>
      <c r="C1129" s="2" t="s">
        <v>1012</v>
      </c>
      <c r="D1129" s="3" t="s">
        <v>1013</v>
      </c>
      <c r="E1129" s="11">
        <v>6</v>
      </c>
      <c r="F1129" s="11">
        <v>416.53</v>
      </c>
      <c r="G1129" s="11">
        <v>2499.1799999999998</v>
      </c>
      <c r="H1129" s="1"/>
      <c r="I1129" s="1"/>
      <c r="J1129" s="1"/>
      <c r="K1129" s="1"/>
      <c r="L1129" s="1"/>
      <c r="T1129" s="1"/>
      <c r="U1129" s="1"/>
      <c r="V1129" s="1"/>
      <c r="W1129" s="1"/>
      <c r="X1129" s="1"/>
      <c r="Y1129" s="1"/>
    </row>
    <row r="1130" spans="1:25" ht="12.75" customHeight="1" x14ac:dyDescent="0.25">
      <c r="A1130" s="4">
        <v>38</v>
      </c>
      <c r="B1130" s="2" t="s">
        <v>2734</v>
      </c>
      <c r="C1130" s="2" t="s">
        <v>1052</v>
      </c>
      <c r="D1130" s="3" t="s">
        <v>35</v>
      </c>
      <c r="E1130" s="11">
        <v>6</v>
      </c>
      <c r="F1130" s="11">
        <v>41021.22</v>
      </c>
      <c r="G1130" s="11">
        <v>246127.32</v>
      </c>
      <c r="H1130" s="1"/>
      <c r="I1130" s="1"/>
      <c r="J1130" s="1"/>
      <c r="K1130" s="1"/>
      <c r="L1130" s="1"/>
      <c r="T1130" s="1"/>
      <c r="U1130" s="1"/>
      <c r="V1130" s="1"/>
      <c r="W1130" s="1"/>
      <c r="X1130" s="1"/>
      <c r="Y1130" s="1"/>
    </row>
    <row r="1131" spans="1:25" ht="12.75" customHeight="1" x14ac:dyDescent="0.25">
      <c r="A1131" s="4">
        <v>39</v>
      </c>
      <c r="B1131" s="1" t="s">
        <v>1015</v>
      </c>
      <c r="C1131" s="1" t="s">
        <v>1016</v>
      </c>
      <c r="D1131" s="3" t="s">
        <v>35</v>
      </c>
      <c r="E1131" s="11">
        <v>2</v>
      </c>
      <c r="F1131" s="11">
        <v>1912.41</v>
      </c>
      <c r="G1131" s="11">
        <v>3824.82</v>
      </c>
      <c r="H1131" s="1"/>
      <c r="I1131" s="1"/>
      <c r="J1131" s="1"/>
      <c r="K1131" s="1"/>
      <c r="L1131" s="1"/>
      <c r="T1131" s="1"/>
      <c r="U1131" s="1"/>
      <c r="V1131" s="1"/>
      <c r="W1131" s="1"/>
      <c r="X1131" s="1"/>
      <c r="Y1131" s="1"/>
    </row>
    <row r="1132" spans="1:25" ht="12.75" customHeight="1" x14ac:dyDescent="0.25">
      <c r="A1132" s="4">
        <v>40</v>
      </c>
      <c r="B1132" s="2" t="s">
        <v>2735</v>
      </c>
      <c r="C1132" s="1" t="s">
        <v>1017</v>
      </c>
      <c r="D1132" s="3" t="s">
        <v>35</v>
      </c>
      <c r="E1132" s="11">
        <v>24</v>
      </c>
      <c r="F1132" s="11">
        <v>96.54</v>
      </c>
      <c r="G1132" s="11">
        <v>2316.96</v>
      </c>
      <c r="H1132" s="1"/>
      <c r="I1132" s="1"/>
      <c r="J1132" s="1"/>
      <c r="K1132" s="1"/>
      <c r="L1132" s="1"/>
      <c r="T1132" s="1"/>
      <c r="U1132" s="1"/>
      <c r="V1132" s="1"/>
      <c r="W1132" s="1"/>
      <c r="X1132" s="1"/>
      <c r="Y1132" s="1"/>
    </row>
    <row r="1133" spans="1:25" ht="12.75" customHeight="1" x14ac:dyDescent="0.25">
      <c r="A1133" s="4">
        <v>41</v>
      </c>
      <c r="B1133" s="1" t="s">
        <v>787</v>
      </c>
      <c r="C1133" s="2" t="s">
        <v>788</v>
      </c>
      <c r="D1133" s="3" t="s">
        <v>83</v>
      </c>
      <c r="E1133" s="11">
        <v>0.12</v>
      </c>
      <c r="F1133" s="11">
        <v>8749.2099999999991</v>
      </c>
      <c r="G1133" s="11">
        <v>1049.9100000000001</v>
      </c>
      <c r="H1133" s="1"/>
      <c r="I1133" s="1"/>
      <c r="J1133" s="1"/>
      <c r="K1133" s="1"/>
      <c r="L1133" s="1"/>
      <c r="T1133" s="1"/>
      <c r="U1133" s="1"/>
      <c r="V1133" s="1"/>
      <c r="W1133" s="1"/>
      <c r="X1133" s="1"/>
      <c r="Y1133" s="1"/>
    </row>
    <row r="1134" spans="1:25" ht="12.75" customHeight="1" x14ac:dyDescent="0.25">
      <c r="A1134" s="4">
        <v>42</v>
      </c>
      <c r="B1134" s="1" t="s">
        <v>1020</v>
      </c>
      <c r="C1134" s="2" t="s">
        <v>1021</v>
      </c>
      <c r="D1134" s="3" t="s">
        <v>69</v>
      </c>
      <c r="E1134" s="11">
        <v>10.788</v>
      </c>
      <c r="F1134" s="11">
        <v>96.76</v>
      </c>
      <c r="G1134" s="11">
        <v>1043.8499999999999</v>
      </c>
      <c r="H1134" s="1"/>
      <c r="I1134" s="1"/>
      <c r="J1134" s="1"/>
      <c r="K1134" s="1"/>
      <c r="L1134" s="1"/>
      <c r="T1134" s="1"/>
      <c r="U1134" s="1"/>
      <c r="V1134" s="1"/>
      <c r="W1134" s="1"/>
      <c r="X1134" s="1"/>
      <c r="Y1134" s="1"/>
    </row>
    <row r="1135" spans="1:25" ht="12.75" customHeight="1" x14ac:dyDescent="0.25">
      <c r="A1135" s="4">
        <v>43</v>
      </c>
      <c r="B1135" s="1" t="s">
        <v>1022</v>
      </c>
      <c r="C1135" s="2" t="s">
        <v>1023</v>
      </c>
      <c r="D1135" s="3" t="s">
        <v>83</v>
      </c>
      <c r="E1135" s="11">
        <v>0.25</v>
      </c>
      <c r="F1135" s="11">
        <v>8078.09</v>
      </c>
      <c r="G1135" s="11">
        <v>2019.52</v>
      </c>
      <c r="H1135" s="1"/>
      <c r="I1135" s="1"/>
      <c r="J1135" s="1"/>
      <c r="K1135" s="1"/>
      <c r="L1135" s="1"/>
      <c r="T1135" s="1"/>
      <c r="U1135" s="1"/>
      <c r="V1135" s="1"/>
      <c r="W1135" s="1"/>
      <c r="X1135" s="1"/>
      <c r="Y1135" s="1"/>
    </row>
    <row r="1136" spans="1:25" ht="12.75" customHeight="1" x14ac:dyDescent="0.25">
      <c r="A1136" s="4">
        <v>44</v>
      </c>
      <c r="B1136" s="1" t="s">
        <v>1024</v>
      </c>
      <c r="C1136" s="2" t="s">
        <v>1025</v>
      </c>
      <c r="D1136" s="3" t="s">
        <v>69</v>
      </c>
      <c r="E1136" s="11">
        <v>23.225000000000001</v>
      </c>
      <c r="F1136" s="11">
        <v>154.63</v>
      </c>
      <c r="G1136" s="11">
        <v>3591.28</v>
      </c>
      <c r="H1136" s="1"/>
      <c r="I1136" s="1"/>
      <c r="J1136" s="1"/>
      <c r="K1136" s="1"/>
      <c r="L1136" s="1"/>
      <c r="T1136" s="1"/>
      <c r="U1136" s="1"/>
      <c r="V1136" s="1"/>
      <c r="W1136" s="1"/>
      <c r="X1136" s="1"/>
      <c r="Y1136" s="1"/>
    </row>
    <row r="1137" spans="1:25" ht="12.75" customHeight="1" x14ac:dyDescent="0.25">
      <c r="A1137" s="4">
        <v>45</v>
      </c>
      <c r="B1137" s="1" t="s">
        <v>802</v>
      </c>
      <c r="C1137" s="2" t="s">
        <v>803</v>
      </c>
      <c r="D1137" s="3" t="s">
        <v>83</v>
      </c>
      <c r="E1137" s="11">
        <v>0.03</v>
      </c>
      <c r="F1137" s="11">
        <v>8498.68</v>
      </c>
      <c r="G1137" s="11">
        <v>254.96</v>
      </c>
      <c r="H1137" s="1"/>
      <c r="I1137" s="1"/>
      <c r="J1137" s="1"/>
      <c r="K1137" s="1"/>
      <c r="L1137" s="1"/>
      <c r="T1137" s="1"/>
      <c r="U1137" s="1"/>
      <c r="V1137" s="1"/>
      <c r="W1137" s="1"/>
      <c r="X1137" s="1"/>
      <c r="Y1137" s="1"/>
    </row>
    <row r="1138" spans="1:25" ht="12.75" customHeight="1" x14ac:dyDescent="0.25">
      <c r="A1138" s="4">
        <v>46</v>
      </c>
      <c r="B1138" s="1" t="s">
        <v>1053</v>
      </c>
      <c r="C1138" s="2" t="s">
        <v>1054</v>
      </c>
      <c r="D1138" s="3" t="s">
        <v>69</v>
      </c>
      <c r="E1138" s="11">
        <v>2.8140000000000001</v>
      </c>
      <c r="F1138" s="11">
        <v>232.13</v>
      </c>
      <c r="G1138" s="11">
        <v>653.21</v>
      </c>
      <c r="H1138" s="1"/>
      <c r="I1138" s="1"/>
      <c r="J1138" s="1"/>
      <c r="K1138" s="1"/>
      <c r="L1138" s="1"/>
      <c r="T1138" s="1"/>
      <c r="U1138" s="1"/>
      <c r="V1138" s="1"/>
      <c r="W1138" s="1"/>
      <c r="X1138" s="1"/>
      <c r="Y1138" s="1"/>
    </row>
    <row r="1139" spans="1:25" ht="12.75" customHeight="1" x14ac:dyDescent="0.25">
      <c r="A1139" s="4">
        <v>47</v>
      </c>
      <c r="B1139" s="1" t="s">
        <v>813</v>
      </c>
      <c r="C1139" s="2" t="s">
        <v>814</v>
      </c>
      <c r="D1139" s="3" t="s">
        <v>83</v>
      </c>
      <c r="E1139" s="11">
        <v>1.05</v>
      </c>
      <c r="F1139" s="11">
        <v>9357.65</v>
      </c>
      <c r="G1139" s="11">
        <v>9825.5300000000007</v>
      </c>
      <c r="H1139" s="1"/>
      <c r="I1139" s="1"/>
      <c r="J1139" s="1"/>
      <c r="K1139" s="1"/>
      <c r="L1139" s="1"/>
      <c r="T1139" s="1"/>
      <c r="U1139" s="1"/>
      <c r="V1139" s="1"/>
      <c r="W1139" s="1"/>
      <c r="X1139" s="1"/>
      <c r="Y1139" s="1"/>
    </row>
    <row r="1140" spans="1:25" ht="12.75" customHeight="1" x14ac:dyDescent="0.25">
      <c r="A1140" s="4">
        <v>48</v>
      </c>
      <c r="B1140" s="1" t="s">
        <v>1055</v>
      </c>
      <c r="C1140" s="2" t="s">
        <v>1056</v>
      </c>
      <c r="D1140" s="3" t="s">
        <v>69</v>
      </c>
      <c r="E1140" s="11">
        <v>98.385000000000005</v>
      </c>
      <c r="F1140" s="11">
        <v>356.34</v>
      </c>
      <c r="G1140" s="11">
        <v>35058.51</v>
      </c>
      <c r="H1140" s="1"/>
      <c r="I1140" s="1"/>
      <c r="J1140" s="1"/>
      <c r="K1140" s="1"/>
      <c r="L1140" s="1"/>
      <c r="T1140" s="1"/>
      <c r="U1140" s="1"/>
      <c r="V1140" s="1"/>
      <c r="W1140" s="1"/>
      <c r="X1140" s="1"/>
      <c r="Y1140" s="1"/>
    </row>
    <row r="1141" spans="1:25" ht="12.75" customHeight="1" x14ac:dyDescent="0.25">
      <c r="A1141" s="4">
        <v>49</v>
      </c>
      <c r="B1141" s="1" t="s">
        <v>1026</v>
      </c>
      <c r="C1141" s="1" t="s">
        <v>1027</v>
      </c>
      <c r="D1141" s="3" t="s">
        <v>35</v>
      </c>
      <c r="E1141" s="11">
        <v>2</v>
      </c>
      <c r="F1141" s="11">
        <v>129.83000000000001</v>
      </c>
      <c r="G1141" s="11">
        <v>259.66000000000003</v>
      </c>
      <c r="H1141" s="1"/>
      <c r="I1141" s="1"/>
      <c r="J1141" s="1"/>
      <c r="K1141" s="1"/>
      <c r="L1141" s="1"/>
      <c r="T1141" s="1"/>
      <c r="U1141" s="1"/>
      <c r="V1141" s="1"/>
      <c r="W1141" s="1"/>
      <c r="X1141" s="1"/>
      <c r="Y1141" s="1"/>
    </row>
    <row r="1142" spans="1:25" ht="12.75" customHeight="1" x14ac:dyDescent="0.25">
      <c r="A1142" s="4">
        <v>50</v>
      </c>
      <c r="B1142" s="1" t="s">
        <v>1028</v>
      </c>
      <c r="C1142" s="2" t="s">
        <v>1029</v>
      </c>
      <c r="D1142" s="3" t="s">
        <v>35</v>
      </c>
      <c r="E1142" s="11">
        <v>2</v>
      </c>
      <c r="F1142" s="11">
        <v>323.14</v>
      </c>
      <c r="G1142" s="11">
        <v>646.28</v>
      </c>
      <c r="H1142" s="1"/>
      <c r="I1142" s="1"/>
      <c r="J1142" s="1"/>
      <c r="K1142" s="1"/>
      <c r="L1142" s="1"/>
      <c r="T1142" s="1"/>
      <c r="U1142" s="1"/>
      <c r="V1142" s="1"/>
      <c r="W1142" s="1"/>
      <c r="X1142" s="1"/>
      <c r="Y1142" s="1"/>
    </row>
    <row r="1143" spans="1:25" ht="12.75" customHeight="1" x14ac:dyDescent="0.25">
      <c r="A1143" s="4">
        <v>51</v>
      </c>
      <c r="B1143" s="1" t="s">
        <v>1030</v>
      </c>
      <c r="C1143" s="2" t="s">
        <v>1031</v>
      </c>
      <c r="D1143" s="3" t="s">
        <v>35</v>
      </c>
      <c r="E1143" s="11">
        <v>2</v>
      </c>
      <c r="F1143" s="11">
        <v>483.27</v>
      </c>
      <c r="G1143" s="11">
        <v>966.54</v>
      </c>
      <c r="H1143" s="1"/>
      <c r="I1143" s="1"/>
      <c r="J1143" s="1"/>
      <c r="K1143" s="1"/>
      <c r="L1143" s="1"/>
      <c r="T1143" s="1"/>
      <c r="U1143" s="1"/>
      <c r="V1143" s="1"/>
      <c r="W1143" s="1"/>
      <c r="X1143" s="1"/>
      <c r="Y1143" s="1"/>
    </row>
    <row r="1144" spans="1:25" ht="12.75" customHeight="1" x14ac:dyDescent="0.25">
      <c r="A1144" s="4">
        <v>52</v>
      </c>
      <c r="B1144" s="2" t="s">
        <v>2736</v>
      </c>
      <c r="C1144" s="2" t="s">
        <v>1032</v>
      </c>
      <c r="D1144" s="3" t="s">
        <v>35</v>
      </c>
      <c r="E1144" s="11">
        <v>2</v>
      </c>
      <c r="F1144" s="11">
        <v>107.58</v>
      </c>
      <c r="G1144" s="11">
        <v>215.16</v>
      </c>
      <c r="H1144" s="1"/>
      <c r="I1144" s="1"/>
      <c r="J1144" s="1"/>
      <c r="K1144" s="1"/>
      <c r="L1144" s="1"/>
      <c r="T1144" s="1"/>
      <c r="U1144" s="1"/>
      <c r="V1144" s="1"/>
      <c r="W1144" s="1"/>
      <c r="X1144" s="1"/>
      <c r="Y1144" s="1"/>
    </row>
    <row r="1145" spans="1:25" ht="12.75" customHeight="1" x14ac:dyDescent="0.25">
      <c r="A1145" s="4">
        <v>53</v>
      </c>
      <c r="B1145" s="1" t="s">
        <v>826</v>
      </c>
      <c r="C1145" s="2" t="s">
        <v>827</v>
      </c>
      <c r="D1145" s="3" t="s">
        <v>828</v>
      </c>
      <c r="E1145" s="11">
        <v>14.5</v>
      </c>
      <c r="F1145" s="11">
        <v>234.29</v>
      </c>
      <c r="G1145" s="11">
        <v>3397.21</v>
      </c>
      <c r="H1145" s="1"/>
      <c r="I1145" s="1"/>
      <c r="J1145" s="1"/>
      <c r="K1145" s="1"/>
      <c r="L1145" s="1"/>
      <c r="T1145" s="1"/>
      <c r="U1145" s="1"/>
      <c r="V1145" s="1"/>
      <c r="W1145" s="1"/>
      <c r="X1145" s="1"/>
      <c r="Y1145" s="1"/>
    </row>
    <row r="1146" spans="1:25" ht="12.75" customHeight="1" x14ac:dyDescent="0.25">
      <c r="A1146" s="4">
        <v>54</v>
      </c>
      <c r="B1146" s="1" t="s">
        <v>2737</v>
      </c>
      <c r="C1146" s="2" t="s">
        <v>1034</v>
      </c>
      <c r="D1146" s="3" t="s">
        <v>69</v>
      </c>
      <c r="E1146" s="11">
        <v>12.24</v>
      </c>
      <c r="F1146" s="11">
        <v>87.28</v>
      </c>
      <c r="G1146" s="11">
        <v>1068.31</v>
      </c>
      <c r="H1146" s="1"/>
      <c r="I1146" s="1"/>
      <c r="J1146" s="1"/>
      <c r="K1146" s="1"/>
      <c r="L1146" s="1"/>
      <c r="T1146" s="1"/>
      <c r="U1146" s="1"/>
      <c r="V1146" s="1"/>
      <c r="W1146" s="1"/>
      <c r="X1146" s="1"/>
      <c r="Y1146" s="1"/>
    </row>
    <row r="1147" spans="1:25" ht="12.75" customHeight="1" x14ac:dyDescent="0.25">
      <c r="A1147" s="4">
        <v>55</v>
      </c>
      <c r="B1147" s="1" t="s">
        <v>2737</v>
      </c>
      <c r="C1147" s="2" t="s">
        <v>1035</v>
      </c>
      <c r="D1147" s="3" t="s">
        <v>69</v>
      </c>
      <c r="E1147" s="11">
        <v>25.5</v>
      </c>
      <c r="F1147" s="11">
        <v>102.18</v>
      </c>
      <c r="G1147" s="11">
        <v>2605.59</v>
      </c>
      <c r="H1147" s="1"/>
      <c r="I1147" s="1"/>
      <c r="J1147" s="1"/>
      <c r="K1147" s="1"/>
      <c r="L1147" s="1"/>
      <c r="T1147" s="1"/>
      <c r="U1147" s="1"/>
      <c r="V1147" s="1"/>
      <c r="W1147" s="1"/>
      <c r="X1147" s="1"/>
      <c r="Y1147" s="1"/>
    </row>
    <row r="1148" spans="1:25" ht="12.75" customHeight="1" x14ac:dyDescent="0.25">
      <c r="A1148" s="4">
        <v>56</v>
      </c>
      <c r="B1148" s="1" t="s">
        <v>2737</v>
      </c>
      <c r="C1148" s="2" t="s">
        <v>1057</v>
      </c>
      <c r="D1148" s="3" t="s">
        <v>69</v>
      </c>
      <c r="E1148" s="11">
        <v>3.06</v>
      </c>
      <c r="F1148" s="11">
        <v>125.5</v>
      </c>
      <c r="G1148" s="11">
        <v>384.03</v>
      </c>
      <c r="H1148" s="1"/>
      <c r="I1148" s="1"/>
      <c r="J1148" s="1"/>
      <c r="K1148" s="1"/>
      <c r="L1148" s="1"/>
      <c r="T1148" s="1"/>
      <c r="U1148" s="1"/>
      <c r="V1148" s="1"/>
      <c r="W1148" s="1"/>
      <c r="X1148" s="1"/>
      <c r="Y1148" s="1"/>
    </row>
    <row r="1149" spans="1:25" ht="12.75" customHeight="1" x14ac:dyDescent="0.25">
      <c r="A1149" s="4">
        <v>57</v>
      </c>
      <c r="B1149" s="1" t="s">
        <v>2737</v>
      </c>
      <c r="C1149" s="1" t="s">
        <v>1058</v>
      </c>
      <c r="D1149" s="3" t="s">
        <v>69</v>
      </c>
      <c r="E1149" s="11">
        <v>107.1</v>
      </c>
      <c r="F1149" s="11">
        <v>140.41</v>
      </c>
      <c r="G1149" s="11">
        <v>15037.91</v>
      </c>
      <c r="H1149" s="1"/>
      <c r="I1149" s="1"/>
      <c r="J1149" s="1"/>
      <c r="K1149" s="1"/>
      <c r="L1149" s="1"/>
      <c r="T1149" s="1"/>
      <c r="U1149" s="1"/>
      <c r="V1149" s="1"/>
      <c r="W1149" s="1"/>
      <c r="X1149" s="1"/>
      <c r="Y1149" s="1"/>
    </row>
    <row r="1150" spans="1:25" ht="12.75" customHeight="1" x14ac:dyDescent="0.25">
      <c r="A1150" s="4">
        <v>58</v>
      </c>
      <c r="B1150" s="2" t="s">
        <v>2730</v>
      </c>
      <c r="C1150" s="2" t="s">
        <v>835</v>
      </c>
      <c r="D1150" s="3" t="s">
        <v>69</v>
      </c>
      <c r="E1150" s="11">
        <v>200.303</v>
      </c>
      <c r="F1150" s="11">
        <v>7.78</v>
      </c>
      <c r="G1150" s="11">
        <v>1558.36</v>
      </c>
      <c r="H1150" s="1"/>
      <c r="I1150" s="1"/>
      <c r="J1150" s="1"/>
      <c r="K1150" s="1"/>
      <c r="L1150" s="1"/>
      <c r="T1150" s="1"/>
      <c r="U1150" s="1"/>
      <c r="V1150" s="1"/>
      <c r="W1150" s="1"/>
      <c r="X1150" s="1"/>
      <c r="Y1150" s="1"/>
    </row>
    <row r="1151" spans="1:25" ht="12.75" customHeight="1" x14ac:dyDescent="0.25">
      <c r="A1151" s="4">
        <v>59</v>
      </c>
      <c r="B1151" s="2" t="s">
        <v>2731</v>
      </c>
      <c r="C1151" s="2" t="s">
        <v>836</v>
      </c>
      <c r="D1151" s="3" t="s">
        <v>155</v>
      </c>
      <c r="E1151" s="11">
        <v>2.0590000000000002</v>
      </c>
      <c r="F1151" s="11">
        <v>478.23</v>
      </c>
      <c r="G1151" s="11">
        <v>984.68</v>
      </c>
      <c r="H1151" s="1"/>
      <c r="I1151" s="1"/>
      <c r="J1151" s="1"/>
      <c r="K1151" s="1"/>
      <c r="L1151" s="1"/>
      <c r="T1151" s="1"/>
      <c r="U1151" s="1"/>
      <c r="V1151" s="1"/>
      <c r="W1151" s="1"/>
      <c r="X1151" s="1"/>
      <c r="Y1151" s="1"/>
    </row>
    <row r="1152" spans="1:25" ht="12.75" customHeight="1" x14ac:dyDescent="0.25">
      <c r="A1152" s="4">
        <v>60</v>
      </c>
      <c r="B1152" s="2" t="s">
        <v>2732</v>
      </c>
      <c r="C1152" s="1" t="s">
        <v>837</v>
      </c>
      <c r="D1152" s="3" t="s">
        <v>155</v>
      </c>
      <c r="E1152" s="11">
        <v>0.44950000000000001</v>
      </c>
      <c r="F1152" s="11">
        <v>311.02</v>
      </c>
      <c r="G1152" s="11">
        <v>139.80000000000001</v>
      </c>
      <c r="H1152" s="1"/>
      <c r="I1152" s="1"/>
      <c r="J1152" s="1"/>
      <c r="K1152" s="1"/>
      <c r="L1152" s="1"/>
      <c r="T1152" s="1"/>
      <c r="U1152" s="1"/>
      <c r="V1152" s="1"/>
      <c r="W1152" s="1"/>
      <c r="X1152" s="1"/>
      <c r="Y1152" s="1"/>
    </row>
    <row r="1153" spans="1:25" ht="12.75" customHeight="1" x14ac:dyDescent="0.25">
      <c r="A1153" s="4">
        <v>61</v>
      </c>
      <c r="B1153" s="2" t="s">
        <v>2738</v>
      </c>
      <c r="C1153" s="2" t="s">
        <v>1037</v>
      </c>
      <c r="D1153" s="3" t="s">
        <v>69</v>
      </c>
      <c r="E1153" s="11">
        <v>12</v>
      </c>
      <c r="F1153" s="11">
        <v>61.51</v>
      </c>
      <c r="G1153" s="11">
        <v>738.12</v>
      </c>
      <c r="H1153" s="1"/>
      <c r="I1153" s="1"/>
      <c r="J1153" s="1"/>
      <c r="K1153" s="1"/>
      <c r="L1153" s="1"/>
      <c r="T1153" s="1"/>
      <c r="U1153" s="1"/>
      <c r="V1153" s="1"/>
      <c r="W1153" s="1"/>
      <c r="X1153" s="1"/>
      <c r="Y1153" s="1"/>
    </row>
    <row r="1154" spans="1:25" ht="12.75" customHeight="1" x14ac:dyDescent="0.25">
      <c r="A1154" s="4">
        <v>62</v>
      </c>
      <c r="B1154" s="2" t="s">
        <v>2738</v>
      </c>
      <c r="C1154" s="2" t="s">
        <v>1038</v>
      </c>
      <c r="D1154" s="3" t="s">
        <v>69</v>
      </c>
      <c r="E1154" s="11">
        <v>25</v>
      </c>
      <c r="F1154" s="11">
        <v>77.06</v>
      </c>
      <c r="G1154" s="11">
        <v>1926.5</v>
      </c>
      <c r="H1154" s="1"/>
      <c r="I1154" s="1"/>
      <c r="J1154" s="1"/>
      <c r="K1154" s="1"/>
      <c r="L1154" s="1"/>
      <c r="M1154" s="4"/>
      <c r="N1154" s="1"/>
      <c r="O1154" s="4"/>
      <c r="P1154" s="4"/>
      <c r="Q1154" s="4"/>
      <c r="R1154" s="4"/>
      <c r="S1154" s="4"/>
      <c r="T1154" s="1"/>
      <c r="U1154" s="1"/>
      <c r="V1154" s="1"/>
      <c r="W1154" s="1"/>
      <c r="X1154" s="1"/>
      <c r="Y1154" s="1"/>
    </row>
    <row r="1155" spans="1:25" ht="12.75" customHeight="1" x14ac:dyDescent="0.25">
      <c r="A1155" s="4">
        <v>63</v>
      </c>
      <c r="B1155" s="2" t="s">
        <v>2738</v>
      </c>
      <c r="C1155" s="2" t="s">
        <v>1059</v>
      </c>
      <c r="D1155" s="3" t="s">
        <v>69</v>
      </c>
      <c r="E1155" s="11">
        <v>3</v>
      </c>
      <c r="F1155" s="11">
        <v>103.13</v>
      </c>
      <c r="G1155" s="11">
        <v>309.39</v>
      </c>
      <c r="H1155" s="1"/>
      <c r="I1155" s="1"/>
      <c r="J1155" s="1"/>
      <c r="K1155" s="1"/>
      <c r="L1155" s="1"/>
      <c r="M1155" s="4"/>
      <c r="N1155" s="1"/>
      <c r="O1155" s="4"/>
      <c r="P1155" s="4"/>
      <c r="Q1155" s="4"/>
      <c r="R1155" s="4"/>
      <c r="S1155" s="4"/>
      <c r="T1155" s="1"/>
      <c r="U1155" s="1"/>
      <c r="V1155" s="1"/>
      <c r="W1155" s="1"/>
      <c r="X1155" s="1"/>
      <c r="Y1155" s="1"/>
    </row>
    <row r="1156" spans="1:25" ht="12.75" customHeight="1" x14ac:dyDescent="0.25">
      <c r="A1156" s="4">
        <v>64</v>
      </c>
      <c r="B1156" s="2" t="s">
        <v>2738</v>
      </c>
      <c r="C1156" s="2" t="s">
        <v>1060</v>
      </c>
      <c r="D1156" s="3" t="s">
        <v>69</v>
      </c>
      <c r="E1156" s="11">
        <v>105</v>
      </c>
      <c r="F1156" s="11">
        <v>143.19999999999999</v>
      </c>
      <c r="G1156" s="11">
        <v>15036</v>
      </c>
      <c r="H1156" s="1"/>
      <c r="I1156" s="1"/>
      <c r="J1156" s="1"/>
      <c r="K1156" s="1"/>
      <c r="L1156" s="1"/>
      <c r="M1156" s="4"/>
      <c r="N1156" s="1"/>
      <c r="O1156" s="4"/>
      <c r="P1156" s="4"/>
      <c r="Q1156" s="4"/>
      <c r="R1156" s="4"/>
      <c r="S1156" s="4"/>
      <c r="T1156" s="1"/>
      <c r="U1156" s="1"/>
      <c r="V1156" s="1"/>
      <c r="W1156" s="1"/>
      <c r="X1156" s="1"/>
      <c r="Y1156" s="1"/>
    </row>
    <row r="1157" spans="1:25" ht="12.75" customHeight="1" x14ac:dyDescent="0.25">
      <c r="A1157" s="4">
        <v>65</v>
      </c>
      <c r="B1157" s="2" t="s">
        <v>2739</v>
      </c>
      <c r="C1157" s="2" t="s">
        <v>1040</v>
      </c>
      <c r="D1157" s="3" t="s">
        <v>35</v>
      </c>
      <c r="E1157" s="11">
        <v>6</v>
      </c>
      <c r="F1157" s="11">
        <v>7.09</v>
      </c>
      <c r="G1157" s="11">
        <v>42.54</v>
      </c>
      <c r="H1157" s="1"/>
      <c r="I1157" s="1"/>
      <c r="J1157" s="1"/>
      <c r="K1157" s="1"/>
      <c r="L1157" s="1"/>
      <c r="M1157" s="4"/>
      <c r="N1157" s="1"/>
      <c r="O1157" s="4"/>
      <c r="P1157" s="4"/>
      <c r="Q1157" s="4"/>
      <c r="R1157" s="4"/>
      <c r="S1157" s="4"/>
      <c r="T1157" s="1"/>
      <c r="U1157" s="1"/>
      <c r="V1157" s="1"/>
      <c r="W1157" s="1"/>
      <c r="X1157" s="1"/>
      <c r="Y1157" s="1"/>
    </row>
    <row r="1158" spans="1:25" ht="12.75" customHeight="1" x14ac:dyDescent="0.25">
      <c r="A1158" s="4">
        <v>66</v>
      </c>
      <c r="B1158" s="2" t="s">
        <v>2739</v>
      </c>
      <c r="C1158" s="2" t="s">
        <v>1041</v>
      </c>
      <c r="D1158" s="3" t="s">
        <v>35</v>
      </c>
      <c r="E1158" s="11">
        <v>12</v>
      </c>
      <c r="F1158" s="11">
        <v>7.6</v>
      </c>
      <c r="G1158" s="11">
        <v>91.2</v>
      </c>
      <c r="H1158" s="1"/>
      <c r="I1158" s="1"/>
      <c r="J1158" s="1"/>
      <c r="K1158" s="1"/>
      <c r="L1158" s="1"/>
      <c r="M1158" s="4"/>
      <c r="N1158" s="1"/>
      <c r="O1158" s="4"/>
      <c r="P1158" s="4"/>
      <c r="Q1158" s="4"/>
      <c r="R1158" s="4"/>
      <c r="S1158" s="4"/>
      <c r="T1158" s="1"/>
      <c r="U1158" s="1"/>
      <c r="V1158" s="1"/>
      <c r="W1158" s="1"/>
      <c r="X1158" s="1"/>
      <c r="Y1158" s="1"/>
    </row>
    <row r="1159" spans="1:25" ht="12.75" customHeight="1" x14ac:dyDescent="0.25">
      <c r="A1159" s="4">
        <v>67</v>
      </c>
      <c r="B1159" s="2" t="s">
        <v>2739</v>
      </c>
      <c r="C1159" s="2" t="s">
        <v>1061</v>
      </c>
      <c r="D1159" s="3" t="s">
        <v>35</v>
      </c>
      <c r="E1159" s="11">
        <v>2</v>
      </c>
      <c r="F1159" s="11">
        <v>8.4499999999999993</v>
      </c>
      <c r="G1159" s="11">
        <v>16.899999999999999</v>
      </c>
      <c r="H1159" s="1"/>
      <c r="I1159" s="1"/>
      <c r="J1159" s="1"/>
      <c r="K1159" s="1"/>
      <c r="L1159" s="1"/>
      <c r="M1159" s="4"/>
      <c r="N1159" s="1"/>
      <c r="O1159" s="4"/>
      <c r="P1159" s="4"/>
      <c r="Q1159" s="4"/>
      <c r="R1159" s="4"/>
      <c r="S1159" s="4"/>
      <c r="T1159" s="1"/>
      <c r="U1159" s="1"/>
      <c r="V1159" s="1"/>
      <c r="W1159" s="1"/>
      <c r="X1159" s="1"/>
      <c r="Y1159" s="1"/>
    </row>
    <row r="1160" spans="1:25" ht="12.75" customHeight="1" x14ac:dyDescent="0.25">
      <c r="A1160" s="4">
        <v>68</v>
      </c>
      <c r="B1160" s="2" t="s">
        <v>2739</v>
      </c>
      <c r="C1160" s="2" t="s">
        <v>1062</v>
      </c>
      <c r="D1160" s="3" t="s">
        <v>35</v>
      </c>
      <c r="E1160" s="11">
        <v>28</v>
      </c>
      <c r="F1160" s="11">
        <v>8.7899999999999991</v>
      </c>
      <c r="G1160" s="11">
        <v>246.12</v>
      </c>
      <c r="H1160" s="1"/>
      <c r="I1160" s="1"/>
      <c r="J1160" s="1"/>
      <c r="K1160" s="1"/>
      <c r="L1160" s="1"/>
      <c r="M1160" s="4"/>
      <c r="N1160" s="1"/>
      <c r="O1160" s="4"/>
      <c r="P1160" s="4"/>
      <c r="Q1160" s="4"/>
      <c r="R1160" s="4"/>
      <c r="S1160" s="4"/>
      <c r="T1160" s="1"/>
      <c r="U1160" s="1"/>
      <c r="V1160" s="1"/>
      <c r="W1160" s="1"/>
      <c r="X1160" s="1"/>
      <c r="Y1160" s="1"/>
    </row>
    <row r="1161" spans="1:25" ht="12.75" customHeight="1" x14ac:dyDescent="0.25">
      <c r="A1161" s="4">
        <v>69</v>
      </c>
      <c r="B1161" s="2" t="s">
        <v>2740</v>
      </c>
      <c r="C1161" s="2" t="s">
        <v>1043</v>
      </c>
      <c r="D1161" s="3" t="s">
        <v>35</v>
      </c>
      <c r="E1161" s="11">
        <v>24</v>
      </c>
      <c r="F1161" s="11">
        <v>34.72</v>
      </c>
      <c r="G1161" s="11">
        <v>833.28</v>
      </c>
      <c r="H1161" s="1"/>
      <c r="I1161" s="1"/>
      <c r="J1161" s="1"/>
      <c r="K1161" s="1"/>
      <c r="L1161" s="1"/>
      <c r="M1161" s="4"/>
      <c r="N1161" s="1"/>
      <c r="O1161" s="4"/>
      <c r="P1161" s="4"/>
      <c r="Q1161" s="4"/>
      <c r="R1161" s="4"/>
      <c r="S1161" s="4"/>
      <c r="T1161" s="1"/>
      <c r="U1161" s="1"/>
      <c r="V1161" s="1"/>
      <c r="W1161" s="1"/>
      <c r="X1161" s="1"/>
      <c r="Y1161" s="1"/>
    </row>
    <row r="1162" spans="1:25" ht="12.75" customHeight="1" x14ac:dyDescent="0.25">
      <c r="A1162" s="4">
        <v>70</v>
      </c>
      <c r="B1162" s="2" t="s">
        <v>2740</v>
      </c>
      <c r="C1162" s="2" t="s">
        <v>1044</v>
      </c>
      <c r="D1162" s="3" t="s">
        <v>35</v>
      </c>
      <c r="E1162" s="11">
        <v>4</v>
      </c>
      <c r="F1162" s="11">
        <v>51.07</v>
      </c>
      <c r="G1162" s="11">
        <v>204.28</v>
      </c>
      <c r="H1162" s="1"/>
      <c r="I1162" s="1"/>
      <c r="J1162" s="1"/>
      <c r="K1162" s="1"/>
      <c r="L1162" s="1"/>
      <c r="M1162" s="4"/>
      <c r="N1162" s="1"/>
      <c r="O1162" s="4"/>
      <c r="P1162" s="4"/>
      <c r="Q1162" s="4"/>
      <c r="R1162" s="4"/>
      <c r="S1162" s="4"/>
      <c r="T1162" s="1"/>
      <c r="U1162" s="1"/>
      <c r="V1162" s="1"/>
      <c r="W1162" s="1"/>
      <c r="X1162" s="1"/>
      <c r="Y1162" s="1"/>
    </row>
    <row r="1163" spans="1:25" ht="12.75" customHeight="1" x14ac:dyDescent="0.25">
      <c r="A1163" s="4">
        <v>71</v>
      </c>
      <c r="B1163" s="2" t="s">
        <v>2740</v>
      </c>
      <c r="C1163" s="2" t="s">
        <v>1063</v>
      </c>
      <c r="D1163" s="3" t="s">
        <v>35</v>
      </c>
      <c r="E1163" s="11">
        <v>4</v>
      </c>
      <c r="F1163" s="11">
        <v>104.42</v>
      </c>
      <c r="G1163" s="11">
        <v>417.68</v>
      </c>
      <c r="H1163" s="1"/>
      <c r="I1163" s="1"/>
      <c r="J1163" s="1"/>
      <c r="K1163" s="1"/>
      <c r="L1163" s="1"/>
      <c r="M1163" s="4"/>
      <c r="N1163" s="1"/>
      <c r="O1163" s="4"/>
      <c r="P1163" s="4"/>
      <c r="Q1163" s="4"/>
      <c r="R1163" s="4"/>
      <c r="S1163" s="4"/>
      <c r="T1163" s="1"/>
      <c r="U1163" s="1"/>
      <c r="V1163" s="1"/>
      <c r="W1163" s="1"/>
      <c r="X1163" s="1"/>
      <c r="Y1163" s="1"/>
    </row>
    <row r="1164" spans="1:25" ht="12.75" customHeight="1" x14ac:dyDescent="0.25">
      <c r="A1164" s="4">
        <v>72</v>
      </c>
      <c r="B1164" s="2" t="s">
        <v>2740</v>
      </c>
      <c r="C1164" s="2" t="s">
        <v>1064</v>
      </c>
      <c r="D1164" s="3" t="s">
        <v>35</v>
      </c>
      <c r="E1164" s="11">
        <v>80</v>
      </c>
      <c r="F1164" s="11">
        <v>163.09</v>
      </c>
      <c r="G1164" s="11">
        <v>13047.2</v>
      </c>
      <c r="H1164" s="1"/>
      <c r="I1164" s="1"/>
      <c r="J1164" s="1"/>
      <c r="K1164" s="1"/>
      <c r="L1164" s="1"/>
      <c r="M1164" s="4"/>
      <c r="N1164" s="1"/>
      <c r="O1164" s="4"/>
      <c r="P1164" s="4"/>
      <c r="Q1164" s="4"/>
      <c r="R1164" s="4"/>
      <c r="S1164" s="4"/>
      <c r="T1164" s="1"/>
      <c r="U1164" s="1"/>
      <c r="V1164" s="1"/>
      <c r="W1164" s="1"/>
      <c r="X1164" s="1"/>
      <c r="Y1164" s="1"/>
    </row>
    <row r="1165" spans="1:25" ht="12.75" customHeight="1" x14ac:dyDescent="0.25">
      <c r="A1165" s="4">
        <v>73</v>
      </c>
      <c r="B1165" s="2" t="s">
        <v>2740</v>
      </c>
      <c r="C1165" s="1" t="s">
        <v>1065</v>
      </c>
      <c r="D1165" s="3" t="s">
        <v>35</v>
      </c>
      <c r="E1165" s="11">
        <v>18</v>
      </c>
      <c r="F1165" s="11">
        <v>808.66</v>
      </c>
      <c r="G1165" s="11">
        <v>14555.88</v>
      </c>
      <c r="H1165" s="1"/>
      <c r="I1165" s="1"/>
      <c r="J1165" s="1"/>
      <c r="K1165" s="1"/>
      <c r="L1165" s="1"/>
      <c r="M1165" s="4"/>
      <c r="N1165" s="1"/>
      <c r="O1165" s="4"/>
      <c r="P1165" s="4"/>
      <c r="Q1165" s="4"/>
      <c r="R1165" s="4"/>
      <c r="S1165" s="4"/>
      <c r="T1165" s="1"/>
      <c r="U1165" s="1"/>
      <c r="V1165" s="1"/>
      <c r="W1165" s="1"/>
      <c r="X1165" s="1"/>
      <c r="Y1165" s="1"/>
    </row>
    <row r="1166" spans="1:25" ht="12.75" customHeight="1" x14ac:dyDescent="0.25">
      <c r="A1166" s="4">
        <v>74</v>
      </c>
      <c r="B1166" s="2" t="s">
        <v>2740</v>
      </c>
      <c r="C1166" s="2" t="s">
        <v>1066</v>
      </c>
      <c r="D1166" s="3" t="s">
        <v>35</v>
      </c>
      <c r="E1166" s="11">
        <v>16</v>
      </c>
      <c r="F1166" s="11">
        <v>647.63</v>
      </c>
      <c r="G1166" s="11">
        <v>10362.08</v>
      </c>
      <c r="H1166" s="1"/>
      <c r="I1166" s="1"/>
      <c r="J1166" s="1"/>
      <c r="K1166" s="1"/>
      <c r="L1166" s="1"/>
      <c r="M1166" s="4"/>
      <c r="N1166" s="1"/>
      <c r="O1166" s="4"/>
      <c r="P1166" s="4"/>
      <c r="Q1166" s="4"/>
      <c r="R1166" s="4"/>
      <c r="S1166" s="4"/>
      <c r="T1166" s="1"/>
      <c r="U1166" s="1"/>
      <c r="V1166" s="1"/>
      <c r="W1166" s="1"/>
      <c r="X1166" s="1"/>
      <c r="Y1166" s="1"/>
    </row>
    <row r="1167" spans="1:25" ht="12.75" customHeight="1" x14ac:dyDescent="0.25">
      <c r="A1167" s="4">
        <v>75</v>
      </c>
      <c r="B1167" s="2" t="s">
        <v>2740</v>
      </c>
      <c r="C1167" s="2" t="s">
        <v>1049</v>
      </c>
      <c r="D1167" s="3" t="s">
        <v>35</v>
      </c>
      <c r="E1167" s="11">
        <v>12</v>
      </c>
      <c r="F1167" s="11">
        <v>249.14</v>
      </c>
      <c r="G1167" s="11">
        <v>2989.68</v>
      </c>
      <c r="H1167" s="1"/>
      <c r="I1167" s="1"/>
      <c r="J1167" s="1"/>
      <c r="K1167" s="1"/>
      <c r="L1167" s="1"/>
      <c r="M1167" s="4"/>
      <c r="N1167" s="1"/>
      <c r="O1167" s="4"/>
      <c r="P1167" s="4"/>
      <c r="Q1167" s="4"/>
      <c r="R1167" s="4"/>
      <c r="S1167" s="4"/>
      <c r="T1167" s="1"/>
      <c r="U1167" s="1"/>
      <c r="V1167" s="1"/>
      <c r="W1167" s="1"/>
      <c r="X1167" s="1"/>
      <c r="Y1167" s="1"/>
    </row>
    <row r="1168" spans="1:25" ht="12.75" customHeight="1" x14ac:dyDescent="0.25">
      <c r="A1168" s="4">
        <v>76</v>
      </c>
      <c r="B1168" s="2" t="s">
        <v>2740</v>
      </c>
      <c r="C1168" s="2" t="s">
        <v>1067</v>
      </c>
      <c r="D1168" s="3" t="s">
        <v>35</v>
      </c>
      <c r="E1168" s="11">
        <v>2</v>
      </c>
      <c r="F1168" s="11">
        <v>715.21</v>
      </c>
      <c r="G1168" s="11">
        <v>1430.42</v>
      </c>
      <c r="H1168" s="1"/>
      <c r="I1168" s="1"/>
      <c r="J1168" s="1"/>
      <c r="K1168" s="1"/>
      <c r="L1168" s="1"/>
      <c r="M1168" s="4"/>
      <c r="N1168" s="1"/>
      <c r="O1168" s="4"/>
      <c r="P1168" s="4"/>
      <c r="Q1168" s="4"/>
      <c r="R1168" s="4"/>
      <c r="S1168" s="4"/>
      <c r="T1168" s="1"/>
      <c r="U1168" s="1"/>
      <c r="V1168" s="1"/>
      <c r="W1168" s="1"/>
      <c r="X1168" s="1"/>
      <c r="Y1168" s="1"/>
    </row>
    <row r="1169" spans="1:25" ht="12.75" customHeight="1" x14ac:dyDescent="0.25">
      <c r="A1169" s="4">
        <v>77</v>
      </c>
      <c r="B1169" s="2" t="s">
        <v>2740</v>
      </c>
      <c r="C1169" s="1" t="s">
        <v>1068</v>
      </c>
      <c r="D1169" s="3" t="s">
        <v>35</v>
      </c>
      <c r="E1169" s="11">
        <v>2</v>
      </c>
      <c r="F1169" s="11">
        <v>277.45</v>
      </c>
      <c r="G1169" s="11">
        <v>554.9</v>
      </c>
      <c r="H1169" s="1"/>
      <c r="I1169" s="1"/>
      <c r="J1169" s="1"/>
      <c r="K1169" s="1"/>
      <c r="L1169" s="1"/>
      <c r="M1169" s="4"/>
      <c r="N1169" s="1"/>
      <c r="O1169" s="4"/>
      <c r="P1169" s="4"/>
      <c r="Q1169" s="4"/>
      <c r="R1169" s="4"/>
      <c r="S1169" s="4"/>
      <c r="T1169" s="1"/>
      <c r="U1169" s="1"/>
      <c r="V1169" s="1"/>
      <c r="W1169" s="1"/>
      <c r="X1169" s="1"/>
      <c r="Y1169" s="1"/>
    </row>
    <row r="1170" spans="1:25" ht="12.75" customHeight="1" x14ac:dyDescent="0.25">
      <c r="A1170" s="4">
        <v>78</v>
      </c>
      <c r="B1170" s="2" t="s">
        <v>2740</v>
      </c>
      <c r="C1170" s="1" t="s">
        <v>1069</v>
      </c>
      <c r="D1170" s="3" t="s">
        <v>35</v>
      </c>
      <c r="E1170" s="11">
        <v>2</v>
      </c>
      <c r="F1170" s="11">
        <v>551.45000000000005</v>
      </c>
      <c r="G1170" s="11">
        <v>1102.9000000000001</v>
      </c>
      <c r="H1170" s="1"/>
      <c r="I1170" s="1"/>
      <c r="J1170" s="1"/>
      <c r="K1170" s="1"/>
      <c r="L1170" s="1"/>
      <c r="M1170" s="4"/>
      <c r="N1170" s="1"/>
      <c r="O1170" s="4"/>
      <c r="P1170" s="4"/>
      <c r="Q1170" s="4"/>
      <c r="R1170" s="4"/>
      <c r="S1170" s="4"/>
      <c r="T1170" s="1"/>
      <c r="U1170" s="1"/>
      <c r="V1170" s="1"/>
      <c r="W1170" s="1"/>
      <c r="X1170" s="1"/>
      <c r="Y1170" s="1"/>
    </row>
    <row r="1171" spans="1:25" ht="12.75" customHeight="1" x14ac:dyDescent="0.25">
      <c r="A1171" s="4">
        <v>79</v>
      </c>
      <c r="B1171" s="2" t="s">
        <v>2740</v>
      </c>
      <c r="C1171" s="1" t="s">
        <v>1070</v>
      </c>
      <c r="D1171" s="3" t="s">
        <v>35</v>
      </c>
      <c r="E1171" s="11">
        <v>2</v>
      </c>
      <c r="F1171" s="11">
        <v>1414.56</v>
      </c>
      <c r="G1171" s="11">
        <v>2829.12</v>
      </c>
      <c r="H1171" s="1"/>
      <c r="I1171" s="1"/>
      <c r="J1171" s="1"/>
      <c r="K1171" s="1"/>
      <c r="L1171" s="1"/>
      <c r="M1171" s="4"/>
      <c r="N1171" s="1"/>
      <c r="O1171" s="4"/>
      <c r="P1171" s="4"/>
      <c r="Q1171" s="4"/>
      <c r="R1171" s="4"/>
      <c r="S1171" s="4"/>
      <c r="T1171" s="1"/>
      <c r="U1171" s="1"/>
      <c r="V1171" s="1"/>
      <c r="W1171" s="1"/>
      <c r="X1171" s="1"/>
      <c r="Y1171" s="1"/>
    </row>
    <row r="1172" spans="1:25" ht="12.75" customHeight="1" x14ac:dyDescent="0.25">
      <c r="A1172" s="4">
        <v>80</v>
      </c>
      <c r="B1172" s="2" t="s">
        <v>2740</v>
      </c>
      <c r="C1172" s="1" t="s">
        <v>1071</v>
      </c>
      <c r="D1172" s="3" t="s">
        <v>35</v>
      </c>
      <c r="E1172" s="11">
        <v>4</v>
      </c>
      <c r="F1172" s="11">
        <v>1101.3499999999999</v>
      </c>
      <c r="G1172" s="11">
        <v>4405.3999999999996</v>
      </c>
      <c r="H1172" s="1"/>
      <c r="I1172" s="1"/>
      <c r="J1172" s="1"/>
      <c r="K1172" s="1"/>
      <c r="L1172" s="1"/>
      <c r="M1172" s="4"/>
      <c r="N1172" s="1"/>
      <c r="O1172" s="4"/>
      <c r="P1172" s="4"/>
      <c r="Q1172" s="4"/>
      <c r="R1172" s="4"/>
      <c r="S1172" s="4"/>
      <c r="T1172" s="1"/>
      <c r="U1172" s="1"/>
      <c r="V1172" s="1"/>
      <c r="W1172" s="1"/>
      <c r="X1172" s="1"/>
      <c r="Y1172" s="1"/>
    </row>
    <row r="1173" spans="1:25" ht="12.75" customHeight="1" x14ac:dyDescent="0.25">
      <c r="A1173" s="4">
        <v>81</v>
      </c>
      <c r="B1173" s="1" t="s">
        <v>1072</v>
      </c>
      <c r="C1173" s="2" t="s">
        <v>1073</v>
      </c>
      <c r="D1173" s="3" t="s">
        <v>35</v>
      </c>
      <c r="E1173" s="11">
        <v>2</v>
      </c>
      <c r="F1173" s="11">
        <v>125.24</v>
      </c>
      <c r="G1173" s="11">
        <v>250.48</v>
      </c>
      <c r="H1173" s="1"/>
      <c r="I1173" s="1"/>
      <c r="J1173" s="1"/>
      <c r="K1173" s="1"/>
      <c r="L1173" s="1"/>
      <c r="M1173" s="4"/>
      <c r="N1173" s="1"/>
      <c r="O1173" s="4"/>
      <c r="P1173" s="4"/>
      <c r="Q1173" s="4"/>
      <c r="R1173" s="4"/>
      <c r="S1173" s="4"/>
      <c r="T1173" s="1"/>
      <c r="U1173" s="1"/>
      <c r="V1173" s="1"/>
      <c r="W1173" s="1"/>
      <c r="X1173" s="1"/>
      <c r="Y1173" s="1"/>
    </row>
    <row r="1174" spans="1:25" ht="12.75" customHeight="1" x14ac:dyDescent="0.25">
      <c r="A1174" s="4">
        <v>82</v>
      </c>
      <c r="B1174" s="1" t="s">
        <v>1074</v>
      </c>
      <c r="C1174" s="2" t="s">
        <v>1075</v>
      </c>
      <c r="D1174" s="3" t="s">
        <v>35</v>
      </c>
      <c r="E1174" s="11">
        <v>2</v>
      </c>
      <c r="F1174" s="11">
        <v>2448.9299999999998</v>
      </c>
      <c r="G1174" s="11">
        <v>4897.8599999999997</v>
      </c>
      <c r="H1174" s="1"/>
      <c r="I1174" s="1"/>
      <c r="J1174" s="1"/>
      <c r="K1174" s="1"/>
      <c r="L1174" s="1"/>
      <c r="M1174" s="4"/>
      <c r="N1174" s="1"/>
      <c r="O1174" s="4"/>
      <c r="P1174" s="4"/>
      <c r="Q1174" s="4"/>
      <c r="R1174" s="4"/>
      <c r="S1174" s="4"/>
      <c r="T1174" s="1"/>
      <c r="U1174" s="1"/>
      <c r="V1174" s="1"/>
      <c r="W1174" s="1"/>
      <c r="X1174" s="1"/>
      <c r="Y1174" s="1"/>
    </row>
    <row r="1175" spans="1:25" ht="12.75" customHeight="1" x14ac:dyDescent="0.25">
      <c r="A1175" s="4">
        <v>83</v>
      </c>
      <c r="B1175" s="1" t="s">
        <v>1076</v>
      </c>
      <c r="C1175" s="2" t="s">
        <v>1077</v>
      </c>
      <c r="D1175" s="3" t="s">
        <v>35</v>
      </c>
      <c r="E1175" s="11">
        <v>1</v>
      </c>
      <c r="F1175" s="11">
        <v>624.76</v>
      </c>
      <c r="G1175" s="11">
        <v>624.76</v>
      </c>
      <c r="H1175" s="1"/>
      <c r="I1175" s="1"/>
      <c r="J1175" s="1"/>
      <c r="K1175" s="1"/>
      <c r="L1175" s="1"/>
      <c r="M1175" s="4"/>
      <c r="N1175" s="1"/>
      <c r="O1175" s="4"/>
      <c r="P1175" s="4"/>
      <c r="Q1175" s="4"/>
      <c r="R1175" s="4"/>
      <c r="S1175" s="4"/>
      <c r="T1175" s="1"/>
      <c r="U1175" s="1"/>
      <c r="V1175" s="1"/>
      <c r="W1175" s="1"/>
      <c r="X1175" s="1"/>
      <c r="Y1175" s="1"/>
    </row>
    <row r="1176" spans="1:25" ht="12.75" customHeight="1" x14ac:dyDescent="0.25">
      <c r="A1176" s="4">
        <v>84</v>
      </c>
      <c r="B1176" s="1" t="s">
        <v>1076</v>
      </c>
      <c r="C1176" s="2" t="s">
        <v>1078</v>
      </c>
      <c r="D1176" s="3" t="s">
        <v>35</v>
      </c>
      <c r="E1176" s="11">
        <v>1</v>
      </c>
      <c r="F1176" s="11">
        <v>805.98</v>
      </c>
      <c r="G1176" s="11">
        <v>805.98</v>
      </c>
      <c r="H1176" s="1"/>
      <c r="I1176" s="1"/>
      <c r="J1176" s="1"/>
      <c r="K1176" s="1"/>
      <c r="L1176" s="1"/>
      <c r="M1176" s="4"/>
      <c r="N1176" s="1"/>
      <c r="O1176" s="4"/>
      <c r="P1176" s="4"/>
      <c r="Q1176" s="4"/>
      <c r="R1176" s="4"/>
      <c r="S1176" s="4"/>
      <c r="T1176" s="1"/>
      <c r="U1176" s="1"/>
      <c r="V1176" s="1"/>
      <c r="W1176" s="1"/>
      <c r="X1176" s="1"/>
      <c r="Y1176" s="1"/>
    </row>
    <row r="1177" spans="1:25" ht="12.75" customHeight="1" x14ac:dyDescent="0.25">
      <c r="A1177" s="4">
        <v>85</v>
      </c>
      <c r="B1177" s="1" t="s">
        <v>761</v>
      </c>
      <c r="C1177" s="2" t="s">
        <v>1079</v>
      </c>
      <c r="D1177" s="3" t="s">
        <v>35</v>
      </c>
      <c r="E1177" s="11">
        <v>1</v>
      </c>
      <c r="F1177" s="11">
        <v>299.01</v>
      </c>
      <c r="G1177" s="11">
        <v>299.01</v>
      </c>
      <c r="H1177" s="1"/>
      <c r="I1177" s="1"/>
      <c r="J1177" s="1"/>
      <c r="K1177" s="1"/>
      <c r="L1177" s="1"/>
      <c r="M1177" s="4"/>
      <c r="N1177" s="1"/>
      <c r="O1177" s="4"/>
      <c r="P1177" s="4"/>
      <c r="Q1177" s="4"/>
      <c r="R1177" s="4"/>
      <c r="S1177" s="4"/>
      <c r="T1177" s="1"/>
      <c r="U1177" s="1"/>
      <c r="V1177" s="1"/>
      <c r="W1177" s="1"/>
      <c r="X1177" s="1"/>
      <c r="Y1177" s="1"/>
    </row>
    <row r="1178" spans="1:25" ht="12.75" customHeight="1" x14ac:dyDescent="0.25">
      <c r="A1178" s="4">
        <v>86</v>
      </c>
      <c r="B1178" s="1" t="s">
        <v>761</v>
      </c>
      <c r="C1178" s="2" t="s">
        <v>1080</v>
      </c>
      <c r="D1178" s="3" t="s">
        <v>35</v>
      </c>
      <c r="E1178" s="11">
        <v>1</v>
      </c>
      <c r="F1178" s="11">
        <v>239.8</v>
      </c>
      <c r="G1178" s="11">
        <v>239.8</v>
      </c>
      <c r="H1178" s="1"/>
      <c r="I1178" s="1"/>
      <c r="J1178" s="1"/>
      <c r="K1178" s="1"/>
      <c r="L1178" s="1"/>
      <c r="M1178" s="4"/>
      <c r="N1178" s="1"/>
      <c r="O1178" s="4"/>
      <c r="P1178" s="4"/>
      <c r="Q1178" s="4"/>
      <c r="R1178" s="4"/>
      <c r="S1178" s="4"/>
      <c r="T1178" s="1"/>
      <c r="U1178" s="1"/>
      <c r="V1178" s="1"/>
      <c r="W1178" s="1"/>
      <c r="X1178" s="1"/>
      <c r="Y1178" s="1"/>
    </row>
    <row r="1179" spans="1:25" ht="12.75" customHeight="1" x14ac:dyDescent="0.25">
      <c r="A1179" s="4">
        <v>87</v>
      </c>
      <c r="B1179" s="1" t="s">
        <v>1081</v>
      </c>
      <c r="C1179" s="2" t="s">
        <v>1082</v>
      </c>
      <c r="D1179" s="3" t="s">
        <v>260</v>
      </c>
      <c r="E1179" s="11">
        <v>38</v>
      </c>
      <c r="F1179" s="11">
        <v>106.38</v>
      </c>
      <c r="G1179" s="11">
        <v>4042.44</v>
      </c>
      <c r="H1179" s="1"/>
      <c r="I1179" s="1"/>
      <c r="J1179" s="1"/>
      <c r="K1179" s="1"/>
      <c r="L1179" s="1"/>
      <c r="M1179" s="4"/>
      <c r="N1179" s="1"/>
      <c r="O1179" s="4"/>
      <c r="P1179" s="4"/>
      <c r="Q1179" s="4"/>
      <c r="R1179" s="4"/>
      <c r="S1179" s="4"/>
      <c r="T1179" s="1"/>
      <c r="U1179" s="1"/>
      <c r="V1179" s="1"/>
      <c r="W1179" s="1"/>
      <c r="X1179" s="1"/>
      <c r="Y1179" s="1"/>
    </row>
    <row r="1180" spans="1:25" ht="12.75" customHeight="1" x14ac:dyDescent="0.25">
      <c r="A1180" s="4">
        <v>88</v>
      </c>
      <c r="B1180" s="1" t="s">
        <v>1083</v>
      </c>
      <c r="C1180" s="2" t="s">
        <v>1084</v>
      </c>
      <c r="D1180" s="3" t="s">
        <v>35</v>
      </c>
      <c r="E1180" s="11">
        <v>19</v>
      </c>
      <c r="F1180" s="11">
        <v>504.88</v>
      </c>
      <c r="G1180" s="11">
        <v>9592.7199999999993</v>
      </c>
      <c r="H1180" s="1"/>
      <c r="I1180" s="1"/>
      <c r="J1180" s="1"/>
      <c r="K1180" s="1"/>
      <c r="L1180" s="1"/>
      <c r="M1180" s="4"/>
      <c r="N1180" s="1"/>
      <c r="O1180" s="4"/>
      <c r="P1180" s="4"/>
      <c r="Q1180" s="4"/>
      <c r="R1180" s="4"/>
      <c r="S1180" s="4"/>
      <c r="T1180" s="1"/>
      <c r="U1180" s="1"/>
      <c r="V1180" s="1"/>
      <c r="W1180" s="1"/>
      <c r="X1180" s="1"/>
      <c r="Y1180" s="1"/>
    </row>
    <row r="1181" spans="1:25" ht="12.75" customHeight="1" x14ac:dyDescent="0.25">
      <c r="A1181" s="4">
        <v>89</v>
      </c>
      <c r="B1181" s="1" t="s">
        <v>1083</v>
      </c>
      <c r="C1181" s="1" t="s">
        <v>1085</v>
      </c>
      <c r="D1181" s="3" t="s">
        <v>35</v>
      </c>
      <c r="E1181" s="11">
        <v>19</v>
      </c>
      <c r="F1181" s="11">
        <v>464.98</v>
      </c>
      <c r="G1181" s="11">
        <v>8834.6200000000008</v>
      </c>
      <c r="H1181" s="1"/>
      <c r="I1181" s="1"/>
      <c r="J1181" s="1"/>
      <c r="K1181" s="1"/>
      <c r="L1181" s="1"/>
      <c r="M1181" s="4"/>
      <c r="N1181" s="1"/>
      <c r="O1181" s="4"/>
      <c r="P1181" s="4"/>
      <c r="Q1181" s="4"/>
      <c r="R1181" s="4"/>
      <c r="S1181" s="4"/>
      <c r="T1181" s="1"/>
      <c r="U1181" s="1"/>
      <c r="V1181" s="1"/>
      <c r="W1181" s="1"/>
      <c r="X1181" s="1"/>
      <c r="Y1181" s="1"/>
    </row>
    <row r="1182" spans="1:25" ht="12.75" customHeight="1" x14ac:dyDescent="0.25">
      <c r="A1182" s="4">
        <v>90</v>
      </c>
      <c r="B1182" s="1" t="s">
        <v>1086</v>
      </c>
      <c r="C1182" s="2" t="s">
        <v>1087</v>
      </c>
      <c r="D1182" s="3" t="s">
        <v>35</v>
      </c>
      <c r="E1182" s="11">
        <v>19</v>
      </c>
      <c r="F1182" s="11">
        <v>336.18</v>
      </c>
      <c r="G1182" s="11">
        <v>6387.42</v>
      </c>
      <c r="H1182" s="1"/>
      <c r="I1182" s="1"/>
      <c r="J1182" s="1"/>
      <c r="K1182" s="1"/>
      <c r="L1182" s="1"/>
      <c r="M1182" s="4"/>
      <c r="N1182" s="1"/>
      <c r="O1182" s="4"/>
      <c r="P1182" s="4"/>
      <c r="Q1182" s="4"/>
      <c r="R1182" s="4"/>
      <c r="S1182" s="4"/>
      <c r="T1182" s="1"/>
      <c r="U1182" s="1"/>
      <c r="V1182" s="1"/>
      <c r="W1182" s="1"/>
      <c r="X1182" s="1"/>
      <c r="Y1182" s="1"/>
    </row>
    <row r="1183" spans="1:25" ht="12.75" customHeight="1" x14ac:dyDescent="0.25">
      <c r="A1183" s="4">
        <v>91</v>
      </c>
      <c r="B1183" s="1" t="s">
        <v>1026</v>
      </c>
      <c r="C1183" s="1" t="s">
        <v>1027</v>
      </c>
      <c r="D1183" s="3" t="s">
        <v>35</v>
      </c>
      <c r="E1183" s="11">
        <v>6</v>
      </c>
      <c r="F1183" s="11">
        <v>129.83000000000001</v>
      </c>
      <c r="G1183" s="11">
        <v>778.98</v>
      </c>
      <c r="H1183" s="1"/>
      <c r="I1183" s="1"/>
      <c r="J1183" s="1"/>
      <c r="K1183" s="1"/>
      <c r="L1183" s="1"/>
      <c r="M1183" s="4"/>
      <c r="N1183" s="1"/>
      <c r="O1183" s="4"/>
      <c r="P1183" s="4"/>
      <c r="Q1183" s="4"/>
      <c r="R1183" s="4"/>
      <c r="S1183" s="4"/>
      <c r="T1183" s="1"/>
      <c r="U1183" s="1"/>
      <c r="V1183" s="1"/>
      <c r="W1183" s="1"/>
      <c r="X1183" s="1"/>
      <c r="Y1183" s="1"/>
    </row>
    <row r="1184" spans="1:25" ht="12.75" customHeight="1" x14ac:dyDescent="0.25">
      <c r="A1184" s="4">
        <v>92</v>
      </c>
      <c r="B1184" s="1" t="s">
        <v>1028</v>
      </c>
      <c r="C1184" s="2" t="s">
        <v>1029</v>
      </c>
      <c r="D1184" s="3" t="s">
        <v>35</v>
      </c>
      <c r="E1184" s="11">
        <v>6</v>
      </c>
      <c r="F1184" s="11">
        <v>323.14</v>
      </c>
      <c r="G1184" s="11">
        <v>1938.84</v>
      </c>
      <c r="H1184" s="1"/>
      <c r="I1184" s="1"/>
      <c r="J1184" s="1"/>
      <c r="K1184" s="1"/>
      <c r="L1184" s="1"/>
      <c r="M1184" s="4"/>
      <c r="N1184" s="1"/>
      <c r="O1184" s="4"/>
      <c r="P1184" s="4"/>
      <c r="Q1184" s="4"/>
      <c r="R1184" s="4"/>
      <c r="S1184" s="4"/>
      <c r="T1184" s="1"/>
      <c r="U1184" s="1"/>
      <c r="V1184" s="1"/>
      <c r="W1184" s="1"/>
      <c r="X1184" s="1"/>
      <c r="Y1184" s="1"/>
    </row>
    <row r="1185" spans="1:25" ht="12.75" customHeight="1" x14ac:dyDescent="0.25">
      <c r="A1185" s="4">
        <v>93</v>
      </c>
      <c r="B1185" s="1" t="s">
        <v>1030</v>
      </c>
      <c r="C1185" s="2" t="s">
        <v>1031</v>
      </c>
      <c r="D1185" s="3" t="s">
        <v>35</v>
      </c>
      <c r="E1185" s="11">
        <v>8</v>
      </c>
      <c r="F1185" s="11">
        <v>483.27</v>
      </c>
      <c r="G1185" s="11">
        <v>3866.16</v>
      </c>
      <c r="H1185" s="1"/>
      <c r="I1185" s="1"/>
      <c r="J1185" s="1"/>
      <c r="K1185" s="1"/>
      <c r="L1185" s="1"/>
      <c r="M1185" s="4"/>
      <c r="N1185" s="1"/>
      <c r="O1185" s="4"/>
      <c r="P1185" s="4"/>
      <c r="Q1185" s="4"/>
      <c r="R1185" s="4"/>
      <c r="S1185" s="4"/>
      <c r="T1185" s="1"/>
      <c r="U1185" s="1"/>
      <c r="V1185" s="1"/>
      <c r="W1185" s="1"/>
      <c r="X1185" s="1"/>
      <c r="Y1185" s="1"/>
    </row>
    <row r="1186" spans="1:25" ht="12.75" customHeight="1" x14ac:dyDescent="0.25">
      <c r="A1186" s="4">
        <v>94</v>
      </c>
      <c r="B1186" s="2" t="s">
        <v>2736</v>
      </c>
      <c r="C1186" s="2" t="s">
        <v>1032</v>
      </c>
      <c r="D1186" s="3" t="s">
        <v>35</v>
      </c>
      <c r="E1186" s="11">
        <v>8</v>
      </c>
      <c r="F1186" s="11">
        <v>107.58</v>
      </c>
      <c r="G1186" s="11">
        <v>860.64</v>
      </c>
      <c r="H1186" s="1"/>
      <c r="I1186" s="1"/>
      <c r="J1186" s="1"/>
      <c r="K1186" s="1"/>
      <c r="L1186" s="1"/>
      <c r="M1186" s="4"/>
      <c r="N1186" s="1"/>
      <c r="O1186" s="4"/>
      <c r="P1186" s="4"/>
      <c r="Q1186" s="4"/>
      <c r="R1186" s="4"/>
      <c r="S1186" s="4"/>
      <c r="T1186" s="1"/>
      <c r="U1186" s="1"/>
      <c r="V1186" s="1"/>
      <c r="W1186" s="1"/>
      <c r="X1186" s="1"/>
      <c r="Y1186" s="1"/>
    </row>
    <row r="1187" spans="1:25" ht="12.75" customHeight="1" x14ac:dyDescent="0.25">
      <c r="A1187" s="4">
        <v>95</v>
      </c>
      <c r="B1187" s="1" t="s">
        <v>1088</v>
      </c>
      <c r="C1187" s="1" t="s">
        <v>1089</v>
      </c>
      <c r="D1187" s="3" t="s">
        <v>1090</v>
      </c>
      <c r="E1187" s="11">
        <v>0.18375000000000002</v>
      </c>
      <c r="F1187" s="11">
        <v>8538.14</v>
      </c>
      <c r="G1187" s="11">
        <v>1568.88</v>
      </c>
      <c r="H1187" s="1"/>
      <c r="I1187" s="1"/>
      <c r="J1187" s="1"/>
      <c r="K1187" s="1"/>
      <c r="L1187" s="1"/>
      <c r="M1187" s="4"/>
      <c r="N1187" s="1"/>
      <c r="O1187" s="4"/>
      <c r="P1187" s="4"/>
      <c r="Q1187" s="4"/>
      <c r="R1187" s="4"/>
      <c r="S1187" s="4"/>
      <c r="T1187" s="1"/>
      <c r="U1187" s="1"/>
      <c r="V1187" s="1"/>
      <c r="W1187" s="1"/>
      <c r="X1187" s="1"/>
      <c r="Y1187" s="1"/>
    </row>
    <row r="1188" spans="1:25" ht="12.75" customHeight="1" x14ac:dyDescent="0.25">
      <c r="A1188" s="4">
        <v>96</v>
      </c>
      <c r="B1188" s="2" t="s">
        <v>2741</v>
      </c>
      <c r="C1188" s="2" t="s">
        <v>1091</v>
      </c>
      <c r="D1188" s="3" t="s">
        <v>35</v>
      </c>
      <c r="E1188" s="11">
        <v>3</v>
      </c>
      <c r="F1188" s="11">
        <v>1064.21</v>
      </c>
      <c r="G1188" s="11">
        <v>3192.63</v>
      </c>
      <c r="H1188" s="1"/>
      <c r="I1188" s="1"/>
      <c r="J1188" s="1"/>
      <c r="K1188" s="1"/>
      <c r="L1188" s="1"/>
      <c r="M1188" s="4"/>
      <c r="N1188" s="1"/>
      <c r="O1188" s="4"/>
      <c r="P1188" s="4"/>
      <c r="Q1188" s="4"/>
      <c r="R1188" s="4"/>
      <c r="S1188" s="4"/>
      <c r="T1188" s="1"/>
      <c r="U1188" s="1"/>
      <c r="V1188" s="1"/>
      <c r="W1188" s="1"/>
      <c r="X1188" s="1"/>
      <c r="Y1188" s="1"/>
    </row>
    <row r="1189" spans="1:25" ht="12.75" customHeight="1" x14ac:dyDescent="0.25">
      <c r="A1189" s="4">
        <v>97</v>
      </c>
      <c r="B1189" s="2" t="s">
        <v>2741</v>
      </c>
      <c r="C1189" s="2" t="s">
        <v>1092</v>
      </c>
      <c r="D1189" s="3" t="s">
        <v>35</v>
      </c>
      <c r="E1189" s="11">
        <v>2</v>
      </c>
      <c r="F1189" s="11">
        <v>1338.46</v>
      </c>
      <c r="G1189" s="11">
        <v>2676.92</v>
      </c>
      <c r="H1189" s="1"/>
      <c r="I1189" s="1"/>
      <c r="J1189" s="1"/>
      <c r="K1189" s="1"/>
      <c r="L1189" s="1"/>
      <c r="M1189" s="4"/>
      <c r="N1189" s="1"/>
      <c r="O1189" s="4"/>
      <c r="P1189" s="4"/>
      <c r="Q1189" s="4"/>
      <c r="R1189" s="4"/>
      <c r="S1189" s="4"/>
      <c r="T1189" s="1"/>
      <c r="U1189" s="1"/>
      <c r="V1189" s="1"/>
      <c r="W1189" s="1"/>
      <c r="X1189" s="1"/>
      <c r="Y1189" s="1"/>
    </row>
    <row r="1190" spans="1:25" ht="12.75" customHeight="1" x14ac:dyDescent="0.25">
      <c r="A1190" s="4">
        <v>98</v>
      </c>
      <c r="B1190" s="2" t="s">
        <v>2741</v>
      </c>
      <c r="C1190" s="2" t="s">
        <v>1093</v>
      </c>
      <c r="D1190" s="3" t="s">
        <v>35</v>
      </c>
      <c r="E1190" s="11">
        <v>5</v>
      </c>
      <c r="F1190" s="11">
        <v>1612.74</v>
      </c>
      <c r="G1190" s="11">
        <v>8063.7</v>
      </c>
      <c r="H1190" s="1"/>
      <c r="I1190" s="1"/>
      <c r="J1190" s="1"/>
      <c r="K1190" s="1"/>
      <c r="L1190" s="1"/>
      <c r="M1190" s="4"/>
      <c r="N1190" s="1"/>
      <c r="O1190" s="4"/>
      <c r="P1190" s="4"/>
      <c r="Q1190" s="4"/>
      <c r="R1190" s="4"/>
      <c r="S1190" s="4"/>
      <c r="T1190" s="1"/>
      <c r="U1190" s="1"/>
      <c r="V1190" s="1"/>
      <c r="W1190" s="1"/>
      <c r="X1190" s="1"/>
      <c r="Y1190" s="1"/>
    </row>
    <row r="1191" spans="1:25" ht="12.75" customHeight="1" x14ac:dyDescent="0.25">
      <c r="A1191" s="4">
        <v>99</v>
      </c>
      <c r="B1191" s="2" t="s">
        <v>2741</v>
      </c>
      <c r="C1191" s="2" t="s">
        <v>1094</v>
      </c>
      <c r="D1191" s="3" t="s">
        <v>35</v>
      </c>
      <c r="E1191" s="11">
        <v>6</v>
      </c>
      <c r="F1191" s="11">
        <v>1887.02</v>
      </c>
      <c r="G1191" s="11">
        <v>11322.12</v>
      </c>
      <c r="H1191" s="1"/>
      <c r="I1191" s="1"/>
      <c r="J1191" s="1"/>
      <c r="K1191" s="1"/>
      <c r="L1191" s="1"/>
      <c r="M1191" s="4"/>
      <c r="N1191" s="1"/>
      <c r="O1191" s="4"/>
      <c r="P1191" s="4"/>
      <c r="Q1191" s="4"/>
      <c r="R1191" s="4"/>
      <c r="S1191" s="4"/>
      <c r="T1191" s="1"/>
      <c r="U1191" s="1"/>
      <c r="V1191" s="1"/>
      <c r="W1191" s="1"/>
      <c r="X1191" s="1"/>
      <c r="Y1191" s="1"/>
    </row>
    <row r="1192" spans="1:25" ht="12.75" customHeight="1" x14ac:dyDescent="0.25">
      <c r="A1192" s="4">
        <v>100</v>
      </c>
      <c r="B1192" s="2" t="s">
        <v>2741</v>
      </c>
      <c r="C1192" s="2" t="s">
        <v>1095</v>
      </c>
      <c r="D1192" s="3" t="s">
        <v>35</v>
      </c>
      <c r="E1192" s="11">
        <v>1</v>
      </c>
      <c r="F1192" s="11">
        <v>2709.81</v>
      </c>
      <c r="G1192" s="11">
        <v>2709.81</v>
      </c>
      <c r="H1192" s="1"/>
      <c r="I1192" s="1"/>
      <c r="J1192" s="1"/>
      <c r="K1192" s="1"/>
      <c r="L1192" s="1"/>
      <c r="M1192" s="4"/>
      <c r="N1192" s="1"/>
      <c r="O1192" s="4"/>
      <c r="P1192" s="4"/>
      <c r="Q1192" s="4"/>
      <c r="R1192" s="4"/>
      <c r="S1192" s="4"/>
      <c r="T1192" s="1"/>
      <c r="U1192" s="1"/>
      <c r="V1192" s="1"/>
      <c r="W1192" s="1"/>
      <c r="X1192" s="1"/>
      <c r="Y1192" s="1"/>
    </row>
    <row r="1193" spans="1:25" ht="12.75" customHeight="1" x14ac:dyDescent="0.25">
      <c r="A1193" s="4">
        <v>101</v>
      </c>
      <c r="B1193" s="2" t="s">
        <v>2741</v>
      </c>
      <c r="C1193" s="2" t="s">
        <v>1096</v>
      </c>
      <c r="D1193" s="3" t="s">
        <v>35</v>
      </c>
      <c r="E1193" s="11">
        <v>1</v>
      </c>
      <c r="F1193" s="11">
        <v>2984.08</v>
      </c>
      <c r="G1193" s="11">
        <v>2984.08</v>
      </c>
      <c r="H1193" s="1"/>
      <c r="I1193" s="1"/>
      <c r="J1193" s="1"/>
      <c r="K1193" s="1"/>
      <c r="L1193" s="1"/>
      <c r="M1193" s="4"/>
      <c r="N1193" s="1"/>
      <c r="O1193" s="4"/>
      <c r="P1193" s="4"/>
      <c r="Q1193" s="4"/>
      <c r="R1193" s="4"/>
      <c r="S1193" s="4"/>
      <c r="T1193" s="1"/>
      <c r="U1193" s="1"/>
      <c r="V1193" s="1"/>
      <c r="W1193" s="1"/>
      <c r="X1193" s="1"/>
      <c r="Y1193" s="1"/>
    </row>
    <row r="1194" spans="1:25" ht="12.75" customHeight="1" x14ac:dyDescent="0.25">
      <c r="A1194" s="4">
        <v>102</v>
      </c>
      <c r="B1194" s="2" t="s">
        <v>2741</v>
      </c>
      <c r="C1194" s="2" t="s">
        <v>1097</v>
      </c>
      <c r="D1194" s="3" t="s">
        <v>35</v>
      </c>
      <c r="E1194" s="11">
        <v>1</v>
      </c>
      <c r="F1194" s="11">
        <v>4081.17</v>
      </c>
      <c r="G1194" s="11">
        <v>4081.17</v>
      </c>
      <c r="H1194" s="1"/>
      <c r="I1194" s="1"/>
      <c r="J1194" s="1"/>
      <c r="K1194" s="1"/>
      <c r="L1194" s="1"/>
      <c r="M1194" s="4"/>
      <c r="N1194" s="1"/>
      <c r="O1194" s="4"/>
      <c r="P1194" s="4"/>
      <c r="Q1194" s="4"/>
      <c r="R1194" s="4"/>
      <c r="S1194" s="4"/>
      <c r="T1194" s="1"/>
      <c r="U1194" s="1"/>
      <c r="V1194" s="1"/>
      <c r="W1194" s="1"/>
      <c r="X1194" s="1"/>
      <c r="Y1194" s="1"/>
    </row>
    <row r="1195" spans="1:25" ht="12.75" customHeight="1" x14ac:dyDescent="0.25">
      <c r="A1195" s="4">
        <v>103</v>
      </c>
      <c r="B1195" s="2" t="s">
        <v>2742</v>
      </c>
      <c r="C1195" s="2" t="s">
        <v>1098</v>
      </c>
      <c r="D1195" s="3" t="s">
        <v>35</v>
      </c>
      <c r="E1195" s="11">
        <v>28</v>
      </c>
      <c r="F1195" s="11">
        <v>23.67</v>
      </c>
      <c r="G1195" s="11">
        <v>662.76</v>
      </c>
      <c r="H1195" s="1"/>
      <c r="I1195" s="1"/>
      <c r="J1195" s="1"/>
      <c r="K1195" s="1"/>
      <c r="L1195" s="1"/>
      <c r="M1195" s="4"/>
      <c r="N1195" s="1"/>
      <c r="O1195" s="4"/>
      <c r="P1195" s="4"/>
      <c r="Q1195" s="4"/>
      <c r="R1195" s="4"/>
      <c r="S1195" s="4"/>
      <c r="T1195" s="1"/>
      <c r="U1195" s="1"/>
      <c r="V1195" s="1"/>
      <c r="W1195" s="1"/>
      <c r="X1195" s="1"/>
      <c r="Y1195" s="1"/>
    </row>
    <row r="1196" spans="1:25" ht="12.75" customHeight="1" x14ac:dyDescent="0.25">
      <c r="A1196" s="4">
        <v>104</v>
      </c>
      <c r="B1196" s="1" t="s">
        <v>761</v>
      </c>
      <c r="C1196" s="1" t="s">
        <v>1099</v>
      </c>
      <c r="D1196" s="3" t="s">
        <v>35</v>
      </c>
      <c r="E1196" s="11">
        <v>14</v>
      </c>
      <c r="F1196" s="11">
        <v>211.25</v>
      </c>
      <c r="G1196" s="11">
        <v>2957.5</v>
      </c>
      <c r="H1196" s="1"/>
      <c r="I1196" s="1"/>
      <c r="J1196" s="1"/>
      <c r="K1196" s="1"/>
      <c r="L1196" s="1"/>
      <c r="M1196" s="4"/>
      <c r="N1196" s="1"/>
      <c r="O1196" s="4"/>
      <c r="P1196" s="4"/>
      <c r="Q1196" s="4"/>
      <c r="R1196" s="4"/>
      <c r="S1196" s="4"/>
      <c r="T1196" s="1"/>
      <c r="U1196" s="1"/>
      <c r="V1196" s="1"/>
      <c r="W1196" s="1"/>
      <c r="X1196" s="1"/>
      <c r="Y1196" s="1"/>
    </row>
    <row r="1197" spans="1:25" ht="12.75" customHeight="1" x14ac:dyDescent="0.25">
      <c r="A1197" s="4">
        <v>105</v>
      </c>
      <c r="B1197" s="1" t="s">
        <v>1100</v>
      </c>
      <c r="C1197" s="1" t="s">
        <v>1101</v>
      </c>
      <c r="D1197" s="6" t="s">
        <v>1102</v>
      </c>
      <c r="E1197" s="11">
        <v>19</v>
      </c>
      <c r="F1197" s="11">
        <v>17.97</v>
      </c>
      <c r="G1197" s="11">
        <v>341.43</v>
      </c>
      <c r="H1197" s="1"/>
      <c r="I1197" s="1"/>
      <c r="J1197" s="1"/>
      <c r="K1197" s="1"/>
      <c r="L1197" s="1"/>
      <c r="M1197" s="4"/>
      <c r="N1197" s="1"/>
      <c r="O1197" s="4"/>
      <c r="P1197" s="4"/>
      <c r="Q1197" s="4"/>
      <c r="R1197" s="4"/>
      <c r="S1197" s="4"/>
      <c r="T1197" s="1"/>
      <c r="U1197" s="1"/>
      <c r="V1197" s="1"/>
      <c r="W1197" s="1"/>
      <c r="X1197" s="1"/>
      <c r="Y1197" s="1"/>
    </row>
    <row r="1198" spans="1:25" ht="12.75" customHeight="1" x14ac:dyDescent="0.25">
      <c r="A1198" s="4">
        <v>106</v>
      </c>
      <c r="B1198" s="1" t="s">
        <v>1103</v>
      </c>
      <c r="C1198" s="2" t="s">
        <v>1104</v>
      </c>
      <c r="D1198" s="3" t="s">
        <v>35</v>
      </c>
      <c r="E1198" s="11">
        <v>19</v>
      </c>
      <c r="F1198" s="11">
        <v>18.510000000000002</v>
      </c>
      <c r="G1198" s="11">
        <v>351.69</v>
      </c>
      <c r="H1198" s="1"/>
      <c r="I1198" s="1"/>
      <c r="J1198" s="1"/>
      <c r="K1198" s="1"/>
      <c r="L1198" s="1"/>
      <c r="M1198" s="4"/>
      <c r="N1198" s="1"/>
      <c r="O1198" s="4"/>
      <c r="P1198" s="4"/>
      <c r="Q1198" s="4"/>
      <c r="R1198" s="4"/>
      <c r="S1198" s="4"/>
      <c r="T1198" s="1"/>
      <c r="U1198" s="1"/>
      <c r="V1198" s="1"/>
      <c r="W1198" s="1"/>
      <c r="X1198" s="1"/>
      <c r="Y1198" s="1"/>
    </row>
    <row r="1199" spans="1:25" ht="12.75" customHeight="1" x14ac:dyDescent="0.25">
      <c r="A1199" s="4">
        <v>107</v>
      </c>
      <c r="B1199" s="1" t="s">
        <v>787</v>
      </c>
      <c r="C1199" s="2" t="s">
        <v>788</v>
      </c>
      <c r="D1199" s="3" t="s">
        <v>83</v>
      </c>
      <c r="E1199" s="11">
        <v>3.3</v>
      </c>
      <c r="F1199" s="11">
        <v>8749.2099999999991</v>
      </c>
      <c r="G1199" s="11">
        <v>28872.39</v>
      </c>
      <c r="H1199" s="1"/>
      <c r="I1199" s="1"/>
      <c r="J1199" s="1"/>
      <c r="K1199" s="1"/>
      <c r="L1199" s="1"/>
      <c r="M1199" s="4"/>
      <c r="N1199" s="1"/>
      <c r="O1199" s="4"/>
      <c r="P1199" s="4"/>
      <c r="Q1199" s="4"/>
      <c r="R1199" s="4"/>
      <c r="S1199" s="4"/>
      <c r="T1199" s="1"/>
      <c r="U1199" s="1"/>
      <c r="V1199" s="1"/>
      <c r="W1199" s="1"/>
      <c r="X1199" s="1"/>
      <c r="Y1199" s="1"/>
    </row>
    <row r="1200" spans="1:25" ht="12.75" customHeight="1" x14ac:dyDescent="0.25">
      <c r="A1200" s="4">
        <v>108</v>
      </c>
      <c r="B1200" s="1" t="s">
        <v>1018</v>
      </c>
      <c r="C1200" s="2" t="s">
        <v>1019</v>
      </c>
      <c r="D1200" s="3" t="s">
        <v>69</v>
      </c>
      <c r="E1200" s="11">
        <v>224.75</v>
      </c>
      <c r="F1200" s="11">
        <v>88.5</v>
      </c>
      <c r="G1200" s="11">
        <v>19890.38</v>
      </c>
      <c r="H1200" s="1"/>
      <c r="I1200" s="1"/>
      <c r="J1200" s="1"/>
      <c r="K1200" s="1"/>
      <c r="L1200" s="1"/>
      <c r="M1200" s="4"/>
      <c r="N1200" s="1"/>
      <c r="O1200" s="4"/>
      <c r="P1200" s="4"/>
      <c r="Q1200" s="4"/>
      <c r="R1200" s="4"/>
      <c r="S1200" s="4"/>
      <c r="T1200" s="1"/>
      <c r="U1200" s="1"/>
      <c r="V1200" s="1"/>
      <c r="W1200" s="1"/>
      <c r="X1200" s="1"/>
      <c r="Y1200" s="1"/>
    </row>
    <row r="1201" spans="1:25" ht="12.75" customHeight="1" x14ac:dyDescent="0.25">
      <c r="A1201" s="4">
        <v>109</v>
      </c>
      <c r="B1201" s="1" t="s">
        <v>1020</v>
      </c>
      <c r="C1201" s="2" t="s">
        <v>1021</v>
      </c>
      <c r="D1201" s="3" t="s">
        <v>69</v>
      </c>
      <c r="E1201" s="11">
        <v>71.92</v>
      </c>
      <c r="F1201" s="11">
        <v>96.76</v>
      </c>
      <c r="G1201" s="11">
        <v>6958.98</v>
      </c>
      <c r="H1201" s="1"/>
      <c r="I1201" s="1"/>
      <c r="J1201" s="1"/>
      <c r="K1201" s="1"/>
      <c r="L1201" s="1"/>
      <c r="M1201" s="4"/>
      <c r="N1201" s="1"/>
      <c r="O1201" s="4"/>
      <c r="P1201" s="4"/>
      <c r="Q1201" s="4"/>
      <c r="R1201" s="4"/>
      <c r="S1201" s="4"/>
      <c r="T1201" s="1"/>
      <c r="U1201" s="1"/>
      <c r="V1201" s="1"/>
      <c r="W1201" s="1"/>
      <c r="X1201" s="1"/>
      <c r="Y1201" s="1"/>
    </row>
    <row r="1202" spans="1:25" ht="12.75" customHeight="1" x14ac:dyDescent="0.25">
      <c r="A1202" s="4">
        <v>110</v>
      </c>
      <c r="B1202" s="1" t="s">
        <v>1022</v>
      </c>
      <c r="C1202" s="2" t="s">
        <v>1023</v>
      </c>
      <c r="D1202" s="3" t="s">
        <v>83</v>
      </c>
      <c r="E1202" s="11">
        <v>0.1</v>
      </c>
      <c r="F1202" s="11">
        <v>8078.09</v>
      </c>
      <c r="G1202" s="11">
        <v>807.81</v>
      </c>
      <c r="H1202" s="1"/>
      <c r="I1202" s="1"/>
      <c r="J1202" s="1"/>
      <c r="K1202" s="1"/>
      <c r="L1202" s="1"/>
      <c r="M1202" s="4"/>
      <c r="N1202" s="1"/>
      <c r="O1202" s="4"/>
      <c r="P1202" s="4"/>
      <c r="Q1202" s="4"/>
      <c r="R1202" s="4"/>
      <c r="S1202" s="4"/>
      <c r="T1202" s="1"/>
      <c r="U1202" s="1"/>
      <c r="V1202" s="1"/>
      <c r="W1202" s="1"/>
      <c r="X1202" s="1"/>
      <c r="Y1202" s="1"/>
    </row>
    <row r="1203" spans="1:25" ht="12.75" customHeight="1" x14ac:dyDescent="0.25">
      <c r="A1203" s="4">
        <v>111</v>
      </c>
      <c r="B1203" s="1" t="s">
        <v>1024</v>
      </c>
      <c r="C1203" s="2" t="s">
        <v>1025</v>
      </c>
      <c r="D1203" s="3" t="s">
        <v>69</v>
      </c>
      <c r="E1203" s="11">
        <v>9.2899999999999991</v>
      </c>
      <c r="F1203" s="11">
        <v>154.63</v>
      </c>
      <c r="G1203" s="11">
        <v>1436.51</v>
      </c>
      <c r="H1203" s="1"/>
      <c r="I1203" s="1"/>
      <c r="J1203" s="1"/>
      <c r="K1203" s="1"/>
      <c r="L1203" s="1"/>
      <c r="M1203" s="4"/>
      <c r="N1203" s="1"/>
      <c r="O1203" s="4"/>
      <c r="P1203" s="4"/>
      <c r="Q1203" s="4"/>
      <c r="R1203" s="4"/>
      <c r="S1203" s="4"/>
      <c r="T1203" s="1"/>
      <c r="U1203" s="1"/>
      <c r="V1203" s="1"/>
      <c r="W1203" s="1"/>
      <c r="X1203" s="1"/>
      <c r="Y1203" s="1"/>
    </row>
    <row r="1204" spans="1:25" ht="12.75" customHeight="1" x14ac:dyDescent="0.25">
      <c r="A1204" s="4">
        <v>112</v>
      </c>
      <c r="B1204" s="1" t="s">
        <v>802</v>
      </c>
      <c r="C1204" s="2" t="s">
        <v>803</v>
      </c>
      <c r="D1204" s="3" t="s">
        <v>83</v>
      </c>
      <c r="E1204" s="11">
        <v>0.60000000000000009</v>
      </c>
      <c r="F1204" s="11">
        <v>8498.68</v>
      </c>
      <c r="G1204" s="11">
        <v>5099.21</v>
      </c>
      <c r="H1204" s="1"/>
      <c r="I1204" s="1"/>
      <c r="J1204" s="1"/>
      <c r="K1204" s="1"/>
      <c r="L1204" s="1"/>
      <c r="M1204" s="4"/>
      <c r="N1204" s="1"/>
      <c r="O1204" s="4"/>
      <c r="P1204" s="4"/>
      <c r="Q1204" s="4"/>
      <c r="R1204" s="4"/>
      <c r="S1204" s="4"/>
      <c r="T1204" s="1"/>
      <c r="U1204" s="1"/>
      <c r="V1204" s="1"/>
      <c r="W1204" s="1"/>
      <c r="X1204" s="1"/>
      <c r="Y1204" s="1"/>
    </row>
    <row r="1205" spans="1:25" ht="12.75" customHeight="1" x14ac:dyDescent="0.25">
      <c r="A1205" s="4">
        <v>113</v>
      </c>
      <c r="B1205" s="1" t="s">
        <v>1053</v>
      </c>
      <c r="C1205" s="2" t="s">
        <v>1054</v>
      </c>
      <c r="D1205" s="3" t="s">
        <v>69</v>
      </c>
      <c r="E1205" s="11">
        <v>56.28</v>
      </c>
      <c r="F1205" s="11">
        <v>232.13</v>
      </c>
      <c r="G1205" s="11">
        <v>13064.28</v>
      </c>
      <c r="H1205" s="1"/>
      <c r="I1205" s="1"/>
      <c r="J1205" s="1"/>
      <c r="K1205" s="1"/>
      <c r="L1205" s="1"/>
      <c r="M1205" s="4"/>
      <c r="N1205" s="1"/>
      <c r="O1205" s="4"/>
      <c r="P1205" s="4"/>
      <c r="Q1205" s="4"/>
      <c r="R1205" s="4"/>
      <c r="S1205" s="4"/>
      <c r="T1205" s="1"/>
      <c r="U1205" s="1"/>
      <c r="V1205" s="1"/>
      <c r="W1205" s="1"/>
      <c r="X1205" s="1"/>
      <c r="Y1205" s="1"/>
    </row>
    <row r="1206" spans="1:25" ht="12.75" customHeight="1" x14ac:dyDescent="0.25">
      <c r="A1206" s="4">
        <v>114</v>
      </c>
      <c r="B1206" s="1" t="s">
        <v>1105</v>
      </c>
      <c r="C1206" s="2" t="s">
        <v>1106</v>
      </c>
      <c r="D1206" s="3" t="s">
        <v>35</v>
      </c>
      <c r="E1206" s="11">
        <v>90</v>
      </c>
      <c r="F1206" s="11">
        <v>0.68999999999999984</v>
      </c>
      <c r="G1206" s="11">
        <v>62.1</v>
      </c>
      <c r="H1206" s="1"/>
      <c r="I1206" s="1"/>
      <c r="J1206" s="1"/>
      <c r="K1206" s="1"/>
      <c r="L1206" s="1"/>
      <c r="M1206" s="4"/>
      <c r="N1206" s="1"/>
      <c r="O1206" s="4"/>
      <c r="P1206" s="4"/>
      <c r="Q1206" s="4"/>
      <c r="R1206" s="4"/>
      <c r="S1206" s="4"/>
      <c r="T1206" s="1"/>
      <c r="U1206" s="1"/>
      <c r="V1206" s="1"/>
      <c r="W1206" s="1"/>
      <c r="X1206" s="1"/>
      <c r="Y1206" s="1"/>
    </row>
    <row r="1207" spans="1:25" ht="12.75" customHeight="1" x14ac:dyDescent="0.25">
      <c r="A1207" s="4">
        <v>115</v>
      </c>
      <c r="B1207" s="1" t="s">
        <v>1105</v>
      </c>
      <c r="C1207" s="2" t="s">
        <v>1107</v>
      </c>
      <c r="D1207" s="3" t="s">
        <v>35</v>
      </c>
      <c r="E1207" s="11">
        <v>24</v>
      </c>
      <c r="F1207" s="11">
        <v>0.7</v>
      </c>
      <c r="G1207" s="11">
        <v>16.8</v>
      </c>
      <c r="H1207" s="1"/>
      <c r="I1207" s="1"/>
      <c r="J1207" s="1"/>
      <c r="K1207" s="1"/>
      <c r="L1207" s="1"/>
      <c r="M1207" s="4"/>
      <c r="N1207" s="1"/>
      <c r="O1207" s="4"/>
      <c r="P1207" s="4"/>
      <c r="Q1207" s="4"/>
      <c r="R1207" s="4"/>
      <c r="S1207" s="4"/>
      <c r="T1207" s="1"/>
      <c r="U1207" s="1"/>
      <c r="V1207" s="1"/>
      <c r="W1207" s="1"/>
      <c r="X1207" s="1"/>
      <c r="Y1207" s="1"/>
    </row>
    <row r="1208" spans="1:25" ht="12.75" customHeight="1" x14ac:dyDescent="0.25">
      <c r="A1208" s="4">
        <v>116</v>
      </c>
      <c r="B1208" s="1" t="s">
        <v>1105</v>
      </c>
      <c r="C1208" s="2" t="s">
        <v>1108</v>
      </c>
      <c r="D1208" s="3" t="s">
        <v>35</v>
      </c>
      <c r="E1208" s="11">
        <v>36</v>
      </c>
      <c r="F1208" s="11">
        <v>7.03</v>
      </c>
      <c r="G1208" s="11">
        <v>253.08</v>
      </c>
      <c r="H1208" s="1"/>
      <c r="I1208" s="1"/>
      <c r="J1208" s="1"/>
      <c r="K1208" s="1"/>
      <c r="L1208" s="1"/>
      <c r="M1208" s="4"/>
      <c r="N1208" s="1"/>
      <c r="O1208" s="4"/>
      <c r="P1208" s="4"/>
      <c r="Q1208" s="4"/>
      <c r="R1208" s="4"/>
      <c r="S1208" s="4"/>
      <c r="T1208" s="1"/>
      <c r="U1208" s="1"/>
      <c r="V1208" s="1"/>
      <c r="W1208" s="1"/>
      <c r="X1208" s="1"/>
      <c r="Y1208" s="1"/>
    </row>
    <row r="1209" spans="1:25" ht="12.75" customHeight="1" x14ac:dyDescent="0.25">
      <c r="A1209" s="4">
        <v>117</v>
      </c>
      <c r="B1209" s="2" t="s">
        <v>2739</v>
      </c>
      <c r="C1209" s="2" t="s">
        <v>1109</v>
      </c>
      <c r="D1209" s="3" t="s">
        <v>35</v>
      </c>
      <c r="E1209" s="11">
        <v>50</v>
      </c>
      <c r="F1209" s="11">
        <v>7.09</v>
      </c>
      <c r="G1209" s="11">
        <v>354.5</v>
      </c>
      <c r="H1209" s="1"/>
      <c r="I1209" s="1"/>
      <c r="J1209" s="1"/>
      <c r="K1209" s="1"/>
      <c r="L1209" s="1"/>
      <c r="M1209" s="4"/>
      <c r="N1209" s="1"/>
      <c r="O1209" s="4"/>
      <c r="P1209" s="4"/>
      <c r="Q1209" s="4"/>
      <c r="R1209" s="4"/>
      <c r="S1209" s="4"/>
      <c r="T1209" s="1"/>
      <c r="U1209" s="1"/>
      <c r="V1209" s="1"/>
      <c r="W1209" s="1"/>
      <c r="X1209" s="1"/>
      <c r="Y1209" s="1"/>
    </row>
    <row r="1210" spans="1:25" ht="12.75" customHeight="1" x14ac:dyDescent="0.25">
      <c r="A1210" s="4">
        <v>118</v>
      </c>
      <c r="B1210" s="2" t="s">
        <v>2739</v>
      </c>
      <c r="C1210" s="2" t="s">
        <v>1040</v>
      </c>
      <c r="D1210" s="3" t="s">
        <v>35</v>
      </c>
      <c r="E1210" s="11">
        <v>24</v>
      </c>
      <c r="F1210" s="11">
        <v>7.09</v>
      </c>
      <c r="G1210" s="11">
        <v>170.16</v>
      </c>
      <c r="H1210" s="1"/>
      <c r="I1210" s="1"/>
      <c r="J1210" s="1"/>
      <c r="K1210" s="1"/>
      <c r="L1210" s="1"/>
      <c r="M1210" s="4"/>
      <c r="N1210" s="1"/>
      <c r="O1210" s="4"/>
      <c r="P1210" s="4"/>
      <c r="Q1210" s="4"/>
      <c r="R1210" s="4"/>
      <c r="S1210" s="4"/>
      <c r="T1210" s="1"/>
      <c r="U1210" s="1"/>
      <c r="V1210" s="1"/>
      <c r="W1210" s="1"/>
      <c r="X1210" s="1"/>
      <c r="Y1210" s="1"/>
    </row>
    <row r="1211" spans="1:25" ht="12.75" customHeight="1" x14ac:dyDescent="0.25">
      <c r="A1211" s="4">
        <v>119</v>
      </c>
      <c r="B1211" s="2" t="s">
        <v>2739</v>
      </c>
      <c r="C1211" s="2" t="s">
        <v>1041</v>
      </c>
      <c r="D1211" s="3" t="s">
        <v>35</v>
      </c>
      <c r="E1211" s="11">
        <v>6</v>
      </c>
      <c r="F1211" s="11">
        <v>7.6</v>
      </c>
      <c r="G1211" s="11">
        <v>45.6</v>
      </c>
      <c r="H1211" s="1"/>
      <c r="I1211" s="1"/>
      <c r="J1211" s="1"/>
      <c r="K1211" s="1"/>
      <c r="L1211" s="1"/>
      <c r="M1211" s="4"/>
      <c r="N1211" s="1"/>
      <c r="O1211" s="4"/>
      <c r="P1211" s="4"/>
      <c r="Q1211" s="4"/>
      <c r="R1211" s="4"/>
      <c r="S1211" s="4"/>
      <c r="T1211" s="1"/>
      <c r="U1211" s="1"/>
      <c r="V1211" s="1"/>
      <c r="W1211" s="1"/>
      <c r="X1211" s="1"/>
      <c r="Y1211" s="1"/>
    </row>
    <row r="1212" spans="1:25" ht="12.75" customHeight="1" x14ac:dyDescent="0.25">
      <c r="A1212" s="4">
        <v>120</v>
      </c>
      <c r="B1212" s="2" t="s">
        <v>2739</v>
      </c>
      <c r="C1212" s="2" t="s">
        <v>1061</v>
      </c>
      <c r="D1212" s="3" t="s">
        <v>35</v>
      </c>
      <c r="E1212" s="11">
        <v>6</v>
      </c>
      <c r="F1212" s="11">
        <v>8.4499999999999993</v>
      </c>
      <c r="G1212" s="11">
        <v>50.7</v>
      </c>
      <c r="H1212" s="1"/>
      <c r="I1212" s="1"/>
      <c r="J1212" s="1"/>
      <c r="K1212" s="1"/>
      <c r="L1212" s="1"/>
      <c r="M1212" s="4"/>
      <c r="N1212" s="1"/>
      <c r="O1212" s="4"/>
      <c r="P1212" s="4"/>
      <c r="Q1212" s="4"/>
      <c r="R1212" s="4"/>
      <c r="S1212" s="4"/>
      <c r="T1212" s="1"/>
      <c r="U1212" s="1"/>
      <c r="V1212" s="1"/>
      <c r="W1212" s="1"/>
      <c r="X1212" s="1"/>
      <c r="Y1212" s="1"/>
    </row>
    <row r="1213" spans="1:25" ht="12.75" customHeight="1" x14ac:dyDescent="0.25">
      <c r="A1213" s="4">
        <v>121</v>
      </c>
      <c r="B1213" s="2" t="s">
        <v>2740</v>
      </c>
      <c r="C1213" s="2" t="s">
        <v>1042</v>
      </c>
      <c r="D1213" s="3" t="s">
        <v>35</v>
      </c>
      <c r="E1213" s="11">
        <v>142</v>
      </c>
      <c r="F1213" s="11">
        <v>27.72</v>
      </c>
      <c r="G1213" s="11">
        <v>3936.24</v>
      </c>
      <c r="H1213" s="1"/>
      <c r="I1213" s="1"/>
      <c r="J1213" s="1"/>
      <c r="K1213" s="1"/>
      <c r="L1213" s="1"/>
      <c r="M1213" s="4"/>
      <c r="N1213" s="1"/>
      <c r="O1213" s="4"/>
      <c r="P1213" s="4"/>
      <c r="Q1213" s="4"/>
      <c r="R1213" s="4"/>
      <c r="S1213" s="4"/>
      <c r="T1213" s="1"/>
      <c r="U1213" s="1"/>
      <c r="V1213" s="1"/>
      <c r="W1213" s="1"/>
      <c r="X1213" s="1"/>
      <c r="Y1213" s="1"/>
    </row>
    <row r="1214" spans="1:25" ht="12.75" customHeight="1" x14ac:dyDescent="0.25">
      <c r="A1214" s="4">
        <v>122</v>
      </c>
      <c r="B1214" s="2" t="s">
        <v>2740</v>
      </c>
      <c r="C1214" s="2" t="s">
        <v>1043</v>
      </c>
      <c r="D1214" s="3" t="s">
        <v>35</v>
      </c>
      <c r="E1214" s="11">
        <v>16</v>
      </c>
      <c r="F1214" s="11">
        <v>34.72</v>
      </c>
      <c r="G1214" s="11">
        <v>555.52</v>
      </c>
      <c r="H1214" s="1"/>
      <c r="I1214" s="1"/>
      <c r="J1214" s="1"/>
      <c r="K1214" s="1"/>
      <c r="L1214" s="1"/>
      <c r="M1214" s="4"/>
      <c r="N1214" s="1"/>
      <c r="O1214" s="4"/>
      <c r="P1214" s="4"/>
      <c r="Q1214" s="4"/>
      <c r="R1214" s="4"/>
      <c r="S1214" s="4"/>
      <c r="T1214" s="1"/>
      <c r="U1214" s="1"/>
      <c r="V1214" s="1"/>
      <c r="W1214" s="1"/>
      <c r="X1214" s="1"/>
      <c r="Y1214" s="1"/>
    </row>
    <row r="1215" spans="1:25" ht="12.75" customHeight="1" x14ac:dyDescent="0.25">
      <c r="A1215" s="4">
        <v>123</v>
      </c>
      <c r="B1215" s="2" t="s">
        <v>2740</v>
      </c>
      <c r="C1215" s="2" t="s">
        <v>1044</v>
      </c>
      <c r="D1215" s="3" t="s">
        <v>35</v>
      </c>
      <c r="E1215" s="11">
        <v>16</v>
      </c>
      <c r="F1215" s="11">
        <v>51.07</v>
      </c>
      <c r="G1215" s="11">
        <v>817.12</v>
      </c>
      <c r="H1215" s="1"/>
      <c r="I1215" s="1"/>
      <c r="J1215" s="1"/>
      <c r="K1215" s="1"/>
      <c r="L1215" s="1"/>
      <c r="M1215" s="4"/>
      <c r="N1215" s="1"/>
      <c r="O1215" s="4"/>
      <c r="P1215" s="4"/>
      <c r="Q1215" s="4"/>
      <c r="R1215" s="4"/>
      <c r="S1215" s="4"/>
      <c r="T1215" s="1"/>
      <c r="U1215" s="1"/>
      <c r="V1215" s="1"/>
      <c r="W1215" s="1"/>
      <c r="X1215" s="1"/>
      <c r="Y1215" s="1"/>
    </row>
    <row r="1216" spans="1:25" ht="12.75" customHeight="1" x14ac:dyDescent="0.25">
      <c r="A1216" s="4">
        <v>124</v>
      </c>
      <c r="B1216" s="2" t="s">
        <v>2740</v>
      </c>
      <c r="C1216" s="2" t="s">
        <v>1063</v>
      </c>
      <c r="D1216" s="3" t="s">
        <v>35</v>
      </c>
      <c r="E1216" s="11">
        <v>16</v>
      </c>
      <c r="F1216" s="11">
        <v>104.42</v>
      </c>
      <c r="G1216" s="11">
        <v>1670.72</v>
      </c>
      <c r="H1216" s="1"/>
      <c r="I1216" s="1"/>
      <c r="J1216" s="1"/>
      <c r="K1216" s="1"/>
      <c r="L1216" s="1"/>
      <c r="M1216" s="4"/>
      <c r="N1216" s="1"/>
      <c r="O1216" s="4"/>
      <c r="P1216" s="4"/>
      <c r="Q1216" s="4"/>
      <c r="R1216" s="4"/>
      <c r="S1216" s="4"/>
      <c r="T1216" s="1"/>
      <c r="U1216" s="1"/>
      <c r="V1216" s="1"/>
      <c r="W1216" s="1"/>
      <c r="X1216" s="1"/>
      <c r="Y1216" s="1"/>
    </row>
    <row r="1217" spans="1:25" ht="12.75" customHeight="1" x14ac:dyDescent="0.25">
      <c r="A1217" s="4">
        <v>125</v>
      </c>
      <c r="B1217" s="2" t="s">
        <v>2740</v>
      </c>
      <c r="C1217" s="1" t="s">
        <v>1110</v>
      </c>
      <c r="D1217" s="3" t="s">
        <v>35</v>
      </c>
      <c r="E1217" s="11">
        <v>38</v>
      </c>
      <c r="F1217" s="11">
        <v>149.16</v>
      </c>
      <c r="G1217" s="11">
        <v>5668.08</v>
      </c>
      <c r="H1217" s="1"/>
      <c r="I1217" s="1"/>
      <c r="J1217" s="1"/>
      <c r="K1217" s="1"/>
      <c r="L1217" s="1"/>
      <c r="M1217" s="4"/>
      <c r="N1217" s="1"/>
      <c r="O1217" s="4"/>
      <c r="P1217" s="4"/>
      <c r="Q1217" s="4"/>
      <c r="R1217" s="4"/>
      <c r="S1217" s="4"/>
      <c r="T1217" s="1"/>
      <c r="U1217" s="1"/>
      <c r="V1217" s="1"/>
      <c r="W1217" s="1"/>
      <c r="X1217" s="1"/>
      <c r="Y1217" s="1"/>
    </row>
    <row r="1218" spans="1:25" ht="12.75" customHeight="1" x14ac:dyDescent="0.25">
      <c r="A1218" s="4">
        <v>126</v>
      </c>
      <c r="B1218" s="2" t="s">
        <v>2740</v>
      </c>
      <c r="C1218" s="1" t="s">
        <v>1045</v>
      </c>
      <c r="D1218" s="3" t="s">
        <v>35</v>
      </c>
      <c r="E1218" s="11">
        <v>20</v>
      </c>
      <c r="F1218" s="11">
        <v>151.43</v>
      </c>
      <c r="G1218" s="11">
        <v>3028.6</v>
      </c>
      <c r="H1218" s="1"/>
      <c r="I1218" s="1"/>
      <c r="J1218" s="1"/>
      <c r="K1218" s="1"/>
      <c r="L1218" s="1"/>
      <c r="M1218" s="4"/>
      <c r="N1218" s="1"/>
      <c r="O1218" s="4"/>
      <c r="P1218" s="4"/>
      <c r="Q1218" s="4"/>
      <c r="R1218" s="4"/>
      <c r="S1218" s="4"/>
      <c r="T1218" s="1"/>
      <c r="U1218" s="1"/>
      <c r="V1218" s="1"/>
      <c r="W1218" s="1"/>
      <c r="X1218" s="1"/>
      <c r="Y1218" s="1"/>
    </row>
    <row r="1219" spans="1:25" ht="12.75" customHeight="1" x14ac:dyDescent="0.25">
      <c r="A1219" s="4">
        <v>127</v>
      </c>
      <c r="B1219" s="2" t="s">
        <v>2740</v>
      </c>
      <c r="C1219" s="1" t="s">
        <v>1046</v>
      </c>
      <c r="D1219" s="3" t="s">
        <v>35</v>
      </c>
      <c r="E1219" s="11">
        <v>4</v>
      </c>
      <c r="F1219" s="11">
        <v>198.09</v>
      </c>
      <c r="G1219" s="11">
        <v>792.36</v>
      </c>
      <c r="H1219" s="1"/>
      <c r="I1219" s="1"/>
      <c r="J1219" s="1"/>
      <c r="K1219" s="1"/>
      <c r="L1219" s="1"/>
      <c r="M1219" s="4"/>
      <c r="N1219" s="1"/>
      <c r="O1219" s="4"/>
      <c r="P1219" s="4"/>
      <c r="Q1219" s="4"/>
      <c r="R1219" s="4"/>
      <c r="S1219" s="4"/>
      <c r="T1219" s="1"/>
      <c r="U1219" s="1"/>
      <c r="V1219" s="1"/>
      <c r="W1219" s="1"/>
      <c r="X1219" s="1"/>
      <c r="Y1219" s="1"/>
    </row>
    <row r="1220" spans="1:25" ht="12.75" customHeight="1" x14ac:dyDescent="0.25">
      <c r="A1220" s="4">
        <v>128</v>
      </c>
      <c r="B1220" s="2" t="s">
        <v>2740</v>
      </c>
      <c r="C1220" s="1" t="s">
        <v>1047</v>
      </c>
      <c r="D1220" s="3" t="s">
        <v>35</v>
      </c>
      <c r="E1220" s="11">
        <v>4</v>
      </c>
      <c r="F1220" s="11">
        <v>294.72000000000003</v>
      </c>
      <c r="G1220" s="11">
        <v>1178.8800000000001</v>
      </c>
      <c r="H1220" s="1"/>
      <c r="I1220" s="1"/>
      <c r="J1220" s="1"/>
      <c r="K1220" s="1"/>
      <c r="L1220" s="1"/>
      <c r="M1220" s="4"/>
      <c r="N1220" s="1"/>
      <c r="O1220" s="4"/>
      <c r="P1220" s="4"/>
      <c r="Q1220" s="4"/>
      <c r="R1220" s="4"/>
      <c r="S1220" s="4"/>
      <c r="T1220" s="1"/>
      <c r="U1220" s="1"/>
      <c r="V1220" s="1"/>
      <c r="W1220" s="1"/>
      <c r="X1220" s="1"/>
      <c r="Y1220" s="1"/>
    </row>
    <row r="1221" spans="1:25" ht="12.75" customHeight="1" x14ac:dyDescent="0.25">
      <c r="A1221" s="4">
        <v>129</v>
      </c>
      <c r="B1221" s="2" t="s">
        <v>2740</v>
      </c>
      <c r="C1221" s="1" t="s">
        <v>1111</v>
      </c>
      <c r="D1221" s="3" t="s">
        <v>35</v>
      </c>
      <c r="E1221" s="11">
        <v>6</v>
      </c>
      <c r="F1221" s="11">
        <v>472.1</v>
      </c>
      <c r="G1221" s="11">
        <v>2832.6</v>
      </c>
      <c r="H1221" s="1"/>
      <c r="I1221" s="1"/>
      <c r="J1221" s="1"/>
      <c r="K1221" s="1"/>
      <c r="L1221" s="1"/>
      <c r="M1221" s="4"/>
      <c r="N1221" s="1"/>
      <c r="O1221" s="4"/>
      <c r="P1221" s="4"/>
      <c r="Q1221" s="4"/>
      <c r="R1221" s="4"/>
      <c r="S1221" s="4"/>
      <c r="T1221" s="1"/>
      <c r="U1221" s="1"/>
      <c r="V1221" s="1"/>
      <c r="W1221" s="1"/>
      <c r="X1221" s="1"/>
      <c r="Y1221" s="1"/>
    </row>
    <row r="1222" spans="1:25" ht="12.75" customHeight="1" x14ac:dyDescent="0.25">
      <c r="A1222" s="4">
        <v>130</v>
      </c>
      <c r="B1222" s="2" t="s">
        <v>2740</v>
      </c>
      <c r="C1222" s="2" t="s">
        <v>1112</v>
      </c>
      <c r="D1222" s="3" t="s">
        <v>35</v>
      </c>
      <c r="E1222" s="11">
        <v>2</v>
      </c>
      <c r="F1222" s="11">
        <v>123.9</v>
      </c>
      <c r="G1222" s="11">
        <v>247.8</v>
      </c>
      <c r="H1222" s="1"/>
      <c r="I1222" s="1"/>
      <c r="J1222" s="1"/>
      <c r="K1222" s="1"/>
      <c r="L1222" s="1"/>
      <c r="M1222" s="4"/>
      <c r="N1222" s="1"/>
      <c r="O1222" s="4"/>
      <c r="P1222" s="4"/>
      <c r="Q1222" s="4"/>
      <c r="R1222" s="4"/>
      <c r="S1222" s="4"/>
      <c r="T1222" s="1"/>
      <c r="U1222" s="1"/>
      <c r="V1222" s="1"/>
      <c r="W1222" s="1"/>
      <c r="X1222" s="1"/>
      <c r="Y1222" s="1"/>
    </row>
    <row r="1223" spans="1:25" ht="12.75" customHeight="1" x14ac:dyDescent="0.25">
      <c r="A1223" s="4">
        <v>131</v>
      </c>
      <c r="B1223" s="2" t="s">
        <v>2740</v>
      </c>
      <c r="C1223" s="2" t="s">
        <v>1049</v>
      </c>
      <c r="D1223" s="3" t="s">
        <v>35</v>
      </c>
      <c r="E1223" s="11">
        <v>4</v>
      </c>
      <c r="F1223" s="11">
        <v>249.14</v>
      </c>
      <c r="G1223" s="11">
        <v>996.56</v>
      </c>
      <c r="H1223" s="1"/>
      <c r="I1223" s="1"/>
      <c r="J1223" s="1"/>
      <c r="K1223" s="1"/>
      <c r="L1223" s="1"/>
      <c r="M1223" s="4"/>
      <c r="N1223" s="1"/>
      <c r="O1223" s="4"/>
      <c r="P1223" s="4"/>
      <c r="Q1223" s="4"/>
      <c r="R1223" s="4"/>
      <c r="S1223" s="4"/>
      <c r="T1223" s="1"/>
      <c r="U1223" s="1"/>
      <c r="V1223" s="1"/>
      <c r="W1223" s="1"/>
      <c r="X1223" s="1"/>
      <c r="Y1223" s="1"/>
    </row>
    <row r="1224" spans="1:25" ht="12.75" customHeight="1" x14ac:dyDescent="0.25">
      <c r="A1224" s="4">
        <v>132</v>
      </c>
      <c r="B1224" s="2" t="s">
        <v>2740</v>
      </c>
      <c r="C1224" s="2" t="s">
        <v>1113</v>
      </c>
      <c r="D1224" s="3" t="s">
        <v>35</v>
      </c>
      <c r="E1224" s="11">
        <v>2</v>
      </c>
      <c r="F1224" s="11">
        <v>372.06</v>
      </c>
      <c r="G1224" s="11">
        <v>744.12</v>
      </c>
      <c r="H1224" s="1"/>
      <c r="I1224" s="1"/>
      <c r="J1224" s="1"/>
      <c r="K1224" s="1"/>
      <c r="L1224" s="1"/>
      <c r="M1224" s="4"/>
      <c r="N1224" s="1"/>
      <c r="O1224" s="4"/>
      <c r="P1224" s="4"/>
      <c r="Q1224" s="4"/>
      <c r="R1224" s="4"/>
      <c r="S1224" s="4"/>
      <c r="T1224" s="1"/>
      <c r="U1224" s="1"/>
      <c r="V1224" s="1"/>
      <c r="W1224" s="1"/>
      <c r="X1224" s="1"/>
      <c r="Y1224" s="1"/>
    </row>
    <row r="1225" spans="1:25" ht="12.75" customHeight="1" x14ac:dyDescent="0.25">
      <c r="A1225" s="4">
        <v>133</v>
      </c>
      <c r="B1225" s="2" t="s">
        <v>2740</v>
      </c>
      <c r="C1225" s="2" t="s">
        <v>1114</v>
      </c>
      <c r="D1225" s="3" t="s">
        <v>35</v>
      </c>
      <c r="E1225" s="11">
        <v>2</v>
      </c>
      <c r="F1225" s="11">
        <v>372.06</v>
      </c>
      <c r="G1225" s="11">
        <v>744.12</v>
      </c>
      <c r="H1225" s="1"/>
      <c r="I1225" s="1"/>
      <c r="J1225" s="1"/>
      <c r="K1225" s="1"/>
      <c r="L1225" s="1"/>
      <c r="M1225" s="4"/>
      <c r="N1225" s="1"/>
      <c r="O1225" s="4"/>
      <c r="P1225" s="4"/>
      <c r="Q1225" s="4"/>
      <c r="R1225" s="4"/>
      <c r="S1225" s="4"/>
      <c r="T1225" s="1"/>
      <c r="U1225" s="1"/>
      <c r="V1225" s="1"/>
      <c r="W1225" s="1"/>
      <c r="X1225" s="1"/>
      <c r="Y1225" s="1"/>
    </row>
    <row r="1226" spans="1:25" ht="12.75" customHeight="1" x14ac:dyDescent="0.25">
      <c r="A1226" s="4">
        <v>134</v>
      </c>
      <c r="B1226" s="2" t="s">
        <v>2740</v>
      </c>
      <c r="C1226" s="2" t="s">
        <v>1115</v>
      </c>
      <c r="D1226" s="3" t="s">
        <v>35</v>
      </c>
      <c r="E1226" s="11">
        <v>2</v>
      </c>
      <c r="F1226" s="11">
        <v>529.20000000000005</v>
      </c>
      <c r="G1226" s="11">
        <v>1058.4000000000001</v>
      </c>
      <c r="H1226" s="1"/>
      <c r="I1226" s="1"/>
      <c r="J1226" s="1"/>
      <c r="K1226" s="1"/>
      <c r="L1226" s="1"/>
      <c r="M1226" s="4"/>
      <c r="N1226" s="1"/>
      <c r="O1226" s="4"/>
      <c r="P1226" s="4"/>
      <c r="Q1226" s="4"/>
      <c r="R1226" s="4"/>
      <c r="S1226" s="4"/>
      <c r="T1226" s="1"/>
      <c r="U1226" s="1"/>
      <c r="V1226" s="1"/>
      <c r="W1226" s="1"/>
      <c r="X1226" s="1"/>
      <c r="Y1226" s="1"/>
    </row>
    <row r="1227" spans="1:25" ht="12.75" customHeight="1" x14ac:dyDescent="0.25">
      <c r="A1227" s="4">
        <v>135</v>
      </c>
      <c r="B1227" s="2" t="s">
        <v>2740</v>
      </c>
      <c r="C1227" s="1" t="s">
        <v>1116</v>
      </c>
      <c r="D1227" s="3" t="s">
        <v>35</v>
      </c>
      <c r="E1227" s="11">
        <v>30</v>
      </c>
      <c r="F1227" s="11">
        <v>148.61000000000001</v>
      </c>
      <c r="G1227" s="11">
        <v>4458.3</v>
      </c>
      <c r="H1227" s="1"/>
      <c r="I1227" s="1"/>
      <c r="J1227" s="1"/>
      <c r="K1227" s="1"/>
      <c r="L1227" s="1"/>
      <c r="M1227" s="4"/>
      <c r="N1227" s="1"/>
      <c r="O1227" s="4"/>
      <c r="P1227" s="4"/>
      <c r="Q1227" s="4"/>
      <c r="R1227" s="4"/>
      <c r="S1227" s="4"/>
      <c r="T1227" s="1"/>
      <c r="U1227" s="1"/>
      <c r="V1227" s="1"/>
      <c r="W1227" s="1"/>
      <c r="X1227" s="1"/>
      <c r="Y1227" s="1"/>
    </row>
    <row r="1228" spans="1:25" ht="12.75" customHeight="1" x14ac:dyDescent="0.25">
      <c r="A1228" s="4">
        <v>136</v>
      </c>
      <c r="B1228" s="2" t="s">
        <v>2740</v>
      </c>
      <c r="C1228" s="1" t="s">
        <v>1117</v>
      </c>
      <c r="D1228" s="3" t="s">
        <v>35</v>
      </c>
      <c r="E1228" s="11">
        <v>2</v>
      </c>
      <c r="F1228" s="11">
        <v>220.51</v>
      </c>
      <c r="G1228" s="11">
        <v>441.02</v>
      </c>
      <c r="H1228" s="1"/>
      <c r="I1228" s="1"/>
      <c r="J1228" s="1"/>
      <c r="K1228" s="1"/>
      <c r="L1228" s="1"/>
      <c r="M1228" s="4"/>
      <c r="N1228" s="1"/>
      <c r="O1228" s="4"/>
      <c r="P1228" s="4"/>
      <c r="Q1228" s="4"/>
      <c r="R1228" s="4"/>
      <c r="S1228" s="4"/>
      <c r="T1228" s="1"/>
      <c r="U1228" s="1"/>
      <c r="V1228" s="1"/>
      <c r="W1228" s="1"/>
      <c r="X1228" s="1"/>
      <c r="Y1228" s="1"/>
    </row>
    <row r="1229" spans="1:25" ht="12.75" customHeight="1" x14ac:dyDescent="0.25">
      <c r="A1229" s="4">
        <v>137</v>
      </c>
      <c r="B1229" s="2" t="s">
        <v>2740</v>
      </c>
      <c r="C1229" s="1" t="s">
        <v>1118</v>
      </c>
      <c r="D1229" s="3" t="s">
        <v>35</v>
      </c>
      <c r="E1229" s="11">
        <v>2</v>
      </c>
      <c r="F1229" s="11">
        <v>170.1</v>
      </c>
      <c r="G1229" s="11">
        <v>340.2</v>
      </c>
      <c r="H1229" s="1"/>
      <c r="I1229" s="1"/>
      <c r="J1229" s="1"/>
      <c r="K1229" s="1"/>
      <c r="L1229" s="1"/>
      <c r="M1229" s="4"/>
      <c r="N1229" s="1"/>
      <c r="O1229" s="4"/>
      <c r="P1229" s="4"/>
      <c r="Q1229" s="4"/>
      <c r="R1229" s="4"/>
      <c r="S1229" s="4"/>
      <c r="T1229" s="1"/>
      <c r="U1229" s="1"/>
      <c r="V1229" s="1"/>
      <c r="W1229" s="1"/>
      <c r="X1229" s="1"/>
      <c r="Y1229" s="1"/>
    </row>
    <row r="1230" spans="1:25" ht="12.75" customHeight="1" x14ac:dyDescent="0.25">
      <c r="A1230" s="4">
        <v>138</v>
      </c>
      <c r="B1230" s="2" t="s">
        <v>2740</v>
      </c>
      <c r="C1230" s="1" t="s">
        <v>1119</v>
      </c>
      <c r="D1230" s="3" t="s">
        <v>35</v>
      </c>
      <c r="E1230" s="11">
        <v>2</v>
      </c>
      <c r="F1230" s="11">
        <v>551.45000000000005</v>
      </c>
      <c r="G1230" s="11">
        <v>1102.9000000000001</v>
      </c>
      <c r="H1230" s="1"/>
      <c r="I1230" s="1"/>
      <c r="J1230" s="1"/>
      <c r="K1230" s="1"/>
      <c r="L1230" s="1"/>
      <c r="M1230" s="4"/>
      <c r="N1230" s="1"/>
      <c r="O1230" s="4"/>
      <c r="P1230" s="4"/>
      <c r="Q1230" s="4"/>
      <c r="R1230" s="4"/>
      <c r="S1230" s="4"/>
      <c r="T1230" s="1"/>
      <c r="U1230" s="1"/>
      <c r="V1230" s="1"/>
      <c r="W1230" s="1"/>
      <c r="X1230" s="1"/>
      <c r="Y1230" s="1"/>
    </row>
    <row r="1231" spans="1:25" ht="12.75" customHeight="1" x14ac:dyDescent="0.25">
      <c r="A1231" s="4">
        <v>139</v>
      </c>
      <c r="B1231" s="1" t="s">
        <v>1026</v>
      </c>
      <c r="C1231" s="1" t="s">
        <v>1027</v>
      </c>
      <c r="D1231" s="3" t="s">
        <v>35</v>
      </c>
      <c r="E1231" s="11">
        <v>2</v>
      </c>
      <c r="F1231" s="11">
        <v>129.83000000000001</v>
      </c>
      <c r="G1231" s="11">
        <v>259.66000000000003</v>
      </c>
      <c r="H1231" s="1"/>
      <c r="I1231" s="1"/>
      <c r="J1231" s="1"/>
      <c r="K1231" s="1"/>
      <c r="L1231" s="1"/>
      <c r="M1231" s="4"/>
      <c r="N1231" s="1"/>
      <c r="O1231" s="4"/>
      <c r="P1231" s="4"/>
      <c r="Q1231" s="4"/>
      <c r="R1231" s="4"/>
      <c r="S1231" s="4"/>
      <c r="T1231" s="1"/>
      <c r="U1231" s="1"/>
      <c r="V1231" s="1"/>
      <c r="W1231" s="1"/>
      <c r="X1231" s="1"/>
      <c r="Y1231" s="1"/>
    </row>
    <row r="1232" spans="1:25" ht="12.75" customHeight="1" x14ac:dyDescent="0.25">
      <c r="A1232" s="4">
        <v>140</v>
      </c>
      <c r="B1232" s="1" t="s">
        <v>1028</v>
      </c>
      <c r="C1232" s="2" t="s">
        <v>1029</v>
      </c>
      <c r="D1232" s="3" t="s">
        <v>35</v>
      </c>
      <c r="E1232" s="11">
        <v>2</v>
      </c>
      <c r="F1232" s="11">
        <v>323.14</v>
      </c>
      <c r="G1232" s="11">
        <v>646.28</v>
      </c>
      <c r="H1232" s="1"/>
      <c r="I1232" s="1"/>
      <c r="J1232" s="1"/>
      <c r="K1232" s="1"/>
      <c r="L1232" s="1"/>
      <c r="M1232" s="4"/>
      <c r="N1232" s="1"/>
      <c r="O1232" s="4"/>
      <c r="P1232" s="4"/>
      <c r="Q1232" s="4"/>
      <c r="R1232" s="4"/>
      <c r="S1232" s="4"/>
      <c r="T1232" s="1"/>
      <c r="U1232" s="1"/>
      <c r="V1232" s="1"/>
      <c r="W1232" s="1"/>
      <c r="X1232" s="1"/>
      <c r="Y1232" s="1"/>
    </row>
    <row r="1233" spans="1:25" ht="12.75" customHeight="1" x14ac:dyDescent="0.25">
      <c r="A1233" s="4">
        <v>141</v>
      </c>
      <c r="B1233" s="1" t="s">
        <v>1030</v>
      </c>
      <c r="C1233" s="2" t="s">
        <v>1031</v>
      </c>
      <c r="D1233" s="3" t="s">
        <v>35</v>
      </c>
      <c r="E1233" s="11">
        <v>1</v>
      </c>
      <c r="F1233" s="11">
        <v>483.27</v>
      </c>
      <c r="G1233" s="11">
        <v>483.27</v>
      </c>
      <c r="H1233" s="1"/>
      <c r="I1233" s="1"/>
      <c r="J1233" s="1"/>
      <c r="K1233" s="1"/>
      <c r="L1233" s="1"/>
      <c r="M1233" s="4"/>
      <c r="N1233" s="1"/>
      <c r="O1233" s="4"/>
      <c r="P1233" s="4"/>
      <c r="Q1233" s="4"/>
      <c r="R1233" s="4"/>
      <c r="S1233" s="4"/>
      <c r="T1233" s="1"/>
      <c r="U1233" s="1"/>
      <c r="V1233" s="1"/>
      <c r="W1233" s="1"/>
      <c r="X1233" s="1"/>
      <c r="Y1233" s="1"/>
    </row>
    <row r="1234" spans="1:25" ht="12.75" customHeight="1" x14ac:dyDescent="0.25">
      <c r="A1234" s="4">
        <v>142</v>
      </c>
      <c r="B1234" s="2" t="s">
        <v>2736</v>
      </c>
      <c r="C1234" s="2" t="s">
        <v>1032</v>
      </c>
      <c r="D1234" s="3" t="s">
        <v>35</v>
      </c>
      <c r="E1234" s="11">
        <v>1</v>
      </c>
      <c r="F1234" s="11">
        <v>107.58</v>
      </c>
      <c r="G1234" s="11">
        <v>107.58</v>
      </c>
      <c r="H1234" s="1"/>
      <c r="I1234" s="1"/>
      <c r="J1234" s="1"/>
      <c r="K1234" s="1"/>
      <c r="L1234" s="1"/>
      <c r="M1234" s="4"/>
      <c r="N1234" s="1"/>
      <c r="O1234" s="4"/>
      <c r="P1234" s="4"/>
      <c r="Q1234" s="4"/>
      <c r="R1234" s="4"/>
      <c r="S1234" s="4"/>
      <c r="T1234" s="1"/>
      <c r="U1234" s="1"/>
      <c r="V1234" s="1"/>
      <c r="W1234" s="1"/>
      <c r="X1234" s="1"/>
      <c r="Y1234" s="1"/>
    </row>
    <row r="1235" spans="1:25" ht="12.75" customHeight="1" x14ac:dyDescent="0.25">
      <c r="A1235" s="4">
        <v>143</v>
      </c>
      <c r="B1235" s="1" t="s">
        <v>1120</v>
      </c>
      <c r="C1235" s="2" t="s">
        <v>1121</v>
      </c>
      <c r="D1235" s="3" t="s">
        <v>83</v>
      </c>
      <c r="E1235" s="11">
        <v>0.35</v>
      </c>
      <c r="F1235" s="11">
        <v>10675.82</v>
      </c>
      <c r="G1235" s="11">
        <v>3736.54</v>
      </c>
      <c r="H1235" s="1"/>
      <c r="I1235" s="1"/>
      <c r="J1235" s="1"/>
      <c r="K1235" s="1"/>
      <c r="L1235" s="1"/>
      <c r="M1235" s="4"/>
      <c r="N1235" s="1"/>
      <c r="O1235" s="4"/>
      <c r="P1235" s="4"/>
      <c r="Q1235" s="4"/>
      <c r="R1235" s="4"/>
      <c r="S1235" s="4"/>
      <c r="T1235" s="1"/>
      <c r="U1235" s="1"/>
      <c r="V1235" s="1"/>
      <c r="W1235" s="1"/>
      <c r="X1235" s="1"/>
      <c r="Y1235" s="1"/>
    </row>
    <row r="1236" spans="1:25" ht="12.75" customHeight="1" x14ac:dyDescent="0.25">
      <c r="A1236" s="4">
        <v>144</v>
      </c>
      <c r="B1236" s="1" t="s">
        <v>1055</v>
      </c>
      <c r="C1236" s="2" t="s">
        <v>1122</v>
      </c>
      <c r="D1236" s="3" t="s">
        <v>69</v>
      </c>
      <c r="E1236" s="11">
        <v>33.11</v>
      </c>
      <c r="F1236" s="11">
        <v>467.1</v>
      </c>
      <c r="G1236" s="11">
        <v>15465.68</v>
      </c>
      <c r="H1236" s="1"/>
      <c r="I1236" s="1"/>
      <c r="J1236" s="1"/>
      <c r="K1236" s="1"/>
      <c r="L1236" s="1"/>
      <c r="M1236" s="4"/>
      <c r="N1236" s="1"/>
      <c r="O1236" s="4"/>
      <c r="P1236" s="4"/>
      <c r="Q1236" s="4"/>
      <c r="R1236" s="4"/>
      <c r="S1236" s="4"/>
      <c r="T1236" s="1"/>
      <c r="U1236" s="1"/>
      <c r="V1236" s="1"/>
      <c r="W1236" s="1"/>
      <c r="X1236" s="1"/>
      <c r="Y1236" s="1"/>
    </row>
    <row r="1237" spans="1:25" ht="12.75" customHeight="1" x14ac:dyDescent="0.25">
      <c r="A1237" s="4">
        <v>145</v>
      </c>
      <c r="B1237" s="1" t="s">
        <v>826</v>
      </c>
      <c r="C1237" s="2" t="s">
        <v>827</v>
      </c>
      <c r="D1237" s="3" t="s">
        <v>828</v>
      </c>
      <c r="E1237" s="11">
        <v>3.5</v>
      </c>
      <c r="F1237" s="11">
        <v>234.29</v>
      </c>
      <c r="G1237" s="11">
        <v>820.02</v>
      </c>
      <c r="H1237" s="1"/>
      <c r="I1237" s="1"/>
      <c r="J1237" s="1"/>
      <c r="K1237" s="1"/>
      <c r="L1237" s="1"/>
      <c r="M1237" s="4"/>
      <c r="N1237" s="1"/>
      <c r="O1237" s="4"/>
      <c r="P1237" s="4"/>
      <c r="Q1237" s="4"/>
      <c r="R1237" s="4"/>
      <c r="S1237" s="4"/>
      <c r="T1237" s="1"/>
      <c r="U1237" s="1"/>
      <c r="V1237" s="1"/>
      <c r="W1237" s="1"/>
      <c r="X1237" s="1"/>
      <c r="Y1237" s="1"/>
    </row>
    <row r="1238" spans="1:25" ht="12.75" customHeight="1" x14ac:dyDescent="0.25">
      <c r="A1238" s="4">
        <v>146</v>
      </c>
      <c r="B1238" s="1" t="s">
        <v>2737</v>
      </c>
      <c r="C1238" s="2" t="s">
        <v>1123</v>
      </c>
      <c r="D1238" s="3" t="s">
        <v>69</v>
      </c>
      <c r="E1238" s="11">
        <v>35.700000000000003</v>
      </c>
      <c r="F1238" s="11">
        <v>247.24</v>
      </c>
      <c r="G1238" s="11">
        <v>8826.4699999999993</v>
      </c>
      <c r="H1238" s="1"/>
      <c r="I1238" s="1"/>
      <c r="J1238" s="1"/>
      <c r="K1238" s="1"/>
      <c r="L1238" s="1"/>
      <c r="M1238" s="4"/>
      <c r="N1238" s="1"/>
      <c r="O1238" s="4"/>
      <c r="P1238" s="4"/>
      <c r="Q1238" s="4"/>
      <c r="R1238" s="4"/>
      <c r="S1238" s="4"/>
      <c r="T1238" s="1"/>
      <c r="U1238" s="1"/>
      <c r="V1238" s="1"/>
      <c r="W1238" s="1"/>
      <c r="X1238" s="1"/>
      <c r="Y1238" s="1"/>
    </row>
    <row r="1239" spans="1:25" ht="12.75" customHeight="1" x14ac:dyDescent="0.25">
      <c r="A1239" s="4">
        <v>147</v>
      </c>
      <c r="B1239" s="2" t="s">
        <v>2730</v>
      </c>
      <c r="C1239" s="2" t="s">
        <v>835</v>
      </c>
      <c r="D1239" s="3" t="s">
        <v>69</v>
      </c>
      <c r="E1239" s="11">
        <v>48.348999999999997</v>
      </c>
      <c r="F1239" s="11">
        <v>7.78</v>
      </c>
      <c r="G1239" s="11">
        <v>376.16</v>
      </c>
      <c r="H1239" s="1"/>
      <c r="I1239" s="1"/>
      <c r="J1239" s="1"/>
      <c r="K1239" s="1"/>
      <c r="L1239" s="1"/>
      <c r="M1239" s="4"/>
      <c r="N1239" s="1"/>
      <c r="O1239" s="4"/>
      <c r="P1239" s="4"/>
      <c r="Q1239" s="4"/>
      <c r="R1239" s="4"/>
      <c r="S1239" s="4"/>
      <c r="T1239" s="1"/>
      <c r="U1239" s="1"/>
      <c r="V1239" s="1"/>
      <c r="W1239" s="1"/>
      <c r="X1239" s="1"/>
      <c r="Y1239" s="1"/>
    </row>
    <row r="1240" spans="1:25" ht="12.75" customHeight="1" x14ac:dyDescent="0.25">
      <c r="A1240" s="4">
        <v>148</v>
      </c>
      <c r="B1240" s="2" t="s">
        <v>2731</v>
      </c>
      <c r="C1240" s="2" t="s">
        <v>836</v>
      </c>
      <c r="D1240" s="3" t="s">
        <v>155</v>
      </c>
      <c r="E1240" s="11">
        <v>0.497</v>
      </c>
      <c r="F1240" s="11">
        <v>478.23</v>
      </c>
      <c r="G1240" s="11">
        <v>237.68</v>
      </c>
      <c r="H1240" s="1"/>
      <c r="I1240" s="1"/>
      <c r="J1240" s="1"/>
      <c r="K1240" s="1"/>
      <c r="L1240" s="1"/>
      <c r="M1240" s="4"/>
      <c r="N1240" s="1"/>
      <c r="O1240" s="4"/>
      <c r="P1240" s="4"/>
      <c r="Q1240" s="4"/>
      <c r="R1240" s="4"/>
      <c r="S1240" s="4"/>
      <c r="T1240" s="1"/>
      <c r="U1240" s="1"/>
      <c r="V1240" s="1"/>
      <c r="W1240" s="1"/>
      <c r="X1240" s="1"/>
      <c r="Y1240" s="1"/>
    </row>
    <row r="1241" spans="1:25" ht="12.75" customHeight="1" x14ac:dyDescent="0.25">
      <c r="A1241" s="4">
        <v>149</v>
      </c>
      <c r="B1241" s="2" t="s">
        <v>2732</v>
      </c>
      <c r="C1241" s="1" t="s">
        <v>837</v>
      </c>
      <c r="D1241" s="3" t="s">
        <v>155</v>
      </c>
      <c r="E1241" s="11">
        <v>0.1085</v>
      </c>
      <c r="F1241" s="11">
        <v>311.02</v>
      </c>
      <c r="G1241" s="11">
        <v>33.75</v>
      </c>
      <c r="H1241" s="1"/>
      <c r="I1241" s="1"/>
      <c r="J1241" s="1"/>
      <c r="K1241" s="1"/>
      <c r="L1241" s="1"/>
      <c r="M1241" s="4"/>
      <c r="N1241" s="1"/>
      <c r="O1241" s="4"/>
      <c r="P1241" s="4"/>
      <c r="Q1241" s="4"/>
      <c r="R1241" s="4"/>
      <c r="S1241" s="4"/>
      <c r="T1241" s="1"/>
      <c r="U1241" s="1"/>
      <c r="V1241" s="1"/>
      <c r="W1241" s="1"/>
      <c r="X1241" s="1"/>
      <c r="Y1241" s="1"/>
    </row>
    <row r="1242" spans="1:25" ht="12.75" customHeight="1" x14ac:dyDescent="0.25">
      <c r="A1242" s="4">
        <v>150</v>
      </c>
      <c r="B1242" s="2" t="s">
        <v>2738</v>
      </c>
      <c r="C1242" s="2" t="s">
        <v>1124</v>
      </c>
      <c r="D1242" s="3" t="s">
        <v>69</v>
      </c>
      <c r="E1242" s="11">
        <v>35</v>
      </c>
      <c r="F1242" s="11">
        <v>176.64</v>
      </c>
      <c r="G1242" s="11">
        <v>6182.4</v>
      </c>
      <c r="H1242" s="1"/>
      <c r="I1242" s="1"/>
      <c r="J1242" s="1"/>
      <c r="K1242" s="1"/>
      <c r="L1242" s="1"/>
      <c r="M1242" s="4"/>
      <c r="N1242" s="1"/>
      <c r="O1242" s="4"/>
      <c r="P1242" s="4"/>
      <c r="Q1242" s="4"/>
      <c r="R1242" s="4"/>
      <c r="S1242" s="4"/>
      <c r="T1242" s="1"/>
      <c r="U1242" s="1"/>
      <c r="V1242" s="1"/>
      <c r="W1242" s="1"/>
      <c r="X1242" s="1"/>
      <c r="Y1242" s="1"/>
    </row>
    <row r="1243" spans="1:25" ht="12.75" customHeight="1" x14ac:dyDescent="0.25">
      <c r="A1243" s="4">
        <v>151</v>
      </c>
      <c r="B1243" s="2" t="s">
        <v>2739</v>
      </c>
      <c r="C1243" s="2" t="s">
        <v>1125</v>
      </c>
      <c r="D1243" s="3" t="s">
        <v>35</v>
      </c>
      <c r="E1243" s="11">
        <v>10</v>
      </c>
      <c r="F1243" s="11">
        <v>19.39</v>
      </c>
      <c r="G1243" s="11">
        <v>193.9</v>
      </c>
      <c r="H1243" s="1"/>
      <c r="I1243" s="1"/>
      <c r="J1243" s="1"/>
      <c r="K1243" s="1"/>
      <c r="L1243" s="1"/>
      <c r="M1243" s="4"/>
      <c r="N1243" s="1"/>
      <c r="O1243" s="4"/>
      <c r="P1243" s="4"/>
      <c r="Q1243" s="4"/>
      <c r="R1243" s="4"/>
      <c r="S1243" s="4"/>
      <c r="T1243" s="1"/>
      <c r="U1243" s="1"/>
      <c r="V1243" s="1"/>
      <c r="W1243" s="1"/>
      <c r="X1243" s="1"/>
      <c r="Y1243" s="1"/>
    </row>
    <row r="1244" spans="1:25" ht="12.75" customHeight="1" x14ac:dyDescent="0.25">
      <c r="A1244" s="4">
        <v>152</v>
      </c>
      <c r="B1244" s="2" t="s">
        <v>2740</v>
      </c>
      <c r="C1244" s="2" t="s">
        <v>1126</v>
      </c>
      <c r="D1244" s="3" t="s">
        <v>35</v>
      </c>
      <c r="E1244" s="11">
        <v>28</v>
      </c>
      <c r="F1244" s="11">
        <v>164.63</v>
      </c>
      <c r="G1244" s="11">
        <v>4609.6400000000003</v>
      </c>
      <c r="H1244" s="1"/>
      <c r="I1244" s="1"/>
      <c r="J1244" s="1"/>
      <c r="K1244" s="1"/>
      <c r="L1244" s="1"/>
      <c r="M1244" s="4"/>
      <c r="N1244" s="1"/>
      <c r="O1244" s="4"/>
      <c r="P1244" s="4"/>
      <c r="Q1244" s="4"/>
      <c r="R1244" s="4"/>
      <c r="S1244" s="4"/>
      <c r="T1244" s="1"/>
      <c r="U1244" s="1"/>
      <c r="V1244" s="1"/>
      <c r="W1244" s="1"/>
      <c r="X1244" s="1"/>
      <c r="Y1244" s="1"/>
    </row>
    <row r="1245" spans="1:25" ht="12.75" customHeight="1" x14ac:dyDescent="0.25">
      <c r="A1245" s="4">
        <v>153</v>
      </c>
      <c r="B1245" s="2" t="s">
        <v>2740</v>
      </c>
      <c r="C1245" s="1" t="s">
        <v>1127</v>
      </c>
      <c r="D1245" s="3" t="s">
        <v>35</v>
      </c>
      <c r="E1245" s="11">
        <v>12</v>
      </c>
      <c r="F1245" s="11">
        <v>1965.32</v>
      </c>
      <c r="G1245" s="11">
        <v>23583.84</v>
      </c>
      <c r="H1245" s="1"/>
      <c r="I1245" s="1"/>
      <c r="J1245" s="1"/>
      <c r="K1245" s="1"/>
      <c r="L1245" s="1"/>
      <c r="M1245" s="4"/>
      <c r="N1245" s="1"/>
      <c r="O1245" s="4"/>
      <c r="P1245" s="4"/>
      <c r="Q1245" s="4"/>
      <c r="R1245" s="4"/>
      <c r="S1245" s="4"/>
      <c r="T1245" s="1"/>
      <c r="U1245" s="1"/>
      <c r="V1245" s="1"/>
      <c r="W1245" s="1"/>
      <c r="X1245" s="1"/>
      <c r="Y1245" s="1"/>
    </row>
    <row r="1246" spans="1:25" ht="12.75" customHeight="1" x14ac:dyDescent="0.25">
      <c r="A1246" s="4">
        <v>154</v>
      </c>
      <c r="B1246" s="2" t="s">
        <v>2740</v>
      </c>
      <c r="C1246" s="2" t="s">
        <v>1128</v>
      </c>
      <c r="D1246" s="3" t="s">
        <v>35</v>
      </c>
      <c r="E1246" s="11">
        <v>4</v>
      </c>
      <c r="F1246" s="11">
        <v>1166.8699999999999</v>
      </c>
      <c r="G1246" s="11">
        <v>4667.47</v>
      </c>
      <c r="H1246" s="1"/>
      <c r="I1246" s="1"/>
      <c r="J1246" s="1"/>
      <c r="K1246" s="1"/>
      <c r="L1246" s="1"/>
      <c r="M1246" s="4"/>
      <c r="N1246" s="1"/>
      <c r="O1246" s="4"/>
      <c r="P1246" s="4"/>
      <c r="Q1246" s="4"/>
      <c r="R1246" s="4"/>
      <c r="S1246" s="4"/>
      <c r="T1246" s="1"/>
      <c r="U1246" s="1"/>
      <c r="V1246" s="1"/>
      <c r="W1246" s="1"/>
      <c r="X1246" s="1"/>
      <c r="Y1246" s="1"/>
    </row>
    <row r="1247" spans="1:25" ht="12.75" customHeight="1" x14ac:dyDescent="0.25">
      <c r="A1247" s="4">
        <v>155</v>
      </c>
      <c r="B1247" s="1" t="s">
        <v>1129</v>
      </c>
      <c r="C1247" s="1" t="s">
        <v>1130</v>
      </c>
      <c r="D1247" s="3" t="s">
        <v>35</v>
      </c>
      <c r="E1247" s="11">
        <v>4</v>
      </c>
      <c r="F1247" s="11">
        <v>736.12</v>
      </c>
      <c r="G1247" s="11">
        <v>2944.48</v>
      </c>
      <c r="H1247" s="1"/>
      <c r="I1247" s="1"/>
      <c r="J1247" s="1"/>
      <c r="K1247" s="1"/>
      <c r="L1247" s="1"/>
      <c r="M1247" s="4"/>
      <c r="N1247" s="1"/>
      <c r="O1247" s="4"/>
      <c r="P1247" s="4"/>
      <c r="Q1247" s="4"/>
      <c r="R1247" s="4"/>
      <c r="S1247" s="4"/>
      <c r="T1247" s="1"/>
      <c r="U1247" s="1"/>
      <c r="V1247" s="1"/>
      <c r="W1247" s="1"/>
      <c r="X1247" s="1"/>
      <c r="Y1247" s="1"/>
    </row>
    <row r="1248" spans="1:25" ht="12.75" customHeight="1" x14ac:dyDescent="0.25">
      <c r="A1248" s="4">
        <v>156</v>
      </c>
      <c r="B1248" s="1" t="s">
        <v>1131</v>
      </c>
      <c r="C1248" s="1" t="s">
        <v>1132</v>
      </c>
      <c r="D1248" s="3" t="s">
        <v>35</v>
      </c>
      <c r="E1248" s="11">
        <v>2</v>
      </c>
      <c r="F1248" s="11">
        <v>31.72</v>
      </c>
      <c r="G1248" s="11">
        <v>63.44</v>
      </c>
      <c r="H1248" s="1"/>
      <c r="I1248" s="1"/>
      <c r="J1248" s="1"/>
      <c r="K1248" s="1"/>
      <c r="L1248" s="1"/>
      <c r="M1248" s="4"/>
      <c r="N1248" s="1"/>
      <c r="O1248" s="4"/>
      <c r="P1248" s="4"/>
      <c r="Q1248" s="4"/>
      <c r="R1248" s="4"/>
      <c r="S1248" s="4"/>
      <c r="T1248" s="1"/>
      <c r="U1248" s="1"/>
      <c r="V1248" s="1"/>
      <c r="W1248" s="1"/>
      <c r="X1248" s="1"/>
      <c r="Y1248" s="1"/>
    </row>
    <row r="1249" spans="1:25" ht="12.75" customHeight="1" x14ac:dyDescent="0.25">
      <c r="A1249" s="4">
        <v>157</v>
      </c>
      <c r="B1249" s="2" t="s">
        <v>2740</v>
      </c>
      <c r="C1249" s="1" t="s">
        <v>1133</v>
      </c>
      <c r="D1249" s="3" t="s">
        <v>35</v>
      </c>
      <c r="E1249" s="11">
        <v>2</v>
      </c>
      <c r="F1249" s="11">
        <v>347.38</v>
      </c>
      <c r="G1249" s="11">
        <v>694.76</v>
      </c>
      <c r="H1249" s="1"/>
      <c r="I1249" s="1"/>
      <c r="J1249" s="1"/>
      <c r="K1249" s="1"/>
      <c r="L1249" s="1"/>
      <c r="M1249" s="4"/>
      <c r="N1249" s="1"/>
      <c r="O1249" s="4"/>
      <c r="P1249" s="4"/>
      <c r="Q1249" s="4"/>
      <c r="R1249" s="4"/>
      <c r="S1249" s="4"/>
      <c r="T1249" s="1"/>
      <c r="U1249" s="1"/>
      <c r="V1249" s="1"/>
      <c r="W1249" s="1"/>
      <c r="X1249" s="1"/>
      <c r="Y1249" s="1"/>
    </row>
    <row r="1250" spans="1:25" ht="12.75" customHeight="1" x14ac:dyDescent="0.25">
      <c r="A1250" s="4">
        <v>158</v>
      </c>
      <c r="B1250" s="1" t="s">
        <v>1072</v>
      </c>
      <c r="C1250" s="2" t="s">
        <v>1073</v>
      </c>
      <c r="D1250" s="3" t="s">
        <v>35</v>
      </c>
      <c r="E1250" s="11">
        <v>1</v>
      </c>
      <c r="F1250" s="11">
        <v>125.24</v>
      </c>
      <c r="G1250" s="11">
        <v>125.24</v>
      </c>
      <c r="H1250" s="1"/>
      <c r="I1250" s="1"/>
      <c r="J1250" s="1"/>
      <c r="K1250" s="1"/>
      <c r="L1250" s="1"/>
      <c r="M1250" s="4"/>
      <c r="N1250" s="1"/>
      <c r="O1250" s="4"/>
      <c r="P1250" s="4"/>
      <c r="Q1250" s="4"/>
      <c r="R1250" s="4"/>
      <c r="S1250" s="4"/>
      <c r="T1250" s="1"/>
      <c r="U1250" s="1"/>
      <c r="V1250" s="1"/>
      <c r="W1250" s="1"/>
      <c r="X1250" s="1"/>
      <c r="Y1250" s="1"/>
    </row>
    <row r="1251" spans="1:25" ht="12.75" customHeight="1" x14ac:dyDescent="0.25">
      <c r="A1251" s="4">
        <v>159</v>
      </c>
      <c r="B1251" s="1" t="s">
        <v>1134</v>
      </c>
      <c r="C1251" s="2" t="s">
        <v>1135</v>
      </c>
      <c r="D1251" s="3" t="s">
        <v>35</v>
      </c>
      <c r="E1251" s="11">
        <v>1</v>
      </c>
      <c r="F1251" s="11">
        <v>358.04</v>
      </c>
      <c r="G1251" s="11">
        <v>358.04</v>
      </c>
      <c r="H1251" s="1"/>
      <c r="I1251" s="1"/>
      <c r="J1251" s="1"/>
      <c r="K1251" s="1"/>
      <c r="L1251" s="1"/>
      <c r="M1251" s="4"/>
      <c r="N1251" s="1"/>
      <c r="O1251" s="4"/>
      <c r="P1251" s="4"/>
      <c r="Q1251" s="4"/>
      <c r="R1251" s="4"/>
      <c r="S1251" s="4"/>
      <c r="T1251" s="1"/>
      <c r="U1251" s="1"/>
      <c r="V1251" s="1"/>
      <c r="W1251" s="1"/>
      <c r="X1251" s="1"/>
      <c r="Y1251" s="1"/>
    </row>
    <row r="1252" spans="1:25" ht="12.75" customHeight="1" x14ac:dyDescent="0.25">
      <c r="A1252" s="4">
        <v>160</v>
      </c>
      <c r="B1252" s="1" t="s">
        <v>1074</v>
      </c>
      <c r="C1252" s="2" t="s">
        <v>1075</v>
      </c>
      <c r="D1252" s="3" t="s">
        <v>35</v>
      </c>
      <c r="E1252" s="11">
        <v>1</v>
      </c>
      <c r="F1252" s="11">
        <v>6692.81</v>
      </c>
      <c r="G1252" s="11">
        <v>6692.81</v>
      </c>
      <c r="H1252" s="1"/>
      <c r="I1252" s="1"/>
      <c r="J1252" s="1"/>
      <c r="K1252" s="1"/>
      <c r="L1252" s="1"/>
      <c r="M1252" s="4"/>
      <c r="N1252" s="1"/>
      <c r="O1252" s="4"/>
      <c r="P1252" s="4"/>
      <c r="Q1252" s="4"/>
      <c r="R1252" s="4"/>
      <c r="S1252" s="4"/>
      <c r="T1252" s="1"/>
      <c r="U1252" s="1"/>
      <c r="V1252" s="1"/>
      <c r="W1252" s="1"/>
      <c r="X1252" s="1"/>
      <c r="Y1252" s="1"/>
    </row>
    <row r="1253" spans="1:25" ht="12.75" customHeight="1" x14ac:dyDescent="0.25">
      <c r="A1253" s="4">
        <v>161</v>
      </c>
      <c r="B1253" s="1" t="s">
        <v>1074</v>
      </c>
      <c r="C1253" s="2" t="s">
        <v>1136</v>
      </c>
      <c r="D1253" s="3" t="s">
        <v>35</v>
      </c>
      <c r="E1253" s="11">
        <v>1</v>
      </c>
      <c r="F1253" s="11">
        <v>9051.26</v>
      </c>
      <c r="G1253" s="11">
        <v>9051.26</v>
      </c>
      <c r="H1253" s="1"/>
      <c r="I1253" s="1"/>
      <c r="J1253" s="1"/>
      <c r="K1253" s="1"/>
      <c r="L1253" s="1"/>
      <c r="M1253" s="4"/>
      <c r="N1253" s="1"/>
      <c r="O1253" s="4"/>
      <c r="P1253" s="4"/>
      <c r="Q1253" s="4"/>
      <c r="R1253" s="4"/>
      <c r="S1253" s="4"/>
      <c r="T1253" s="1"/>
      <c r="U1253" s="1"/>
      <c r="V1253" s="1"/>
      <c r="W1253" s="1"/>
      <c r="X1253" s="1"/>
      <c r="Y1253" s="1"/>
    </row>
    <row r="1254" spans="1:25" ht="12.75" customHeight="1" x14ac:dyDescent="0.25">
      <c r="A1254" s="4">
        <v>162</v>
      </c>
      <c r="B1254" s="1" t="s">
        <v>1076</v>
      </c>
      <c r="C1254" s="2" t="s">
        <v>1078</v>
      </c>
      <c r="D1254" s="3" t="s">
        <v>35</v>
      </c>
      <c r="E1254" s="11">
        <v>1</v>
      </c>
      <c r="F1254" s="11">
        <v>805.98</v>
      </c>
      <c r="G1254" s="11">
        <v>805.98</v>
      </c>
      <c r="H1254" s="1"/>
      <c r="I1254" s="1"/>
      <c r="J1254" s="1"/>
      <c r="K1254" s="1"/>
      <c r="L1254" s="1"/>
      <c r="M1254" s="4"/>
      <c r="N1254" s="1"/>
      <c r="O1254" s="4"/>
      <c r="P1254" s="4"/>
      <c r="Q1254" s="4"/>
      <c r="R1254" s="4"/>
      <c r="S1254" s="4"/>
      <c r="T1254" s="1"/>
      <c r="U1254" s="1"/>
      <c r="V1254" s="1"/>
      <c r="W1254" s="1"/>
      <c r="X1254" s="1"/>
      <c r="Y1254" s="1"/>
    </row>
    <row r="1255" spans="1:25" ht="12.75" customHeight="1" x14ac:dyDescent="0.25">
      <c r="A1255" s="4">
        <v>163</v>
      </c>
      <c r="B1255" s="1" t="s">
        <v>1076</v>
      </c>
      <c r="C1255" s="2" t="s">
        <v>1137</v>
      </c>
      <c r="D1255" s="3" t="s">
        <v>35</v>
      </c>
      <c r="E1255" s="11">
        <v>1</v>
      </c>
      <c r="F1255" s="11">
        <v>3044.61</v>
      </c>
      <c r="G1255" s="11">
        <v>3044.61</v>
      </c>
      <c r="H1255" s="1"/>
      <c r="I1255" s="1"/>
      <c r="J1255" s="1"/>
      <c r="K1255" s="1"/>
      <c r="L1255" s="1"/>
      <c r="M1255" s="4"/>
      <c r="N1255" s="1"/>
      <c r="O1255" s="4"/>
      <c r="P1255" s="4"/>
      <c r="Q1255" s="4"/>
      <c r="R1255" s="4"/>
      <c r="S1255" s="4"/>
      <c r="T1255" s="1"/>
      <c r="U1255" s="1"/>
      <c r="V1255" s="1"/>
      <c r="W1255" s="1"/>
      <c r="X1255" s="1"/>
      <c r="Y1255" s="1"/>
    </row>
    <row r="1256" spans="1:25" ht="12.75" customHeight="1" x14ac:dyDescent="0.25">
      <c r="A1256" s="4">
        <v>164</v>
      </c>
      <c r="B1256" s="1" t="s">
        <v>761</v>
      </c>
      <c r="C1256" s="2" t="s">
        <v>1138</v>
      </c>
      <c r="D1256" s="3" t="s">
        <v>35</v>
      </c>
      <c r="E1256" s="11">
        <v>1</v>
      </c>
      <c r="F1256" s="11">
        <v>199.88</v>
      </c>
      <c r="G1256" s="11">
        <v>199.88</v>
      </c>
      <c r="H1256" s="1"/>
      <c r="I1256" s="1"/>
      <c r="J1256" s="1"/>
      <c r="K1256" s="1"/>
      <c r="L1256" s="1"/>
      <c r="M1256" s="4"/>
      <c r="N1256" s="1"/>
      <c r="O1256" s="4"/>
      <c r="P1256" s="4"/>
      <c r="Q1256" s="4"/>
      <c r="R1256" s="4"/>
      <c r="S1256" s="4"/>
      <c r="T1256" s="1"/>
      <c r="U1256" s="1"/>
      <c r="V1256" s="1"/>
      <c r="W1256" s="1"/>
      <c r="X1256" s="1"/>
      <c r="Y1256" s="1"/>
    </row>
    <row r="1257" spans="1:25" ht="12.75" customHeight="1" x14ac:dyDescent="0.25">
      <c r="A1257" s="4">
        <v>165</v>
      </c>
      <c r="B1257" s="1" t="s">
        <v>761</v>
      </c>
      <c r="C1257" s="2" t="s">
        <v>1139</v>
      </c>
      <c r="D1257" s="3" t="s">
        <v>35</v>
      </c>
      <c r="E1257" s="11">
        <v>1</v>
      </c>
      <c r="F1257" s="11">
        <v>1356.24</v>
      </c>
      <c r="G1257" s="11">
        <v>1356.24</v>
      </c>
      <c r="H1257" s="1"/>
      <c r="I1257" s="1"/>
      <c r="J1257" s="1"/>
      <c r="K1257" s="1"/>
      <c r="L1257" s="1"/>
      <c r="M1257" s="4"/>
      <c r="N1257" s="1"/>
      <c r="O1257" s="4"/>
      <c r="P1257" s="4"/>
      <c r="Q1257" s="4"/>
      <c r="R1257" s="4"/>
      <c r="S1257" s="4"/>
      <c r="T1257" s="1"/>
      <c r="U1257" s="1"/>
      <c r="V1257" s="1"/>
      <c r="W1257" s="1"/>
      <c r="X1257" s="1"/>
      <c r="Y1257" s="1"/>
    </row>
    <row r="1258" spans="1:25" ht="12.75" customHeight="1" x14ac:dyDescent="0.25">
      <c r="A1258" s="4">
        <v>166</v>
      </c>
      <c r="B1258" s="1" t="s">
        <v>1026</v>
      </c>
      <c r="C1258" s="1" t="s">
        <v>1027</v>
      </c>
      <c r="D1258" s="3" t="s">
        <v>35</v>
      </c>
      <c r="E1258" s="11">
        <v>4</v>
      </c>
      <c r="F1258" s="11">
        <v>129.83000000000001</v>
      </c>
      <c r="G1258" s="11">
        <v>519.32000000000005</v>
      </c>
      <c r="H1258" s="1"/>
      <c r="I1258" s="1"/>
      <c r="J1258" s="1"/>
      <c r="K1258" s="1"/>
      <c r="L1258" s="1"/>
      <c r="M1258" s="4"/>
      <c r="N1258" s="1"/>
      <c r="O1258" s="4"/>
      <c r="P1258" s="4"/>
      <c r="Q1258" s="4"/>
      <c r="R1258" s="4"/>
      <c r="S1258" s="4"/>
      <c r="T1258" s="1"/>
      <c r="U1258" s="1"/>
      <c r="V1258" s="1"/>
      <c r="W1258" s="1"/>
      <c r="X1258" s="1"/>
      <c r="Y1258" s="1"/>
    </row>
    <row r="1259" spans="1:25" ht="12.75" customHeight="1" x14ac:dyDescent="0.25">
      <c r="A1259" s="4">
        <v>167</v>
      </c>
      <c r="B1259" s="1" t="s">
        <v>1028</v>
      </c>
      <c r="C1259" s="2" t="s">
        <v>1029</v>
      </c>
      <c r="D1259" s="3" t="s">
        <v>35</v>
      </c>
      <c r="E1259" s="11">
        <v>4</v>
      </c>
      <c r="F1259" s="11">
        <v>323.14</v>
      </c>
      <c r="G1259" s="11">
        <v>1292.56</v>
      </c>
      <c r="H1259" s="1"/>
      <c r="I1259" s="1"/>
      <c r="J1259" s="1"/>
      <c r="K1259" s="1"/>
      <c r="L1259" s="1"/>
      <c r="M1259" s="4"/>
      <c r="N1259" s="1"/>
      <c r="O1259" s="4"/>
      <c r="P1259" s="4"/>
      <c r="Q1259" s="4"/>
      <c r="R1259" s="4"/>
      <c r="S1259" s="4"/>
      <c r="T1259" s="1"/>
      <c r="U1259" s="1"/>
      <c r="V1259" s="1"/>
      <c r="W1259" s="1"/>
      <c r="X1259" s="1"/>
      <c r="Y1259" s="1"/>
    </row>
    <row r="1260" spans="1:25" ht="12.75" customHeight="1" x14ac:dyDescent="0.25">
      <c r="A1260" s="4">
        <v>168</v>
      </c>
      <c r="B1260" s="1" t="s">
        <v>1022</v>
      </c>
      <c r="C1260" s="2" t="s">
        <v>1023</v>
      </c>
      <c r="D1260" s="3" t="s">
        <v>83</v>
      </c>
      <c r="E1260" s="11">
        <v>0.12</v>
      </c>
      <c r="F1260" s="11">
        <v>8078.09</v>
      </c>
      <c r="G1260" s="11">
        <v>969.37</v>
      </c>
      <c r="H1260" s="1"/>
      <c r="I1260" s="1"/>
      <c r="J1260" s="1"/>
      <c r="K1260" s="1"/>
      <c r="L1260" s="1"/>
      <c r="M1260" s="4"/>
      <c r="N1260" s="1"/>
      <c r="O1260" s="4"/>
      <c r="P1260" s="4"/>
      <c r="Q1260" s="4"/>
      <c r="R1260" s="4"/>
      <c r="S1260" s="4"/>
      <c r="T1260" s="1"/>
      <c r="U1260" s="1"/>
      <c r="V1260" s="1"/>
      <c r="W1260" s="1"/>
      <c r="X1260" s="1"/>
      <c r="Y1260" s="1"/>
    </row>
    <row r="1261" spans="1:25" ht="12.75" customHeight="1" x14ac:dyDescent="0.25">
      <c r="A1261" s="4">
        <v>169</v>
      </c>
      <c r="B1261" s="1" t="s">
        <v>1024</v>
      </c>
      <c r="C1261" s="2" t="s">
        <v>1025</v>
      </c>
      <c r="D1261" s="3" t="s">
        <v>69</v>
      </c>
      <c r="E1261" s="11">
        <v>11.148</v>
      </c>
      <c r="F1261" s="11">
        <v>154.63</v>
      </c>
      <c r="G1261" s="11">
        <v>1723.82</v>
      </c>
      <c r="H1261" s="1"/>
      <c r="I1261" s="1"/>
      <c r="J1261" s="1"/>
      <c r="K1261" s="1"/>
      <c r="L1261" s="1"/>
      <c r="M1261" s="4"/>
      <c r="N1261" s="1"/>
      <c r="O1261" s="4"/>
      <c r="P1261" s="4"/>
      <c r="Q1261" s="4"/>
      <c r="R1261" s="4"/>
      <c r="S1261" s="4"/>
      <c r="T1261" s="1"/>
      <c r="U1261" s="1"/>
      <c r="V1261" s="1"/>
      <c r="W1261" s="1"/>
      <c r="X1261" s="1"/>
      <c r="Y1261" s="1"/>
    </row>
    <row r="1262" spans="1:25" ht="12.75" customHeight="1" x14ac:dyDescent="0.25">
      <c r="A1262" s="4">
        <v>170</v>
      </c>
      <c r="B1262" s="1" t="s">
        <v>1120</v>
      </c>
      <c r="C1262" s="2" t="s">
        <v>1121</v>
      </c>
      <c r="D1262" s="3" t="s">
        <v>83</v>
      </c>
      <c r="E1262" s="11">
        <v>1.55</v>
      </c>
      <c r="F1262" s="11">
        <v>10675.82</v>
      </c>
      <c r="G1262" s="11">
        <v>16547.52</v>
      </c>
      <c r="H1262" s="1"/>
      <c r="I1262" s="1"/>
      <c r="J1262" s="1"/>
      <c r="K1262" s="1"/>
      <c r="L1262" s="1"/>
      <c r="M1262" s="4"/>
      <c r="N1262" s="1"/>
      <c r="O1262" s="4"/>
      <c r="P1262" s="4"/>
      <c r="Q1262" s="4"/>
      <c r="R1262" s="4"/>
      <c r="S1262" s="4"/>
      <c r="T1262" s="1"/>
      <c r="U1262" s="1"/>
      <c r="V1262" s="1"/>
      <c r="W1262" s="1"/>
      <c r="X1262" s="1"/>
      <c r="Y1262" s="1"/>
    </row>
    <row r="1263" spans="1:25" ht="12.75" customHeight="1" x14ac:dyDescent="0.25">
      <c r="A1263" s="4">
        <v>171</v>
      </c>
      <c r="B1263" s="1" t="s">
        <v>1055</v>
      </c>
      <c r="C1263" s="2" t="s">
        <v>1122</v>
      </c>
      <c r="D1263" s="3" t="s">
        <v>69</v>
      </c>
      <c r="E1263" s="11">
        <v>146.63</v>
      </c>
      <c r="F1263" s="11">
        <v>467.1</v>
      </c>
      <c r="G1263" s="11">
        <v>68490.87</v>
      </c>
      <c r="H1263" s="1"/>
      <c r="I1263" s="1"/>
      <c r="J1263" s="1"/>
      <c r="K1263" s="1"/>
      <c r="L1263" s="1"/>
      <c r="M1263" s="4"/>
      <c r="N1263" s="1"/>
      <c r="O1263" s="4"/>
      <c r="P1263" s="4"/>
      <c r="Q1263" s="4"/>
      <c r="R1263" s="4"/>
      <c r="S1263" s="4"/>
      <c r="T1263" s="1"/>
      <c r="U1263" s="1"/>
      <c r="V1263" s="1"/>
      <c r="W1263" s="1"/>
      <c r="X1263" s="1"/>
      <c r="Y1263" s="1"/>
    </row>
    <row r="1264" spans="1:25" ht="12.75" customHeight="1" x14ac:dyDescent="0.25">
      <c r="A1264" s="4">
        <v>172</v>
      </c>
      <c r="B1264" s="1" t="s">
        <v>826</v>
      </c>
      <c r="C1264" s="2" t="s">
        <v>827</v>
      </c>
      <c r="D1264" s="3" t="s">
        <v>828</v>
      </c>
      <c r="E1264" s="11">
        <v>16.7</v>
      </c>
      <c r="F1264" s="11">
        <v>234.29</v>
      </c>
      <c r="G1264" s="11">
        <v>3912.64</v>
      </c>
      <c r="H1264" s="1"/>
      <c r="I1264" s="1"/>
      <c r="J1264" s="1"/>
      <c r="K1264" s="1"/>
      <c r="L1264" s="1"/>
      <c r="M1264" s="4"/>
      <c r="N1264" s="1"/>
      <c r="O1264" s="4"/>
      <c r="P1264" s="4"/>
      <c r="Q1264" s="4"/>
      <c r="R1264" s="4"/>
      <c r="S1264" s="4"/>
      <c r="T1264" s="1"/>
      <c r="U1264" s="1"/>
      <c r="V1264" s="1"/>
      <c r="W1264" s="1"/>
      <c r="X1264" s="1"/>
      <c r="Y1264" s="1"/>
    </row>
    <row r="1265" spans="1:25" ht="12.75" customHeight="1" x14ac:dyDescent="0.25">
      <c r="A1265" s="4">
        <v>173</v>
      </c>
      <c r="B1265" s="1" t="s">
        <v>2737</v>
      </c>
      <c r="C1265" s="2" t="s">
        <v>1035</v>
      </c>
      <c r="D1265" s="3" t="s">
        <v>69</v>
      </c>
      <c r="E1265" s="11">
        <v>6.12</v>
      </c>
      <c r="F1265" s="11">
        <v>102.18</v>
      </c>
      <c r="G1265" s="11">
        <v>625.34</v>
      </c>
      <c r="H1265" s="1"/>
      <c r="I1265" s="1"/>
      <c r="J1265" s="1"/>
      <c r="K1265" s="1"/>
      <c r="L1265" s="1"/>
      <c r="M1265" s="4"/>
      <c r="N1265" s="1"/>
      <c r="O1265" s="4"/>
      <c r="P1265" s="4"/>
      <c r="Q1265" s="4"/>
      <c r="R1265" s="4"/>
      <c r="S1265" s="4"/>
      <c r="T1265" s="1"/>
      <c r="U1265" s="1"/>
      <c r="V1265" s="1"/>
      <c r="W1265" s="1"/>
      <c r="X1265" s="1"/>
      <c r="Y1265" s="1"/>
    </row>
    <row r="1266" spans="1:25" ht="12.75" customHeight="1" x14ac:dyDescent="0.25">
      <c r="A1266" s="4">
        <v>174</v>
      </c>
      <c r="B1266" s="1" t="s">
        <v>2737</v>
      </c>
      <c r="C1266" s="2" t="s">
        <v>1140</v>
      </c>
      <c r="D1266" s="3" t="s">
        <v>69</v>
      </c>
      <c r="E1266" s="11">
        <v>158.1</v>
      </c>
      <c r="F1266" s="11">
        <v>247.24</v>
      </c>
      <c r="G1266" s="11">
        <v>39088.639999999999</v>
      </c>
      <c r="H1266" s="1"/>
      <c r="I1266" s="1"/>
      <c r="J1266" s="1"/>
      <c r="K1266" s="1"/>
      <c r="L1266" s="1"/>
      <c r="M1266" s="4"/>
      <c r="N1266" s="1"/>
      <c r="O1266" s="4"/>
      <c r="P1266" s="4"/>
      <c r="Q1266" s="4"/>
      <c r="R1266" s="4"/>
      <c r="S1266" s="4"/>
      <c r="T1266" s="1"/>
      <c r="U1266" s="1"/>
      <c r="V1266" s="1"/>
      <c r="W1266" s="1"/>
      <c r="X1266" s="1"/>
      <c r="Y1266" s="1"/>
    </row>
    <row r="1267" spans="1:25" ht="12.75" customHeight="1" x14ac:dyDescent="0.25">
      <c r="A1267" s="4">
        <v>175</v>
      </c>
      <c r="B1267" s="1" t="s">
        <v>2737</v>
      </c>
      <c r="C1267" s="2" t="s">
        <v>1141</v>
      </c>
      <c r="D1267" s="3" t="s">
        <v>69</v>
      </c>
      <c r="E1267" s="11">
        <v>6.12</v>
      </c>
      <c r="F1267" s="11">
        <v>339</v>
      </c>
      <c r="G1267" s="11">
        <v>2074.6799999999998</v>
      </c>
      <c r="H1267" s="1"/>
      <c r="I1267" s="1"/>
      <c r="J1267" s="1"/>
      <c r="K1267" s="1"/>
      <c r="L1267" s="1"/>
      <c r="M1267" s="4"/>
      <c r="N1267" s="1"/>
      <c r="O1267" s="4"/>
      <c r="P1267" s="4"/>
      <c r="Q1267" s="4"/>
      <c r="R1267" s="4"/>
      <c r="S1267" s="4"/>
      <c r="T1267" s="1"/>
      <c r="U1267" s="1"/>
      <c r="V1267" s="1"/>
      <c r="W1267" s="1"/>
      <c r="X1267" s="1"/>
      <c r="Y1267" s="1"/>
    </row>
    <row r="1268" spans="1:25" ht="12.75" customHeight="1" x14ac:dyDescent="0.25">
      <c r="A1268" s="4">
        <v>176</v>
      </c>
      <c r="B1268" s="1" t="s">
        <v>2737</v>
      </c>
      <c r="C1268" s="2" t="s">
        <v>1142</v>
      </c>
      <c r="D1268" s="3" t="s">
        <v>69</v>
      </c>
      <c r="E1268" s="11">
        <v>7.14</v>
      </c>
      <c r="F1268" s="11">
        <v>572.38</v>
      </c>
      <c r="G1268" s="11">
        <v>4086.79</v>
      </c>
      <c r="H1268" s="1"/>
      <c r="I1268" s="1"/>
      <c r="J1268" s="1"/>
      <c r="K1268" s="1"/>
      <c r="L1268" s="1"/>
      <c r="M1268" s="4"/>
      <c r="N1268" s="1"/>
      <c r="O1268" s="4"/>
      <c r="P1268" s="4"/>
      <c r="Q1268" s="4"/>
      <c r="R1268" s="4"/>
      <c r="S1268" s="4"/>
      <c r="T1268" s="1"/>
      <c r="U1268" s="1"/>
      <c r="V1268" s="1"/>
      <c r="W1268" s="1"/>
      <c r="X1268" s="1"/>
      <c r="Y1268" s="1"/>
    </row>
    <row r="1269" spans="1:25" ht="12.75" customHeight="1" x14ac:dyDescent="0.25">
      <c r="A1269" s="4">
        <v>177</v>
      </c>
      <c r="B1269" s="2" t="s">
        <v>2730</v>
      </c>
      <c r="C1269" s="2" t="s">
        <v>835</v>
      </c>
      <c r="D1269" s="3" t="s">
        <v>69</v>
      </c>
      <c r="E1269" s="11">
        <v>230.69380000000001</v>
      </c>
      <c r="F1269" s="11">
        <v>7.78</v>
      </c>
      <c r="G1269" s="11">
        <v>1794.8</v>
      </c>
      <c r="H1269" s="1"/>
      <c r="I1269" s="1"/>
      <c r="J1269" s="1"/>
      <c r="K1269" s="1"/>
      <c r="L1269" s="1"/>
      <c r="M1269" s="4"/>
      <c r="N1269" s="1"/>
      <c r="O1269" s="4"/>
      <c r="P1269" s="4"/>
      <c r="Q1269" s="4"/>
      <c r="R1269" s="4"/>
      <c r="S1269" s="4"/>
      <c r="T1269" s="1"/>
      <c r="U1269" s="1"/>
      <c r="V1269" s="1"/>
      <c r="W1269" s="1"/>
      <c r="X1269" s="1"/>
      <c r="Y1269" s="1"/>
    </row>
    <row r="1270" spans="1:25" ht="12.75" customHeight="1" x14ac:dyDescent="0.25">
      <c r="A1270" s="4">
        <v>178</v>
      </c>
      <c r="B1270" s="2" t="s">
        <v>2731</v>
      </c>
      <c r="C1270" s="2" t="s">
        <v>836</v>
      </c>
      <c r="D1270" s="3" t="s">
        <v>155</v>
      </c>
      <c r="E1270" s="11">
        <v>2.3714</v>
      </c>
      <c r="F1270" s="11">
        <v>478.23</v>
      </c>
      <c r="G1270" s="11">
        <v>1134.07</v>
      </c>
      <c r="H1270" s="1"/>
      <c r="I1270" s="1"/>
      <c r="J1270" s="1"/>
      <c r="K1270" s="1"/>
      <c r="L1270" s="1"/>
      <c r="M1270" s="4"/>
      <c r="N1270" s="1"/>
      <c r="O1270" s="4"/>
      <c r="P1270" s="4"/>
      <c r="Q1270" s="4"/>
      <c r="R1270" s="4"/>
      <c r="S1270" s="4"/>
      <c r="T1270" s="1"/>
      <c r="U1270" s="1"/>
      <c r="V1270" s="1"/>
      <c r="W1270" s="1"/>
      <c r="X1270" s="1"/>
      <c r="Y1270" s="1"/>
    </row>
    <row r="1271" spans="1:25" ht="12.75" customHeight="1" x14ac:dyDescent="0.25">
      <c r="A1271" s="4">
        <v>179</v>
      </c>
      <c r="B1271" s="2" t="s">
        <v>2732</v>
      </c>
      <c r="C1271" s="1" t="s">
        <v>837</v>
      </c>
      <c r="D1271" s="3" t="s">
        <v>155</v>
      </c>
      <c r="E1271" s="11">
        <v>0.51770000000000005</v>
      </c>
      <c r="F1271" s="11">
        <v>311.02</v>
      </c>
      <c r="G1271" s="11">
        <v>161.02000000000001</v>
      </c>
      <c r="H1271" s="1"/>
      <c r="I1271" s="1"/>
      <c r="J1271" s="1"/>
      <c r="K1271" s="1"/>
      <c r="L1271" s="1"/>
      <c r="M1271" s="4"/>
      <c r="N1271" s="1"/>
      <c r="O1271" s="4"/>
      <c r="P1271" s="4"/>
      <c r="Q1271" s="4"/>
      <c r="R1271" s="4"/>
      <c r="S1271" s="4"/>
      <c r="T1271" s="1"/>
      <c r="U1271" s="1"/>
      <c r="V1271" s="1"/>
      <c r="W1271" s="1"/>
      <c r="X1271" s="1"/>
      <c r="Y1271" s="1"/>
    </row>
    <row r="1272" spans="1:25" ht="12.75" customHeight="1" x14ac:dyDescent="0.25">
      <c r="A1272" s="4">
        <v>180</v>
      </c>
      <c r="B1272" s="2" t="s">
        <v>2738</v>
      </c>
      <c r="C1272" s="2" t="s">
        <v>1038</v>
      </c>
      <c r="D1272" s="3" t="s">
        <v>69</v>
      </c>
      <c r="E1272" s="11">
        <v>12</v>
      </c>
      <c r="F1272" s="11">
        <v>77.06</v>
      </c>
      <c r="G1272" s="11">
        <v>924.72</v>
      </c>
      <c r="H1272" s="1"/>
      <c r="I1272" s="1"/>
      <c r="J1272" s="1"/>
      <c r="K1272" s="1"/>
      <c r="L1272" s="1"/>
      <c r="M1272" s="4"/>
      <c r="N1272" s="1"/>
      <c r="O1272" s="4"/>
      <c r="P1272" s="4"/>
      <c r="Q1272" s="4"/>
      <c r="R1272" s="4"/>
      <c r="S1272" s="4"/>
      <c r="T1272" s="1"/>
      <c r="U1272" s="1"/>
      <c r="V1272" s="1"/>
      <c r="W1272" s="1"/>
      <c r="X1272" s="1"/>
      <c r="Y1272" s="1"/>
    </row>
    <row r="1273" spans="1:25" ht="12.75" customHeight="1" x14ac:dyDescent="0.25">
      <c r="A1273" s="4">
        <v>181</v>
      </c>
      <c r="B1273" s="2" t="s">
        <v>2738</v>
      </c>
      <c r="C1273" s="2" t="s">
        <v>1124</v>
      </c>
      <c r="D1273" s="3" t="s">
        <v>69</v>
      </c>
      <c r="E1273" s="11">
        <v>155</v>
      </c>
      <c r="F1273" s="11">
        <v>176.64</v>
      </c>
      <c r="G1273" s="11">
        <v>27379.200000000001</v>
      </c>
      <c r="H1273" s="1"/>
      <c r="I1273" s="1"/>
      <c r="J1273" s="1"/>
      <c r="K1273" s="1"/>
      <c r="L1273" s="1"/>
      <c r="M1273" s="4"/>
      <c r="N1273" s="1"/>
      <c r="O1273" s="4"/>
      <c r="P1273" s="4"/>
      <c r="Q1273" s="4"/>
      <c r="R1273" s="4"/>
      <c r="S1273" s="4"/>
      <c r="T1273" s="1"/>
      <c r="U1273" s="1"/>
      <c r="V1273" s="1"/>
      <c r="W1273" s="1"/>
      <c r="X1273" s="1"/>
      <c r="Y1273" s="1"/>
    </row>
    <row r="1274" spans="1:25" ht="12.75" customHeight="1" x14ac:dyDescent="0.25">
      <c r="A1274" s="4">
        <v>182</v>
      </c>
      <c r="B1274" s="2" t="s">
        <v>2739</v>
      </c>
      <c r="C1274" s="2" t="s">
        <v>1041</v>
      </c>
      <c r="D1274" s="3" t="s">
        <v>35</v>
      </c>
      <c r="E1274" s="11">
        <v>4</v>
      </c>
      <c r="F1274" s="11">
        <v>7.6</v>
      </c>
      <c r="G1274" s="11">
        <v>30.4</v>
      </c>
      <c r="H1274" s="1"/>
      <c r="I1274" s="1"/>
      <c r="J1274" s="1"/>
      <c r="K1274" s="1"/>
      <c r="L1274" s="1"/>
      <c r="M1274" s="4"/>
      <c r="N1274" s="1"/>
      <c r="O1274" s="4"/>
      <c r="P1274" s="4"/>
      <c r="Q1274" s="4"/>
      <c r="R1274" s="4"/>
      <c r="S1274" s="4"/>
      <c r="T1274" s="1"/>
      <c r="U1274" s="1"/>
      <c r="V1274" s="1"/>
      <c r="W1274" s="1"/>
      <c r="X1274" s="1"/>
      <c r="Y1274" s="1"/>
    </row>
    <row r="1275" spans="1:25" ht="12.75" customHeight="1" x14ac:dyDescent="0.25">
      <c r="A1275" s="4">
        <v>183</v>
      </c>
      <c r="B1275" s="2" t="s">
        <v>2739</v>
      </c>
      <c r="C1275" s="2" t="s">
        <v>1143</v>
      </c>
      <c r="D1275" s="3" t="s">
        <v>35</v>
      </c>
      <c r="E1275" s="11">
        <v>26</v>
      </c>
      <c r="F1275" s="11">
        <v>8.7899999999999991</v>
      </c>
      <c r="G1275" s="11">
        <v>228.54</v>
      </c>
      <c r="H1275" s="1"/>
      <c r="I1275" s="1"/>
      <c r="J1275" s="1"/>
      <c r="K1275" s="1"/>
      <c r="L1275" s="1"/>
      <c r="M1275" s="4"/>
      <c r="N1275" s="1"/>
      <c r="O1275" s="4"/>
      <c r="P1275" s="4"/>
      <c r="Q1275" s="4"/>
      <c r="R1275" s="4"/>
      <c r="S1275" s="4"/>
      <c r="T1275" s="1"/>
      <c r="U1275" s="1"/>
      <c r="V1275" s="1"/>
      <c r="W1275" s="1"/>
      <c r="X1275" s="1"/>
      <c r="Y1275" s="1"/>
    </row>
    <row r="1276" spans="1:25" ht="12.75" customHeight="1" x14ac:dyDescent="0.25">
      <c r="A1276" s="4">
        <v>184</v>
      </c>
      <c r="B1276" s="1" t="s">
        <v>1105</v>
      </c>
      <c r="C1276" s="2" t="s">
        <v>1144</v>
      </c>
      <c r="D1276" s="3" t="s">
        <v>35</v>
      </c>
      <c r="E1276" s="11">
        <v>34</v>
      </c>
      <c r="F1276" s="11">
        <v>13.05</v>
      </c>
      <c r="G1276" s="11">
        <v>443.7</v>
      </c>
      <c r="H1276" s="1"/>
      <c r="I1276" s="1"/>
      <c r="J1276" s="1"/>
      <c r="K1276" s="1"/>
      <c r="L1276" s="1"/>
      <c r="M1276" s="4"/>
      <c r="N1276" s="1"/>
      <c r="O1276" s="4"/>
      <c r="P1276" s="4"/>
      <c r="Q1276" s="4"/>
      <c r="R1276" s="4"/>
      <c r="S1276" s="4"/>
      <c r="T1276" s="1"/>
      <c r="U1276" s="1"/>
      <c r="V1276" s="1"/>
      <c r="W1276" s="1"/>
      <c r="X1276" s="1"/>
      <c r="Y1276" s="1"/>
    </row>
    <row r="1277" spans="1:25" ht="12.75" customHeight="1" x14ac:dyDescent="0.25">
      <c r="A1277" s="4">
        <v>185</v>
      </c>
      <c r="B1277" s="2" t="s">
        <v>2740</v>
      </c>
      <c r="C1277" s="2" t="s">
        <v>1044</v>
      </c>
      <c r="D1277" s="3" t="s">
        <v>35</v>
      </c>
      <c r="E1277" s="11">
        <v>22</v>
      </c>
      <c r="F1277" s="11">
        <v>51.07</v>
      </c>
      <c r="G1277" s="11">
        <v>1123.54</v>
      </c>
      <c r="H1277" s="1"/>
      <c r="I1277" s="1"/>
      <c r="J1277" s="1"/>
      <c r="K1277" s="1"/>
      <c r="L1277" s="1"/>
      <c r="M1277" s="4"/>
      <c r="N1277" s="1"/>
      <c r="O1277" s="4"/>
      <c r="P1277" s="4"/>
      <c r="Q1277" s="4"/>
      <c r="R1277" s="4"/>
      <c r="S1277" s="4"/>
      <c r="T1277" s="1"/>
      <c r="U1277" s="1"/>
      <c r="V1277" s="1"/>
      <c r="W1277" s="1"/>
      <c r="X1277" s="1"/>
      <c r="Y1277" s="1"/>
    </row>
    <row r="1278" spans="1:25" ht="12.75" customHeight="1" x14ac:dyDescent="0.25">
      <c r="A1278" s="4">
        <v>186</v>
      </c>
      <c r="B1278" s="2" t="s">
        <v>2740</v>
      </c>
      <c r="C1278" s="2" t="s">
        <v>1126</v>
      </c>
      <c r="D1278" s="3" t="s">
        <v>35</v>
      </c>
      <c r="E1278" s="11">
        <v>106</v>
      </c>
      <c r="F1278" s="11">
        <v>412.82</v>
      </c>
      <c r="G1278" s="11">
        <v>43758.92</v>
      </c>
      <c r="H1278" s="1"/>
      <c r="I1278" s="1"/>
      <c r="J1278" s="1"/>
      <c r="K1278" s="1"/>
      <c r="L1278" s="1"/>
      <c r="M1278" s="4"/>
      <c r="N1278" s="1"/>
      <c r="O1278" s="4"/>
      <c r="P1278" s="4"/>
      <c r="Q1278" s="4"/>
      <c r="R1278" s="4"/>
      <c r="S1278" s="4"/>
      <c r="T1278" s="1"/>
      <c r="U1278" s="1"/>
      <c r="V1278" s="1"/>
      <c r="W1278" s="1"/>
      <c r="X1278" s="1"/>
      <c r="Y1278" s="1"/>
    </row>
    <row r="1279" spans="1:25" ht="12.75" customHeight="1" x14ac:dyDescent="0.25">
      <c r="A1279" s="4">
        <v>187</v>
      </c>
      <c r="B1279" s="2" t="s">
        <v>2740</v>
      </c>
      <c r="C1279" s="1" t="s">
        <v>1047</v>
      </c>
      <c r="D1279" s="3" t="s">
        <v>35</v>
      </c>
      <c r="E1279" s="11">
        <v>8</v>
      </c>
      <c r="F1279" s="11">
        <v>294.72000000000003</v>
      </c>
      <c r="G1279" s="11">
        <v>2357.7600000000002</v>
      </c>
      <c r="H1279" s="1"/>
      <c r="I1279" s="1"/>
      <c r="J1279" s="1"/>
      <c r="K1279" s="1"/>
      <c r="L1279" s="1"/>
      <c r="M1279" s="4"/>
      <c r="N1279" s="1"/>
      <c r="O1279" s="4"/>
      <c r="P1279" s="4"/>
      <c r="Q1279" s="4"/>
      <c r="R1279" s="4"/>
      <c r="S1279" s="4"/>
      <c r="T1279" s="1"/>
      <c r="U1279" s="1"/>
      <c r="V1279" s="1"/>
      <c r="W1279" s="1"/>
      <c r="X1279" s="1"/>
      <c r="Y1279" s="1"/>
    </row>
    <row r="1280" spans="1:25" ht="12.75" customHeight="1" x14ac:dyDescent="0.25">
      <c r="A1280" s="4">
        <v>188</v>
      </c>
      <c r="B1280" s="2" t="s">
        <v>2740</v>
      </c>
      <c r="C1280" s="1" t="s">
        <v>1127</v>
      </c>
      <c r="D1280" s="3" t="s">
        <v>35</v>
      </c>
      <c r="E1280" s="11">
        <v>24</v>
      </c>
      <c r="F1280" s="11">
        <v>2266.42</v>
      </c>
      <c r="G1280" s="11">
        <v>54394.080000000002</v>
      </c>
      <c r="H1280" s="1"/>
      <c r="I1280" s="1"/>
      <c r="J1280" s="1"/>
      <c r="K1280" s="1"/>
      <c r="L1280" s="1"/>
      <c r="M1280" s="4"/>
      <c r="N1280" s="1"/>
      <c r="O1280" s="4"/>
      <c r="P1280" s="4"/>
      <c r="Q1280" s="4"/>
      <c r="R1280" s="4"/>
      <c r="S1280" s="4"/>
      <c r="T1280" s="1"/>
      <c r="U1280" s="1"/>
      <c r="V1280" s="1"/>
      <c r="W1280" s="1"/>
      <c r="X1280" s="1"/>
      <c r="Y1280" s="1"/>
    </row>
    <row r="1281" spans="1:25" ht="12.75" customHeight="1" x14ac:dyDescent="0.25">
      <c r="A1281" s="4">
        <v>189</v>
      </c>
      <c r="B1281" s="2" t="s">
        <v>2740</v>
      </c>
      <c r="C1281" s="2" t="s">
        <v>1145</v>
      </c>
      <c r="D1281" s="3" t="s">
        <v>35</v>
      </c>
      <c r="E1281" s="11">
        <v>24</v>
      </c>
      <c r="F1281" s="11">
        <v>1386.16</v>
      </c>
      <c r="G1281" s="11">
        <v>33267.839999999997</v>
      </c>
      <c r="H1281" s="1"/>
      <c r="I1281" s="1"/>
      <c r="J1281" s="1"/>
      <c r="K1281" s="1"/>
      <c r="L1281" s="1"/>
      <c r="M1281" s="4"/>
      <c r="N1281" s="1"/>
      <c r="O1281" s="4"/>
      <c r="P1281" s="4"/>
      <c r="Q1281" s="4"/>
      <c r="R1281" s="4"/>
      <c r="S1281" s="4"/>
      <c r="T1281" s="1"/>
      <c r="U1281" s="1"/>
      <c r="V1281" s="1"/>
      <c r="W1281" s="1"/>
      <c r="X1281" s="1"/>
      <c r="Y1281" s="1"/>
    </row>
    <row r="1282" spans="1:25" ht="12.75" customHeight="1" x14ac:dyDescent="0.25">
      <c r="A1282" s="4">
        <v>190</v>
      </c>
      <c r="B1282" s="2" t="s">
        <v>2740</v>
      </c>
      <c r="C1282" s="2" t="s">
        <v>1146</v>
      </c>
      <c r="D1282" s="3" t="s">
        <v>35</v>
      </c>
      <c r="E1282" s="11">
        <v>2</v>
      </c>
      <c r="F1282" s="11">
        <v>372.06</v>
      </c>
      <c r="G1282" s="11">
        <v>744.12</v>
      </c>
      <c r="H1282" s="1"/>
      <c r="I1282" s="1"/>
      <c r="J1282" s="1"/>
      <c r="K1282" s="1"/>
      <c r="L1282" s="1"/>
      <c r="M1282" s="4"/>
      <c r="N1282" s="1"/>
      <c r="O1282" s="4"/>
      <c r="P1282" s="4"/>
      <c r="Q1282" s="4"/>
      <c r="R1282" s="4"/>
      <c r="S1282" s="4"/>
      <c r="T1282" s="1"/>
      <c r="U1282" s="1"/>
      <c r="V1282" s="1"/>
      <c r="W1282" s="1"/>
      <c r="X1282" s="1"/>
      <c r="Y1282" s="1"/>
    </row>
    <row r="1283" spans="1:25" ht="12.75" customHeight="1" x14ac:dyDescent="0.25">
      <c r="A1283" s="4">
        <v>191</v>
      </c>
      <c r="B1283" s="2" t="s">
        <v>2740</v>
      </c>
      <c r="C1283" s="2" t="s">
        <v>1050</v>
      </c>
      <c r="D1283" s="3" t="s">
        <v>35</v>
      </c>
      <c r="E1283" s="11">
        <v>2</v>
      </c>
      <c r="F1283" s="11">
        <v>372.06</v>
      </c>
      <c r="G1283" s="11">
        <v>744.12</v>
      </c>
      <c r="H1283" s="1"/>
      <c r="I1283" s="1"/>
      <c r="J1283" s="1"/>
      <c r="K1283" s="1"/>
      <c r="L1283" s="1"/>
      <c r="M1283" s="4"/>
      <c r="N1283" s="1"/>
      <c r="O1283" s="4"/>
      <c r="P1283" s="4"/>
      <c r="Q1283" s="4"/>
      <c r="R1283" s="4"/>
      <c r="S1283" s="4"/>
      <c r="T1283" s="1"/>
      <c r="U1283" s="1"/>
      <c r="V1283" s="1"/>
      <c r="W1283" s="1"/>
      <c r="X1283" s="1"/>
      <c r="Y1283" s="1"/>
    </row>
    <row r="1284" spans="1:25" ht="12.75" customHeight="1" x14ac:dyDescent="0.25">
      <c r="A1284" s="4">
        <v>192</v>
      </c>
      <c r="B1284" s="2" t="s">
        <v>2740</v>
      </c>
      <c r="C1284" s="2" t="s">
        <v>1147</v>
      </c>
      <c r="D1284" s="3" t="s">
        <v>35</v>
      </c>
      <c r="E1284" s="11">
        <v>2</v>
      </c>
      <c r="F1284" s="11">
        <v>1234.05</v>
      </c>
      <c r="G1284" s="11">
        <v>2468.1</v>
      </c>
      <c r="H1284" s="1"/>
      <c r="I1284" s="1"/>
      <c r="J1284" s="1"/>
      <c r="K1284" s="1"/>
      <c r="L1284" s="1"/>
      <c r="M1284" s="4"/>
      <c r="N1284" s="1"/>
      <c r="O1284" s="4"/>
      <c r="P1284" s="4"/>
      <c r="Q1284" s="4"/>
      <c r="R1284" s="4"/>
      <c r="S1284" s="4"/>
      <c r="T1284" s="1"/>
      <c r="U1284" s="1"/>
      <c r="V1284" s="1"/>
      <c r="W1284" s="1"/>
      <c r="X1284" s="1"/>
      <c r="Y1284" s="1"/>
    </row>
    <row r="1285" spans="1:25" ht="12.75" customHeight="1" x14ac:dyDescent="0.25">
      <c r="A1285" s="4">
        <v>193</v>
      </c>
      <c r="B1285" s="2" t="s">
        <v>2740</v>
      </c>
      <c r="C1285" s="2" t="s">
        <v>1128</v>
      </c>
      <c r="D1285" s="3" t="s">
        <v>35</v>
      </c>
      <c r="E1285" s="11">
        <v>4</v>
      </c>
      <c r="F1285" s="11">
        <v>1290.07</v>
      </c>
      <c r="G1285" s="11">
        <v>5160.28</v>
      </c>
      <c r="H1285" s="1"/>
      <c r="I1285" s="1"/>
      <c r="J1285" s="1"/>
      <c r="K1285" s="1"/>
      <c r="L1285" s="1"/>
      <c r="M1285" s="4"/>
      <c r="N1285" s="1"/>
      <c r="O1285" s="4"/>
      <c r="P1285" s="4"/>
      <c r="Q1285" s="4"/>
      <c r="R1285" s="4"/>
      <c r="S1285" s="4"/>
      <c r="T1285" s="1"/>
      <c r="U1285" s="1"/>
      <c r="V1285" s="1"/>
      <c r="W1285" s="1"/>
      <c r="X1285" s="1"/>
      <c r="Y1285" s="1"/>
    </row>
    <row r="1286" spans="1:25" ht="12.75" customHeight="1" x14ac:dyDescent="0.25">
      <c r="A1286" s="4">
        <v>194</v>
      </c>
      <c r="B1286" s="2" t="s">
        <v>2740</v>
      </c>
      <c r="C1286" s="1" t="s">
        <v>1148</v>
      </c>
      <c r="D1286" s="3" t="s">
        <v>35</v>
      </c>
      <c r="E1286" s="11">
        <v>2</v>
      </c>
      <c r="F1286" s="11">
        <v>2688.86</v>
      </c>
      <c r="G1286" s="11">
        <v>5377.72</v>
      </c>
      <c r="H1286" s="1"/>
      <c r="I1286" s="1"/>
      <c r="J1286" s="1"/>
      <c r="K1286" s="1"/>
      <c r="L1286" s="1"/>
      <c r="M1286" s="4"/>
      <c r="N1286" s="1"/>
      <c r="O1286" s="4"/>
      <c r="P1286" s="4"/>
      <c r="Q1286" s="4"/>
      <c r="R1286" s="4"/>
      <c r="S1286" s="4"/>
      <c r="T1286" s="1"/>
      <c r="U1286" s="1"/>
      <c r="V1286" s="1"/>
      <c r="W1286" s="1"/>
      <c r="X1286" s="1"/>
      <c r="Y1286" s="1"/>
    </row>
    <row r="1287" spans="1:25" ht="12.75" customHeight="1" x14ac:dyDescent="0.25">
      <c r="A1287" s="4">
        <v>195</v>
      </c>
      <c r="B1287" s="1" t="s">
        <v>1149</v>
      </c>
      <c r="C1287" s="2" t="s">
        <v>1150</v>
      </c>
      <c r="D1287" s="3" t="s">
        <v>1151</v>
      </c>
      <c r="E1287" s="11">
        <v>1</v>
      </c>
      <c r="F1287" s="11">
        <v>7382.58</v>
      </c>
      <c r="G1287" s="11">
        <v>7382.58</v>
      </c>
      <c r="H1287" s="1"/>
      <c r="I1287" s="1"/>
      <c r="J1287" s="1"/>
      <c r="K1287" s="1"/>
      <c r="L1287" s="1"/>
      <c r="M1287" s="4"/>
      <c r="N1287" s="1"/>
      <c r="O1287" s="4"/>
      <c r="P1287" s="4"/>
      <c r="Q1287" s="4"/>
      <c r="R1287" s="4"/>
      <c r="S1287" s="4"/>
      <c r="T1287" s="1"/>
      <c r="U1287" s="1"/>
      <c r="V1287" s="1"/>
      <c r="W1287" s="1"/>
      <c r="X1287" s="1"/>
      <c r="Y1287" s="1"/>
    </row>
    <row r="1288" spans="1:25" ht="12.75" customHeight="1" x14ac:dyDescent="0.25">
      <c r="A1288" s="4">
        <v>196</v>
      </c>
      <c r="B1288" s="2" t="s">
        <v>2743</v>
      </c>
      <c r="C1288" s="2" t="s">
        <v>1152</v>
      </c>
      <c r="D1288" s="3" t="s">
        <v>35</v>
      </c>
      <c r="E1288" s="11">
        <v>1</v>
      </c>
      <c r="F1288" s="11">
        <v>329635.75</v>
      </c>
      <c r="G1288" s="11">
        <v>329635.75</v>
      </c>
      <c r="H1288" s="1"/>
      <c r="I1288" s="1"/>
      <c r="J1288" s="1"/>
      <c r="K1288" s="1"/>
      <c r="L1288" s="1"/>
      <c r="M1288" s="4"/>
      <c r="N1288" s="1"/>
      <c r="O1288" s="4"/>
      <c r="P1288" s="4"/>
      <c r="Q1288" s="4"/>
      <c r="R1288" s="4"/>
      <c r="S1288" s="4"/>
      <c r="T1288" s="1"/>
      <c r="U1288" s="1"/>
      <c r="V1288" s="1"/>
      <c r="W1288" s="1"/>
      <c r="X1288" s="1"/>
      <c r="Y1288" s="1"/>
    </row>
    <row r="1289" spans="1:25" ht="12.75" customHeight="1" x14ac:dyDescent="0.25">
      <c r="A1289" s="4">
        <v>197</v>
      </c>
      <c r="B1289" s="1" t="s">
        <v>1153</v>
      </c>
      <c r="C1289" s="1" t="s">
        <v>1154</v>
      </c>
      <c r="D1289" s="3" t="s">
        <v>1155</v>
      </c>
      <c r="E1289" s="11">
        <v>1</v>
      </c>
      <c r="F1289" s="11">
        <v>2479.31</v>
      </c>
      <c r="G1289" s="11">
        <v>2479.31</v>
      </c>
      <c r="H1289" s="1"/>
      <c r="I1289" s="1"/>
      <c r="J1289" s="1"/>
      <c r="K1289" s="1"/>
      <c r="L1289" s="1"/>
      <c r="M1289" s="4"/>
      <c r="N1289" s="1"/>
      <c r="O1289" s="4"/>
      <c r="P1289" s="4"/>
      <c r="Q1289" s="4"/>
      <c r="R1289" s="4"/>
      <c r="S1289" s="4"/>
      <c r="T1289" s="1"/>
      <c r="U1289" s="1"/>
      <c r="V1289" s="1"/>
      <c r="W1289" s="1"/>
      <c r="X1289" s="1"/>
      <c r="Y1289" s="1"/>
    </row>
    <row r="1290" spans="1:25" ht="12.75" customHeight="1" x14ac:dyDescent="0.25">
      <c r="A1290" s="4">
        <v>198</v>
      </c>
      <c r="B1290" s="2" t="s">
        <v>2744</v>
      </c>
      <c r="C1290" s="2" t="s">
        <v>1156</v>
      </c>
      <c r="D1290" s="3" t="s">
        <v>35</v>
      </c>
      <c r="E1290" s="11">
        <v>1</v>
      </c>
      <c r="F1290" s="11">
        <v>145900.21</v>
      </c>
      <c r="G1290" s="11">
        <v>145900.21</v>
      </c>
      <c r="H1290" s="1"/>
      <c r="I1290" s="1"/>
      <c r="J1290" s="1"/>
      <c r="K1290" s="1"/>
      <c r="L1290" s="1"/>
      <c r="M1290" s="4"/>
      <c r="N1290" s="1"/>
      <c r="O1290" s="4"/>
      <c r="P1290" s="4"/>
      <c r="Q1290" s="4"/>
      <c r="R1290" s="4"/>
      <c r="S1290" s="4"/>
      <c r="T1290" s="1"/>
      <c r="U1290" s="1"/>
      <c r="V1290" s="1"/>
      <c r="W1290" s="1"/>
      <c r="X1290" s="1"/>
      <c r="Y1290" s="1"/>
    </row>
    <row r="1291" spans="1:25" ht="12.75" customHeight="1" x14ac:dyDescent="0.25">
      <c r="A1291" s="4">
        <v>199</v>
      </c>
      <c r="B1291" s="1" t="s">
        <v>1157</v>
      </c>
      <c r="C1291" s="2" t="s">
        <v>1158</v>
      </c>
      <c r="D1291" s="3" t="s">
        <v>35</v>
      </c>
      <c r="E1291" s="11">
        <v>1</v>
      </c>
      <c r="F1291" s="11">
        <v>4140.29</v>
      </c>
      <c r="G1291" s="11">
        <v>4140.29</v>
      </c>
      <c r="H1291" s="1"/>
      <c r="I1291" s="1"/>
      <c r="J1291" s="1"/>
      <c r="K1291" s="1"/>
      <c r="L1291" s="1"/>
      <c r="M1291" s="4"/>
      <c r="N1291" s="1"/>
      <c r="O1291" s="4"/>
      <c r="P1291" s="4"/>
      <c r="Q1291" s="4"/>
      <c r="R1291" s="4"/>
      <c r="S1291" s="4"/>
      <c r="T1291" s="1"/>
      <c r="U1291" s="1"/>
      <c r="V1291" s="1"/>
      <c r="W1291" s="1"/>
      <c r="X1291" s="1"/>
      <c r="Y1291" s="1"/>
    </row>
    <row r="1292" spans="1:25" ht="12.75" customHeight="1" x14ac:dyDescent="0.25">
      <c r="A1292" s="4">
        <v>200</v>
      </c>
      <c r="B1292" s="2" t="s">
        <v>2745</v>
      </c>
      <c r="C1292" s="2" t="s">
        <v>1159</v>
      </c>
      <c r="D1292" s="3" t="s">
        <v>35</v>
      </c>
      <c r="E1292" s="11">
        <v>1</v>
      </c>
      <c r="F1292" s="11">
        <v>453725.54</v>
      </c>
      <c r="G1292" s="11">
        <v>453725.54</v>
      </c>
      <c r="H1292" s="1"/>
      <c r="I1292" s="1"/>
      <c r="J1292" s="1"/>
      <c r="K1292" s="1"/>
      <c r="L1292" s="1"/>
      <c r="M1292" s="4"/>
      <c r="N1292" s="1"/>
      <c r="O1292" s="4"/>
      <c r="P1292" s="4"/>
      <c r="Q1292" s="4"/>
      <c r="R1292" s="4"/>
      <c r="S1292" s="4"/>
      <c r="T1292" s="1"/>
      <c r="U1292" s="1"/>
      <c r="V1292" s="1"/>
      <c r="W1292" s="1"/>
      <c r="X1292" s="1"/>
      <c r="Y1292" s="1"/>
    </row>
    <row r="1293" spans="1:25" ht="12.75" customHeight="1" x14ac:dyDescent="0.25">
      <c r="A1293" s="4">
        <v>201</v>
      </c>
      <c r="B1293" s="1" t="s">
        <v>111</v>
      </c>
      <c r="C1293" s="2" t="s">
        <v>112</v>
      </c>
      <c r="D1293" s="3" t="s">
        <v>113</v>
      </c>
      <c r="E1293" s="11">
        <v>5</v>
      </c>
      <c r="F1293" s="11">
        <v>145.96</v>
      </c>
      <c r="G1293" s="11">
        <v>729.8</v>
      </c>
      <c r="H1293" s="1"/>
      <c r="I1293" s="1"/>
      <c r="J1293" s="1"/>
      <c r="K1293" s="1"/>
      <c r="L1293" s="1"/>
      <c r="M1293" s="4"/>
      <c r="N1293" s="1"/>
      <c r="O1293" s="4"/>
      <c r="P1293" s="4"/>
      <c r="Q1293" s="4"/>
      <c r="R1293" s="4"/>
      <c r="S1293" s="4"/>
      <c r="T1293" s="1"/>
      <c r="U1293" s="1"/>
      <c r="V1293" s="1"/>
      <c r="W1293" s="1"/>
      <c r="X1293" s="1"/>
      <c r="Y1293" s="1"/>
    </row>
    <row r="1294" spans="1:25" ht="12.75" customHeight="1" x14ac:dyDescent="0.25">
      <c r="A1294" s="4">
        <v>202</v>
      </c>
      <c r="B1294" s="2" t="s">
        <v>2746</v>
      </c>
      <c r="C1294" s="2" t="s">
        <v>1160</v>
      </c>
      <c r="D1294" s="3" t="s">
        <v>35</v>
      </c>
      <c r="E1294" s="11">
        <v>5</v>
      </c>
      <c r="F1294" s="11">
        <v>5670.49</v>
      </c>
      <c r="G1294" s="11">
        <v>28352.45</v>
      </c>
      <c r="H1294" s="1"/>
      <c r="I1294" s="1"/>
      <c r="J1294" s="1"/>
      <c r="K1294" s="1"/>
      <c r="L1294" s="1"/>
      <c r="M1294" s="4"/>
      <c r="N1294" s="1"/>
      <c r="O1294" s="4"/>
      <c r="P1294" s="4"/>
      <c r="Q1294" s="4"/>
      <c r="R1294" s="4"/>
      <c r="S1294" s="4"/>
      <c r="T1294" s="1"/>
      <c r="U1294" s="1"/>
      <c r="V1294" s="1"/>
      <c r="W1294" s="1"/>
      <c r="X1294" s="1"/>
      <c r="Y1294" s="1"/>
    </row>
    <row r="1295" spans="1:25" ht="12.75" customHeight="1" x14ac:dyDescent="0.25">
      <c r="A1295" s="4">
        <v>203</v>
      </c>
      <c r="B1295" s="1" t="s">
        <v>1161</v>
      </c>
      <c r="C1295" s="2" t="s">
        <v>1162</v>
      </c>
      <c r="D1295" s="3" t="s">
        <v>113</v>
      </c>
      <c r="E1295" s="11">
        <v>7</v>
      </c>
      <c r="F1295" s="11">
        <v>200.46</v>
      </c>
      <c r="G1295" s="11">
        <v>1403.22</v>
      </c>
      <c r="H1295" s="1"/>
      <c r="I1295" s="1"/>
      <c r="J1295" s="1"/>
      <c r="K1295" s="1"/>
      <c r="L1295" s="1"/>
      <c r="M1295" s="4"/>
      <c r="N1295" s="1"/>
      <c r="O1295" s="4"/>
      <c r="P1295" s="4"/>
      <c r="Q1295" s="4"/>
      <c r="R1295" s="4"/>
      <c r="S1295" s="4"/>
      <c r="T1295" s="1"/>
      <c r="U1295" s="1"/>
      <c r="V1295" s="1"/>
      <c r="W1295" s="1"/>
      <c r="X1295" s="1"/>
      <c r="Y1295" s="1"/>
    </row>
    <row r="1296" spans="1:25" ht="12.75" customHeight="1" x14ac:dyDescent="0.25">
      <c r="A1296" s="4">
        <v>204</v>
      </c>
      <c r="B1296" s="2" t="s">
        <v>2747</v>
      </c>
      <c r="C1296" s="2" t="s">
        <v>1163</v>
      </c>
      <c r="D1296" s="3" t="s">
        <v>35</v>
      </c>
      <c r="E1296" s="11">
        <v>6</v>
      </c>
      <c r="F1296" s="11">
        <v>1510.49</v>
      </c>
      <c r="G1296" s="11">
        <v>9062.94</v>
      </c>
      <c r="H1296" s="1"/>
      <c r="I1296" s="1"/>
      <c r="J1296" s="1"/>
      <c r="K1296" s="1"/>
      <c r="L1296" s="1"/>
      <c r="M1296" s="4"/>
      <c r="N1296" s="1"/>
      <c r="O1296" s="4"/>
      <c r="P1296" s="4"/>
      <c r="Q1296" s="4"/>
      <c r="R1296" s="4"/>
      <c r="S1296" s="4"/>
      <c r="T1296" s="1"/>
      <c r="U1296" s="1"/>
      <c r="V1296" s="1"/>
      <c r="W1296" s="1"/>
      <c r="X1296" s="1"/>
      <c r="Y1296" s="1"/>
    </row>
    <row r="1297" spans="1:25" ht="12.75" customHeight="1" x14ac:dyDescent="0.25">
      <c r="A1297" s="4">
        <v>205</v>
      </c>
      <c r="B1297" s="2" t="s">
        <v>2747</v>
      </c>
      <c r="C1297" s="1" t="s">
        <v>1164</v>
      </c>
      <c r="D1297" s="3" t="s">
        <v>35</v>
      </c>
      <c r="E1297" s="11">
        <v>1</v>
      </c>
      <c r="F1297" s="11">
        <v>3035.66</v>
      </c>
      <c r="G1297" s="11">
        <v>3035.66</v>
      </c>
      <c r="H1297" s="1"/>
      <c r="I1297" s="1"/>
      <c r="J1297" s="1"/>
      <c r="K1297" s="1"/>
      <c r="L1297" s="1"/>
      <c r="M1297" s="4"/>
      <c r="N1297" s="1"/>
      <c r="O1297" s="4"/>
      <c r="P1297" s="4"/>
      <c r="Q1297" s="4"/>
      <c r="R1297" s="4"/>
      <c r="S1297" s="4"/>
      <c r="T1297" s="1"/>
      <c r="U1297" s="1"/>
      <c r="V1297" s="1"/>
      <c r="W1297" s="1"/>
      <c r="X1297" s="1"/>
      <c r="Y1297" s="1"/>
    </row>
    <row r="1298" spans="1:25" ht="12.75" customHeight="1" x14ac:dyDescent="0.25">
      <c r="A1298" s="4">
        <v>206</v>
      </c>
      <c r="B1298" s="1" t="s">
        <v>1165</v>
      </c>
      <c r="C1298" s="2" t="s">
        <v>1166</v>
      </c>
      <c r="D1298" s="3" t="s">
        <v>43</v>
      </c>
      <c r="E1298" s="11">
        <v>1.6800000000000002E-2</v>
      </c>
      <c r="F1298" s="11">
        <v>18538.12</v>
      </c>
      <c r="G1298" s="11">
        <v>311.44</v>
      </c>
      <c r="H1298" s="1"/>
      <c r="I1298" s="1"/>
      <c r="J1298" s="1"/>
      <c r="K1298" s="1"/>
      <c r="L1298" s="1"/>
      <c r="M1298" s="4"/>
      <c r="N1298" s="1"/>
      <c r="O1298" s="4"/>
      <c r="P1298" s="4"/>
      <c r="Q1298" s="4"/>
      <c r="R1298" s="4"/>
      <c r="S1298" s="4"/>
      <c r="T1298" s="1"/>
      <c r="U1298" s="1"/>
      <c r="V1298" s="1"/>
      <c r="W1298" s="1"/>
      <c r="X1298" s="1"/>
      <c r="Y1298" s="1"/>
    </row>
    <row r="1299" spans="1:25" ht="12.75" customHeight="1" x14ac:dyDescent="0.25">
      <c r="A1299" s="4">
        <v>207</v>
      </c>
      <c r="B1299" s="1" t="s">
        <v>1167</v>
      </c>
      <c r="C1299" s="2" t="s">
        <v>1168</v>
      </c>
      <c r="D1299" s="3" t="s">
        <v>60</v>
      </c>
      <c r="E1299" s="11">
        <v>1.6800000000000002</v>
      </c>
      <c r="F1299" s="11">
        <v>3962.63</v>
      </c>
      <c r="G1299" s="11">
        <v>6657.22</v>
      </c>
      <c r="H1299" s="1"/>
      <c r="I1299" s="1"/>
      <c r="J1299" s="1"/>
      <c r="K1299" s="1"/>
      <c r="L1299" s="1"/>
      <c r="M1299" s="4"/>
      <c r="N1299" s="1"/>
      <c r="O1299" s="4"/>
      <c r="P1299" s="4"/>
      <c r="Q1299" s="4"/>
      <c r="R1299" s="4"/>
      <c r="S1299" s="4"/>
      <c r="T1299" s="1"/>
      <c r="U1299" s="1"/>
      <c r="V1299" s="1"/>
      <c r="W1299" s="1"/>
      <c r="X1299" s="1"/>
      <c r="Y1299" s="1"/>
    </row>
    <row r="1300" spans="1:25" ht="12.75" customHeight="1" x14ac:dyDescent="0.25">
      <c r="A1300" s="4">
        <v>208</v>
      </c>
      <c r="B1300" s="1" t="s">
        <v>1169</v>
      </c>
      <c r="C1300" s="2" t="s">
        <v>1170</v>
      </c>
      <c r="D1300" s="3" t="s">
        <v>1171</v>
      </c>
      <c r="E1300" s="11">
        <v>1</v>
      </c>
      <c r="F1300" s="11">
        <v>1201.44</v>
      </c>
      <c r="G1300" s="11">
        <v>1201.44</v>
      </c>
      <c r="H1300" s="1"/>
      <c r="I1300" s="1"/>
      <c r="J1300" s="1"/>
      <c r="K1300" s="1"/>
      <c r="L1300" s="1"/>
      <c r="M1300" s="4"/>
      <c r="N1300" s="1"/>
      <c r="O1300" s="4"/>
      <c r="P1300" s="4"/>
      <c r="Q1300" s="4"/>
      <c r="R1300" s="4"/>
      <c r="S1300" s="4"/>
      <c r="T1300" s="1"/>
      <c r="U1300" s="1"/>
      <c r="V1300" s="1"/>
      <c r="W1300" s="1"/>
      <c r="X1300" s="1"/>
      <c r="Y1300" s="1"/>
    </row>
    <row r="1301" spans="1:25" ht="12.75" customHeight="1" x14ac:dyDescent="0.25">
      <c r="A1301" s="4">
        <v>209</v>
      </c>
      <c r="B1301" s="1" t="s">
        <v>1172</v>
      </c>
      <c r="C1301" s="2" t="s">
        <v>1173</v>
      </c>
      <c r="D1301" s="3" t="s">
        <v>35</v>
      </c>
      <c r="E1301" s="11">
        <v>1</v>
      </c>
      <c r="F1301" s="11">
        <v>1040.31</v>
      </c>
      <c r="G1301" s="11">
        <v>1040.31</v>
      </c>
      <c r="H1301" s="1"/>
      <c r="I1301" s="1"/>
      <c r="J1301" s="1"/>
      <c r="K1301" s="1"/>
      <c r="L1301" s="1"/>
      <c r="M1301" s="4"/>
      <c r="N1301" s="1"/>
      <c r="O1301" s="4"/>
      <c r="P1301" s="4"/>
      <c r="Q1301" s="4"/>
      <c r="R1301" s="4"/>
      <c r="S1301" s="4"/>
      <c r="T1301" s="1"/>
      <c r="U1301" s="1"/>
      <c r="V1301" s="1"/>
      <c r="W1301" s="1"/>
      <c r="X1301" s="1"/>
      <c r="Y1301" s="1"/>
    </row>
    <row r="1302" spans="1:25" ht="12.75" customHeight="1" x14ac:dyDescent="0.25">
      <c r="A1302" s="4">
        <v>210</v>
      </c>
      <c r="B1302" s="1" t="s">
        <v>1174</v>
      </c>
      <c r="C1302" s="2" t="s">
        <v>1175</v>
      </c>
      <c r="D1302" s="3" t="s">
        <v>43</v>
      </c>
      <c r="E1302" s="11">
        <v>9.4399999999999998E-2</v>
      </c>
      <c r="F1302" s="11">
        <v>14347.67</v>
      </c>
      <c r="G1302" s="11">
        <v>1354.42</v>
      </c>
      <c r="H1302" s="1"/>
      <c r="I1302" s="1"/>
      <c r="J1302" s="1"/>
      <c r="K1302" s="1"/>
      <c r="L1302" s="1"/>
      <c r="M1302" s="4"/>
      <c r="N1302" s="1"/>
      <c r="O1302" s="4"/>
      <c r="P1302" s="4"/>
      <c r="Q1302" s="4"/>
      <c r="R1302" s="4"/>
      <c r="S1302" s="4"/>
      <c r="T1302" s="1"/>
      <c r="U1302" s="1"/>
      <c r="V1302" s="1"/>
      <c r="W1302" s="1"/>
      <c r="X1302" s="1"/>
      <c r="Y1302" s="1"/>
    </row>
    <row r="1303" spans="1:25" ht="12.75" customHeight="1" x14ac:dyDescent="0.25">
      <c r="A1303" s="4">
        <v>211</v>
      </c>
      <c r="B1303" s="1" t="s">
        <v>1176</v>
      </c>
      <c r="C1303" s="2" t="s">
        <v>1177</v>
      </c>
      <c r="D1303" s="3" t="s">
        <v>60</v>
      </c>
      <c r="E1303" s="11">
        <v>7.8</v>
      </c>
      <c r="F1303" s="11">
        <v>703.67</v>
      </c>
      <c r="G1303" s="11">
        <v>5488.63</v>
      </c>
      <c r="H1303" s="1"/>
      <c r="I1303" s="1"/>
      <c r="J1303" s="1"/>
      <c r="K1303" s="1"/>
      <c r="L1303" s="1"/>
      <c r="M1303" s="4"/>
      <c r="N1303" s="1"/>
      <c r="O1303" s="4"/>
      <c r="P1303" s="4"/>
      <c r="Q1303" s="4"/>
      <c r="R1303" s="4"/>
      <c r="S1303" s="4"/>
      <c r="T1303" s="1"/>
      <c r="U1303" s="1"/>
      <c r="V1303" s="1"/>
      <c r="W1303" s="1"/>
      <c r="X1303" s="1"/>
      <c r="Y1303" s="1"/>
    </row>
    <row r="1304" spans="1:25" ht="12.75" customHeight="1" x14ac:dyDescent="0.25">
      <c r="A1304" s="4">
        <v>212</v>
      </c>
      <c r="B1304" s="1" t="s">
        <v>1176</v>
      </c>
      <c r="C1304" s="2" t="s">
        <v>1178</v>
      </c>
      <c r="D1304" s="3" t="s">
        <v>60</v>
      </c>
      <c r="E1304" s="11">
        <v>1.64</v>
      </c>
      <c r="F1304" s="11">
        <v>703.67</v>
      </c>
      <c r="G1304" s="11">
        <v>1154.02</v>
      </c>
      <c r="H1304" s="1"/>
      <c r="I1304" s="1"/>
      <c r="J1304" s="1"/>
      <c r="K1304" s="1"/>
      <c r="L1304" s="1"/>
      <c r="M1304" s="4"/>
      <c r="N1304" s="1"/>
      <c r="O1304" s="4"/>
      <c r="P1304" s="4"/>
      <c r="Q1304" s="4"/>
      <c r="R1304" s="4"/>
      <c r="S1304" s="4"/>
      <c r="T1304" s="1"/>
      <c r="U1304" s="1"/>
      <c r="V1304" s="1"/>
      <c r="W1304" s="1"/>
      <c r="X1304" s="1"/>
      <c r="Y1304" s="1"/>
    </row>
    <row r="1305" spans="1:25" ht="12.75" customHeight="1" x14ac:dyDescent="0.25">
      <c r="A1305" s="4">
        <v>213</v>
      </c>
      <c r="B1305" s="1" t="s">
        <v>1179</v>
      </c>
      <c r="C1305" s="2" t="s">
        <v>1180</v>
      </c>
      <c r="D1305" s="3" t="s">
        <v>43</v>
      </c>
      <c r="E1305" s="11">
        <v>3.2199999999999999E-2</v>
      </c>
      <c r="F1305" s="11">
        <v>16347.67</v>
      </c>
      <c r="G1305" s="11">
        <v>526.39</v>
      </c>
      <c r="H1305" s="1"/>
      <c r="I1305" s="1"/>
      <c r="J1305" s="1"/>
      <c r="K1305" s="1"/>
      <c r="L1305" s="1"/>
      <c r="M1305" s="4"/>
      <c r="N1305" s="1"/>
      <c r="O1305" s="4"/>
      <c r="P1305" s="4"/>
      <c r="Q1305" s="4"/>
      <c r="R1305" s="4"/>
      <c r="S1305" s="4"/>
      <c r="T1305" s="1"/>
      <c r="U1305" s="1"/>
      <c r="V1305" s="1"/>
      <c r="W1305" s="1"/>
      <c r="X1305" s="1"/>
      <c r="Y1305" s="1"/>
    </row>
    <row r="1306" spans="1:25" ht="12.75" customHeight="1" x14ac:dyDescent="0.25">
      <c r="A1306" s="4">
        <v>214</v>
      </c>
      <c r="B1306" s="1" t="s">
        <v>1181</v>
      </c>
      <c r="C1306" s="2" t="s">
        <v>1182</v>
      </c>
      <c r="D1306" s="3" t="s">
        <v>43</v>
      </c>
      <c r="E1306" s="11">
        <v>2.4E-2</v>
      </c>
      <c r="F1306" s="11">
        <v>87679</v>
      </c>
      <c r="G1306" s="11">
        <v>2104.3000000000002</v>
      </c>
      <c r="H1306" s="1"/>
      <c r="I1306" s="1"/>
      <c r="J1306" s="1"/>
      <c r="K1306" s="1"/>
      <c r="L1306" s="1"/>
      <c r="M1306" s="4"/>
      <c r="N1306" s="1"/>
      <c r="O1306" s="4"/>
      <c r="P1306" s="4"/>
      <c r="Q1306" s="4"/>
      <c r="R1306" s="4"/>
      <c r="S1306" s="4"/>
      <c r="T1306" s="1"/>
      <c r="U1306" s="1"/>
      <c r="V1306" s="1"/>
      <c r="W1306" s="1"/>
      <c r="X1306" s="1"/>
      <c r="Y1306" s="1"/>
    </row>
    <row r="1307" spans="1:25" ht="12.75" customHeight="1" x14ac:dyDescent="0.25">
      <c r="A1307" s="4">
        <v>215</v>
      </c>
      <c r="B1307" s="1" t="s">
        <v>1183</v>
      </c>
      <c r="C1307" s="2" t="s">
        <v>1184</v>
      </c>
      <c r="D1307" s="3" t="s">
        <v>60</v>
      </c>
      <c r="E1307" s="11">
        <v>3.22</v>
      </c>
      <c r="F1307" s="11">
        <v>746.4</v>
      </c>
      <c r="G1307" s="11">
        <v>2403.41</v>
      </c>
      <c r="H1307" s="1"/>
      <c r="I1307" s="1"/>
      <c r="J1307" s="1"/>
      <c r="K1307" s="1"/>
      <c r="L1307" s="1"/>
      <c r="M1307" s="4"/>
      <c r="N1307" s="1"/>
      <c r="O1307" s="4"/>
      <c r="P1307" s="4"/>
      <c r="Q1307" s="4"/>
      <c r="R1307" s="4"/>
      <c r="S1307" s="4"/>
      <c r="T1307" s="1"/>
      <c r="U1307" s="1"/>
      <c r="V1307" s="1"/>
      <c r="W1307" s="1"/>
      <c r="X1307" s="1"/>
      <c r="Y1307" s="1"/>
    </row>
    <row r="1308" spans="1:25" ht="12.75" customHeight="1" x14ac:dyDescent="0.25">
      <c r="A1308" s="4">
        <v>216</v>
      </c>
      <c r="B1308" s="1" t="s">
        <v>1165</v>
      </c>
      <c r="C1308" s="2" t="s">
        <v>1185</v>
      </c>
      <c r="D1308" s="3" t="s">
        <v>43</v>
      </c>
      <c r="E1308" s="11">
        <v>0.31409999999999999</v>
      </c>
      <c r="F1308" s="11">
        <v>18538.12</v>
      </c>
      <c r="G1308" s="11">
        <v>5822.82</v>
      </c>
      <c r="H1308" s="1"/>
      <c r="I1308" s="1"/>
      <c r="J1308" s="1"/>
      <c r="K1308" s="1"/>
      <c r="L1308" s="1"/>
      <c r="M1308" s="4"/>
      <c r="N1308" s="1"/>
      <c r="O1308" s="4"/>
      <c r="P1308" s="4"/>
      <c r="Q1308" s="4"/>
      <c r="R1308" s="4"/>
      <c r="S1308" s="4"/>
      <c r="T1308" s="1"/>
      <c r="U1308" s="1"/>
      <c r="V1308" s="1"/>
      <c r="W1308" s="1"/>
      <c r="X1308" s="1"/>
      <c r="Y1308" s="1"/>
    </row>
    <row r="1309" spans="1:25" ht="12.75" customHeight="1" x14ac:dyDescent="0.25">
      <c r="A1309" s="4">
        <v>217</v>
      </c>
      <c r="B1309" s="1" t="s">
        <v>1167</v>
      </c>
      <c r="C1309" s="2" t="s">
        <v>1186</v>
      </c>
      <c r="D1309" s="3" t="s">
        <v>60</v>
      </c>
      <c r="E1309" s="11">
        <v>28.27</v>
      </c>
      <c r="F1309" s="11">
        <v>569.19000000000005</v>
      </c>
      <c r="G1309" s="11">
        <v>16091</v>
      </c>
      <c r="H1309" s="1"/>
      <c r="I1309" s="1"/>
      <c r="J1309" s="1"/>
      <c r="K1309" s="1"/>
      <c r="L1309" s="1"/>
      <c r="M1309" s="4"/>
      <c r="N1309" s="1"/>
      <c r="O1309" s="4"/>
      <c r="P1309" s="4"/>
      <c r="Q1309" s="4"/>
      <c r="R1309" s="4"/>
      <c r="S1309" s="4"/>
      <c r="T1309" s="1"/>
      <c r="U1309" s="1"/>
      <c r="V1309" s="1"/>
      <c r="W1309" s="1"/>
      <c r="X1309" s="1"/>
      <c r="Y1309" s="1"/>
    </row>
    <row r="1310" spans="1:25" ht="12.75" customHeight="1" x14ac:dyDescent="0.25">
      <c r="A1310" s="4">
        <v>218</v>
      </c>
      <c r="B1310" s="1" t="s">
        <v>1167</v>
      </c>
      <c r="C1310" s="2" t="s">
        <v>1187</v>
      </c>
      <c r="D1310" s="3" t="s">
        <v>60</v>
      </c>
      <c r="E1310" s="11">
        <v>3.14</v>
      </c>
      <c r="F1310" s="11">
        <v>569.19000000000005</v>
      </c>
      <c r="G1310" s="11">
        <v>1787.26</v>
      </c>
      <c r="H1310" s="1"/>
      <c r="I1310" s="1"/>
      <c r="J1310" s="1"/>
      <c r="K1310" s="1"/>
      <c r="L1310" s="1"/>
      <c r="M1310" s="4"/>
      <c r="N1310" s="1"/>
      <c r="O1310" s="4"/>
      <c r="P1310" s="4"/>
      <c r="Q1310" s="4"/>
      <c r="R1310" s="4"/>
      <c r="S1310" s="4"/>
      <c r="T1310" s="1"/>
      <c r="U1310" s="1"/>
      <c r="V1310" s="1"/>
      <c r="W1310" s="1"/>
      <c r="X1310" s="1"/>
      <c r="Y1310" s="1"/>
    </row>
    <row r="1311" spans="1:25" ht="12.75" customHeight="1" x14ac:dyDescent="0.25">
      <c r="A1311" s="4">
        <v>219</v>
      </c>
      <c r="B1311" s="1" t="s">
        <v>1188</v>
      </c>
      <c r="C1311" s="2" t="s">
        <v>1189</v>
      </c>
      <c r="D1311" s="3" t="s">
        <v>43</v>
      </c>
      <c r="E1311" s="11">
        <v>0.36760000000000004</v>
      </c>
      <c r="F1311" s="11">
        <v>18558.099999999999</v>
      </c>
      <c r="G1311" s="11">
        <v>6821.96</v>
      </c>
      <c r="H1311" s="1"/>
      <c r="I1311" s="1"/>
      <c r="J1311" s="1"/>
      <c r="K1311" s="1"/>
      <c r="L1311" s="1"/>
      <c r="M1311" s="4"/>
      <c r="N1311" s="1"/>
      <c r="O1311" s="4"/>
      <c r="P1311" s="4"/>
      <c r="Q1311" s="4"/>
      <c r="R1311" s="4"/>
      <c r="S1311" s="4"/>
      <c r="T1311" s="1"/>
      <c r="U1311" s="1"/>
      <c r="V1311" s="1"/>
      <c r="W1311" s="1"/>
      <c r="X1311" s="1"/>
      <c r="Y1311" s="1"/>
    </row>
    <row r="1312" spans="1:25" ht="12.75" customHeight="1" x14ac:dyDescent="0.25">
      <c r="A1312" s="4">
        <v>220</v>
      </c>
      <c r="B1312" s="1" t="s">
        <v>1190</v>
      </c>
      <c r="C1312" s="2" t="s">
        <v>1191</v>
      </c>
      <c r="D1312" s="3" t="s">
        <v>60</v>
      </c>
      <c r="E1312" s="11">
        <v>22.62</v>
      </c>
      <c r="F1312" s="11">
        <v>605.17999999999995</v>
      </c>
      <c r="G1312" s="11">
        <v>13689.17</v>
      </c>
      <c r="H1312" s="1"/>
      <c r="I1312" s="1"/>
      <c r="J1312" s="1"/>
      <c r="K1312" s="1"/>
      <c r="L1312" s="1"/>
      <c r="M1312" s="4"/>
      <c r="N1312" s="1"/>
      <c r="O1312" s="4"/>
      <c r="P1312" s="4"/>
      <c r="Q1312" s="4"/>
      <c r="R1312" s="4"/>
      <c r="S1312" s="4"/>
      <c r="T1312" s="1"/>
      <c r="U1312" s="1"/>
      <c r="V1312" s="1"/>
      <c r="W1312" s="1"/>
      <c r="X1312" s="1"/>
      <c r="Y1312" s="1"/>
    </row>
    <row r="1313" spans="1:25" ht="12.75" customHeight="1" x14ac:dyDescent="0.25">
      <c r="A1313" s="4">
        <v>221</v>
      </c>
      <c r="B1313" s="1" t="s">
        <v>1190</v>
      </c>
      <c r="C1313" s="2" t="s">
        <v>1192</v>
      </c>
      <c r="D1313" s="3" t="s">
        <v>60</v>
      </c>
      <c r="E1313" s="11">
        <v>14.14</v>
      </c>
      <c r="F1313" s="11">
        <v>605.17999999999995</v>
      </c>
      <c r="G1313" s="11">
        <v>8557.25</v>
      </c>
      <c r="H1313" s="1"/>
      <c r="I1313" s="1"/>
      <c r="J1313" s="1"/>
      <c r="K1313" s="1"/>
      <c r="L1313" s="1"/>
      <c r="M1313" s="4"/>
      <c r="N1313" s="1"/>
      <c r="O1313" s="4"/>
      <c r="P1313" s="4"/>
      <c r="Q1313" s="4"/>
      <c r="R1313" s="4"/>
      <c r="S1313" s="4"/>
      <c r="T1313" s="1"/>
      <c r="U1313" s="1"/>
      <c r="V1313" s="1"/>
      <c r="W1313" s="1"/>
      <c r="X1313" s="1"/>
      <c r="Y1313" s="1"/>
    </row>
    <row r="1314" spans="1:25" ht="12.75" customHeight="1" x14ac:dyDescent="0.25">
      <c r="A1314" s="4">
        <v>222</v>
      </c>
      <c r="B1314" s="1" t="s">
        <v>1193</v>
      </c>
      <c r="C1314" s="2" t="s">
        <v>1194</v>
      </c>
      <c r="D1314" s="3" t="s">
        <v>43</v>
      </c>
      <c r="E1314" s="11">
        <v>1.4175</v>
      </c>
      <c r="F1314" s="11">
        <v>16345.39</v>
      </c>
      <c r="G1314" s="11">
        <v>23169.59</v>
      </c>
      <c r="H1314" s="1"/>
      <c r="I1314" s="1"/>
      <c r="J1314" s="1"/>
      <c r="K1314" s="1"/>
      <c r="L1314" s="1"/>
      <c r="M1314" s="4"/>
      <c r="N1314" s="1"/>
      <c r="O1314" s="4"/>
      <c r="P1314" s="4"/>
      <c r="Q1314" s="4"/>
      <c r="R1314" s="4"/>
      <c r="S1314" s="4"/>
      <c r="T1314" s="1"/>
      <c r="U1314" s="1"/>
      <c r="V1314" s="1"/>
      <c r="W1314" s="1"/>
      <c r="X1314" s="1"/>
      <c r="Y1314" s="1"/>
    </row>
    <row r="1315" spans="1:25" ht="12.75" customHeight="1" x14ac:dyDescent="0.25">
      <c r="A1315" s="4">
        <v>223</v>
      </c>
      <c r="B1315" s="1" t="s">
        <v>1167</v>
      </c>
      <c r="C1315" s="2" t="s">
        <v>1195</v>
      </c>
      <c r="D1315" s="3" t="s">
        <v>60</v>
      </c>
      <c r="E1315" s="11">
        <v>7.92</v>
      </c>
      <c r="F1315" s="11">
        <v>569.19000000000005</v>
      </c>
      <c r="G1315" s="11">
        <v>4507.9799999999996</v>
      </c>
      <c r="H1315" s="1"/>
      <c r="I1315" s="1"/>
      <c r="J1315" s="1"/>
      <c r="K1315" s="1"/>
      <c r="L1315" s="1"/>
      <c r="M1315" s="4"/>
      <c r="N1315" s="1"/>
      <c r="O1315" s="4"/>
      <c r="P1315" s="4"/>
      <c r="Q1315" s="4"/>
      <c r="R1315" s="4"/>
      <c r="S1315" s="4"/>
      <c r="T1315" s="1"/>
      <c r="U1315" s="1"/>
      <c r="V1315" s="1"/>
      <c r="W1315" s="1"/>
      <c r="X1315" s="1"/>
      <c r="Y1315" s="1"/>
    </row>
    <row r="1316" spans="1:25" ht="12.75" customHeight="1" x14ac:dyDescent="0.25">
      <c r="A1316" s="4">
        <v>224</v>
      </c>
      <c r="B1316" s="1" t="s">
        <v>1167</v>
      </c>
      <c r="C1316" s="2" t="s">
        <v>1196</v>
      </c>
      <c r="D1316" s="3" t="s">
        <v>60</v>
      </c>
      <c r="E1316" s="11">
        <v>133.83000000000001</v>
      </c>
      <c r="F1316" s="11">
        <v>569.19000000000005</v>
      </c>
      <c r="G1316" s="11">
        <v>76174.7</v>
      </c>
      <c r="H1316" s="1"/>
      <c r="I1316" s="1"/>
      <c r="J1316" s="1"/>
      <c r="K1316" s="1"/>
      <c r="L1316" s="1"/>
      <c r="M1316" s="4"/>
      <c r="N1316" s="1"/>
      <c r="O1316" s="4"/>
      <c r="P1316" s="4"/>
      <c r="Q1316" s="4"/>
      <c r="R1316" s="4"/>
      <c r="S1316" s="4"/>
      <c r="T1316" s="1"/>
      <c r="U1316" s="1"/>
      <c r="V1316" s="1"/>
      <c r="W1316" s="1"/>
      <c r="X1316" s="1"/>
      <c r="Y1316" s="1"/>
    </row>
    <row r="1317" spans="1:25" ht="12.75" customHeight="1" x14ac:dyDescent="0.25">
      <c r="A1317" s="4">
        <v>225</v>
      </c>
      <c r="B1317" s="1" t="s">
        <v>1197</v>
      </c>
      <c r="C1317" s="2" t="s">
        <v>1198</v>
      </c>
      <c r="D1317" s="3" t="s">
        <v>43</v>
      </c>
      <c r="E1317" s="11">
        <v>0.112</v>
      </c>
      <c r="F1317" s="11">
        <v>18558.099999999999</v>
      </c>
      <c r="G1317" s="11">
        <v>2078.5100000000002</v>
      </c>
      <c r="H1317" s="1"/>
      <c r="I1317" s="1"/>
      <c r="J1317" s="1"/>
      <c r="K1317" s="1"/>
      <c r="L1317" s="1"/>
      <c r="M1317" s="4"/>
      <c r="N1317" s="1"/>
      <c r="O1317" s="4"/>
      <c r="P1317" s="4"/>
      <c r="Q1317" s="4"/>
      <c r="R1317" s="4"/>
      <c r="S1317" s="4"/>
      <c r="T1317" s="1"/>
      <c r="U1317" s="1"/>
      <c r="V1317" s="1"/>
      <c r="W1317" s="1"/>
      <c r="X1317" s="1"/>
      <c r="Y1317" s="1"/>
    </row>
    <row r="1318" spans="1:25" ht="12.75" customHeight="1" x14ac:dyDescent="0.25">
      <c r="A1318" s="4">
        <v>226</v>
      </c>
      <c r="B1318" s="1" t="s">
        <v>1183</v>
      </c>
      <c r="C1318" s="2" t="s">
        <v>1199</v>
      </c>
      <c r="D1318" s="3" t="s">
        <v>60</v>
      </c>
      <c r="E1318" s="11">
        <v>4.8</v>
      </c>
      <c r="F1318" s="11">
        <v>746.4</v>
      </c>
      <c r="G1318" s="11">
        <v>3582.72</v>
      </c>
      <c r="H1318" s="1"/>
      <c r="I1318" s="1"/>
      <c r="J1318" s="1"/>
      <c r="K1318" s="1"/>
      <c r="L1318" s="1"/>
      <c r="M1318" s="4"/>
      <c r="N1318" s="1"/>
      <c r="O1318" s="4"/>
      <c r="P1318" s="4"/>
      <c r="Q1318" s="4"/>
      <c r="R1318" s="4"/>
      <c r="S1318" s="4"/>
      <c r="T1318" s="1"/>
      <c r="U1318" s="1"/>
      <c r="V1318" s="1"/>
      <c r="W1318" s="1"/>
      <c r="X1318" s="1"/>
      <c r="Y1318" s="1"/>
    </row>
    <row r="1319" spans="1:25" ht="12.75" customHeight="1" x14ac:dyDescent="0.25">
      <c r="A1319" s="4">
        <v>227</v>
      </c>
      <c r="B1319" s="1" t="s">
        <v>1183</v>
      </c>
      <c r="C1319" s="2" t="s">
        <v>1200</v>
      </c>
      <c r="D1319" s="3" t="s">
        <v>60</v>
      </c>
      <c r="E1319" s="11">
        <v>6.4</v>
      </c>
      <c r="F1319" s="11">
        <v>746.4</v>
      </c>
      <c r="G1319" s="11">
        <v>4776.96</v>
      </c>
      <c r="H1319" s="1"/>
      <c r="I1319" s="1"/>
      <c r="J1319" s="1"/>
      <c r="K1319" s="1"/>
      <c r="L1319" s="1"/>
      <c r="M1319" s="4"/>
      <c r="N1319" s="1"/>
      <c r="O1319" s="4"/>
      <c r="P1319" s="4"/>
      <c r="Q1319" s="4"/>
      <c r="R1319" s="4"/>
      <c r="S1319" s="4"/>
      <c r="T1319" s="1"/>
      <c r="U1319" s="1"/>
      <c r="V1319" s="1"/>
      <c r="W1319" s="1"/>
      <c r="X1319" s="1"/>
      <c r="Y1319" s="1"/>
    </row>
    <row r="1320" spans="1:25" ht="12.75" customHeight="1" x14ac:dyDescent="0.25">
      <c r="A1320" s="4">
        <v>228</v>
      </c>
      <c r="B1320" s="1" t="s">
        <v>1179</v>
      </c>
      <c r="C1320" s="2" t="s">
        <v>1180</v>
      </c>
      <c r="D1320" s="3" t="s">
        <v>43</v>
      </c>
      <c r="E1320" s="11">
        <v>0.246</v>
      </c>
      <c r="F1320" s="11">
        <v>16347.67</v>
      </c>
      <c r="G1320" s="11">
        <v>4021.53</v>
      </c>
      <c r="H1320" s="1"/>
      <c r="I1320" s="1"/>
      <c r="J1320" s="1"/>
      <c r="K1320" s="1"/>
      <c r="L1320" s="1"/>
      <c r="M1320" s="4"/>
      <c r="N1320" s="1"/>
      <c r="O1320" s="4"/>
      <c r="P1320" s="4"/>
      <c r="Q1320" s="4"/>
      <c r="R1320" s="4"/>
      <c r="S1320" s="4"/>
      <c r="T1320" s="1"/>
      <c r="U1320" s="1"/>
      <c r="V1320" s="1"/>
      <c r="W1320" s="1"/>
      <c r="X1320" s="1"/>
      <c r="Y1320" s="1"/>
    </row>
    <row r="1321" spans="1:25" ht="12.75" customHeight="1" x14ac:dyDescent="0.25">
      <c r="A1321" s="4">
        <v>229</v>
      </c>
      <c r="B1321" s="1" t="s">
        <v>1183</v>
      </c>
      <c r="C1321" s="2" t="s">
        <v>1201</v>
      </c>
      <c r="D1321" s="3" t="s">
        <v>60</v>
      </c>
      <c r="E1321" s="11">
        <v>9</v>
      </c>
      <c r="F1321" s="11">
        <v>746.4</v>
      </c>
      <c r="G1321" s="11">
        <v>6717.6</v>
      </c>
      <c r="H1321" s="1"/>
      <c r="I1321" s="1"/>
      <c r="J1321" s="1"/>
      <c r="K1321" s="1"/>
      <c r="L1321" s="1"/>
      <c r="M1321" s="4"/>
      <c r="N1321" s="1"/>
      <c r="O1321" s="4"/>
      <c r="P1321" s="4"/>
      <c r="Q1321" s="4"/>
      <c r="R1321" s="4"/>
      <c r="S1321" s="4"/>
      <c r="T1321" s="1"/>
      <c r="U1321" s="1"/>
      <c r="V1321" s="1"/>
      <c r="W1321" s="1"/>
      <c r="X1321" s="1"/>
      <c r="Y1321" s="1"/>
    </row>
    <row r="1322" spans="1:25" ht="12.75" customHeight="1" x14ac:dyDescent="0.25">
      <c r="A1322" s="4">
        <v>230</v>
      </c>
      <c r="B1322" s="1" t="s">
        <v>1183</v>
      </c>
      <c r="C1322" s="2" t="s">
        <v>1202</v>
      </c>
      <c r="D1322" s="3" t="s">
        <v>60</v>
      </c>
      <c r="E1322" s="11">
        <v>11</v>
      </c>
      <c r="F1322" s="11">
        <v>746.4</v>
      </c>
      <c r="G1322" s="11">
        <v>8210.4</v>
      </c>
      <c r="H1322" s="1"/>
      <c r="I1322" s="1"/>
      <c r="J1322" s="1"/>
      <c r="K1322" s="1"/>
      <c r="L1322" s="1"/>
      <c r="M1322" s="4"/>
      <c r="N1322" s="1"/>
      <c r="O1322" s="4"/>
      <c r="P1322" s="4"/>
      <c r="Q1322" s="4"/>
      <c r="R1322" s="4"/>
      <c r="S1322" s="4"/>
      <c r="T1322" s="1"/>
      <c r="U1322" s="1"/>
      <c r="V1322" s="1"/>
      <c r="W1322" s="1"/>
      <c r="X1322" s="1"/>
      <c r="Y1322" s="1"/>
    </row>
    <row r="1323" spans="1:25" ht="12.75" customHeight="1" x14ac:dyDescent="0.25">
      <c r="A1323" s="4">
        <v>231</v>
      </c>
      <c r="B1323" s="1" t="s">
        <v>1183</v>
      </c>
      <c r="C1323" s="2" t="s">
        <v>1203</v>
      </c>
      <c r="D1323" s="3" t="s">
        <v>60</v>
      </c>
      <c r="E1323" s="11">
        <v>4.5999999999999996</v>
      </c>
      <c r="F1323" s="11">
        <v>746.4</v>
      </c>
      <c r="G1323" s="11">
        <v>3433.44</v>
      </c>
      <c r="H1323" s="1"/>
      <c r="I1323" s="1"/>
      <c r="J1323" s="1"/>
      <c r="K1323" s="1"/>
      <c r="L1323" s="1"/>
      <c r="M1323" s="4"/>
      <c r="N1323" s="1"/>
      <c r="O1323" s="4"/>
      <c r="P1323" s="4"/>
      <c r="Q1323" s="4"/>
      <c r="R1323" s="4"/>
      <c r="S1323" s="4"/>
      <c r="T1323" s="1"/>
      <c r="U1323" s="1"/>
      <c r="V1323" s="1"/>
      <c r="W1323" s="1"/>
      <c r="X1323" s="1"/>
      <c r="Y1323" s="1"/>
    </row>
    <row r="1324" spans="1:25" ht="12.75" customHeight="1" x14ac:dyDescent="0.25">
      <c r="A1324" s="4">
        <v>232</v>
      </c>
      <c r="B1324" s="1" t="s">
        <v>1204</v>
      </c>
      <c r="C1324" s="2" t="s">
        <v>1205</v>
      </c>
      <c r="D1324" s="3" t="s">
        <v>43</v>
      </c>
      <c r="E1324" s="11">
        <v>0.47800000000000004</v>
      </c>
      <c r="F1324" s="11">
        <v>14200.8</v>
      </c>
      <c r="G1324" s="11">
        <v>6787.98</v>
      </c>
      <c r="H1324" s="1"/>
      <c r="I1324" s="1"/>
      <c r="J1324" s="1"/>
      <c r="K1324" s="1"/>
      <c r="L1324" s="1"/>
      <c r="M1324" s="4"/>
      <c r="N1324" s="1"/>
      <c r="O1324" s="4"/>
      <c r="P1324" s="4"/>
      <c r="Q1324" s="4"/>
      <c r="R1324" s="4"/>
      <c r="S1324" s="4"/>
      <c r="T1324" s="1"/>
      <c r="U1324" s="1"/>
      <c r="V1324" s="1"/>
      <c r="W1324" s="1"/>
      <c r="X1324" s="1"/>
      <c r="Y1324" s="1"/>
    </row>
    <row r="1325" spans="1:25" ht="12.75" customHeight="1" x14ac:dyDescent="0.25">
      <c r="A1325" s="4">
        <v>233</v>
      </c>
      <c r="B1325" s="1" t="s">
        <v>1183</v>
      </c>
      <c r="C1325" s="2" t="s">
        <v>1206</v>
      </c>
      <c r="D1325" s="3" t="s">
        <v>60</v>
      </c>
      <c r="E1325" s="11">
        <v>13</v>
      </c>
      <c r="F1325" s="11">
        <v>746.4</v>
      </c>
      <c r="G1325" s="11">
        <v>9703.2000000000007</v>
      </c>
      <c r="H1325" s="1"/>
      <c r="I1325" s="1"/>
      <c r="J1325" s="1"/>
      <c r="K1325" s="1"/>
      <c r="L1325" s="1"/>
      <c r="M1325" s="4"/>
      <c r="N1325" s="1"/>
      <c r="O1325" s="4"/>
      <c r="P1325" s="4"/>
      <c r="Q1325" s="4"/>
      <c r="R1325" s="4"/>
      <c r="S1325" s="4"/>
      <c r="T1325" s="1"/>
      <c r="U1325" s="1"/>
      <c r="V1325" s="1"/>
      <c r="W1325" s="1"/>
      <c r="X1325" s="1"/>
      <c r="Y1325" s="1"/>
    </row>
    <row r="1326" spans="1:25" ht="12.75" customHeight="1" x14ac:dyDescent="0.25">
      <c r="A1326" s="4">
        <v>234</v>
      </c>
      <c r="B1326" s="1" t="s">
        <v>1183</v>
      </c>
      <c r="C1326" s="2" t="s">
        <v>1207</v>
      </c>
      <c r="D1326" s="3" t="s">
        <v>60</v>
      </c>
      <c r="E1326" s="11">
        <v>16.8</v>
      </c>
      <c r="F1326" s="11">
        <v>746.4</v>
      </c>
      <c r="G1326" s="11">
        <v>12539.52</v>
      </c>
      <c r="H1326" s="1"/>
      <c r="I1326" s="1"/>
      <c r="J1326" s="1"/>
      <c r="K1326" s="1"/>
      <c r="L1326" s="1"/>
      <c r="M1326" s="4"/>
      <c r="N1326" s="1"/>
      <c r="O1326" s="4"/>
      <c r="P1326" s="4"/>
      <c r="Q1326" s="4"/>
      <c r="R1326" s="4"/>
      <c r="S1326" s="4"/>
      <c r="T1326" s="1"/>
      <c r="U1326" s="1"/>
      <c r="V1326" s="1"/>
      <c r="W1326" s="1"/>
      <c r="X1326" s="1"/>
      <c r="Y1326" s="1"/>
    </row>
    <row r="1327" spans="1:25" ht="12.75" customHeight="1" x14ac:dyDescent="0.25">
      <c r="A1327" s="4">
        <v>235</v>
      </c>
      <c r="B1327" s="1" t="s">
        <v>1183</v>
      </c>
      <c r="C1327" s="2" t="s">
        <v>1208</v>
      </c>
      <c r="D1327" s="3" t="s">
        <v>60</v>
      </c>
      <c r="E1327" s="11">
        <v>18</v>
      </c>
      <c r="F1327" s="11">
        <v>746.4</v>
      </c>
      <c r="G1327" s="11">
        <v>13435.2</v>
      </c>
      <c r="H1327" s="1"/>
      <c r="I1327" s="1"/>
      <c r="J1327" s="1"/>
      <c r="K1327" s="1"/>
      <c r="L1327" s="1"/>
      <c r="M1327" s="4"/>
      <c r="N1327" s="1"/>
      <c r="O1327" s="4"/>
      <c r="P1327" s="4"/>
      <c r="Q1327" s="4"/>
      <c r="R1327" s="4"/>
      <c r="S1327" s="4"/>
      <c r="T1327" s="1"/>
      <c r="U1327" s="1"/>
      <c r="V1327" s="1"/>
      <c r="W1327" s="1"/>
      <c r="X1327" s="1"/>
      <c r="Y1327" s="1"/>
    </row>
    <row r="1328" spans="1:25" ht="12.75" customHeight="1" x14ac:dyDescent="0.25">
      <c r="A1328" s="4">
        <v>236</v>
      </c>
      <c r="B1328" s="1" t="s">
        <v>1181</v>
      </c>
      <c r="C1328" s="2" t="s">
        <v>1182</v>
      </c>
      <c r="D1328" s="3" t="s">
        <v>43</v>
      </c>
      <c r="E1328" s="11">
        <v>0.06</v>
      </c>
      <c r="F1328" s="11">
        <v>13039</v>
      </c>
      <c r="G1328" s="11">
        <v>782.34</v>
      </c>
      <c r="H1328" s="1"/>
      <c r="I1328" s="1"/>
      <c r="J1328" s="1"/>
      <c r="K1328" s="1"/>
      <c r="L1328" s="1"/>
      <c r="M1328" s="4"/>
      <c r="N1328" s="1"/>
      <c r="O1328" s="4"/>
      <c r="P1328" s="4"/>
      <c r="Q1328" s="4"/>
      <c r="R1328" s="4"/>
      <c r="S1328" s="4"/>
      <c r="T1328" s="1"/>
      <c r="U1328" s="1"/>
      <c r="V1328" s="1"/>
      <c r="W1328" s="1"/>
      <c r="X1328" s="1"/>
      <c r="Y1328" s="1"/>
    </row>
    <row r="1329" spans="1:25" ht="12.75" customHeight="1" x14ac:dyDescent="0.25">
      <c r="A1329" s="4">
        <v>237</v>
      </c>
      <c r="B1329" s="1" t="s">
        <v>1183</v>
      </c>
      <c r="C1329" s="2" t="s">
        <v>1209</v>
      </c>
      <c r="D1329" s="3" t="s">
        <v>60</v>
      </c>
      <c r="E1329" s="11">
        <v>6</v>
      </c>
      <c r="F1329" s="11">
        <v>746.4</v>
      </c>
      <c r="G1329" s="11">
        <v>4478.3999999999996</v>
      </c>
      <c r="H1329" s="1"/>
      <c r="I1329" s="1"/>
      <c r="J1329" s="1"/>
      <c r="K1329" s="1"/>
      <c r="L1329" s="1"/>
      <c r="M1329" s="4"/>
      <c r="N1329" s="1"/>
      <c r="O1329" s="4"/>
      <c r="P1329" s="4"/>
      <c r="Q1329" s="4"/>
      <c r="R1329" s="4"/>
      <c r="S1329" s="4"/>
      <c r="T1329" s="1"/>
      <c r="U1329" s="1"/>
      <c r="V1329" s="1"/>
      <c r="W1329" s="1"/>
      <c r="X1329" s="1"/>
      <c r="Y1329" s="1"/>
    </row>
    <row r="1330" spans="1:25" ht="12.75" customHeight="1" x14ac:dyDescent="0.25">
      <c r="A1330" s="4">
        <v>238</v>
      </c>
      <c r="B1330" s="1" t="s">
        <v>1210</v>
      </c>
      <c r="C1330" s="2" t="s">
        <v>1211</v>
      </c>
      <c r="D1330" s="3" t="s">
        <v>1212</v>
      </c>
      <c r="E1330" s="11">
        <v>1.375</v>
      </c>
      <c r="F1330" s="11">
        <v>732.57</v>
      </c>
      <c r="G1330" s="11">
        <v>1007.28</v>
      </c>
      <c r="H1330" s="1"/>
      <c r="I1330" s="1"/>
      <c r="J1330" s="1"/>
      <c r="K1330" s="1"/>
      <c r="L1330" s="1"/>
      <c r="M1330" s="4"/>
      <c r="N1330" s="1"/>
      <c r="O1330" s="4"/>
      <c r="P1330" s="4"/>
      <c r="Q1330" s="4"/>
      <c r="R1330" s="4"/>
      <c r="S1330" s="4"/>
      <c r="T1330" s="1"/>
      <c r="U1330" s="1"/>
      <c r="V1330" s="1"/>
      <c r="W1330" s="1"/>
      <c r="X1330" s="1"/>
      <c r="Y1330" s="1"/>
    </row>
    <row r="1331" spans="1:25" ht="12.75" customHeight="1" x14ac:dyDescent="0.25">
      <c r="A1331" s="4">
        <v>239</v>
      </c>
      <c r="B1331" s="2" t="s">
        <v>2748</v>
      </c>
      <c r="C1331" s="1" t="s">
        <v>1213</v>
      </c>
      <c r="D1331" s="3" t="s">
        <v>48</v>
      </c>
      <c r="E1331" s="11">
        <v>0.55000000000000004</v>
      </c>
      <c r="F1331" s="11">
        <v>1422.71</v>
      </c>
      <c r="G1331" s="11">
        <v>782.49</v>
      </c>
      <c r="H1331" s="1"/>
      <c r="I1331" s="1"/>
      <c r="J1331" s="1"/>
      <c r="K1331" s="1"/>
      <c r="L1331" s="1"/>
      <c r="M1331" s="4"/>
      <c r="N1331" s="1"/>
      <c r="O1331" s="4"/>
      <c r="P1331" s="4"/>
      <c r="Q1331" s="4"/>
      <c r="R1331" s="4"/>
      <c r="S1331" s="4"/>
      <c r="T1331" s="1"/>
      <c r="U1331" s="1"/>
      <c r="V1331" s="1"/>
      <c r="W1331" s="1"/>
      <c r="X1331" s="1"/>
      <c r="Y1331" s="1"/>
    </row>
    <row r="1332" spans="1:25" ht="12.75" customHeight="1" x14ac:dyDescent="0.25">
      <c r="A1332" s="4">
        <v>240</v>
      </c>
      <c r="B1332" s="2" t="s">
        <v>2749</v>
      </c>
      <c r="C1332" s="1" t="s">
        <v>1214</v>
      </c>
      <c r="D1332" s="3" t="s">
        <v>35</v>
      </c>
      <c r="E1332" s="11">
        <v>65</v>
      </c>
      <c r="F1332" s="11">
        <v>4.6399999999999997</v>
      </c>
      <c r="G1332" s="11">
        <v>301.60000000000002</v>
      </c>
      <c r="H1332" s="1"/>
      <c r="I1332" s="1"/>
      <c r="J1332" s="1"/>
      <c r="K1332" s="1"/>
      <c r="L1332" s="1"/>
      <c r="M1332" s="4"/>
      <c r="N1332" s="1"/>
      <c r="O1332" s="4"/>
      <c r="P1332" s="4"/>
      <c r="Q1332" s="4"/>
      <c r="R1332" s="4"/>
      <c r="S1332" s="4"/>
      <c r="T1332" s="1"/>
      <c r="U1332" s="1"/>
      <c r="V1332" s="1"/>
      <c r="W1332" s="1"/>
      <c r="X1332" s="1"/>
      <c r="Y1332" s="1"/>
    </row>
    <row r="1333" spans="1:25" ht="12.75" customHeight="1" x14ac:dyDescent="0.25">
      <c r="A1333" s="4">
        <v>241</v>
      </c>
      <c r="B1333" s="1" t="s">
        <v>1210</v>
      </c>
      <c r="C1333" s="2" t="s">
        <v>1211</v>
      </c>
      <c r="D1333" s="3" t="s">
        <v>1212</v>
      </c>
      <c r="E1333" s="11">
        <v>30</v>
      </c>
      <c r="F1333" s="11">
        <v>732.57</v>
      </c>
      <c r="G1333" s="11">
        <v>21977.1</v>
      </c>
      <c r="H1333" s="1"/>
      <c r="I1333" s="1"/>
      <c r="J1333" s="1"/>
      <c r="K1333" s="1"/>
      <c r="L1333" s="1"/>
      <c r="M1333" s="4"/>
      <c r="N1333" s="1"/>
      <c r="O1333" s="4"/>
      <c r="P1333" s="4"/>
      <c r="Q1333" s="4"/>
      <c r="R1333" s="4"/>
      <c r="S1333" s="4"/>
      <c r="T1333" s="1"/>
      <c r="U1333" s="1"/>
      <c r="V1333" s="1"/>
      <c r="W1333" s="1"/>
      <c r="X1333" s="1"/>
      <c r="Y1333" s="1"/>
    </row>
    <row r="1334" spans="1:25" ht="12.75" customHeight="1" x14ac:dyDescent="0.25">
      <c r="A1334" s="4">
        <v>242</v>
      </c>
      <c r="B1334" s="1" t="s">
        <v>2750</v>
      </c>
      <c r="C1334" s="1" t="s">
        <v>1215</v>
      </c>
      <c r="D1334" s="3" t="s">
        <v>60</v>
      </c>
      <c r="E1334" s="11">
        <v>300</v>
      </c>
      <c r="F1334" s="11">
        <v>61.52</v>
      </c>
      <c r="G1334" s="11">
        <v>18456</v>
      </c>
      <c r="H1334" s="1"/>
      <c r="I1334" s="1"/>
      <c r="J1334" s="1"/>
      <c r="K1334" s="1"/>
      <c r="L1334" s="1"/>
      <c r="M1334" s="4"/>
      <c r="N1334" s="1"/>
      <c r="O1334" s="4"/>
      <c r="P1334" s="4"/>
      <c r="Q1334" s="4"/>
      <c r="R1334" s="4"/>
      <c r="S1334" s="4"/>
      <c r="T1334" s="1"/>
      <c r="U1334" s="1"/>
      <c r="V1334" s="1"/>
      <c r="W1334" s="1"/>
      <c r="X1334" s="1"/>
      <c r="Y1334" s="1"/>
    </row>
    <row r="1335" spans="1:25" ht="12.75" customHeight="1" x14ac:dyDescent="0.25">
      <c r="A1335" s="4">
        <v>243</v>
      </c>
      <c r="B1335" s="1" t="s">
        <v>838</v>
      </c>
      <c r="C1335" s="1" t="s">
        <v>1216</v>
      </c>
      <c r="D1335" s="3" t="s">
        <v>149</v>
      </c>
      <c r="E1335" s="11">
        <v>500</v>
      </c>
      <c r="F1335" s="11">
        <v>42.15</v>
      </c>
      <c r="G1335" s="11">
        <v>21075</v>
      </c>
      <c r="H1335" s="1"/>
      <c r="I1335" s="1"/>
      <c r="J1335" s="1"/>
      <c r="K1335" s="1"/>
      <c r="L1335" s="1"/>
      <c r="M1335" s="4"/>
      <c r="N1335" s="1"/>
      <c r="O1335" s="4"/>
      <c r="P1335" s="4"/>
      <c r="Q1335" s="4"/>
      <c r="R1335" s="4"/>
      <c r="S1335" s="4"/>
      <c r="T1335" s="1"/>
      <c r="U1335" s="1"/>
      <c r="V1335" s="1"/>
      <c r="W1335" s="1"/>
      <c r="X1335" s="1"/>
      <c r="Y1335" s="1"/>
    </row>
    <row r="1336" spans="1:25" ht="12.75" customHeight="1" x14ac:dyDescent="0.25">
      <c r="A1336" s="4">
        <v>244</v>
      </c>
      <c r="B1336" s="1" t="s">
        <v>1217</v>
      </c>
      <c r="C1336" s="1" t="s">
        <v>1218</v>
      </c>
      <c r="D1336" s="3" t="s">
        <v>35</v>
      </c>
      <c r="E1336" s="11">
        <v>3</v>
      </c>
      <c r="F1336" s="11">
        <v>43.85</v>
      </c>
      <c r="G1336" s="11">
        <v>131.55000000000001</v>
      </c>
      <c r="H1336" s="1"/>
      <c r="I1336" s="1"/>
      <c r="J1336" s="1"/>
      <c r="K1336" s="1"/>
      <c r="L1336" s="1"/>
      <c r="M1336" s="4"/>
      <c r="N1336" s="1"/>
      <c r="O1336" s="4"/>
      <c r="P1336" s="4"/>
      <c r="Q1336" s="4"/>
      <c r="R1336" s="4"/>
      <c r="S1336" s="4"/>
      <c r="T1336" s="1"/>
      <c r="U1336" s="1"/>
      <c r="V1336" s="1"/>
      <c r="W1336" s="1"/>
      <c r="X1336" s="1"/>
      <c r="Y1336" s="1"/>
    </row>
    <row r="1337" spans="1:25" ht="12.75" customHeight="1" x14ac:dyDescent="0.25">
      <c r="A1337" s="4">
        <v>245</v>
      </c>
      <c r="B1337" s="1" t="s">
        <v>1219</v>
      </c>
      <c r="C1337" s="2" t="s">
        <v>1220</v>
      </c>
      <c r="D1337" s="3" t="s">
        <v>35</v>
      </c>
      <c r="E1337" s="11">
        <v>1</v>
      </c>
      <c r="F1337" s="11">
        <v>2086.62</v>
      </c>
      <c r="G1337" s="11">
        <v>2086.62</v>
      </c>
      <c r="H1337" s="1"/>
      <c r="I1337" s="1"/>
      <c r="J1337" s="1"/>
      <c r="K1337" s="1"/>
      <c r="L1337" s="1"/>
      <c r="M1337" s="4"/>
      <c r="N1337" s="1"/>
      <c r="O1337" s="4"/>
      <c r="P1337" s="4"/>
      <c r="Q1337" s="4"/>
      <c r="R1337" s="4"/>
      <c r="S1337" s="4"/>
      <c r="T1337" s="1"/>
      <c r="U1337" s="1"/>
      <c r="V1337" s="1"/>
      <c r="W1337" s="1"/>
      <c r="X1337" s="1"/>
      <c r="Y1337" s="1"/>
    </row>
    <row r="1338" spans="1:25" ht="12.75" customHeight="1" x14ac:dyDescent="0.25">
      <c r="A1338" s="4">
        <v>246</v>
      </c>
      <c r="B1338" s="1" t="s">
        <v>1221</v>
      </c>
      <c r="C1338" s="2" t="s">
        <v>1222</v>
      </c>
      <c r="D1338" s="3" t="s">
        <v>35</v>
      </c>
      <c r="E1338" s="11">
        <v>1</v>
      </c>
      <c r="F1338" s="11">
        <v>2906.24</v>
      </c>
      <c r="G1338" s="11">
        <v>2906.24</v>
      </c>
      <c r="H1338" s="1"/>
      <c r="I1338" s="1"/>
      <c r="J1338" s="1"/>
      <c r="K1338" s="1"/>
      <c r="L1338" s="1"/>
      <c r="M1338" s="4"/>
      <c r="N1338" s="1"/>
      <c r="O1338" s="4"/>
      <c r="P1338" s="4"/>
      <c r="Q1338" s="4"/>
      <c r="R1338" s="4"/>
      <c r="S1338" s="4"/>
      <c r="T1338" s="1"/>
      <c r="U1338" s="1"/>
      <c r="V1338" s="1"/>
      <c r="W1338" s="1"/>
      <c r="X1338" s="1"/>
      <c r="Y1338" s="1"/>
    </row>
    <row r="1339" spans="1:25" ht="12.75" customHeight="1" x14ac:dyDescent="0.25">
      <c r="A1339" s="4">
        <v>247</v>
      </c>
      <c r="B1339" s="1" t="s">
        <v>1223</v>
      </c>
      <c r="C1339" s="2" t="s">
        <v>1224</v>
      </c>
      <c r="D1339" s="3" t="s">
        <v>37</v>
      </c>
      <c r="E1339" s="11">
        <v>0.25</v>
      </c>
      <c r="F1339" s="11">
        <v>11789.72</v>
      </c>
      <c r="G1339" s="11">
        <v>2947.43</v>
      </c>
      <c r="H1339" s="1"/>
      <c r="I1339" s="1"/>
      <c r="J1339" s="1"/>
      <c r="K1339" s="1"/>
      <c r="L1339" s="1"/>
      <c r="M1339" s="4"/>
      <c r="N1339" s="1"/>
      <c r="O1339" s="4"/>
      <c r="P1339" s="4"/>
      <c r="Q1339" s="4"/>
      <c r="R1339" s="4"/>
      <c r="S1339" s="4"/>
      <c r="T1339" s="1"/>
      <c r="U1339" s="1"/>
      <c r="V1339" s="1"/>
      <c r="W1339" s="1"/>
      <c r="X1339" s="1"/>
      <c r="Y1339" s="1"/>
    </row>
    <row r="1340" spans="1:25" ht="12.75" customHeight="1" x14ac:dyDescent="0.25">
      <c r="A1340" s="4">
        <v>248</v>
      </c>
      <c r="B1340" s="1" t="s">
        <v>1225</v>
      </c>
      <c r="C1340" s="1" t="s">
        <v>1226</v>
      </c>
      <c r="D1340" s="3" t="s">
        <v>69</v>
      </c>
      <c r="E1340" s="11">
        <v>25</v>
      </c>
      <c r="F1340" s="11">
        <v>255.06</v>
      </c>
      <c r="G1340" s="11">
        <v>6376.5</v>
      </c>
      <c r="H1340" s="1"/>
      <c r="I1340" s="1"/>
      <c r="J1340" s="1"/>
      <c r="K1340" s="1"/>
      <c r="L1340" s="1"/>
      <c r="M1340" s="4"/>
      <c r="N1340" s="1"/>
      <c r="O1340" s="4"/>
      <c r="P1340" s="4"/>
      <c r="Q1340" s="4"/>
      <c r="R1340" s="4"/>
      <c r="S1340" s="4"/>
      <c r="T1340" s="1"/>
      <c r="U1340" s="1"/>
      <c r="V1340" s="1"/>
      <c r="W1340" s="1"/>
      <c r="X1340" s="1"/>
      <c r="Y1340" s="1"/>
    </row>
    <row r="1341" spans="1:25" ht="12.75" customHeight="1" x14ac:dyDescent="0.25">
      <c r="A1341" s="4">
        <v>249</v>
      </c>
      <c r="B1341" s="1" t="s">
        <v>1227</v>
      </c>
      <c r="C1341" s="2" t="s">
        <v>1228</v>
      </c>
      <c r="D1341" s="3" t="s">
        <v>37</v>
      </c>
      <c r="E1341" s="11">
        <v>0.25</v>
      </c>
      <c r="F1341" s="11">
        <v>12116.92</v>
      </c>
      <c r="G1341" s="11">
        <v>3029.23</v>
      </c>
      <c r="H1341" s="1"/>
      <c r="I1341" s="1"/>
      <c r="J1341" s="1"/>
      <c r="K1341" s="1"/>
      <c r="L1341" s="1"/>
      <c r="M1341" s="4"/>
      <c r="N1341" s="1"/>
      <c r="O1341" s="4"/>
      <c r="P1341" s="4"/>
      <c r="Q1341" s="4"/>
      <c r="R1341" s="4"/>
      <c r="S1341" s="4"/>
      <c r="T1341" s="1"/>
      <c r="U1341" s="1"/>
      <c r="V1341" s="1"/>
      <c r="W1341" s="1"/>
      <c r="X1341" s="1"/>
      <c r="Y1341" s="1"/>
    </row>
    <row r="1342" spans="1:25" ht="12.75" customHeight="1" x14ac:dyDescent="0.25">
      <c r="A1342" s="4">
        <v>250</v>
      </c>
      <c r="B1342" s="1" t="s">
        <v>1225</v>
      </c>
      <c r="C1342" s="1" t="s">
        <v>1229</v>
      </c>
      <c r="D1342" s="3" t="s">
        <v>69</v>
      </c>
      <c r="E1342" s="11">
        <v>25</v>
      </c>
      <c r="F1342" s="11">
        <v>223.62</v>
      </c>
      <c r="G1342" s="11">
        <v>5590.5</v>
      </c>
      <c r="H1342" s="1"/>
      <c r="I1342" s="1"/>
      <c r="J1342" s="1"/>
      <c r="K1342" s="1"/>
      <c r="L1342" s="1"/>
      <c r="M1342" s="4"/>
      <c r="N1342" s="1"/>
      <c r="O1342" s="4"/>
      <c r="P1342" s="4"/>
      <c r="Q1342" s="4"/>
      <c r="R1342" s="4"/>
      <c r="S1342" s="4"/>
      <c r="T1342" s="1"/>
      <c r="U1342" s="1"/>
      <c r="V1342" s="1"/>
      <c r="W1342" s="1"/>
      <c r="X1342" s="1"/>
      <c r="Y1342" s="1"/>
    </row>
    <row r="1343" spans="1:25" ht="12.75" customHeight="1" x14ac:dyDescent="0.25">
      <c r="A1343" s="4">
        <v>251</v>
      </c>
      <c r="B1343" s="1" t="s">
        <v>826</v>
      </c>
      <c r="C1343" s="2" t="s">
        <v>827</v>
      </c>
      <c r="D1343" s="3" t="s">
        <v>828</v>
      </c>
      <c r="E1343" s="11">
        <v>5</v>
      </c>
      <c r="F1343" s="11">
        <v>234.29</v>
      </c>
      <c r="G1343" s="11">
        <v>1171.45</v>
      </c>
      <c r="H1343" s="1"/>
      <c r="I1343" s="1"/>
      <c r="J1343" s="1"/>
      <c r="K1343" s="1"/>
      <c r="L1343" s="1"/>
      <c r="M1343" s="4"/>
      <c r="N1343" s="1"/>
      <c r="O1343" s="4"/>
      <c r="P1343" s="4"/>
      <c r="Q1343" s="4"/>
      <c r="R1343" s="4"/>
      <c r="S1343" s="4"/>
      <c r="T1343" s="1"/>
      <c r="U1343" s="1"/>
      <c r="V1343" s="1"/>
      <c r="W1343" s="1"/>
      <c r="X1343" s="1"/>
      <c r="Y1343" s="1"/>
    </row>
    <row r="1344" spans="1:25" ht="12.75" customHeight="1" x14ac:dyDescent="0.25">
      <c r="A1344" s="4">
        <v>252</v>
      </c>
      <c r="B1344" s="1" t="s">
        <v>2737</v>
      </c>
      <c r="C1344" s="1" t="s">
        <v>1230</v>
      </c>
      <c r="D1344" s="3" t="s">
        <v>69</v>
      </c>
      <c r="E1344" s="11">
        <v>25.5</v>
      </c>
      <c r="F1344" s="11">
        <v>67.88</v>
      </c>
      <c r="G1344" s="11">
        <v>1730.94</v>
      </c>
      <c r="H1344" s="1"/>
      <c r="I1344" s="1"/>
      <c r="J1344" s="1"/>
      <c r="K1344" s="1"/>
      <c r="L1344" s="1"/>
      <c r="M1344" s="4"/>
      <c r="N1344" s="1"/>
      <c r="O1344" s="4"/>
      <c r="P1344" s="4"/>
      <c r="Q1344" s="4"/>
      <c r="R1344" s="4"/>
      <c r="S1344" s="4"/>
      <c r="T1344" s="1"/>
      <c r="U1344" s="1"/>
      <c r="V1344" s="1"/>
      <c r="W1344" s="1"/>
      <c r="X1344" s="1"/>
      <c r="Y1344" s="1"/>
    </row>
    <row r="1345" spans="1:25" ht="12.75" customHeight="1" x14ac:dyDescent="0.25">
      <c r="A1345" s="4">
        <v>253</v>
      </c>
      <c r="B1345" s="1" t="s">
        <v>2737</v>
      </c>
      <c r="C1345" s="1" t="s">
        <v>1231</v>
      </c>
      <c r="D1345" s="3" t="s">
        <v>69</v>
      </c>
      <c r="E1345" s="11">
        <v>25.5</v>
      </c>
      <c r="F1345" s="11">
        <v>91.09</v>
      </c>
      <c r="G1345" s="11">
        <v>2322.8000000000002</v>
      </c>
      <c r="H1345" s="1"/>
      <c r="I1345" s="1"/>
      <c r="J1345" s="1"/>
      <c r="K1345" s="1"/>
      <c r="L1345" s="1"/>
      <c r="M1345" s="4"/>
      <c r="N1345" s="1"/>
      <c r="O1345" s="4"/>
      <c r="P1345" s="4"/>
      <c r="Q1345" s="4"/>
      <c r="R1345" s="4"/>
      <c r="S1345" s="4"/>
      <c r="T1345" s="1"/>
      <c r="U1345" s="1"/>
      <c r="V1345" s="1"/>
      <c r="W1345" s="1"/>
      <c r="X1345" s="1"/>
      <c r="Y1345" s="1"/>
    </row>
    <row r="1346" spans="1:25" ht="12.75" customHeight="1" x14ac:dyDescent="0.25">
      <c r="A1346" s="4">
        <v>254</v>
      </c>
      <c r="B1346" s="2" t="s">
        <v>2730</v>
      </c>
      <c r="C1346" s="2" t="s">
        <v>835</v>
      </c>
      <c r="D1346" s="3" t="s">
        <v>69</v>
      </c>
      <c r="E1346" s="11">
        <v>690.7</v>
      </c>
      <c r="F1346" s="11">
        <v>7.78</v>
      </c>
      <c r="G1346" s="11">
        <v>5373.65</v>
      </c>
      <c r="H1346" s="1"/>
      <c r="I1346" s="1"/>
      <c r="J1346" s="1"/>
      <c r="K1346" s="1"/>
      <c r="L1346" s="1"/>
      <c r="M1346" s="4"/>
      <c r="N1346" s="1"/>
      <c r="O1346" s="4"/>
      <c r="P1346" s="4"/>
      <c r="Q1346" s="4"/>
      <c r="R1346" s="4"/>
      <c r="S1346" s="4"/>
      <c r="T1346" s="1"/>
      <c r="U1346" s="1"/>
      <c r="V1346" s="1"/>
      <c r="W1346" s="1"/>
      <c r="X1346" s="1"/>
      <c r="Y1346" s="1"/>
    </row>
    <row r="1347" spans="1:25" ht="12.75" customHeight="1" x14ac:dyDescent="0.25">
      <c r="A1347" s="4">
        <v>255</v>
      </c>
      <c r="B1347" s="2" t="s">
        <v>2731</v>
      </c>
      <c r="C1347" s="2" t="s">
        <v>836</v>
      </c>
      <c r="D1347" s="3" t="s">
        <v>155</v>
      </c>
      <c r="E1347" s="11">
        <v>7.1</v>
      </c>
      <c r="F1347" s="11">
        <v>478.23</v>
      </c>
      <c r="G1347" s="11">
        <v>3395.43</v>
      </c>
      <c r="H1347" s="1"/>
      <c r="I1347" s="1"/>
      <c r="J1347" s="1"/>
      <c r="K1347" s="1"/>
      <c r="L1347" s="1"/>
      <c r="M1347" s="4"/>
      <c r="N1347" s="1"/>
      <c r="O1347" s="4"/>
      <c r="P1347" s="4"/>
      <c r="Q1347" s="4"/>
      <c r="R1347" s="4"/>
      <c r="S1347" s="4"/>
      <c r="T1347" s="1"/>
      <c r="U1347" s="1"/>
      <c r="V1347" s="1"/>
      <c r="W1347" s="1"/>
      <c r="X1347" s="1"/>
      <c r="Y1347" s="1"/>
    </row>
    <row r="1348" spans="1:25" ht="12.75" customHeight="1" x14ac:dyDescent="0.25">
      <c r="A1348" s="4">
        <v>256</v>
      </c>
      <c r="B1348" s="2" t="s">
        <v>2732</v>
      </c>
      <c r="C1348" s="1" t="s">
        <v>837</v>
      </c>
      <c r="D1348" s="3" t="s">
        <v>155</v>
      </c>
      <c r="E1348" s="11">
        <v>1.55</v>
      </c>
      <c r="F1348" s="11">
        <v>311.02</v>
      </c>
      <c r="G1348" s="11">
        <v>482.08</v>
      </c>
      <c r="H1348" s="1"/>
      <c r="I1348" s="1"/>
      <c r="J1348" s="1"/>
      <c r="K1348" s="1"/>
      <c r="L1348" s="1"/>
      <c r="M1348" s="4"/>
      <c r="N1348" s="1"/>
      <c r="O1348" s="4"/>
      <c r="P1348" s="4"/>
      <c r="Q1348" s="4"/>
      <c r="R1348" s="4"/>
      <c r="S1348" s="4"/>
      <c r="T1348" s="1"/>
      <c r="U1348" s="1"/>
      <c r="V1348" s="1"/>
      <c r="W1348" s="1"/>
      <c r="X1348" s="1"/>
      <c r="Y1348" s="1"/>
    </row>
    <row r="1349" spans="1:25" ht="12.75" customHeight="1" x14ac:dyDescent="0.25">
      <c r="A1349" s="4">
        <v>257</v>
      </c>
      <c r="B1349" s="1" t="s">
        <v>1232</v>
      </c>
      <c r="C1349" s="2" t="s">
        <v>1233</v>
      </c>
      <c r="D1349" s="3" t="s">
        <v>1151</v>
      </c>
      <c r="E1349" s="11">
        <v>1</v>
      </c>
      <c r="F1349" s="11">
        <v>5325.72</v>
      </c>
      <c r="G1349" s="11">
        <v>5325.72</v>
      </c>
      <c r="H1349" s="1"/>
      <c r="I1349" s="1"/>
      <c r="J1349" s="1"/>
      <c r="K1349" s="1"/>
      <c r="L1349" s="1"/>
      <c r="M1349" s="4"/>
      <c r="N1349" s="1"/>
      <c r="O1349" s="4"/>
      <c r="P1349" s="4"/>
      <c r="Q1349" s="4"/>
      <c r="R1349" s="4"/>
      <c r="S1349" s="4"/>
      <c r="T1349" s="1"/>
      <c r="U1349" s="1"/>
      <c r="V1349" s="1"/>
      <c r="W1349" s="1"/>
      <c r="X1349" s="1"/>
      <c r="Y1349" s="1"/>
    </row>
    <row r="1350" spans="1:25" ht="12.75" customHeight="1" x14ac:dyDescent="0.25">
      <c r="A1350" s="4">
        <v>258</v>
      </c>
      <c r="B1350" s="2" t="s">
        <v>2743</v>
      </c>
      <c r="C1350" s="2" t="s">
        <v>1234</v>
      </c>
      <c r="D1350" s="3" t="s">
        <v>35</v>
      </c>
      <c r="E1350" s="11">
        <v>1</v>
      </c>
      <c r="F1350" s="11">
        <v>916841.04</v>
      </c>
      <c r="G1350" s="11">
        <v>916841.04</v>
      </c>
      <c r="H1350" s="1"/>
      <c r="I1350" s="1"/>
      <c r="J1350" s="1"/>
      <c r="K1350" s="1"/>
      <c r="L1350" s="1"/>
      <c r="M1350" s="4"/>
      <c r="N1350" s="1"/>
      <c r="O1350" s="4"/>
      <c r="P1350" s="4"/>
      <c r="Q1350" s="4"/>
      <c r="R1350" s="4"/>
      <c r="S1350" s="4"/>
      <c r="T1350" s="1"/>
      <c r="U1350" s="1"/>
      <c r="V1350" s="1"/>
      <c r="W1350" s="1"/>
      <c r="X1350" s="1"/>
      <c r="Y1350" s="1"/>
    </row>
    <row r="1351" spans="1:25" ht="12.75" customHeight="1" x14ac:dyDescent="0.25">
      <c r="A1351" s="4">
        <v>259</v>
      </c>
      <c r="B1351" s="1" t="s">
        <v>1153</v>
      </c>
      <c r="C1351" s="1" t="s">
        <v>1154</v>
      </c>
      <c r="D1351" s="3" t="s">
        <v>1155</v>
      </c>
      <c r="E1351" s="11">
        <v>1</v>
      </c>
      <c r="F1351" s="11">
        <v>2479.31</v>
      </c>
      <c r="G1351" s="11">
        <v>2479.31</v>
      </c>
      <c r="H1351" s="1"/>
      <c r="I1351" s="1"/>
      <c r="J1351" s="1"/>
      <c r="K1351" s="1"/>
      <c r="L1351" s="1"/>
      <c r="M1351" s="4"/>
      <c r="N1351" s="1"/>
      <c r="O1351" s="4"/>
      <c r="P1351" s="4"/>
      <c r="Q1351" s="4"/>
      <c r="R1351" s="4"/>
      <c r="S1351" s="4"/>
      <c r="T1351" s="1"/>
      <c r="U1351" s="1"/>
      <c r="V1351" s="1"/>
      <c r="W1351" s="1"/>
      <c r="X1351" s="1"/>
      <c r="Y1351" s="1"/>
    </row>
    <row r="1352" spans="1:25" ht="12.75" customHeight="1" x14ac:dyDescent="0.25">
      <c r="A1352" s="4">
        <v>260</v>
      </c>
      <c r="B1352" s="2" t="s">
        <v>2744</v>
      </c>
      <c r="C1352" s="1" t="s">
        <v>1235</v>
      </c>
      <c r="D1352" s="3" t="s">
        <v>35</v>
      </c>
      <c r="E1352" s="11">
        <v>1</v>
      </c>
      <c r="F1352" s="11">
        <v>76106.880000000005</v>
      </c>
      <c r="G1352" s="11">
        <v>76106.880000000005</v>
      </c>
      <c r="H1352" s="1"/>
      <c r="I1352" s="1"/>
      <c r="J1352" s="1"/>
      <c r="K1352" s="1"/>
      <c r="L1352" s="1"/>
      <c r="M1352" s="4"/>
      <c r="N1352" s="1"/>
      <c r="O1352" s="4"/>
      <c r="P1352" s="4"/>
      <c r="Q1352" s="4"/>
      <c r="R1352" s="4"/>
      <c r="S1352" s="4"/>
      <c r="T1352" s="1"/>
      <c r="U1352" s="1"/>
      <c r="V1352" s="1"/>
      <c r="W1352" s="1"/>
      <c r="X1352" s="1"/>
      <c r="Y1352" s="1"/>
    </row>
    <row r="1353" spans="1:25" ht="12.75" customHeight="1" x14ac:dyDescent="0.25">
      <c r="A1353" s="4">
        <v>261</v>
      </c>
      <c r="B1353" s="1" t="s">
        <v>111</v>
      </c>
      <c r="C1353" s="2" t="s">
        <v>112</v>
      </c>
      <c r="D1353" s="3" t="s">
        <v>113</v>
      </c>
      <c r="E1353" s="11">
        <v>10</v>
      </c>
      <c r="F1353" s="11">
        <v>145.96</v>
      </c>
      <c r="G1353" s="11">
        <v>1459.6</v>
      </c>
      <c r="H1353" s="1"/>
      <c r="I1353" s="1"/>
      <c r="J1353" s="1"/>
      <c r="K1353" s="1"/>
      <c r="L1353" s="1"/>
      <c r="M1353" s="4"/>
      <c r="N1353" s="1"/>
      <c r="O1353" s="4"/>
      <c r="P1353" s="4"/>
      <c r="Q1353" s="4"/>
      <c r="R1353" s="4"/>
      <c r="S1353" s="4"/>
      <c r="T1353" s="1"/>
      <c r="U1353" s="1"/>
      <c r="V1353" s="1"/>
      <c r="W1353" s="1"/>
      <c r="X1353" s="1"/>
      <c r="Y1353" s="1"/>
    </row>
    <row r="1354" spans="1:25" ht="12.75" customHeight="1" x14ac:dyDescent="0.25">
      <c r="A1354" s="4">
        <v>262</v>
      </c>
      <c r="B1354" s="2" t="s">
        <v>2746</v>
      </c>
      <c r="C1354" s="2" t="s">
        <v>1236</v>
      </c>
      <c r="D1354" s="3" t="s">
        <v>35</v>
      </c>
      <c r="E1354" s="11">
        <v>5</v>
      </c>
      <c r="F1354" s="11">
        <v>4783.33</v>
      </c>
      <c r="G1354" s="11">
        <v>23916.65</v>
      </c>
      <c r="H1354" s="1"/>
      <c r="I1354" s="1"/>
      <c r="J1354" s="1"/>
      <c r="K1354" s="1"/>
      <c r="L1354" s="1"/>
      <c r="M1354" s="4"/>
      <c r="N1354" s="1"/>
      <c r="O1354" s="4"/>
      <c r="P1354" s="4"/>
      <c r="Q1354" s="4"/>
      <c r="R1354" s="4"/>
      <c r="S1354" s="4"/>
      <c r="T1354" s="1"/>
      <c r="U1354" s="1"/>
      <c r="V1354" s="1"/>
      <c r="W1354" s="1"/>
      <c r="X1354" s="1"/>
      <c r="Y1354" s="1"/>
    </row>
    <row r="1355" spans="1:25" ht="12.75" customHeight="1" x14ac:dyDescent="0.25">
      <c r="A1355" s="4">
        <v>263</v>
      </c>
      <c r="B1355" s="2" t="s">
        <v>2746</v>
      </c>
      <c r="C1355" s="2" t="s">
        <v>1160</v>
      </c>
      <c r="D1355" s="3" t="s">
        <v>35</v>
      </c>
      <c r="E1355" s="11">
        <v>5</v>
      </c>
      <c r="F1355" s="11">
        <v>5670.49</v>
      </c>
      <c r="G1355" s="11">
        <v>28352.45</v>
      </c>
      <c r="H1355" s="1"/>
      <c r="I1355" s="1"/>
      <c r="J1355" s="1"/>
      <c r="K1355" s="1"/>
      <c r="L1355" s="1"/>
      <c r="M1355" s="4"/>
      <c r="N1355" s="1"/>
      <c r="O1355" s="4"/>
      <c r="P1355" s="4"/>
      <c r="Q1355" s="4"/>
      <c r="R1355" s="4"/>
      <c r="S1355" s="4"/>
      <c r="T1355" s="1"/>
      <c r="U1355" s="1"/>
      <c r="V1355" s="1"/>
      <c r="W1355" s="1"/>
      <c r="X1355" s="1"/>
      <c r="Y1355" s="1"/>
    </row>
    <row r="1356" spans="1:25" ht="12.75" customHeight="1" x14ac:dyDescent="0.25">
      <c r="A1356" s="4">
        <v>264</v>
      </c>
      <c r="B1356" s="1" t="s">
        <v>111</v>
      </c>
      <c r="C1356" s="2" t="s">
        <v>112</v>
      </c>
      <c r="D1356" s="3" t="s">
        <v>113</v>
      </c>
      <c r="E1356" s="11">
        <v>6</v>
      </c>
      <c r="F1356" s="11">
        <v>145.96</v>
      </c>
      <c r="G1356" s="11">
        <v>875.76</v>
      </c>
      <c r="H1356" s="1"/>
      <c r="I1356" s="1"/>
      <c r="J1356" s="1"/>
      <c r="K1356" s="1"/>
      <c r="L1356" s="1"/>
      <c r="M1356" s="4"/>
      <c r="N1356" s="1"/>
      <c r="O1356" s="4"/>
      <c r="P1356" s="4"/>
      <c r="Q1356" s="4"/>
      <c r="R1356" s="4"/>
      <c r="S1356" s="4"/>
      <c r="T1356" s="1"/>
      <c r="U1356" s="1"/>
      <c r="V1356" s="1"/>
      <c r="W1356" s="1"/>
      <c r="X1356" s="1"/>
      <c r="Y1356" s="1"/>
    </row>
    <row r="1357" spans="1:25" ht="12.75" customHeight="1" x14ac:dyDescent="0.25">
      <c r="A1357" s="4">
        <v>265</v>
      </c>
      <c r="B1357" s="2" t="s">
        <v>2747</v>
      </c>
      <c r="C1357" s="2" t="s">
        <v>1237</v>
      </c>
      <c r="D1357" s="3" t="s">
        <v>35</v>
      </c>
      <c r="E1357" s="11">
        <v>6</v>
      </c>
      <c r="F1357" s="11">
        <v>879.34</v>
      </c>
      <c r="G1357" s="11">
        <v>5276.04</v>
      </c>
      <c r="H1357" s="1"/>
      <c r="I1357" s="1"/>
      <c r="J1357" s="1"/>
      <c r="K1357" s="1"/>
      <c r="L1357" s="1"/>
      <c r="M1357" s="4"/>
      <c r="N1357" s="1"/>
      <c r="O1357" s="4"/>
      <c r="P1357" s="4"/>
      <c r="Q1357" s="4"/>
      <c r="R1357" s="4"/>
      <c r="S1357" s="4"/>
      <c r="T1357" s="1"/>
      <c r="U1357" s="1"/>
      <c r="V1357" s="1"/>
      <c r="W1357" s="1"/>
      <c r="X1357" s="1"/>
      <c r="Y1357" s="1"/>
    </row>
    <row r="1358" spans="1:25" ht="12.75" customHeight="1" x14ac:dyDescent="0.25">
      <c r="A1358" s="4">
        <v>266</v>
      </c>
      <c r="B1358" s="1" t="s">
        <v>1165</v>
      </c>
      <c r="C1358" s="2" t="s">
        <v>1166</v>
      </c>
      <c r="D1358" s="3" t="s">
        <v>43</v>
      </c>
      <c r="E1358" s="11">
        <v>2.12E-2</v>
      </c>
      <c r="F1358" s="11">
        <v>18538.12</v>
      </c>
      <c r="G1358" s="11">
        <v>393.01</v>
      </c>
      <c r="H1358" s="1"/>
      <c r="I1358" s="1"/>
      <c r="J1358" s="1"/>
      <c r="K1358" s="1"/>
      <c r="L1358" s="1"/>
      <c r="M1358" s="4"/>
      <c r="N1358" s="1"/>
      <c r="O1358" s="4"/>
      <c r="P1358" s="4"/>
      <c r="Q1358" s="4"/>
      <c r="R1358" s="4"/>
      <c r="S1358" s="4"/>
      <c r="T1358" s="1"/>
      <c r="U1358" s="1"/>
      <c r="V1358" s="1"/>
      <c r="W1358" s="1"/>
      <c r="X1358" s="1"/>
      <c r="Y1358" s="1"/>
    </row>
    <row r="1359" spans="1:25" ht="12.75" customHeight="1" x14ac:dyDescent="0.25">
      <c r="A1359" s="4">
        <v>267</v>
      </c>
      <c r="B1359" s="1" t="s">
        <v>1167</v>
      </c>
      <c r="C1359" s="2" t="s">
        <v>1238</v>
      </c>
      <c r="D1359" s="3" t="s">
        <v>60</v>
      </c>
      <c r="E1359" s="11">
        <v>2.12</v>
      </c>
      <c r="F1359" s="11">
        <v>2438.33</v>
      </c>
      <c r="G1359" s="11">
        <v>5169.26</v>
      </c>
      <c r="H1359" s="1"/>
      <c r="I1359" s="1"/>
      <c r="J1359" s="1"/>
      <c r="K1359" s="1"/>
      <c r="L1359" s="1"/>
      <c r="M1359" s="4"/>
      <c r="N1359" s="1"/>
      <c r="O1359" s="4"/>
      <c r="P1359" s="4"/>
      <c r="Q1359" s="4"/>
      <c r="R1359" s="4"/>
      <c r="S1359" s="4"/>
      <c r="T1359" s="1"/>
      <c r="U1359" s="1"/>
      <c r="V1359" s="1"/>
      <c r="W1359" s="1"/>
      <c r="X1359" s="1"/>
      <c r="Y1359" s="1"/>
    </row>
    <row r="1360" spans="1:25" ht="12.75" customHeight="1" x14ac:dyDescent="0.25">
      <c r="A1360" s="4">
        <v>268</v>
      </c>
      <c r="B1360" s="1" t="s">
        <v>1193</v>
      </c>
      <c r="C1360" s="2" t="s">
        <v>1239</v>
      </c>
      <c r="D1360" s="3" t="s">
        <v>43</v>
      </c>
      <c r="E1360" s="11">
        <v>4.24E-2</v>
      </c>
      <c r="F1360" s="11">
        <v>16345.39</v>
      </c>
      <c r="G1360" s="11">
        <v>693.04</v>
      </c>
      <c r="H1360" s="1"/>
      <c r="I1360" s="1"/>
      <c r="J1360" s="1"/>
      <c r="K1360" s="1"/>
      <c r="L1360" s="1"/>
      <c r="M1360" s="4"/>
      <c r="N1360" s="1"/>
      <c r="O1360" s="4"/>
      <c r="P1360" s="4"/>
      <c r="Q1360" s="4"/>
      <c r="R1360" s="4"/>
      <c r="S1360" s="4"/>
      <c r="T1360" s="1"/>
      <c r="U1360" s="1"/>
      <c r="V1360" s="1"/>
      <c r="W1360" s="1"/>
      <c r="X1360" s="1"/>
      <c r="Y1360" s="1"/>
    </row>
    <row r="1361" spans="1:25" ht="12.75" customHeight="1" x14ac:dyDescent="0.25">
      <c r="A1361" s="4">
        <v>269</v>
      </c>
      <c r="B1361" s="1" t="s">
        <v>1167</v>
      </c>
      <c r="C1361" s="2" t="s">
        <v>1240</v>
      </c>
      <c r="D1361" s="3" t="s">
        <v>60</v>
      </c>
      <c r="E1361" s="11">
        <v>4.24</v>
      </c>
      <c r="F1361" s="11">
        <v>5523.86</v>
      </c>
      <c r="G1361" s="11">
        <v>23421.17</v>
      </c>
      <c r="H1361" s="1"/>
      <c r="I1361" s="1"/>
      <c r="J1361" s="1"/>
      <c r="K1361" s="1"/>
      <c r="L1361" s="1"/>
      <c r="M1361" s="4"/>
      <c r="N1361" s="1"/>
      <c r="O1361" s="4"/>
      <c r="P1361" s="4"/>
      <c r="Q1361" s="4"/>
      <c r="R1361" s="4"/>
      <c r="S1361" s="4"/>
      <c r="T1361" s="1"/>
      <c r="U1361" s="1"/>
      <c r="V1361" s="1"/>
      <c r="W1361" s="1"/>
      <c r="X1361" s="1"/>
      <c r="Y1361" s="1"/>
    </row>
    <row r="1362" spans="1:25" ht="12.75" customHeight="1" x14ac:dyDescent="0.25">
      <c r="A1362" s="4">
        <v>270</v>
      </c>
      <c r="B1362" s="1" t="s">
        <v>1241</v>
      </c>
      <c r="C1362" s="2" t="s">
        <v>1242</v>
      </c>
      <c r="D1362" s="3" t="s">
        <v>43</v>
      </c>
      <c r="E1362" s="11">
        <v>3.5400000000000001E-2</v>
      </c>
      <c r="F1362" s="11">
        <v>13168.39</v>
      </c>
      <c r="G1362" s="11">
        <v>466.16</v>
      </c>
      <c r="H1362" s="1"/>
      <c r="I1362" s="1"/>
      <c r="J1362" s="1"/>
      <c r="K1362" s="1"/>
      <c r="L1362" s="1"/>
      <c r="M1362" s="4"/>
      <c r="N1362" s="1"/>
      <c r="O1362" s="4"/>
      <c r="P1362" s="4"/>
      <c r="Q1362" s="4"/>
      <c r="R1362" s="4"/>
      <c r="S1362" s="4"/>
      <c r="T1362" s="1"/>
      <c r="U1362" s="1"/>
      <c r="V1362" s="1"/>
      <c r="W1362" s="1"/>
      <c r="X1362" s="1"/>
      <c r="Y1362" s="1"/>
    </row>
    <row r="1363" spans="1:25" ht="12.75" customHeight="1" x14ac:dyDescent="0.25">
      <c r="A1363" s="4">
        <v>271</v>
      </c>
      <c r="B1363" s="1" t="s">
        <v>1176</v>
      </c>
      <c r="C1363" s="2" t="s">
        <v>1243</v>
      </c>
      <c r="D1363" s="3" t="s">
        <v>60</v>
      </c>
      <c r="E1363" s="11">
        <v>1.9500000000000002</v>
      </c>
      <c r="F1363" s="11">
        <v>703.67</v>
      </c>
      <c r="G1363" s="11">
        <v>1372.16</v>
      </c>
      <c r="H1363" s="1"/>
      <c r="I1363" s="1"/>
      <c r="J1363" s="1"/>
      <c r="K1363" s="1"/>
      <c r="L1363" s="1"/>
      <c r="M1363" s="4"/>
      <c r="N1363" s="1"/>
      <c r="O1363" s="4"/>
      <c r="P1363" s="4"/>
      <c r="Q1363" s="4"/>
      <c r="R1363" s="4"/>
      <c r="S1363" s="4"/>
      <c r="T1363" s="1"/>
      <c r="U1363" s="1"/>
      <c r="V1363" s="1"/>
      <c r="W1363" s="1"/>
      <c r="X1363" s="1"/>
      <c r="Y1363" s="1"/>
    </row>
    <row r="1364" spans="1:25" ht="12.75" customHeight="1" x14ac:dyDescent="0.25">
      <c r="A1364" s="4">
        <v>272</v>
      </c>
      <c r="B1364" s="1" t="s">
        <v>1176</v>
      </c>
      <c r="C1364" s="2" t="s">
        <v>1243</v>
      </c>
      <c r="D1364" s="3" t="s">
        <v>60</v>
      </c>
      <c r="E1364" s="11">
        <v>1.59</v>
      </c>
      <c r="F1364" s="11">
        <v>703.67</v>
      </c>
      <c r="G1364" s="11">
        <v>1118.8399999999999</v>
      </c>
      <c r="H1364" s="1"/>
      <c r="I1364" s="1"/>
      <c r="J1364" s="1"/>
      <c r="K1364" s="1"/>
      <c r="L1364" s="1"/>
      <c r="M1364" s="4"/>
      <c r="N1364" s="1"/>
      <c r="O1364" s="4"/>
      <c r="P1364" s="4"/>
      <c r="Q1364" s="4"/>
      <c r="R1364" s="4"/>
      <c r="S1364" s="4"/>
      <c r="T1364" s="1"/>
      <c r="U1364" s="1"/>
      <c r="V1364" s="1"/>
      <c r="W1364" s="1"/>
      <c r="X1364" s="1"/>
      <c r="Y1364" s="1"/>
    </row>
    <row r="1365" spans="1:25" ht="12.75" customHeight="1" x14ac:dyDescent="0.25">
      <c r="A1365" s="4">
        <v>273</v>
      </c>
      <c r="B1365" s="1" t="s">
        <v>1244</v>
      </c>
      <c r="C1365" s="2" t="s">
        <v>1245</v>
      </c>
      <c r="D1365" s="3" t="s">
        <v>43</v>
      </c>
      <c r="E1365" s="11">
        <v>1.0999999999999999E-2</v>
      </c>
      <c r="F1365" s="11">
        <v>22487.91</v>
      </c>
      <c r="G1365" s="11">
        <v>247.37</v>
      </c>
      <c r="H1365" s="1"/>
      <c r="I1365" s="1"/>
      <c r="J1365" s="1"/>
      <c r="K1365" s="1"/>
      <c r="L1365" s="1"/>
      <c r="M1365" s="4"/>
      <c r="N1365" s="1"/>
      <c r="O1365" s="4"/>
      <c r="P1365" s="4"/>
      <c r="Q1365" s="4"/>
      <c r="R1365" s="4"/>
      <c r="S1365" s="4"/>
      <c r="T1365" s="1"/>
      <c r="U1365" s="1"/>
      <c r="V1365" s="1"/>
      <c r="W1365" s="1"/>
      <c r="X1365" s="1"/>
      <c r="Y1365" s="1"/>
    </row>
    <row r="1366" spans="1:25" ht="12.75" customHeight="1" x14ac:dyDescent="0.25">
      <c r="A1366" s="4">
        <v>274</v>
      </c>
      <c r="B1366" s="1" t="s">
        <v>1246</v>
      </c>
      <c r="C1366" s="2" t="s">
        <v>1247</v>
      </c>
      <c r="D1366" s="3" t="s">
        <v>60</v>
      </c>
      <c r="E1366" s="11">
        <v>1.1000000000000001</v>
      </c>
      <c r="F1366" s="11">
        <v>673.89</v>
      </c>
      <c r="G1366" s="11">
        <v>741.28</v>
      </c>
      <c r="H1366" s="1"/>
      <c r="I1366" s="1"/>
      <c r="J1366" s="1"/>
      <c r="K1366" s="1"/>
      <c r="L1366" s="1"/>
      <c r="M1366" s="4"/>
      <c r="N1366" s="1"/>
      <c r="O1366" s="4"/>
      <c r="P1366" s="4"/>
      <c r="Q1366" s="4"/>
      <c r="R1366" s="4"/>
      <c r="S1366" s="4"/>
      <c r="T1366" s="1"/>
      <c r="U1366" s="1"/>
      <c r="V1366" s="1"/>
      <c r="W1366" s="1"/>
      <c r="X1366" s="1"/>
      <c r="Y1366" s="1"/>
    </row>
    <row r="1367" spans="1:25" ht="12.75" customHeight="1" x14ac:dyDescent="0.25">
      <c r="A1367" s="4">
        <v>275</v>
      </c>
      <c r="B1367" s="1" t="s">
        <v>1248</v>
      </c>
      <c r="C1367" s="2" t="s">
        <v>1249</v>
      </c>
      <c r="D1367" s="3" t="s">
        <v>43</v>
      </c>
      <c r="E1367" s="11">
        <v>0.11</v>
      </c>
      <c r="F1367" s="11">
        <v>22485.62</v>
      </c>
      <c r="G1367" s="11">
        <v>2473.42</v>
      </c>
      <c r="H1367" s="1"/>
      <c r="I1367" s="1"/>
      <c r="J1367" s="1"/>
      <c r="K1367" s="1"/>
      <c r="L1367" s="1"/>
      <c r="M1367" s="4"/>
      <c r="N1367" s="1"/>
      <c r="O1367" s="4"/>
      <c r="P1367" s="4"/>
      <c r="Q1367" s="4"/>
      <c r="R1367" s="4"/>
      <c r="S1367" s="4"/>
      <c r="T1367" s="1"/>
      <c r="U1367" s="1"/>
      <c r="V1367" s="1"/>
      <c r="W1367" s="1"/>
      <c r="X1367" s="1"/>
      <c r="Y1367" s="1"/>
    </row>
    <row r="1368" spans="1:25" ht="12.75" customHeight="1" x14ac:dyDescent="0.25">
      <c r="A1368" s="4">
        <v>276</v>
      </c>
      <c r="B1368" s="1" t="s">
        <v>1190</v>
      </c>
      <c r="C1368" s="2" t="s">
        <v>1250</v>
      </c>
      <c r="D1368" s="3" t="s">
        <v>60</v>
      </c>
      <c r="E1368" s="11">
        <v>11</v>
      </c>
      <c r="F1368" s="11">
        <v>605.17999999999995</v>
      </c>
      <c r="G1368" s="11">
        <v>6656.98</v>
      </c>
      <c r="H1368" s="1"/>
      <c r="I1368" s="1"/>
      <c r="J1368" s="1"/>
      <c r="K1368" s="1"/>
      <c r="L1368" s="1"/>
      <c r="M1368" s="4"/>
      <c r="N1368" s="1"/>
      <c r="O1368" s="4"/>
      <c r="P1368" s="4"/>
      <c r="Q1368" s="4"/>
      <c r="R1368" s="4"/>
      <c r="S1368" s="4"/>
      <c r="T1368" s="1"/>
      <c r="U1368" s="1"/>
      <c r="V1368" s="1"/>
      <c r="W1368" s="1"/>
      <c r="X1368" s="1"/>
      <c r="Y1368" s="1"/>
    </row>
    <row r="1369" spans="1:25" ht="12.75" customHeight="1" x14ac:dyDescent="0.25">
      <c r="A1369" s="4">
        <v>277</v>
      </c>
      <c r="B1369" s="1" t="s">
        <v>1251</v>
      </c>
      <c r="C1369" s="2" t="s">
        <v>1252</v>
      </c>
      <c r="D1369" s="3" t="s">
        <v>43</v>
      </c>
      <c r="E1369" s="11">
        <v>0.86099999999999999</v>
      </c>
      <c r="F1369" s="11">
        <v>20629.82</v>
      </c>
      <c r="G1369" s="11">
        <v>17762.28</v>
      </c>
      <c r="H1369" s="1"/>
      <c r="I1369" s="1"/>
      <c r="J1369" s="1"/>
      <c r="K1369" s="1"/>
      <c r="L1369" s="1"/>
      <c r="M1369" s="4"/>
      <c r="N1369" s="1"/>
      <c r="O1369" s="4"/>
      <c r="P1369" s="4"/>
      <c r="Q1369" s="4"/>
      <c r="R1369" s="4"/>
      <c r="S1369" s="4"/>
      <c r="T1369" s="1"/>
      <c r="U1369" s="1"/>
      <c r="V1369" s="1"/>
      <c r="W1369" s="1"/>
      <c r="X1369" s="1"/>
      <c r="Y1369" s="1"/>
    </row>
    <row r="1370" spans="1:25" ht="12.75" customHeight="1" x14ac:dyDescent="0.25">
      <c r="A1370" s="4">
        <v>278</v>
      </c>
      <c r="B1370" s="1" t="s">
        <v>1190</v>
      </c>
      <c r="C1370" s="2" t="s">
        <v>1253</v>
      </c>
      <c r="D1370" s="3" t="s">
        <v>60</v>
      </c>
      <c r="E1370" s="11">
        <v>86.1</v>
      </c>
      <c r="F1370" s="11">
        <v>605.17999999999995</v>
      </c>
      <c r="G1370" s="11">
        <v>52106</v>
      </c>
      <c r="H1370" s="1"/>
      <c r="I1370" s="1"/>
      <c r="J1370" s="1"/>
      <c r="K1370" s="1"/>
      <c r="L1370" s="1"/>
      <c r="M1370" s="4"/>
      <c r="N1370" s="1"/>
      <c r="O1370" s="4"/>
      <c r="P1370" s="4"/>
      <c r="Q1370" s="4"/>
      <c r="R1370" s="4"/>
      <c r="S1370" s="4"/>
      <c r="T1370" s="1"/>
      <c r="U1370" s="1"/>
      <c r="V1370" s="1"/>
      <c r="W1370" s="1"/>
      <c r="X1370" s="1"/>
      <c r="Y1370" s="1"/>
    </row>
    <row r="1371" spans="1:25" ht="12.75" customHeight="1" x14ac:dyDescent="0.25">
      <c r="A1371" s="4">
        <v>279</v>
      </c>
      <c r="B1371" s="1" t="s">
        <v>1188</v>
      </c>
      <c r="C1371" s="2" t="s">
        <v>1189</v>
      </c>
      <c r="D1371" s="3" t="s">
        <v>43</v>
      </c>
      <c r="E1371" s="11">
        <v>0.32669999999999999</v>
      </c>
      <c r="F1371" s="11">
        <v>18558.099999999999</v>
      </c>
      <c r="G1371" s="11">
        <v>6062.93</v>
      </c>
      <c r="H1371" s="1"/>
      <c r="I1371" s="1"/>
      <c r="J1371" s="1"/>
      <c r="K1371" s="1"/>
      <c r="L1371" s="1"/>
      <c r="M1371" s="4"/>
      <c r="N1371" s="1"/>
      <c r="O1371" s="4"/>
      <c r="P1371" s="4"/>
      <c r="Q1371" s="4"/>
      <c r="R1371" s="4"/>
      <c r="S1371" s="4"/>
      <c r="T1371" s="1"/>
      <c r="U1371" s="1"/>
      <c r="V1371" s="1"/>
      <c r="W1371" s="1"/>
      <c r="X1371" s="1"/>
      <c r="Y1371" s="1"/>
    </row>
    <row r="1372" spans="1:25" ht="12.75" customHeight="1" x14ac:dyDescent="0.25">
      <c r="A1372" s="4">
        <v>280</v>
      </c>
      <c r="B1372" s="1" t="s">
        <v>1190</v>
      </c>
      <c r="C1372" s="2" t="s">
        <v>1191</v>
      </c>
      <c r="D1372" s="3" t="s">
        <v>60</v>
      </c>
      <c r="E1372" s="11">
        <v>10.050000000000001</v>
      </c>
      <c r="F1372" s="11">
        <v>605.17999999999995</v>
      </c>
      <c r="G1372" s="11">
        <v>6082.06</v>
      </c>
      <c r="H1372" s="1"/>
      <c r="I1372" s="1"/>
      <c r="J1372" s="1"/>
      <c r="K1372" s="1"/>
      <c r="L1372" s="1"/>
      <c r="M1372" s="4"/>
      <c r="N1372" s="1"/>
      <c r="O1372" s="4"/>
      <c r="P1372" s="4"/>
      <c r="Q1372" s="4"/>
      <c r="R1372" s="4"/>
      <c r="S1372" s="4"/>
      <c r="T1372" s="1"/>
      <c r="U1372" s="1"/>
      <c r="V1372" s="1"/>
      <c r="W1372" s="1"/>
      <c r="X1372" s="1"/>
      <c r="Y1372" s="1"/>
    </row>
    <row r="1373" spans="1:25" ht="12.75" customHeight="1" x14ac:dyDescent="0.25">
      <c r="A1373" s="4">
        <v>281</v>
      </c>
      <c r="B1373" s="1" t="s">
        <v>1190</v>
      </c>
      <c r="C1373" s="2" t="s">
        <v>1254</v>
      </c>
      <c r="D1373" s="3" t="s">
        <v>60</v>
      </c>
      <c r="E1373" s="11">
        <v>22.62</v>
      </c>
      <c r="F1373" s="11">
        <v>605.17999999999995</v>
      </c>
      <c r="G1373" s="11">
        <v>13689.17</v>
      </c>
      <c r="H1373" s="1"/>
      <c r="I1373" s="1"/>
      <c r="J1373" s="1"/>
      <c r="K1373" s="1"/>
      <c r="L1373" s="1"/>
      <c r="M1373" s="4"/>
      <c r="N1373" s="1"/>
      <c r="O1373" s="4"/>
      <c r="P1373" s="4"/>
      <c r="Q1373" s="4"/>
      <c r="R1373" s="4"/>
      <c r="S1373" s="4"/>
      <c r="T1373" s="1"/>
      <c r="U1373" s="1"/>
      <c r="V1373" s="1"/>
      <c r="W1373" s="1"/>
      <c r="X1373" s="1"/>
      <c r="Y1373" s="1"/>
    </row>
    <row r="1374" spans="1:25" ht="12.75" customHeight="1" x14ac:dyDescent="0.25">
      <c r="A1374" s="4">
        <v>282</v>
      </c>
      <c r="B1374" s="1" t="s">
        <v>1165</v>
      </c>
      <c r="C1374" s="2" t="s">
        <v>1185</v>
      </c>
      <c r="D1374" s="3" t="s">
        <v>43</v>
      </c>
      <c r="E1374" s="11">
        <v>0.53029999999999999</v>
      </c>
      <c r="F1374" s="11">
        <v>18538.12</v>
      </c>
      <c r="G1374" s="11">
        <v>9830.77</v>
      </c>
      <c r="H1374" s="1"/>
      <c r="I1374" s="1"/>
      <c r="J1374" s="1"/>
      <c r="K1374" s="1"/>
      <c r="L1374" s="1"/>
      <c r="M1374" s="4"/>
      <c r="N1374" s="1"/>
      <c r="O1374" s="4"/>
      <c r="P1374" s="4"/>
      <c r="Q1374" s="4"/>
      <c r="R1374" s="4"/>
      <c r="S1374" s="4"/>
      <c r="T1374" s="1"/>
      <c r="U1374" s="1"/>
      <c r="V1374" s="1"/>
      <c r="W1374" s="1"/>
      <c r="X1374" s="1"/>
      <c r="Y1374" s="1"/>
    </row>
    <row r="1375" spans="1:25" ht="12.75" customHeight="1" x14ac:dyDescent="0.25">
      <c r="A1375" s="4">
        <v>283</v>
      </c>
      <c r="B1375" s="1" t="s">
        <v>1167</v>
      </c>
      <c r="C1375" s="2" t="s">
        <v>1255</v>
      </c>
      <c r="D1375" s="3" t="s">
        <v>60</v>
      </c>
      <c r="E1375" s="11">
        <v>12.57</v>
      </c>
      <c r="F1375" s="11">
        <v>569.19000000000005</v>
      </c>
      <c r="G1375" s="11">
        <v>7154.72</v>
      </c>
      <c r="H1375" s="1"/>
      <c r="I1375" s="1"/>
      <c r="J1375" s="1"/>
      <c r="K1375" s="1"/>
      <c r="L1375" s="1"/>
      <c r="M1375" s="4"/>
      <c r="N1375" s="1"/>
      <c r="O1375" s="4"/>
      <c r="P1375" s="4"/>
      <c r="Q1375" s="4"/>
      <c r="R1375" s="4"/>
      <c r="S1375" s="4"/>
      <c r="T1375" s="1"/>
      <c r="U1375" s="1"/>
      <c r="V1375" s="1"/>
      <c r="W1375" s="1"/>
      <c r="X1375" s="1"/>
      <c r="Y1375" s="1"/>
    </row>
    <row r="1376" spans="1:25" ht="12.75" customHeight="1" x14ac:dyDescent="0.25">
      <c r="A1376" s="4">
        <v>284</v>
      </c>
      <c r="B1376" s="1" t="s">
        <v>1167</v>
      </c>
      <c r="C1376" s="2" t="s">
        <v>1256</v>
      </c>
      <c r="D1376" s="3" t="s">
        <v>60</v>
      </c>
      <c r="E1376" s="11">
        <v>40.46</v>
      </c>
      <c r="F1376" s="11">
        <v>569.19000000000005</v>
      </c>
      <c r="G1376" s="11">
        <v>23029.43</v>
      </c>
      <c r="H1376" s="1"/>
      <c r="I1376" s="1"/>
      <c r="J1376" s="1"/>
      <c r="K1376" s="1"/>
      <c r="L1376" s="1"/>
      <c r="M1376" s="4"/>
      <c r="N1376" s="1"/>
      <c r="O1376" s="4"/>
      <c r="P1376" s="4"/>
      <c r="Q1376" s="4"/>
      <c r="R1376" s="4"/>
      <c r="S1376" s="4"/>
      <c r="T1376" s="1"/>
      <c r="U1376" s="1"/>
      <c r="V1376" s="1"/>
      <c r="W1376" s="1"/>
      <c r="X1376" s="1"/>
      <c r="Y1376" s="1"/>
    </row>
    <row r="1377" spans="1:25" ht="12.75" customHeight="1" x14ac:dyDescent="0.25">
      <c r="A1377" s="4">
        <v>285</v>
      </c>
      <c r="B1377" s="1" t="s">
        <v>1193</v>
      </c>
      <c r="C1377" s="2" t="s">
        <v>1194</v>
      </c>
      <c r="D1377" s="3" t="s">
        <v>43</v>
      </c>
      <c r="E1377" s="11">
        <v>0.57899999999999996</v>
      </c>
      <c r="F1377" s="11">
        <v>16345.39</v>
      </c>
      <c r="G1377" s="11">
        <v>9463.98</v>
      </c>
      <c r="H1377" s="1"/>
      <c r="I1377" s="1"/>
      <c r="J1377" s="1"/>
      <c r="K1377" s="1"/>
      <c r="L1377" s="1"/>
      <c r="M1377" s="4"/>
      <c r="N1377" s="1"/>
      <c r="O1377" s="4"/>
      <c r="P1377" s="4"/>
      <c r="Q1377" s="4"/>
      <c r="R1377" s="4"/>
      <c r="S1377" s="4"/>
      <c r="T1377" s="1"/>
      <c r="U1377" s="1"/>
      <c r="V1377" s="1"/>
      <c r="W1377" s="1"/>
      <c r="X1377" s="1"/>
      <c r="Y1377" s="1"/>
    </row>
    <row r="1378" spans="1:25" ht="12.75" customHeight="1" x14ac:dyDescent="0.25">
      <c r="A1378" s="4">
        <v>286</v>
      </c>
      <c r="B1378" s="1" t="s">
        <v>1167</v>
      </c>
      <c r="C1378" s="2" t="s">
        <v>1257</v>
      </c>
      <c r="D1378" s="3" t="s">
        <v>60</v>
      </c>
      <c r="E1378" s="11">
        <v>53.44</v>
      </c>
      <c r="F1378" s="11">
        <v>569.19000000000005</v>
      </c>
      <c r="G1378" s="11">
        <v>30417.51</v>
      </c>
      <c r="H1378" s="1"/>
      <c r="I1378" s="1"/>
      <c r="J1378" s="1"/>
      <c r="K1378" s="1"/>
      <c r="L1378" s="1"/>
      <c r="M1378" s="4"/>
      <c r="N1378" s="1"/>
      <c r="O1378" s="4"/>
      <c r="P1378" s="4"/>
      <c r="Q1378" s="4"/>
      <c r="R1378" s="4"/>
      <c r="S1378" s="4"/>
      <c r="T1378" s="1"/>
      <c r="U1378" s="1"/>
      <c r="V1378" s="1"/>
      <c r="W1378" s="1"/>
      <c r="X1378" s="1"/>
      <c r="Y1378" s="1"/>
    </row>
    <row r="1379" spans="1:25" ht="12.75" customHeight="1" x14ac:dyDescent="0.25">
      <c r="A1379" s="4">
        <v>287</v>
      </c>
      <c r="B1379" s="1" t="s">
        <v>1167</v>
      </c>
      <c r="C1379" s="2" t="s">
        <v>1258</v>
      </c>
      <c r="D1379" s="3" t="s">
        <v>60</v>
      </c>
      <c r="E1379" s="11">
        <v>4.46</v>
      </c>
      <c r="F1379" s="11">
        <v>569.19000000000005</v>
      </c>
      <c r="G1379" s="11">
        <v>2538.59</v>
      </c>
      <c r="H1379" s="1"/>
      <c r="I1379" s="1"/>
      <c r="J1379" s="1"/>
      <c r="K1379" s="1"/>
      <c r="L1379" s="1"/>
      <c r="M1379" s="4"/>
      <c r="N1379" s="1"/>
      <c r="O1379" s="4"/>
      <c r="P1379" s="4"/>
      <c r="Q1379" s="4"/>
      <c r="R1379" s="4"/>
      <c r="S1379" s="4"/>
      <c r="T1379" s="1"/>
      <c r="U1379" s="1"/>
      <c r="V1379" s="1"/>
      <c r="W1379" s="1"/>
      <c r="X1379" s="1"/>
      <c r="Y1379" s="1"/>
    </row>
    <row r="1380" spans="1:25" ht="12.75" customHeight="1" x14ac:dyDescent="0.25">
      <c r="A1380" s="4">
        <v>288</v>
      </c>
      <c r="B1380" s="1" t="s">
        <v>1210</v>
      </c>
      <c r="C1380" s="2" t="s">
        <v>1211</v>
      </c>
      <c r="D1380" s="3" t="s">
        <v>1212</v>
      </c>
      <c r="E1380" s="11">
        <v>12.5</v>
      </c>
      <c r="F1380" s="11">
        <v>732.57</v>
      </c>
      <c r="G1380" s="11">
        <v>9157.1299999999992</v>
      </c>
      <c r="H1380" s="1"/>
      <c r="I1380" s="1"/>
      <c r="J1380" s="1"/>
      <c r="K1380" s="1"/>
      <c r="L1380" s="1"/>
      <c r="M1380" s="4"/>
      <c r="N1380" s="1"/>
      <c r="O1380" s="4"/>
      <c r="P1380" s="4"/>
      <c r="Q1380" s="4"/>
      <c r="R1380" s="4"/>
      <c r="S1380" s="4"/>
      <c r="T1380" s="1"/>
      <c r="U1380" s="1"/>
      <c r="V1380" s="1"/>
      <c r="W1380" s="1"/>
      <c r="X1380" s="1"/>
      <c r="Y1380" s="1"/>
    </row>
    <row r="1381" spans="1:25" ht="12.75" customHeight="1" x14ac:dyDescent="0.25">
      <c r="A1381" s="4">
        <v>289</v>
      </c>
      <c r="B1381" s="2" t="s">
        <v>2748</v>
      </c>
      <c r="C1381" s="1" t="s">
        <v>1259</v>
      </c>
      <c r="D1381" s="3" t="s">
        <v>48</v>
      </c>
      <c r="E1381" s="11">
        <v>7.5</v>
      </c>
      <c r="F1381" s="11">
        <v>2055.64</v>
      </c>
      <c r="G1381" s="11">
        <v>15417.3</v>
      </c>
      <c r="H1381" s="1"/>
      <c r="I1381" s="1"/>
      <c r="J1381" s="1"/>
      <c r="K1381" s="1"/>
      <c r="L1381" s="1"/>
      <c r="M1381" s="4"/>
      <c r="N1381" s="1"/>
      <c r="O1381" s="4"/>
      <c r="P1381" s="4"/>
      <c r="Q1381" s="4"/>
      <c r="R1381" s="4"/>
      <c r="S1381" s="4"/>
      <c r="T1381" s="1"/>
      <c r="U1381" s="1"/>
      <c r="V1381" s="1"/>
      <c r="W1381" s="1"/>
      <c r="X1381" s="1"/>
      <c r="Y1381" s="1"/>
    </row>
    <row r="1382" spans="1:25" ht="12.75" customHeight="1" x14ac:dyDescent="0.25">
      <c r="A1382" s="4">
        <v>290</v>
      </c>
      <c r="B1382" s="2" t="s">
        <v>2749</v>
      </c>
      <c r="C1382" s="1" t="s">
        <v>1214</v>
      </c>
      <c r="D1382" s="3" t="s">
        <v>35</v>
      </c>
      <c r="E1382" s="11">
        <v>350</v>
      </c>
      <c r="F1382" s="11">
        <v>4.6399999999999997</v>
      </c>
      <c r="G1382" s="11">
        <v>1624</v>
      </c>
      <c r="H1382" s="1"/>
      <c r="I1382" s="1"/>
      <c r="J1382" s="1"/>
      <c r="K1382" s="1"/>
      <c r="L1382" s="1"/>
      <c r="M1382" s="4"/>
      <c r="N1382" s="1"/>
      <c r="O1382" s="4"/>
      <c r="P1382" s="4"/>
      <c r="Q1382" s="4"/>
      <c r="R1382" s="4"/>
      <c r="S1382" s="4"/>
      <c r="T1382" s="1"/>
      <c r="U1382" s="1"/>
      <c r="V1382" s="1"/>
      <c r="W1382" s="1"/>
      <c r="X1382" s="1"/>
      <c r="Y1382" s="1"/>
    </row>
    <row r="1383" spans="1:25" ht="12.75" customHeight="1" x14ac:dyDescent="0.25">
      <c r="A1383" s="4">
        <v>291</v>
      </c>
      <c r="B1383" s="1" t="s">
        <v>1210</v>
      </c>
      <c r="C1383" s="2" t="s">
        <v>1211</v>
      </c>
      <c r="D1383" s="3" t="s">
        <v>1212</v>
      </c>
      <c r="E1383" s="11">
        <v>21</v>
      </c>
      <c r="F1383" s="11">
        <v>732.57</v>
      </c>
      <c r="G1383" s="11">
        <v>15383.97</v>
      </c>
      <c r="H1383" s="1"/>
      <c r="I1383" s="1"/>
      <c r="J1383" s="1"/>
      <c r="K1383" s="1"/>
      <c r="L1383" s="1"/>
      <c r="M1383" s="4"/>
      <c r="N1383" s="1"/>
      <c r="O1383" s="4"/>
      <c r="P1383" s="4"/>
      <c r="Q1383" s="4"/>
      <c r="R1383" s="4"/>
      <c r="S1383" s="4"/>
      <c r="T1383" s="1"/>
      <c r="U1383" s="1"/>
      <c r="V1383" s="1"/>
      <c r="W1383" s="1"/>
      <c r="X1383" s="1"/>
      <c r="Y1383" s="1"/>
    </row>
    <row r="1384" spans="1:25" ht="12.75" customHeight="1" x14ac:dyDescent="0.25">
      <c r="A1384" s="4">
        <v>292</v>
      </c>
      <c r="B1384" s="1" t="s">
        <v>2750</v>
      </c>
      <c r="C1384" s="1" t="s">
        <v>1215</v>
      </c>
      <c r="D1384" s="3" t="s">
        <v>60</v>
      </c>
      <c r="E1384" s="11">
        <v>210</v>
      </c>
      <c r="F1384" s="11">
        <v>61.52</v>
      </c>
      <c r="G1384" s="11">
        <v>12919.2</v>
      </c>
      <c r="H1384" s="1"/>
      <c r="I1384" s="1"/>
      <c r="J1384" s="1"/>
      <c r="K1384" s="1"/>
      <c r="L1384" s="1"/>
      <c r="M1384" s="4"/>
      <c r="N1384" s="1"/>
      <c r="O1384" s="4"/>
      <c r="P1384" s="4"/>
      <c r="Q1384" s="4"/>
      <c r="R1384" s="4"/>
      <c r="S1384" s="4"/>
      <c r="T1384" s="1"/>
      <c r="U1384" s="1"/>
      <c r="V1384" s="1"/>
      <c r="W1384" s="1"/>
      <c r="X1384" s="1"/>
      <c r="Y1384" s="1"/>
    </row>
    <row r="1385" spans="1:25" ht="12.75" customHeight="1" x14ac:dyDescent="0.25">
      <c r="A1385" s="4">
        <v>293</v>
      </c>
      <c r="B1385" s="1" t="s">
        <v>838</v>
      </c>
      <c r="C1385" s="1" t="s">
        <v>1216</v>
      </c>
      <c r="D1385" s="3" t="s">
        <v>149</v>
      </c>
      <c r="E1385" s="11">
        <v>420</v>
      </c>
      <c r="F1385" s="11">
        <v>42.15</v>
      </c>
      <c r="G1385" s="11">
        <v>17703</v>
      </c>
      <c r="H1385" s="1"/>
      <c r="I1385" s="1"/>
      <c r="J1385" s="1"/>
      <c r="K1385" s="1"/>
      <c r="L1385" s="1"/>
      <c r="M1385" s="4"/>
      <c r="N1385" s="1"/>
      <c r="O1385" s="4"/>
      <c r="P1385" s="4"/>
      <c r="Q1385" s="4"/>
      <c r="R1385" s="4"/>
      <c r="S1385" s="4"/>
      <c r="T1385" s="1"/>
      <c r="U1385" s="1"/>
      <c r="V1385" s="1"/>
      <c r="W1385" s="1"/>
      <c r="X1385" s="1"/>
      <c r="Y1385" s="1"/>
    </row>
    <row r="1386" spans="1:25" ht="12.75" customHeight="1" x14ac:dyDescent="0.25">
      <c r="A1386" s="4">
        <v>294</v>
      </c>
      <c r="B1386" s="1" t="s">
        <v>1217</v>
      </c>
      <c r="C1386" s="1" t="s">
        <v>1218</v>
      </c>
      <c r="D1386" s="3" t="s">
        <v>35</v>
      </c>
      <c r="E1386" s="11">
        <v>2</v>
      </c>
      <c r="F1386" s="11">
        <v>43.85</v>
      </c>
      <c r="G1386" s="11">
        <v>87.7</v>
      </c>
      <c r="H1386" s="1"/>
      <c r="I1386" s="1"/>
      <c r="J1386" s="1"/>
      <c r="K1386" s="1"/>
      <c r="L1386" s="1"/>
      <c r="M1386" s="4"/>
      <c r="N1386" s="1"/>
      <c r="O1386" s="4"/>
      <c r="P1386" s="4"/>
      <c r="Q1386" s="4"/>
      <c r="R1386" s="4"/>
      <c r="S1386" s="4"/>
      <c r="T1386" s="1"/>
      <c r="U1386" s="1"/>
      <c r="V1386" s="1"/>
      <c r="W1386" s="1"/>
      <c r="X1386" s="1"/>
      <c r="Y1386" s="1"/>
    </row>
    <row r="1387" spans="1:25" ht="12.75" customHeight="1" x14ac:dyDescent="0.25">
      <c r="A1387" s="4">
        <v>295</v>
      </c>
      <c r="B1387" s="1" t="s">
        <v>1260</v>
      </c>
      <c r="C1387" s="2" t="s">
        <v>1261</v>
      </c>
      <c r="D1387" s="3" t="s">
        <v>35</v>
      </c>
      <c r="E1387" s="11">
        <v>1</v>
      </c>
      <c r="F1387" s="11">
        <v>1373.12</v>
      </c>
      <c r="G1387" s="11">
        <v>1373.12</v>
      </c>
      <c r="H1387" s="1"/>
      <c r="I1387" s="1"/>
      <c r="J1387" s="1"/>
      <c r="K1387" s="1"/>
      <c r="L1387" s="1"/>
      <c r="M1387" s="4"/>
      <c r="N1387" s="1"/>
      <c r="O1387" s="4"/>
      <c r="P1387" s="4"/>
      <c r="Q1387" s="4"/>
      <c r="R1387" s="4"/>
      <c r="S1387" s="4"/>
      <c r="T1387" s="1"/>
      <c r="U1387" s="1"/>
      <c r="V1387" s="1"/>
      <c r="W1387" s="1"/>
      <c r="X1387" s="1"/>
      <c r="Y1387" s="1"/>
    </row>
    <row r="1388" spans="1:25" ht="12.75" customHeight="1" x14ac:dyDescent="0.25">
      <c r="A1388" s="4">
        <v>296</v>
      </c>
      <c r="B1388" s="1" t="s">
        <v>1262</v>
      </c>
      <c r="C1388" s="2" t="s">
        <v>1263</v>
      </c>
      <c r="D1388" s="3" t="s">
        <v>35</v>
      </c>
      <c r="E1388" s="11">
        <v>2</v>
      </c>
      <c r="F1388" s="11">
        <v>1531.98</v>
      </c>
      <c r="G1388" s="11">
        <v>3063.96</v>
      </c>
      <c r="H1388" s="1"/>
      <c r="I1388" s="1"/>
      <c r="J1388" s="1"/>
      <c r="K1388" s="1"/>
      <c r="L1388" s="1"/>
      <c r="M1388" s="4"/>
      <c r="N1388" s="1"/>
      <c r="O1388" s="4"/>
      <c r="P1388" s="4"/>
      <c r="Q1388" s="4"/>
      <c r="R1388" s="4"/>
      <c r="S1388" s="4"/>
      <c r="T1388" s="1"/>
      <c r="U1388" s="1"/>
      <c r="V1388" s="1"/>
      <c r="W1388" s="1"/>
      <c r="X1388" s="1"/>
      <c r="Y1388" s="1"/>
    </row>
    <row r="1389" spans="1:25" ht="12.75" customHeight="1" x14ac:dyDescent="0.25">
      <c r="A1389" s="4">
        <v>297</v>
      </c>
      <c r="B1389" s="1" t="s">
        <v>1232</v>
      </c>
      <c r="C1389" s="2" t="s">
        <v>1233</v>
      </c>
      <c r="D1389" s="3" t="s">
        <v>1151</v>
      </c>
      <c r="E1389" s="11">
        <v>1</v>
      </c>
      <c r="F1389" s="11">
        <v>5325.72</v>
      </c>
      <c r="G1389" s="11">
        <v>5325.72</v>
      </c>
      <c r="H1389" s="1"/>
      <c r="I1389" s="1"/>
      <c r="J1389" s="1"/>
      <c r="K1389" s="1"/>
      <c r="L1389" s="1"/>
      <c r="M1389" s="4"/>
      <c r="N1389" s="1"/>
      <c r="O1389" s="4"/>
      <c r="P1389" s="4"/>
      <c r="Q1389" s="4"/>
      <c r="R1389" s="4"/>
      <c r="S1389" s="4"/>
      <c r="T1389" s="1"/>
      <c r="U1389" s="1"/>
      <c r="V1389" s="1"/>
      <c r="W1389" s="1"/>
      <c r="X1389" s="1"/>
      <c r="Y1389" s="1"/>
    </row>
    <row r="1390" spans="1:25" ht="12.75" customHeight="1" x14ac:dyDescent="0.25">
      <c r="A1390" s="4">
        <v>298</v>
      </c>
      <c r="B1390" s="2" t="s">
        <v>2743</v>
      </c>
      <c r="C1390" s="2" t="s">
        <v>1264</v>
      </c>
      <c r="D1390" s="3" t="s">
        <v>35</v>
      </c>
      <c r="E1390" s="11">
        <v>1</v>
      </c>
      <c r="F1390" s="11">
        <v>42564.75</v>
      </c>
      <c r="G1390" s="11">
        <v>42564.75</v>
      </c>
      <c r="H1390" s="1"/>
      <c r="I1390" s="1"/>
      <c r="J1390" s="1"/>
      <c r="K1390" s="1"/>
      <c r="L1390" s="1"/>
      <c r="M1390" s="4"/>
      <c r="N1390" s="1"/>
      <c r="O1390" s="4"/>
      <c r="P1390" s="4"/>
      <c r="Q1390" s="4"/>
      <c r="R1390" s="4"/>
      <c r="S1390" s="4"/>
      <c r="T1390" s="1"/>
      <c r="U1390" s="1"/>
      <c r="V1390" s="1"/>
      <c r="W1390" s="1"/>
      <c r="X1390" s="1"/>
      <c r="Y1390" s="1"/>
    </row>
    <row r="1391" spans="1:25" ht="12.75" customHeight="1" x14ac:dyDescent="0.25">
      <c r="A1391" s="4">
        <v>299</v>
      </c>
      <c r="B1391" s="1" t="s">
        <v>1153</v>
      </c>
      <c r="C1391" s="1" t="s">
        <v>1154</v>
      </c>
      <c r="D1391" s="3" t="s">
        <v>1155</v>
      </c>
      <c r="E1391" s="11">
        <v>1</v>
      </c>
      <c r="F1391" s="11">
        <v>2479.31</v>
      </c>
      <c r="G1391" s="11">
        <v>2479.31</v>
      </c>
      <c r="H1391" s="1"/>
      <c r="I1391" s="1"/>
      <c r="J1391" s="1"/>
      <c r="K1391" s="1"/>
      <c r="L1391" s="1"/>
      <c r="M1391" s="4"/>
      <c r="N1391" s="1"/>
      <c r="O1391" s="4"/>
      <c r="P1391" s="4"/>
      <c r="Q1391" s="4"/>
      <c r="R1391" s="4"/>
      <c r="S1391" s="4"/>
      <c r="T1391" s="1"/>
      <c r="U1391" s="1"/>
      <c r="V1391" s="1"/>
      <c r="W1391" s="1"/>
      <c r="X1391" s="1"/>
      <c r="Y1391" s="1"/>
    </row>
    <row r="1392" spans="1:25" ht="12.75" customHeight="1" x14ac:dyDescent="0.25">
      <c r="A1392" s="4">
        <v>300</v>
      </c>
      <c r="B1392" s="2" t="s">
        <v>2744</v>
      </c>
      <c r="C1392" s="1" t="s">
        <v>1235</v>
      </c>
      <c r="D1392" s="3" t="s">
        <v>35</v>
      </c>
      <c r="E1392" s="11">
        <v>1</v>
      </c>
      <c r="F1392" s="11">
        <v>34299.75</v>
      </c>
      <c r="G1392" s="11">
        <v>34299.75</v>
      </c>
      <c r="H1392" s="1"/>
      <c r="I1392" s="1"/>
      <c r="J1392" s="1"/>
      <c r="K1392" s="1"/>
      <c r="L1392" s="1"/>
      <c r="M1392" s="4"/>
      <c r="N1392" s="1"/>
      <c r="O1392" s="4"/>
      <c r="P1392" s="4"/>
      <c r="Q1392" s="4"/>
      <c r="R1392" s="4"/>
      <c r="S1392" s="4"/>
      <c r="T1392" s="1"/>
      <c r="U1392" s="1"/>
      <c r="V1392" s="1"/>
      <c r="W1392" s="1"/>
      <c r="X1392" s="1"/>
      <c r="Y1392" s="1"/>
    </row>
    <row r="1393" spans="1:25" ht="12.75" customHeight="1" x14ac:dyDescent="0.25">
      <c r="A1393" s="4">
        <v>301</v>
      </c>
      <c r="B1393" s="1" t="s">
        <v>111</v>
      </c>
      <c r="C1393" s="2" t="s">
        <v>112</v>
      </c>
      <c r="D1393" s="3" t="s">
        <v>113</v>
      </c>
      <c r="E1393" s="11">
        <v>25</v>
      </c>
      <c r="F1393" s="11">
        <v>145.96</v>
      </c>
      <c r="G1393" s="11">
        <v>3649</v>
      </c>
      <c r="H1393" s="1"/>
      <c r="I1393" s="1"/>
      <c r="J1393" s="1"/>
      <c r="K1393" s="1"/>
      <c r="L1393" s="1"/>
      <c r="M1393" s="4"/>
      <c r="N1393" s="1"/>
      <c r="O1393" s="4"/>
      <c r="P1393" s="4"/>
      <c r="Q1393" s="4"/>
      <c r="R1393" s="4"/>
      <c r="S1393" s="4"/>
      <c r="T1393" s="1"/>
      <c r="U1393" s="1"/>
      <c r="V1393" s="1"/>
      <c r="W1393" s="1"/>
      <c r="X1393" s="1"/>
      <c r="Y1393" s="1"/>
    </row>
    <row r="1394" spans="1:25" ht="12.75" customHeight="1" x14ac:dyDescent="0.25">
      <c r="A1394" s="4">
        <v>302</v>
      </c>
      <c r="B1394" s="2" t="s">
        <v>2746</v>
      </c>
      <c r="C1394" s="2" t="s">
        <v>1265</v>
      </c>
      <c r="D1394" s="3" t="s">
        <v>35</v>
      </c>
      <c r="E1394" s="11">
        <v>2</v>
      </c>
      <c r="F1394" s="11">
        <v>2213.64</v>
      </c>
      <c r="G1394" s="11">
        <v>4427.28</v>
      </c>
      <c r="H1394" s="1"/>
      <c r="I1394" s="1"/>
      <c r="J1394" s="1"/>
      <c r="K1394" s="1"/>
      <c r="L1394" s="1"/>
      <c r="M1394" s="4"/>
      <c r="N1394" s="1"/>
      <c r="O1394" s="4"/>
      <c r="P1394" s="4"/>
      <c r="Q1394" s="4"/>
      <c r="R1394" s="4"/>
      <c r="S1394" s="4"/>
      <c r="T1394" s="1"/>
      <c r="U1394" s="1"/>
      <c r="V1394" s="1"/>
      <c r="W1394" s="1"/>
      <c r="X1394" s="1"/>
      <c r="Y1394" s="1"/>
    </row>
    <row r="1395" spans="1:25" ht="12.75" customHeight="1" x14ac:dyDescent="0.25">
      <c r="A1395" s="4">
        <v>303</v>
      </c>
      <c r="B1395" s="2" t="s">
        <v>2746</v>
      </c>
      <c r="C1395" s="2" t="s">
        <v>1266</v>
      </c>
      <c r="D1395" s="3" t="s">
        <v>35</v>
      </c>
      <c r="E1395" s="11">
        <v>18</v>
      </c>
      <c r="F1395" s="11">
        <v>2488.9699999999998</v>
      </c>
      <c r="G1395" s="11">
        <v>44801.46</v>
      </c>
      <c r="H1395" s="1"/>
      <c r="I1395" s="1"/>
      <c r="J1395" s="1"/>
      <c r="K1395" s="1"/>
      <c r="L1395" s="1"/>
      <c r="M1395" s="4"/>
      <c r="N1395" s="1"/>
      <c r="O1395" s="4"/>
      <c r="P1395" s="4"/>
      <c r="Q1395" s="4"/>
      <c r="R1395" s="4"/>
      <c r="S1395" s="4"/>
      <c r="T1395" s="1"/>
      <c r="U1395" s="1"/>
      <c r="V1395" s="1"/>
      <c r="W1395" s="1"/>
      <c r="X1395" s="1"/>
      <c r="Y1395" s="1"/>
    </row>
    <row r="1396" spans="1:25" ht="12.75" customHeight="1" x14ac:dyDescent="0.25">
      <c r="A1396" s="4">
        <v>304</v>
      </c>
      <c r="B1396" s="2" t="s">
        <v>2746</v>
      </c>
      <c r="C1396" s="2" t="s">
        <v>1267</v>
      </c>
      <c r="D1396" s="3" t="s">
        <v>35</v>
      </c>
      <c r="E1396" s="11">
        <v>5</v>
      </c>
      <c r="F1396" s="11">
        <v>2947.83</v>
      </c>
      <c r="G1396" s="11">
        <v>14739.15</v>
      </c>
      <c r="H1396" s="1"/>
      <c r="I1396" s="1"/>
      <c r="J1396" s="1"/>
      <c r="K1396" s="1"/>
      <c r="L1396" s="1"/>
      <c r="M1396" s="4"/>
      <c r="N1396" s="1"/>
      <c r="O1396" s="4"/>
      <c r="P1396" s="4"/>
      <c r="Q1396" s="4"/>
      <c r="R1396" s="4"/>
      <c r="S1396" s="4"/>
      <c r="T1396" s="1"/>
      <c r="U1396" s="1"/>
      <c r="V1396" s="1"/>
      <c r="W1396" s="1"/>
      <c r="X1396" s="1"/>
      <c r="Y1396" s="1"/>
    </row>
    <row r="1397" spans="1:25" ht="12.75" customHeight="1" x14ac:dyDescent="0.25">
      <c r="A1397" s="4">
        <v>305</v>
      </c>
      <c r="B1397" s="1" t="s">
        <v>1165</v>
      </c>
      <c r="C1397" s="2" t="s">
        <v>1166</v>
      </c>
      <c r="D1397" s="3" t="s">
        <v>43</v>
      </c>
      <c r="E1397" s="11">
        <v>1.6800000000000002E-2</v>
      </c>
      <c r="F1397" s="11">
        <v>18538.12</v>
      </c>
      <c r="G1397" s="11">
        <v>311.44</v>
      </c>
      <c r="H1397" s="1"/>
      <c r="I1397" s="1"/>
      <c r="J1397" s="1"/>
      <c r="K1397" s="1"/>
      <c r="L1397" s="1"/>
      <c r="M1397" s="4"/>
      <c r="N1397" s="1"/>
      <c r="O1397" s="4"/>
      <c r="P1397" s="4"/>
      <c r="Q1397" s="4"/>
      <c r="R1397" s="4"/>
      <c r="S1397" s="4"/>
      <c r="T1397" s="1"/>
      <c r="U1397" s="1"/>
      <c r="V1397" s="1"/>
      <c r="W1397" s="1"/>
      <c r="X1397" s="1"/>
      <c r="Y1397" s="1"/>
    </row>
    <row r="1398" spans="1:25" ht="12.75" customHeight="1" x14ac:dyDescent="0.25">
      <c r="A1398" s="4">
        <v>306</v>
      </c>
      <c r="B1398" s="1" t="s">
        <v>1167</v>
      </c>
      <c r="C1398" s="2" t="s">
        <v>1268</v>
      </c>
      <c r="D1398" s="3" t="s">
        <v>60</v>
      </c>
      <c r="E1398" s="11">
        <v>1.6800000000000002</v>
      </c>
      <c r="F1398" s="11">
        <v>3962.63</v>
      </c>
      <c r="G1398" s="11">
        <v>6657.22</v>
      </c>
      <c r="H1398" s="1"/>
      <c r="I1398" s="1"/>
      <c r="J1398" s="1"/>
      <c r="K1398" s="1"/>
      <c r="L1398" s="1"/>
      <c r="M1398" s="4"/>
      <c r="N1398" s="1"/>
      <c r="O1398" s="4"/>
      <c r="P1398" s="4"/>
      <c r="Q1398" s="4"/>
      <c r="R1398" s="4"/>
      <c r="S1398" s="4"/>
      <c r="T1398" s="1"/>
      <c r="U1398" s="1"/>
      <c r="V1398" s="1"/>
      <c r="W1398" s="1"/>
      <c r="X1398" s="1"/>
      <c r="Y1398" s="1"/>
    </row>
    <row r="1399" spans="1:25" ht="12.75" customHeight="1" x14ac:dyDescent="0.25">
      <c r="A1399" s="4">
        <v>307</v>
      </c>
      <c r="B1399" s="1" t="s">
        <v>1241</v>
      </c>
      <c r="C1399" s="2" t="s">
        <v>1242</v>
      </c>
      <c r="D1399" s="3" t="s">
        <v>43</v>
      </c>
      <c r="E1399" s="11">
        <v>7.7000000000000002E-3</v>
      </c>
      <c r="F1399" s="11">
        <v>13168.39</v>
      </c>
      <c r="G1399" s="11">
        <v>101.4</v>
      </c>
      <c r="H1399" s="1"/>
      <c r="I1399" s="1"/>
      <c r="J1399" s="1"/>
      <c r="K1399" s="1"/>
      <c r="L1399" s="1"/>
      <c r="M1399" s="4"/>
      <c r="N1399" s="1"/>
      <c r="O1399" s="4"/>
      <c r="P1399" s="4"/>
      <c r="Q1399" s="4"/>
      <c r="R1399" s="4"/>
      <c r="S1399" s="4"/>
      <c r="T1399" s="1"/>
      <c r="U1399" s="1"/>
      <c r="V1399" s="1"/>
      <c r="W1399" s="1"/>
      <c r="X1399" s="1"/>
      <c r="Y1399" s="1"/>
    </row>
    <row r="1400" spans="1:25" ht="12.75" customHeight="1" x14ac:dyDescent="0.25">
      <c r="A1400" s="4">
        <v>308</v>
      </c>
      <c r="B1400" s="1" t="s">
        <v>1176</v>
      </c>
      <c r="C1400" s="2" t="s">
        <v>1269</v>
      </c>
      <c r="D1400" s="3" t="s">
        <v>60</v>
      </c>
      <c r="E1400" s="11">
        <v>0.77</v>
      </c>
      <c r="F1400" s="11">
        <v>703.67</v>
      </c>
      <c r="G1400" s="11">
        <v>541.83000000000004</v>
      </c>
      <c r="H1400" s="1"/>
      <c r="I1400" s="1"/>
      <c r="J1400" s="1"/>
      <c r="K1400" s="1"/>
      <c r="L1400" s="1"/>
      <c r="M1400" s="4"/>
      <c r="N1400" s="1"/>
      <c r="O1400" s="4"/>
      <c r="P1400" s="4"/>
      <c r="Q1400" s="4"/>
      <c r="R1400" s="4"/>
      <c r="S1400" s="4"/>
      <c r="T1400" s="1"/>
      <c r="U1400" s="1"/>
      <c r="V1400" s="1"/>
      <c r="W1400" s="1"/>
      <c r="X1400" s="1"/>
      <c r="Y1400" s="1"/>
    </row>
    <row r="1401" spans="1:25" ht="12.75" customHeight="1" x14ac:dyDescent="0.25">
      <c r="A1401" s="4">
        <v>309</v>
      </c>
      <c r="B1401" s="1" t="s">
        <v>1244</v>
      </c>
      <c r="C1401" s="2" t="s">
        <v>1245</v>
      </c>
      <c r="D1401" s="3" t="s">
        <v>43</v>
      </c>
      <c r="E1401" s="11">
        <v>0.2868</v>
      </c>
      <c r="F1401" s="11">
        <v>22487.91</v>
      </c>
      <c r="G1401" s="11">
        <v>6449.53</v>
      </c>
      <c r="H1401" s="1"/>
      <c r="I1401" s="1"/>
      <c r="J1401" s="1"/>
      <c r="K1401" s="1"/>
      <c r="L1401" s="1"/>
      <c r="M1401" s="4"/>
      <c r="N1401" s="1"/>
      <c r="O1401" s="4"/>
      <c r="P1401" s="4"/>
      <c r="Q1401" s="4"/>
      <c r="R1401" s="4"/>
      <c r="S1401" s="4"/>
      <c r="T1401" s="1"/>
      <c r="U1401" s="1"/>
      <c r="V1401" s="1"/>
      <c r="W1401" s="1"/>
      <c r="X1401" s="1"/>
      <c r="Y1401" s="1"/>
    </row>
    <row r="1402" spans="1:25" ht="12.75" customHeight="1" x14ac:dyDescent="0.25">
      <c r="A1402" s="4">
        <v>310</v>
      </c>
      <c r="B1402" s="1" t="s">
        <v>1246</v>
      </c>
      <c r="C1402" s="2" t="s">
        <v>1270</v>
      </c>
      <c r="D1402" s="3" t="s">
        <v>60</v>
      </c>
      <c r="E1402" s="11">
        <v>0.63</v>
      </c>
      <c r="F1402" s="11">
        <v>673.89</v>
      </c>
      <c r="G1402" s="11">
        <v>424.55</v>
      </c>
      <c r="H1402" s="1"/>
      <c r="I1402" s="1"/>
      <c r="J1402" s="1"/>
      <c r="K1402" s="1"/>
      <c r="L1402" s="1"/>
      <c r="M1402" s="4"/>
      <c r="N1402" s="1"/>
      <c r="O1402" s="4"/>
      <c r="P1402" s="4"/>
      <c r="Q1402" s="4"/>
      <c r="R1402" s="4"/>
      <c r="S1402" s="4"/>
      <c r="T1402" s="1"/>
      <c r="U1402" s="1"/>
      <c r="V1402" s="1"/>
      <c r="W1402" s="1"/>
      <c r="X1402" s="1"/>
      <c r="Y1402" s="1"/>
    </row>
    <row r="1403" spans="1:25" ht="12.75" customHeight="1" x14ac:dyDescent="0.25">
      <c r="A1403" s="4">
        <v>311</v>
      </c>
      <c r="B1403" s="1" t="s">
        <v>1246</v>
      </c>
      <c r="C1403" s="2" t="s">
        <v>1271</v>
      </c>
      <c r="D1403" s="3" t="s">
        <v>60</v>
      </c>
      <c r="E1403" s="11">
        <v>5.18</v>
      </c>
      <c r="F1403" s="11">
        <v>673.89</v>
      </c>
      <c r="G1403" s="11">
        <v>3490.75</v>
      </c>
      <c r="H1403" s="1"/>
      <c r="I1403" s="1"/>
      <c r="J1403" s="1"/>
      <c r="K1403" s="1"/>
      <c r="L1403" s="1"/>
      <c r="M1403" s="4"/>
      <c r="N1403" s="1"/>
      <c r="O1403" s="4"/>
      <c r="P1403" s="4"/>
      <c r="Q1403" s="4"/>
      <c r="R1403" s="4"/>
      <c r="S1403" s="4"/>
      <c r="T1403" s="1"/>
      <c r="U1403" s="1"/>
      <c r="V1403" s="1"/>
      <c r="W1403" s="1"/>
      <c r="X1403" s="1"/>
      <c r="Y1403" s="1"/>
    </row>
    <row r="1404" spans="1:25" ht="12.75" customHeight="1" x14ac:dyDescent="0.25">
      <c r="A1404" s="4">
        <v>312</v>
      </c>
      <c r="B1404" s="1" t="s">
        <v>1246</v>
      </c>
      <c r="C1404" s="2" t="s">
        <v>1272</v>
      </c>
      <c r="D1404" s="3" t="s">
        <v>60</v>
      </c>
      <c r="E1404" s="11">
        <v>6.53</v>
      </c>
      <c r="F1404" s="11">
        <v>673.89</v>
      </c>
      <c r="G1404" s="11">
        <v>4400.5</v>
      </c>
      <c r="H1404" s="1"/>
      <c r="I1404" s="1"/>
      <c r="J1404" s="1"/>
      <c r="K1404" s="1"/>
      <c r="L1404" s="1"/>
      <c r="M1404" s="4"/>
      <c r="N1404" s="1"/>
      <c r="O1404" s="4"/>
      <c r="P1404" s="4"/>
      <c r="Q1404" s="4"/>
      <c r="R1404" s="4"/>
      <c r="S1404" s="4"/>
      <c r="T1404" s="1"/>
      <c r="U1404" s="1"/>
      <c r="V1404" s="1"/>
      <c r="W1404" s="1"/>
      <c r="X1404" s="1"/>
      <c r="Y1404" s="1"/>
    </row>
    <row r="1405" spans="1:25" ht="12.75" customHeight="1" x14ac:dyDescent="0.25">
      <c r="A1405" s="4">
        <v>313</v>
      </c>
      <c r="B1405" s="1" t="s">
        <v>1246</v>
      </c>
      <c r="C1405" s="2" t="s">
        <v>1273</v>
      </c>
      <c r="D1405" s="3" t="s">
        <v>60</v>
      </c>
      <c r="E1405" s="11">
        <v>16.34</v>
      </c>
      <c r="F1405" s="11">
        <v>673.89</v>
      </c>
      <c r="G1405" s="11">
        <v>11011.36</v>
      </c>
      <c r="H1405" s="1"/>
      <c r="I1405" s="1"/>
      <c r="J1405" s="1"/>
      <c r="K1405" s="1"/>
      <c r="L1405" s="1"/>
      <c r="M1405" s="4"/>
      <c r="N1405" s="1"/>
      <c r="O1405" s="4"/>
      <c r="P1405" s="4"/>
      <c r="Q1405" s="4"/>
      <c r="R1405" s="4"/>
      <c r="S1405" s="4"/>
      <c r="T1405" s="1"/>
      <c r="U1405" s="1"/>
      <c r="V1405" s="1"/>
      <c r="W1405" s="1"/>
      <c r="X1405" s="1"/>
      <c r="Y1405" s="1"/>
    </row>
    <row r="1406" spans="1:25" ht="12.75" customHeight="1" x14ac:dyDescent="0.25">
      <c r="A1406" s="4">
        <v>314</v>
      </c>
      <c r="B1406" s="1" t="s">
        <v>1165</v>
      </c>
      <c r="C1406" s="2" t="s">
        <v>1185</v>
      </c>
      <c r="D1406" s="3" t="s">
        <v>43</v>
      </c>
      <c r="E1406" s="11">
        <v>0.12570000000000001</v>
      </c>
      <c r="F1406" s="11">
        <v>18538.12</v>
      </c>
      <c r="G1406" s="11">
        <v>2330.2399999999998</v>
      </c>
      <c r="H1406" s="1"/>
      <c r="I1406" s="1"/>
      <c r="J1406" s="1"/>
      <c r="K1406" s="1"/>
      <c r="L1406" s="1"/>
      <c r="M1406" s="4"/>
      <c r="N1406" s="1"/>
      <c r="O1406" s="4"/>
      <c r="P1406" s="4"/>
      <c r="Q1406" s="4"/>
      <c r="R1406" s="4"/>
      <c r="S1406" s="4"/>
      <c r="T1406" s="1"/>
      <c r="U1406" s="1"/>
      <c r="V1406" s="1"/>
      <c r="W1406" s="1"/>
      <c r="X1406" s="1"/>
      <c r="Y1406" s="1"/>
    </row>
    <row r="1407" spans="1:25" ht="12.75" customHeight="1" x14ac:dyDescent="0.25">
      <c r="A1407" s="4">
        <v>315</v>
      </c>
      <c r="B1407" s="1" t="s">
        <v>1167</v>
      </c>
      <c r="C1407" s="2" t="s">
        <v>1255</v>
      </c>
      <c r="D1407" s="3" t="s">
        <v>60</v>
      </c>
      <c r="E1407" s="11">
        <v>12.57</v>
      </c>
      <c r="F1407" s="11">
        <v>569.19000000000005</v>
      </c>
      <c r="G1407" s="11">
        <v>7154.72</v>
      </c>
      <c r="H1407" s="1"/>
      <c r="I1407" s="1"/>
      <c r="J1407" s="1"/>
      <c r="K1407" s="1"/>
      <c r="L1407" s="1"/>
      <c r="M1407" s="4"/>
      <c r="N1407" s="1"/>
      <c r="O1407" s="4"/>
      <c r="P1407" s="4"/>
      <c r="Q1407" s="4"/>
      <c r="R1407" s="4"/>
      <c r="S1407" s="4"/>
      <c r="T1407" s="1"/>
      <c r="U1407" s="1"/>
      <c r="V1407" s="1"/>
      <c r="W1407" s="1"/>
      <c r="X1407" s="1"/>
      <c r="Y1407" s="1"/>
    </row>
    <row r="1408" spans="1:25" ht="12.75" customHeight="1" x14ac:dyDescent="0.25">
      <c r="A1408" s="4">
        <v>316</v>
      </c>
      <c r="B1408" s="1" t="s">
        <v>1274</v>
      </c>
      <c r="C1408" s="2" t="s">
        <v>1275</v>
      </c>
      <c r="D1408" s="3" t="s">
        <v>43</v>
      </c>
      <c r="E1408" s="11">
        <v>0.112</v>
      </c>
      <c r="F1408" s="11">
        <v>21068.13</v>
      </c>
      <c r="G1408" s="11">
        <v>2359.63</v>
      </c>
      <c r="H1408" s="1"/>
      <c r="I1408" s="1"/>
      <c r="J1408" s="1"/>
      <c r="K1408" s="1"/>
      <c r="L1408" s="1"/>
      <c r="M1408" s="4"/>
      <c r="N1408" s="1"/>
      <c r="O1408" s="4"/>
      <c r="P1408" s="4"/>
      <c r="Q1408" s="4"/>
      <c r="R1408" s="4"/>
      <c r="S1408" s="4"/>
      <c r="T1408" s="1"/>
      <c r="U1408" s="1"/>
      <c r="V1408" s="1"/>
      <c r="W1408" s="1"/>
      <c r="X1408" s="1"/>
      <c r="Y1408" s="1"/>
    </row>
    <row r="1409" spans="1:25" ht="12.75" customHeight="1" x14ac:dyDescent="0.25">
      <c r="A1409" s="4">
        <v>317</v>
      </c>
      <c r="B1409" s="1" t="s">
        <v>1276</v>
      </c>
      <c r="C1409" s="2" t="s">
        <v>1277</v>
      </c>
      <c r="D1409" s="3" t="s">
        <v>60</v>
      </c>
      <c r="E1409" s="11">
        <v>1.4</v>
      </c>
      <c r="F1409" s="11">
        <v>701.36</v>
      </c>
      <c r="G1409" s="11">
        <v>981.9</v>
      </c>
      <c r="H1409" s="1"/>
      <c r="I1409" s="1"/>
      <c r="J1409" s="1"/>
      <c r="K1409" s="1"/>
      <c r="L1409" s="1"/>
      <c r="M1409" s="4"/>
      <c r="N1409" s="1"/>
      <c r="O1409" s="4"/>
      <c r="P1409" s="4"/>
      <c r="Q1409" s="4"/>
      <c r="R1409" s="4"/>
      <c r="S1409" s="4"/>
      <c r="T1409" s="1"/>
      <c r="U1409" s="1"/>
      <c r="V1409" s="1"/>
      <c r="W1409" s="1"/>
      <c r="X1409" s="1"/>
      <c r="Y1409" s="1"/>
    </row>
    <row r="1410" spans="1:25" ht="12.75" customHeight="1" x14ac:dyDescent="0.25">
      <c r="A1410" s="4">
        <v>318</v>
      </c>
      <c r="B1410" s="1" t="s">
        <v>1276</v>
      </c>
      <c r="C1410" s="2" t="s">
        <v>1278</v>
      </c>
      <c r="D1410" s="3" t="s">
        <v>60</v>
      </c>
      <c r="E1410" s="11">
        <v>1.8</v>
      </c>
      <c r="F1410" s="11">
        <v>701.36</v>
      </c>
      <c r="G1410" s="11">
        <v>1262.45</v>
      </c>
      <c r="H1410" s="1"/>
      <c r="I1410" s="1"/>
      <c r="J1410" s="1"/>
      <c r="K1410" s="1"/>
      <c r="L1410" s="1"/>
      <c r="M1410" s="4"/>
      <c r="N1410" s="1"/>
      <c r="O1410" s="4"/>
      <c r="P1410" s="4"/>
      <c r="Q1410" s="4"/>
      <c r="R1410" s="4"/>
      <c r="S1410" s="4"/>
      <c r="T1410" s="1"/>
      <c r="U1410" s="1"/>
      <c r="V1410" s="1"/>
      <c r="W1410" s="1"/>
      <c r="X1410" s="1"/>
      <c r="Y1410" s="1"/>
    </row>
    <row r="1411" spans="1:25" ht="12.75" customHeight="1" x14ac:dyDescent="0.25">
      <c r="A1411" s="4">
        <v>319</v>
      </c>
      <c r="B1411" s="1" t="s">
        <v>1276</v>
      </c>
      <c r="C1411" s="2" t="s">
        <v>1279</v>
      </c>
      <c r="D1411" s="3" t="s">
        <v>60</v>
      </c>
      <c r="E1411" s="11">
        <v>8</v>
      </c>
      <c r="F1411" s="11">
        <v>701.36</v>
      </c>
      <c r="G1411" s="11">
        <v>5610.88</v>
      </c>
      <c r="H1411" s="1"/>
      <c r="I1411" s="1"/>
      <c r="J1411" s="1"/>
      <c r="K1411" s="1"/>
      <c r="L1411" s="1"/>
      <c r="M1411" s="4"/>
      <c r="N1411" s="1"/>
      <c r="O1411" s="4"/>
      <c r="P1411" s="4"/>
      <c r="Q1411" s="4"/>
      <c r="R1411" s="4"/>
      <c r="S1411" s="4"/>
      <c r="T1411" s="1"/>
      <c r="U1411" s="1"/>
      <c r="V1411" s="1"/>
      <c r="W1411" s="1"/>
      <c r="X1411" s="1"/>
      <c r="Y1411" s="1"/>
    </row>
    <row r="1412" spans="1:25" ht="12.75" customHeight="1" x14ac:dyDescent="0.25">
      <c r="A1412" s="4">
        <v>320</v>
      </c>
      <c r="B1412" s="1" t="s">
        <v>1197</v>
      </c>
      <c r="C1412" s="2" t="s">
        <v>1198</v>
      </c>
      <c r="D1412" s="3" t="s">
        <v>43</v>
      </c>
      <c r="E1412" s="11">
        <v>0.628</v>
      </c>
      <c r="F1412" s="11">
        <v>18558.099999999999</v>
      </c>
      <c r="G1412" s="11">
        <v>11654.49</v>
      </c>
      <c r="H1412" s="1"/>
      <c r="I1412" s="1"/>
      <c r="J1412" s="1"/>
      <c r="K1412" s="1"/>
      <c r="L1412" s="1"/>
      <c r="M1412" s="4"/>
      <c r="N1412" s="1"/>
      <c r="O1412" s="4"/>
      <c r="P1412" s="4"/>
      <c r="Q1412" s="4"/>
      <c r="R1412" s="4"/>
      <c r="S1412" s="4"/>
      <c r="T1412" s="1"/>
      <c r="U1412" s="1"/>
      <c r="V1412" s="1"/>
      <c r="W1412" s="1"/>
      <c r="X1412" s="1"/>
      <c r="Y1412" s="1"/>
    </row>
    <row r="1413" spans="1:25" ht="12.75" customHeight="1" x14ac:dyDescent="0.25">
      <c r="A1413" s="4">
        <v>321</v>
      </c>
      <c r="B1413" s="1" t="s">
        <v>1183</v>
      </c>
      <c r="C1413" s="2" t="s">
        <v>1280</v>
      </c>
      <c r="D1413" s="3" t="s">
        <v>60</v>
      </c>
      <c r="E1413" s="11">
        <v>9.9</v>
      </c>
      <c r="F1413" s="11">
        <v>746.4</v>
      </c>
      <c r="G1413" s="11">
        <v>7389.36</v>
      </c>
      <c r="H1413" s="1"/>
      <c r="I1413" s="1"/>
      <c r="J1413" s="1"/>
      <c r="K1413" s="1"/>
      <c r="L1413" s="1"/>
      <c r="M1413" s="4"/>
      <c r="N1413" s="1"/>
      <c r="O1413" s="4"/>
      <c r="P1413" s="4"/>
      <c r="Q1413" s="4"/>
      <c r="R1413" s="4"/>
      <c r="S1413" s="4"/>
      <c r="T1413" s="1"/>
      <c r="U1413" s="1"/>
      <c r="V1413" s="1"/>
      <c r="W1413" s="1"/>
      <c r="X1413" s="1"/>
      <c r="Y1413" s="1"/>
    </row>
    <row r="1414" spans="1:25" ht="12.75" customHeight="1" x14ac:dyDescent="0.25">
      <c r="A1414" s="4">
        <v>322</v>
      </c>
      <c r="B1414" s="1" t="s">
        <v>1183</v>
      </c>
      <c r="C1414" s="2" t="s">
        <v>1281</v>
      </c>
      <c r="D1414" s="3" t="s">
        <v>60</v>
      </c>
      <c r="E1414" s="11">
        <v>16.899999999999999</v>
      </c>
      <c r="F1414" s="11">
        <v>746.4</v>
      </c>
      <c r="G1414" s="11">
        <v>12614.16</v>
      </c>
      <c r="H1414" s="1"/>
      <c r="I1414" s="1"/>
      <c r="J1414" s="1"/>
      <c r="K1414" s="1"/>
      <c r="L1414" s="1"/>
      <c r="M1414" s="4"/>
      <c r="N1414" s="1"/>
      <c r="O1414" s="4"/>
      <c r="P1414" s="4"/>
      <c r="Q1414" s="4"/>
      <c r="R1414" s="4"/>
      <c r="S1414" s="4"/>
      <c r="T1414" s="1"/>
      <c r="U1414" s="1"/>
      <c r="V1414" s="1"/>
      <c r="W1414" s="1"/>
      <c r="X1414" s="1"/>
      <c r="Y1414" s="1"/>
    </row>
    <row r="1415" spans="1:25" ht="12.75" customHeight="1" x14ac:dyDescent="0.25">
      <c r="A1415" s="4">
        <v>323</v>
      </c>
      <c r="B1415" s="1" t="s">
        <v>1183</v>
      </c>
      <c r="C1415" s="2" t="s">
        <v>1282</v>
      </c>
      <c r="D1415" s="3" t="s">
        <v>60</v>
      </c>
      <c r="E1415" s="11">
        <v>36</v>
      </c>
      <c r="F1415" s="11">
        <v>746.4</v>
      </c>
      <c r="G1415" s="11">
        <v>26870.400000000001</v>
      </c>
      <c r="H1415" s="1"/>
      <c r="I1415" s="1"/>
      <c r="J1415" s="1"/>
      <c r="K1415" s="1"/>
      <c r="L1415" s="1"/>
      <c r="M1415" s="4"/>
      <c r="N1415" s="1"/>
      <c r="O1415" s="4"/>
      <c r="P1415" s="4"/>
      <c r="Q1415" s="4"/>
      <c r="R1415" s="4"/>
      <c r="S1415" s="4"/>
      <c r="T1415" s="1"/>
      <c r="U1415" s="1"/>
      <c r="V1415" s="1"/>
      <c r="W1415" s="1"/>
      <c r="X1415" s="1"/>
      <c r="Y1415" s="1"/>
    </row>
    <row r="1416" spans="1:25" ht="12.75" customHeight="1" x14ac:dyDescent="0.25">
      <c r="A1416" s="4">
        <v>324</v>
      </c>
      <c r="B1416" s="1" t="s">
        <v>1179</v>
      </c>
      <c r="C1416" s="2" t="s">
        <v>1180</v>
      </c>
      <c r="D1416" s="3" t="s">
        <v>43</v>
      </c>
      <c r="E1416" s="11">
        <v>0.187</v>
      </c>
      <c r="F1416" s="11">
        <v>16347.67</v>
      </c>
      <c r="G1416" s="11">
        <v>3057.01</v>
      </c>
      <c r="H1416" s="1"/>
      <c r="I1416" s="1"/>
      <c r="J1416" s="1"/>
      <c r="K1416" s="1"/>
      <c r="L1416" s="1"/>
      <c r="M1416" s="4"/>
      <c r="N1416" s="1"/>
      <c r="O1416" s="4"/>
      <c r="P1416" s="4"/>
      <c r="Q1416" s="4"/>
      <c r="R1416" s="4"/>
      <c r="S1416" s="4"/>
      <c r="T1416" s="1"/>
      <c r="U1416" s="1"/>
      <c r="V1416" s="1"/>
      <c r="W1416" s="1"/>
      <c r="X1416" s="1"/>
      <c r="Y1416" s="1"/>
    </row>
    <row r="1417" spans="1:25" ht="12.75" customHeight="1" x14ac:dyDescent="0.25">
      <c r="A1417" s="4">
        <v>325</v>
      </c>
      <c r="B1417" s="1" t="s">
        <v>1183</v>
      </c>
      <c r="C1417" s="2" t="s">
        <v>1283</v>
      </c>
      <c r="D1417" s="3" t="s">
        <v>60</v>
      </c>
      <c r="E1417" s="11">
        <v>5.0999999999999996</v>
      </c>
      <c r="F1417" s="11">
        <v>746.4</v>
      </c>
      <c r="G1417" s="11">
        <v>3806.64</v>
      </c>
      <c r="H1417" s="1"/>
      <c r="I1417" s="1"/>
      <c r="J1417" s="1"/>
      <c r="K1417" s="1"/>
      <c r="L1417" s="1"/>
      <c r="M1417" s="4"/>
      <c r="N1417" s="1"/>
      <c r="O1417" s="4"/>
      <c r="P1417" s="4"/>
      <c r="Q1417" s="4"/>
      <c r="R1417" s="4"/>
      <c r="S1417" s="4"/>
      <c r="T1417" s="1"/>
      <c r="U1417" s="1"/>
      <c r="V1417" s="1"/>
      <c r="W1417" s="1"/>
      <c r="X1417" s="1"/>
      <c r="Y1417" s="1"/>
    </row>
    <row r="1418" spans="1:25" ht="12.75" customHeight="1" x14ac:dyDescent="0.25">
      <c r="A1418" s="4">
        <v>326</v>
      </c>
      <c r="B1418" s="1" t="s">
        <v>1183</v>
      </c>
      <c r="C1418" s="2" t="s">
        <v>1284</v>
      </c>
      <c r="D1418" s="3" t="s">
        <v>60</v>
      </c>
      <c r="E1418" s="11">
        <v>13.6</v>
      </c>
      <c r="F1418" s="11">
        <v>746.4</v>
      </c>
      <c r="G1418" s="11">
        <v>10151.040000000001</v>
      </c>
      <c r="H1418" s="1"/>
      <c r="I1418" s="1"/>
      <c r="J1418" s="1"/>
      <c r="K1418" s="1"/>
      <c r="L1418" s="1"/>
      <c r="M1418" s="4"/>
      <c r="N1418" s="1"/>
      <c r="O1418" s="4"/>
      <c r="P1418" s="4"/>
      <c r="Q1418" s="4"/>
      <c r="R1418" s="4"/>
      <c r="S1418" s="4"/>
      <c r="T1418" s="1"/>
      <c r="U1418" s="1"/>
      <c r="V1418" s="1"/>
      <c r="W1418" s="1"/>
      <c r="X1418" s="1"/>
      <c r="Y1418" s="1"/>
    </row>
    <row r="1419" spans="1:25" ht="12.75" customHeight="1" x14ac:dyDescent="0.25">
      <c r="A1419" s="4">
        <v>327</v>
      </c>
      <c r="B1419" s="1" t="s">
        <v>1210</v>
      </c>
      <c r="C1419" s="2" t="s">
        <v>1211</v>
      </c>
      <c r="D1419" s="3" t="s">
        <v>1212</v>
      </c>
      <c r="E1419" s="11">
        <v>1.5169999999999999</v>
      </c>
      <c r="F1419" s="11">
        <v>732.57</v>
      </c>
      <c r="G1419" s="11">
        <v>1111.31</v>
      </c>
      <c r="H1419" s="1"/>
      <c r="I1419" s="1"/>
      <c r="J1419" s="1"/>
      <c r="K1419" s="1"/>
      <c r="L1419" s="1"/>
      <c r="M1419" s="4"/>
      <c r="N1419" s="1"/>
      <c r="O1419" s="4"/>
      <c r="P1419" s="4"/>
      <c r="Q1419" s="4"/>
      <c r="R1419" s="4"/>
      <c r="S1419" s="4"/>
      <c r="T1419" s="1"/>
      <c r="U1419" s="1"/>
      <c r="V1419" s="1"/>
      <c r="W1419" s="1"/>
      <c r="X1419" s="1"/>
      <c r="Y1419" s="1"/>
    </row>
    <row r="1420" spans="1:25" ht="12.75" customHeight="1" x14ac:dyDescent="0.25">
      <c r="A1420" s="4">
        <v>328</v>
      </c>
      <c r="B1420" s="2" t="s">
        <v>2748</v>
      </c>
      <c r="C1420" s="1" t="s">
        <v>1259</v>
      </c>
      <c r="D1420" s="3" t="s">
        <v>48</v>
      </c>
      <c r="E1420" s="11">
        <v>0.91</v>
      </c>
      <c r="F1420" s="11">
        <v>2055.64</v>
      </c>
      <c r="G1420" s="11">
        <v>1870.63</v>
      </c>
      <c r="H1420" s="1"/>
      <c r="I1420" s="1"/>
      <c r="J1420" s="1"/>
      <c r="K1420" s="1"/>
      <c r="L1420" s="1"/>
      <c r="M1420" s="4"/>
      <c r="N1420" s="1"/>
      <c r="O1420" s="4"/>
      <c r="P1420" s="4"/>
      <c r="Q1420" s="4"/>
      <c r="R1420" s="4"/>
      <c r="S1420" s="4"/>
      <c r="T1420" s="1"/>
      <c r="U1420" s="1"/>
      <c r="V1420" s="1"/>
      <c r="W1420" s="1"/>
      <c r="X1420" s="1"/>
      <c r="Y1420" s="1"/>
    </row>
    <row r="1421" spans="1:25" ht="12.75" customHeight="1" x14ac:dyDescent="0.25">
      <c r="A1421" s="4">
        <v>329</v>
      </c>
      <c r="B1421" s="2" t="s">
        <v>2749</v>
      </c>
      <c r="C1421" s="1" t="s">
        <v>1214</v>
      </c>
      <c r="D1421" s="3" t="s">
        <v>35</v>
      </c>
      <c r="E1421" s="11">
        <v>70</v>
      </c>
      <c r="F1421" s="11">
        <v>4.6399999999999997</v>
      </c>
      <c r="G1421" s="11">
        <v>324.8</v>
      </c>
      <c r="H1421" s="1"/>
      <c r="I1421" s="1"/>
      <c r="J1421" s="1"/>
      <c r="K1421" s="1"/>
      <c r="L1421" s="1"/>
      <c r="M1421" s="4"/>
      <c r="N1421" s="1"/>
      <c r="O1421" s="4"/>
      <c r="P1421" s="4"/>
      <c r="Q1421" s="4"/>
      <c r="R1421" s="4"/>
      <c r="S1421" s="4"/>
      <c r="T1421" s="1"/>
      <c r="U1421" s="1"/>
      <c r="V1421" s="1"/>
      <c r="W1421" s="1"/>
      <c r="X1421" s="1"/>
      <c r="Y1421" s="1"/>
    </row>
    <row r="1422" spans="1:25" ht="12.75" customHeight="1" x14ac:dyDescent="0.25">
      <c r="A1422" s="4">
        <v>330</v>
      </c>
      <c r="B1422" s="1" t="s">
        <v>838</v>
      </c>
      <c r="C1422" s="1" t="s">
        <v>1216</v>
      </c>
      <c r="D1422" s="3" t="s">
        <v>149</v>
      </c>
      <c r="E1422" s="11">
        <v>200</v>
      </c>
      <c r="F1422" s="11">
        <v>42.15</v>
      </c>
      <c r="G1422" s="11">
        <v>8430</v>
      </c>
      <c r="H1422" s="1"/>
      <c r="I1422" s="1"/>
      <c r="J1422" s="1"/>
      <c r="K1422" s="1"/>
      <c r="L1422" s="1"/>
      <c r="M1422" s="4"/>
      <c r="N1422" s="1"/>
      <c r="O1422" s="4"/>
      <c r="P1422" s="4"/>
      <c r="Q1422" s="4"/>
      <c r="R1422" s="4"/>
      <c r="S1422" s="4"/>
      <c r="T1422" s="1"/>
      <c r="U1422" s="1"/>
      <c r="V1422" s="1"/>
      <c r="W1422" s="1"/>
      <c r="X1422" s="1"/>
      <c r="Y1422" s="1"/>
    </row>
    <row r="1423" spans="1:25" ht="12.75" customHeight="1" x14ac:dyDescent="0.25">
      <c r="A1423" s="4">
        <v>331</v>
      </c>
      <c r="B1423" s="1" t="s">
        <v>1217</v>
      </c>
      <c r="C1423" s="1" t="s">
        <v>1218</v>
      </c>
      <c r="D1423" s="3" t="s">
        <v>35</v>
      </c>
      <c r="E1423" s="11">
        <v>1</v>
      </c>
      <c r="F1423" s="11">
        <v>43.85</v>
      </c>
      <c r="G1423" s="11">
        <v>43.85</v>
      </c>
      <c r="H1423" s="1"/>
      <c r="I1423" s="1"/>
      <c r="J1423" s="1"/>
      <c r="K1423" s="1"/>
      <c r="L1423" s="1"/>
      <c r="M1423" s="4"/>
      <c r="N1423" s="1"/>
      <c r="O1423" s="4"/>
      <c r="P1423" s="4"/>
      <c r="Q1423" s="4"/>
      <c r="R1423" s="4"/>
      <c r="S1423" s="4"/>
      <c r="T1423" s="1"/>
      <c r="U1423" s="1"/>
      <c r="V1423" s="1"/>
      <c r="W1423" s="1"/>
      <c r="X1423" s="1"/>
      <c r="Y1423" s="1"/>
    </row>
    <row r="1424" spans="1:25" ht="12.75" customHeight="1" x14ac:dyDescent="0.25">
      <c r="A1424" s="4">
        <v>332</v>
      </c>
      <c r="B1424" s="1" t="s">
        <v>1285</v>
      </c>
      <c r="C1424" s="2" t="s">
        <v>1286</v>
      </c>
      <c r="D1424" s="3" t="s">
        <v>35</v>
      </c>
      <c r="E1424" s="11">
        <v>1</v>
      </c>
      <c r="F1424" s="11">
        <v>148.19999999999999</v>
      </c>
      <c r="G1424" s="11">
        <v>148.19999999999999</v>
      </c>
      <c r="H1424" s="1"/>
      <c r="I1424" s="1"/>
      <c r="J1424" s="1"/>
      <c r="K1424" s="1"/>
      <c r="L1424" s="1"/>
      <c r="M1424" s="4"/>
      <c r="N1424" s="1"/>
      <c r="O1424" s="4"/>
      <c r="P1424" s="4"/>
      <c r="Q1424" s="4"/>
      <c r="R1424" s="4"/>
      <c r="S1424" s="4"/>
      <c r="T1424" s="1"/>
      <c r="U1424" s="1"/>
      <c r="V1424" s="1"/>
      <c r="W1424" s="1"/>
      <c r="X1424" s="1"/>
      <c r="Y1424" s="1"/>
    </row>
    <row r="1425" spans="1:25" ht="12.75" customHeight="1" x14ac:dyDescent="0.25">
      <c r="A1425" s="4">
        <v>333</v>
      </c>
      <c r="B1425" s="1" t="s">
        <v>1260</v>
      </c>
      <c r="C1425" s="2" t="s">
        <v>1287</v>
      </c>
      <c r="D1425" s="3" t="s">
        <v>35</v>
      </c>
      <c r="E1425" s="11">
        <v>3</v>
      </c>
      <c r="F1425" s="11">
        <v>230.68</v>
      </c>
      <c r="G1425" s="11">
        <v>692.04</v>
      </c>
      <c r="H1425" s="1"/>
      <c r="I1425" s="1"/>
      <c r="J1425" s="1"/>
      <c r="K1425" s="1"/>
      <c r="L1425" s="1"/>
      <c r="M1425" s="4"/>
      <c r="N1425" s="1"/>
      <c r="O1425" s="4"/>
      <c r="P1425" s="4"/>
      <c r="Q1425" s="4"/>
      <c r="R1425" s="4"/>
      <c r="S1425" s="4"/>
      <c r="T1425" s="1"/>
      <c r="U1425" s="1"/>
      <c r="V1425" s="1"/>
      <c r="W1425" s="1"/>
      <c r="X1425" s="1"/>
      <c r="Y1425" s="1"/>
    </row>
    <row r="1426" spans="1:25" ht="12.75" customHeight="1" x14ac:dyDescent="0.25">
      <c r="A1426" s="4">
        <v>334</v>
      </c>
      <c r="B1426" s="1" t="s">
        <v>1262</v>
      </c>
      <c r="C1426" s="2" t="s">
        <v>1288</v>
      </c>
      <c r="D1426" s="3" t="s">
        <v>35</v>
      </c>
      <c r="E1426" s="11">
        <v>3</v>
      </c>
      <c r="F1426" s="11">
        <v>1240.8399999999999</v>
      </c>
      <c r="G1426" s="11">
        <v>3722.52</v>
      </c>
      <c r="H1426" s="1"/>
      <c r="I1426" s="1"/>
      <c r="J1426" s="1"/>
      <c r="K1426" s="1"/>
      <c r="L1426" s="1"/>
      <c r="M1426" s="4"/>
      <c r="N1426" s="1"/>
      <c r="O1426" s="4"/>
      <c r="P1426" s="4"/>
      <c r="Q1426" s="4"/>
      <c r="R1426" s="4"/>
      <c r="S1426" s="4"/>
      <c r="T1426" s="1"/>
      <c r="U1426" s="1"/>
      <c r="V1426" s="1"/>
      <c r="W1426" s="1"/>
      <c r="X1426" s="1"/>
      <c r="Y1426" s="1"/>
    </row>
    <row r="1427" spans="1:25" ht="12.75" customHeight="1" x14ac:dyDescent="0.25">
      <c r="A1427" s="4">
        <v>335</v>
      </c>
      <c r="B1427" s="1" t="s">
        <v>1289</v>
      </c>
      <c r="C1427" s="2" t="s">
        <v>1290</v>
      </c>
      <c r="D1427" s="3" t="s">
        <v>35</v>
      </c>
      <c r="E1427" s="11">
        <v>1</v>
      </c>
      <c r="F1427" s="11">
        <v>1358.68</v>
      </c>
      <c r="G1427" s="11">
        <v>1358.68</v>
      </c>
      <c r="H1427" s="1"/>
      <c r="I1427" s="1"/>
      <c r="J1427" s="1"/>
      <c r="K1427" s="1"/>
      <c r="L1427" s="1"/>
      <c r="M1427" s="4"/>
      <c r="N1427" s="1"/>
      <c r="O1427" s="4"/>
      <c r="P1427" s="4"/>
      <c r="Q1427" s="4"/>
      <c r="R1427" s="4"/>
      <c r="S1427" s="4"/>
      <c r="T1427" s="1"/>
      <c r="U1427" s="1"/>
      <c r="V1427" s="1"/>
      <c r="W1427" s="1"/>
      <c r="X1427" s="1"/>
      <c r="Y1427" s="1"/>
    </row>
    <row r="1428" spans="1:25" ht="12.75" customHeight="1" x14ac:dyDescent="0.25">
      <c r="A1428" s="4">
        <v>336</v>
      </c>
      <c r="B1428" s="1" t="s">
        <v>1289</v>
      </c>
      <c r="C1428" s="2" t="s">
        <v>1291</v>
      </c>
      <c r="D1428" s="3" t="s">
        <v>35</v>
      </c>
      <c r="E1428" s="11">
        <v>1</v>
      </c>
      <c r="F1428" s="11">
        <v>1635.57</v>
      </c>
      <c r="G1428" s="11">
        <v>1635.57</v>
      </c>
      <c r="H1428" s="1"/>
      <c r="I1428" s="1"/>
      <c r="J1428" s="1"/>
      <c r="K1428" s="1"/>
      <c r="L1428" s="1"/>
      <c r="M1428" s="4"/>
      <c r="N1428" s="1"/>
      <c r="O1428" s="4"/>
      <c r="P1428" s="4"/>
      <c r="Q1428" s="4"/>
      <c r="R1428" s="4"/>
      <c r="S1428" s="4"/>
      <c r="T1428" s="1"/>
      <c r="U1428" s="1"/>
      <c r="V1428" s="1"/>
      <c r="W1428" s="1"/>
      <c r="X1428" s="1"/>
      <c r="Y1428" s="1"/>
    </row>
    <row r="1429" spans="1:25" ht="12.75" customHeight="1" x14ac:dyDescent="0.25">
      <c r="A1429" s="4">
        <v>337</v>
      </c>
      <c r="B1429" s="1" t="s">
        <v>1292</v>
      </c>
      <c r="C1429" s="2" t="s">
        <v>1293</v>
      </c>
      <c r="D1429" s="3" t="s">
        <v>35</v>
      </c>
      <c r="E1429" s="11">
        <v>1</v>
      </c>
      <c r="F1429" s="11">
        <v>1941.47</v>
      </c>
      <c r="G1429" s="11">
        <v>1941.47</v>
      </c>
      <c r="H1429" s="1"/>
      <c r="I1429" s="1"/>
      <c r="J1429" s="1"/>
      <c r="K1429" s="1"/>
      <c r="L1429" s="1"/>
      <c r="M1429" s="4"/>
      <c r="N1429" s="1"/>
      <c r="O1429" s="4"/>
      <c r="P1429" s="4"/>
      <c r="Q1429" s="4"/>
      <c r="R1429" s="4"/>
      <c r="S1429" s="4"/>
      <c r="T1429" s="1"/>
      <c r="U1429" s="1"/>
      <c r="V1429" s="1"/>
      <c r="W1429" s="1"/>
      <c r="X1429" s="1"/>
      <c r="Y1429" s="1"/>
    </row>
    <row r="1430" spans="1:25" ht="12.75" customHeight="1" x14ac:dyDescent="0.25">
      <c r="A1430" s="4">
        <v>338</v>
      </c>
      <c r="B1430" s="1" t="s">
        <v>1294</v>
      </c>
      <c r="C1430" s="2" t="s">
        <v>1295</v>
      </c>
      <c r="D1430" s="3" t="s">
        <v>35</v>
      </c>
      <c r="E1430" s="11">
        <v>1</v>
      </c>
      <c r="F1430" s="11">
        <v>438.24</v>
      </c>
      <c r="G1430" s="11">
        <v>438.24</v>
      </c>
      <c r="H1430" s="1"/>
      <c r="I1430" s="1"/>
      <c r="J1430" s="1"/>
      <c r="K1430" s="1"/>
      <c r="L1430" s="1"/>
      <c r="M1430" s="4"/>
      <c r="N1430" s="1"/>
      <c r="O1430" s="4"/>
      <c r="P1430" s="4"/>
      <c r="Q1430" s="4"/>
      <c r="R1430" s="4"/>
      <c r="S1430" s="4"/>
      <c r="T1430" s="1"/>
      <c r="U1430" s="1"/>
      <c r="V1430" s="1"/>
      <c r="W1430" s="1"/>
      <c r="X1430" s="1"/>
      <c r="Y1430" s="1"/>
    </row>
    <row r="1431" spans="1:25" ht="12.75" customHeight="1" x14ac:dyDescent="0.25">
      <c r="A1431" s="4">
        <v>339</v>
      </c>
      <c r="B1431" s="1" t="s">
        <v>2751</v>
      </c>
      <c r="C1431" s="2" t="s">
        <v>1296</v>
      </c>
      <c r="D1431" s="3" t="s">
        <v>35</v>
      </c>
      <c r="E1431" s="11">
        <v>1</v>
      </c>
      <c r="F1431" s="11">
        <v>3787.26</v>
      </c>
      <c r="G1431" s="11">
        <v>3787.26</v>
      </c>
      <c r="H1431" s="1"/>
      <c r="I1431" s="1"/>
      <c r="J1431" s="1"/>
      <c r="K1431" s="1"/>
      <c r="L1431" s="1"/>
      <c r="M1431" s="4"/>
      <c r="N1431" s="1"/>
      <c r="O1431" s="4"/>
      <c r="P1431" s="4"/>
      <c r="Q1431" s="4"/>
      <c r="R1431" s="4"/>
      <c r="S1431" s="4"/>
      <c r="T1431" s="1"/>
      <c r="U1431" s="1"/>
      <c r="V1431" s="1"/>
      <c r="W1431" s="1"/>
      <c r="X1431" s="1"/>
      <c r="Y1431" s="1"/>
    </row>
    <row r="1432" spans="1:25" ht="12.75" customHeight="1" x14ac:dyDescent="0.25">
      <c r="A1432" s="4">
        <v>340</v>
      </c>
      <c r="B1432" s="1" t="s">
        <v>1297</v>
      </c>
      <c r="C1432" s="2" t="s">
        <v>1298</v>
      </c>
      <c r="D1432" s="3" t="s">
        <v>35</v>
      </c>
      <c r="E1432" s="11">
        <v>2</v>
      </c>
      <c r="F1432" s="11">
        <v>191.23</v>
      </c>
      <c r="G1432" s="11">
        <v>382.46</v>
      </c>
      <c r="H1432" s="1"/>
      <c r="I1432" s="1"/>
      <c r="J1432" s="1"/>
      <c r="K1432" s="1"/>
      <c r="L1432" s="1"/>
      <c r="M1432" s="4"/>
      <c r="N1432" s="1"/>
      <c r="O1432" s="4"/>
      <c r="P1432" s="4"/>
      <c r="Q1432" s="4"/>
      <c r="R1432" s="4"/>
      <c r="S1432" s="4"/>
      <c r="T1432" s="1"/>
      <c r="U1432" s="1"/>
      <c r="V1432" s="1"/>
      <c r="W1432" s="1"/>
      <c r="X1432" s="1"/>
      <c r="Y1432" s="1"/>
    </row>
    <row r="1433" spans="1:25" ht="12.75" customHeight="1" x14ac:dyDescent="0.25">
      <c r="A1433" s="4">
        <v>341</v>
      </c>
      <c r="B1433" s="1" t="s">
        <v>1299</v>
      </c>
      <c r="C1433" s="2" t="s">
        <v>1300</v>
      </c>
      <c r="D1433" s="3" t="s">
        <v>1301</v>
      </c>
      <c r="E1433" s="11">
        <v>1</v>
      </c>
      <c r="F1433" s="11">
        <v>158.96</v>
      </c>
      <c r="G1433" s="11">
        <v>158.96</v>
      </c>
      <c r="H1433" s="1"/>
      <c r="I1433" s="1"/>
      <c r="J1433" s="1"/>
      <c r="K1433" s="1"/>
      <c r="L1433" s="1"/>
      <c r="M1433" s="4"/>
      <c r="N1433" s="1"/>
      <c r="O1433" s="4"/>
      <c r="P1433" s="4"/>
      <c r="Q1433" s="4"/>
      <c r="R1433" s="4"/>
      <c r="S1433" s="4"/>
      <c r="T1433" s="1"/>
      <c r="U1433" s="1"/>
      <c r="V1433" s="1"/>
      <c r="W1433" s="1"/>
      <c r="X1433" s="1"/>
      <c r="Y1433" s="1"/>
    </row>
    <row r="1434" spans="1:25" ht="12.75" customHeight="1" x14ac:dyDescent="0.25">
      <c r="A1434" s="4">
        <v>342</v>
      </c>
      <c r="B1434" s="1" t="s">
        <v>1302</v>
      </c>
      <c r="C1434" s="2" t="s">
        <v>1303</v>
      </c>
      <c r="D1434" s="3" t="s">
        <v>35</v>
      </c>
      <c r="E1434" s="11">
        <v>1</v>
      </c>
      <c r="F1434" s="11">
        <v>652.5</v>
      </c>
      <c r="G1434" s="11">
        <v>652.5</v>
      </c>
      <c r="H1434" s="1"/>
      <c r="I1434" s="1"/>
      <c r="J1434" s="1"/>
      <c r="K1434" s="1"/>
      <c r="L1434" s="1"/>
      <c r="M1434" s="4"/>
      <c r="N1434" s="1"/>
      <c r="O1434" s="4"/>
      <c r="P1434" s="4"/>
      <c r="Q1434" s="4"/>
      <c r="R1434" s="4"/>
      <c r="S1434" s="4"/>
      <c r="T1434" s="1"/>
      <c r="U1434" s="1"/>
      <c r="V1434" s="1"/>
      <c r="W1434" s="1"/>
      <c r="X1434" s="1"/>
      <c r="Y1434" s="1"/>
    </row>
    <row r="1435" spans="1:25" ht="12.75" customHeight="1" x14ac:dyDescent="0.25">
      <c r="A1435" s="4">
        <v>343</v>
      </c>
      <c r="B1435" s="1" t="s">
        <v>1244</v>
      </c>
      <c r="C1435" s="2" t="s">
        <v>1304</v>
      </c>
      <c r="D1435" s="3" t="s">
        <v>43</v>
      </c>
      <c r="E1435" s="11">
        <v>6.7000000000000002E-3</v>
      </c>
      <c r="F1435" s="11">
        <v>22487.91</v>
      </c>
      <c r="G1435" s="11">
        <v>150.66999999999999</v>
      </c>
      <c r="H1435" s="1"/>
      <c r="I1435" s="1"/>
      <c r="J1435" s="1"/>
      <c r="K1435" s="1"/>
      <c r="L1435" s="1"/>
      <c r="M1435" s="4"/>
      <c r="N1435" s="1"/>
      <c r="O1435" s="4"/>
      <c r="P1435" s="4"/>
      <c r="Q1435" s="4"/>
      <c r="R1435" s="4"/>
      <c r="S1435" s="4"/>
      <c r="T1435" s="1"/>
      <c r="U1435" s="1"/>
      <c r="V1435" s="1"/>
      <c r="W1435" s="1"/>
      <c r="X1435" s="1"/>
      <c r="Y1435" s="1"/>
    </row>
    <row r="1436" spans="1:25" ht="12.75" customHeight="1" x14ac:dyDescent="0.25">
      <c r="A1436" s="4">
        <v>344</v>
      </c>
      <c r="B1436" s="1" t="s">
        <v>1167</v>
      </c>
      <c r="C1436" s="2" t="s">
        <v>1305</v>
      </c>
      <c r="D1436" s="3" t="s">
        <v>60</v>
      </c>
      <c r="E1436" s="11">
        <v>0.67</v>
      </c>
      <c r="F1436" s="11">
        <v>2042.75</v>
      </c>
      <c r="G1436" s="11">
        <v>1368.64</v>
      </c>
      <c r="H1436" s="1"/>
      <c r="I1436" s="1"/>
      <c r="J1436" s="1"/>
      <c r="K1436" s="1"/>
      <c r="L1436" s="1"/>
      <c r="M1436" s="4"/>
      <c r="N1436" s="1"/>
      <c r="O1436" s="4"/>
      <c r="P1436" s="4"/>
      <c r="Q1436" s="4"/>
      <c r="R1436" s="4"/>
      <c r="S1436" s="4"/>
      <c r="T1436" s="1"/>
      <c r="U1436" s="1"/>
      <c r="V1436" s="1"/>
      <c r="W1436" s="1"/>
      <c r="X1436" s="1"/>
      <c r="Y1436" s="1"/>
    </row>
    <row r="1437" spans="1:25" ht="12.75" customHeight="1" x14ac:dyDescent="0.25">
      <c r="A1437" s="4">
        <v>345</v>
      </c>
      <c r="B1437" s="1" t="s">
        <v>1306</v>
      </c>
      <c r="C1437" s="2" t="s">
        <v>1307</v>
      </c>
      <c r="D1437" s="3" t="s">
        <v>1171</v>
      </c>
      <c r="E1437" s="11">
        <v>1</v>
      </c>
      <c r="F1437" s="11">
        <v>45.87</v>
      </c>
      <c r="G1437" s="11">
        <v>45.87</v>
      </c>
      <c r="H1437" s="1"/>
      <c r="I1437" s="1"/>
      <c r="J1437" s="1"/>
      <c r="K1437" s="1"/>
      <c r="L1437" s="1"/>
      <c r="M1437" s="4"/>
      <c r="N1437" s="1"/>
      <c r="O1437" s="4"/>
      <c r="P1437" s="4"/>
      <c r="Q1437" s="4"/>
      <c r="R1437" s="4"/>
      <c r="S1437" s="4"/>
      <c r="T1437" s="1"/>
      <c r="U1437" s="1"/>
      <c r="V1437" s="1"/>
      <c r="W1437" s="1"/>
      <c r="X1437" s="1"/>
      <c r="Y1437" s="1"/>
    </row>
    <row r="1438" spans="1:25" ht="12.75" customHeight="1" x14ac:dyDescent="0.25">
      <c r="A1438" s="4">
        <v>346</v>
      </c>
      <c r="B1438" s="1" t="s">
        <v>1308</v>
      </c>
      <c r="C1438" s="2" t="s">
        <v>1309</v>
      </c>
      <c r="D1438" s="3" t="s">
        <v>35</v>
      </c>
      <c r="E1438" s="11">
        <v>1</v>
      </c>
      <c r="F1438" s="11">
        <v>409.35</v>
      </c>
      <c r="G1438" s="11">
        <v>409.35</v>
      </c>
      <c r="H1438" s="1"/>
      <c r="I1438" s="1"/>
      <c r="J1438" s="1"/>
      <c r="K1438" s="1"/>
      <c r="L1438" s="1"/>
      <c r="M1438" s="4"/>
      <c r="N1438" s="1"/>
      <c r="O1438" s="4"/>
      <c r="P1438" s="4"/>
      <c r="Q1438" s="4"/>
      <c r="R1438" s="4"/>
      <c r="S1438" s="4"/>
      <c r="T1438" s="1"/>
      <c r="U1438" s="1"/>
      <c r="V1438" s="1"/>
      <c r="W1438" s="1"/>
      <c r="X1438" s="1"/>
      <c r="Y1438" s="1"/>
    </row>
    <row r="1439" spans="1:25" ht="12.75" customHeight="1" x14ac:dyDescent="0.25">
      <c r="A1439" s="4">
        <v>347</v>
      </c>
      <c r="B1439" s="1" t="s">
        <v>111</v>
      </c>
      <c r="C1439" s="2" t="s">
        <v>112</v>
      </c>
      <c r="D1439" s="3" t="s">
        <v>113</v>
      </c>
      <c r="E1439" s="11">
        <v>2</v>
      </c>
      <c r="F1439" s="11">
        <v>145.96</v>
      </c>
      <c r="G1439" s="11">
        <v>291.92</v>
      </c>
      <c r="H1439" s="1"/>
      <c r="I1439" s="1"/>
      <c r="J1439" s="1"/>
      <c r="K1439" s="1"/>
      <c r="L1439" s="1"/>
      <c r="M1439" s="4"/>
      <c r="N1439" s="1"/>
      <c r="O1439" s="4"/>
      <c r="P1439" s="4"/>
      <c r="Q1439" s="4"/>
      <c r="R1439" s="4"/>
      <c r="S1439" s="4"/>
      <c r="T1439" s="1"/>
      <c r="U1439" s="1"/>
      <c r="V1439" s="1"/>
      <c r="W1439" s="1"/>
      <c r="X1439" s="1"/>
      <c r="Y1439" s="1"/>
    </row>
    <row r="1440" spans="1:25" ht="12.75" customHeight="1" x14ac:dyDescent="0.25">
      <c r="A1440" s="4">
        <v>348</v>
      </c>
      <c r="B1440" s="2" t="s">
        <v>2746</v>
      </c>
      <c r="C1440" s="2" t="s">
        <v>1266</v>
      </c>
      <c r="D1440" s="3" t="s">
        <v>35</v>
      </c>
      <c r="E1440" s="11">
        <v>2</v>
      </c>
      <c r="F1440" s="11">
        <v>2488.9699999999998</v>
      </c>
      <c r="G1440" s="11">
        <v>4977.9399999999996</v>
      </c>
      <c r="H1440" s="1"/>
      <c r="I1440" s="1"/>
      <c r="J1440" s="1"/>
      <c r="K1440" s="1"/>
      <c r="L1440" s="1"/>
      <c r="M1440" s="4"/>
      <c r="N1440" s="1"/>
      <c r="O1440" s="4"/>
      <c r="P1440" s="4"/>
      <c r="Q1440" s="4"/>
      <c r="R1440" s="4"/>
      <c r="S1440" s="4"/>
      <c r="T1440" s="1"/>
      <c r="U1440" s="1"/>
      <c r="V1440" s="1"/>
      <c r="W1440" s="1"/>
      <c r="X1440" s="1"/>
      <c r="Y1440" s="1"/>
    </row>
    <row r="1441" spans="1:25" ht="12.75" customHeight="1" x14ac:dyDescent="0.25">
      <c r="A1441" s="4">
        <v>349</v>
      </c>
      <c r="B1441" s="1" t="s">
        <v>1244</v>
      </c>
      <c r="C1441" s="2" t="s">
        <v>1245</v>
      </c>
      <c r="D1441" s="3" t="s">
        <v>43</v>
      </c>
      <c r="E1441" s="11">
        <v>7.3099999999999998E-2</v>
      </c>
      <c r="F1441" s="11">
        <v>22487.91</v>
      </c>
      <c r="G1441" s="11">
        <v>1643.87</v>
      </c>
      <c r="H1441" s="1"/>
      <c r="I1441" s="1"/>
      <c r="J1441" s="1"/>
      <c r="K1441" s="1"/>
      <c r="L1441" s="1"/>
      <c r="M1441" s="4"/>
      <c r="N1441" s="1"/>
      <c r="O1441" s="4"/>
      <c r="P1441" s="4"/>
      <c r="Q1441" s="4"/>
      <c r="R1441" s="4"/>
      <c r="S1441" s="4"/>
      <c r="T1441" s="1"/>
      <c r="U1441" s="1"/>
      <c r="V1441" s="1"/>
      <c r="W1441" s="1"/>
      <c r="X1441" s="1"/>
      <c r="Y1441" s="1"/>
    </row>
    <row r="1442" spans="1:25" ht="12.75" customHeight="1" x14ac:dyDescent="0.25">
      <c r="A1442" s="4">
        <v>350</v>
      </c>
      <c r="B1442" s="1" t="s">
        <v>1246</v>
      </c>
      <c r="C1442" s="2" t="s">
        <v>1270</v>
      </c>
      <c r="D1442" s="3" t="s">
        <v>60</v>
      </c>
      <c r="E1442" s="11">
        <v>0.94</v>
      </c>
      <c r="F1442" s="11">
        <v>673.89</v>
      </c>
      <c r="G1442" s="11">
        <v>633.46</v>
      </c>
      <c r="H1442" s="1"/>
      <c r="I1442" s="1"/>
      <c r="J1442" s="1"/>
      <c r="K1442" s="1"/>
      <c r="L1442" s="1"/>
      <c r="M1442" s="4"/>
      <c r="N1442" s="1"/>
      <c r="O1442" s="4"/>
      <c r="P1442" s="4"/>
      <c r="Q1442" s="4"/>
      <c r="R1442" s="4"/>
      <c r="S1442" s="4"/>
      <c r="T1442" s="1"/>
      <c r="U1442" s="1"/>
      <c r="V1442" s="1"/>
      <c r="W1442" s="1"/>
      <c r="X1442" s="1"/>
      <c r="Y1442" s="1"/>
    </row>
    <row r="1443" spans="1:25" ht="12.75" customHeight="1" x14ac:dyDescent="0.25">
      <c r="A1443" s="4">
        <v>351</v>
      </c>
      <c r="B1443" s="1" t="s">
        <v>1246</v>
      </c>
      <c r="C1443" s="2" t="s">
        <v>1310</v>
      </c>
      <c r="D1443" s="3" t="s">
        <v>60</v>
      </c>
      <c r="E1443" s="11">
        <v>2.36</v>
      </c>
      <c r="F1443" s="11">
        <v>673.89</v>
      </c>
      <c r="G1443" s="11">
        <v>1590.38</v>
      </c>
      <c r="H1443" s="1"/>
      <c r="I1443" s="1"/>
      <c r="J1443" s="1"/>
      <c r="K1443" s="1"/>
      <c r="L1443" s="1"/>
      <c r="M1443" s="4"/>
      <c r="N1443" s="1"/>
      <c r="O1443" s="4"/>
      <c r="P1443" s="4"/>
      <c r="Q1443" s="4"/>
      <c r="R1443" s="4"/>
      <c r="S1443" s="4"/>
      <c r="T1443" s="1"/>
      <c r="U1443" s="1"/>
      <c r="V1443" s="1"/>
      <c r="W1443" s="1"/>
      <c r="X1443" s="1"/>
      <c r="Y1443" s="1"/>
    </row>
    <row r="1444" spans="1:25" ht="12.75" customHeight="1" x14ac:dyDescent="0.25">
      <c r="A1444" s="4">
        <v>352</v>
      </c>
      <c r="B1444" s="1" t="s">
        <v>1246</v>
      </c>
      <c r="C1444" s="2" t="s">
        <v>1273</v>
      </c>
      <c r="D1444" s="3" t="s">
        <v>60</v>
      </c>
      <c r="E1444" s="11">
        <v>1.26</v>
      </c>
      <c r="F1444" s="11">
        <v>673.89</v>
      </c>
      <c r="G1444" s="11">
        <v>849.1</v>
      </c>
      <c r="H1444" s="1"/>
      <c r="I1444" s="1"/>
      <c r="J1444" s="1"/>
      <c r="K1444" s="1"/>
      <c r="L1444" s="1"/>
      <c r="M1444" s="4"/>
      <c r="N1444" s="1"/>
      <c r="O1444" s="4"/>
      <c r="P1444" s="4"/>
      <c r="Q1444" s="4"/>
      <c r="R1444" s="4"/>
      <c r="S1444" s="4"/>
      <c r="T1444" s="1"/>
      <c r="U1444" s="1"/>
      <c r="V1444" s="1"/>
      <c r="W1444" s="1"/>
      <c r="X1444" s="1"/>
      <c r="Y1444" s="1"/>
    </row>
    <row r="1445" spans="1:25" ht="12.75" customHeight="1" x14ac:dyDescent="0.25">
      <c r="A1445" s="4">
        <v>353</v>
      </c>
      <c r="B1445" s="1" t="s">
        <v>1246</v>
      </c>
      <c r="C1445" s="2" t="s">
        <v>1311</v>
      </c>
      <c r="D1445" s="3" t="s">
        <v>60</v>
      </c>
      <c r="E1445" s="11">
        <v>2.75</v>
      </c>
      <c r="F1445" s="11">
        <v>673.89</v>
      </c>
      <c r="G1445" s="11">
        <v>1853.2</v>
      </c>
      <c r="H1445" s="1"/>
      <c r="I1445" s="1"/>
      <c r="J1445" s="1"/>
      <c r="K1445" s="1"/>
      <c r="L1445" s="1"/>
      <c r="M1445" s="4"/>
      <c r="N1445" s="1"/>
      <c r="O1445" s="4"/>
      <c r="P1445" s="4"/>
      <c r="Q1445" s="4"/>
      <c r="R1445" s="4"/>
      <c r="S1445" s="4"/>
      <c r="T1445" s="1"/>
      <c r="U1445" s="1"/>
      <c r="V1445" s="1"/>
      <c r="W1445" s="1"/>
      <c r="X1445" s="1"/>
      <c r="Y1445" s="1"/>
    </row>
    <row r="1446" spans="1:25" ht="12.75" customHeight="1" x14ac:dyDescent="0.25">
      <c r="A1446" s="4">
        <v>354</v>
      </c>
      <c r="B1446" s="1" t="s">
        <v>838</v>
      </c>
      <c r="C1446" s="1" t="s">
        <v>1216</v>
      </c>
      <c r="D1446" s="3" t="s">
        <v>149</v>
      </c>
      <c r="E1446" s="11">
        <v>20</v>
      </c>
      <c r="F1446" s="11">
        <v>42.15</v>
      </c>
      <c r="G1446" s="11">
        <v>843</v>
      </c>
      <c r="H1446" s="1"/>
      <c r="I1446" s="1"/>
      <c r="J1446" s="1"/>
      <c r="K1446" s="1"/>
      <c r="L1446" s="1"/>
      <c r="M1446" s="4"/>
      <c r="N1446" s="1"/>
      <c r="O1446" s="4"/>
      <c r="P1446" s="4"/>
      <c r="Q1446" s="4"/>
      <c r="R1446" s="4"/>
      <c r="S1446" s="4"/>
      <c r="T1446" s="1"/>
      <c r="U1446" s="1"/>
      <c r="V1446" s="1"/>
      <c r="W1446" s="1"/>
      <c r="X1446" s="1"/>
      <c r="Y1446" s="1"/>
    </row>
    <row r="1447" spans="1:25" ht="12.75" customHeight="1" x14ac:dyDescent="0.25">
      <c r="A1447" s="4">
        <v>355</v>
      </c>
      <c r="B1447" s="1" t="s">
        <v>1217</v>
      </c>
      <c r="C1447" s="1" t="s">
        <v>1218</v>
      </c>
      <c r="D1447" s="3" t="s">
        <v>35</v>
      </c>
      <c r="E1447" s="11">
        <v>2</v>
      </c>
      <c r="F1447" s="11">
        <v>43.85</v>
      </c>
      <c r="G1447" s="11">
        <v>87.7</v>
      </c>
      <c r="H1447" s="1"/>
      <c r="I1447" s="1"/>
      <c r="J1447" s="1"/>
      <c r="K1447" s="1"/>
      <c r="L1447" s="1"/>
      <c r="M1447" s="4"/>
      <c r="N1447" s="1"/>
      <c r="O1447" s="4"/>
      <c r="P1447" s="4"/>
      <c r="Q1447" s="4"/>
      <c r="R1447" s="4"/>
      <c r="S1447" s="4"/>
      <c r="T1447" s="1"/>
      <c r="U1447" s="1"/>
      <c r="V1447" s="1"/>
      <c r="W1447" s="1"/>
      <c r="X1447" s="1"/>
      <c r="Y1447" s="1"/>
    </row>
    <row r="1448" spans="1:25" ht="12.75" customHeight="1" x14ac:dyDescent="0.25">
      <c r="A1448" s="4">
        <v>356</v>
      </c>
      <c r="B1448" s="1" t="s">
        <v>1294</v>
      </c>
      <c r="C1448" s="2" t="s">
        <v>1295</v>
      </c>
      <c r="D1448" s="3" t="s">
        <v>35</v>
      </c>
      <c r="E1448" s="11">
        <v>1</v>
      </c>
      <c r="F1448" s="11">
        <v>438.24</v>
      </c>
      <c r="G1448" s="11">
        <v>438.24</v>
      </c>
      <c r="H1448" s="1"/>
      <c r="I1448" s="1"/>
      <c r="J1448" s="1"/>
      <c r="K1448" s="1"/>
      <c r="L1448" s="1"/>
      <c r="M1448" s="4"/>
      <c r="N1448" s="1"/>
      <c r="O1448" s="4"/>
      <c r="P1448" s="4"/>
      <c r="Q1448" s="4"/>
      <c r="R1448" s="4"/>
      <c r="S1448" s="4"/>
      <c r="T1448" s="1"/>
      <c r="U1448" s="1"/>
      <c r="V1448" s="1"/>
      <c r="W1448" s="1"/>
      <c r="X1448" s="1"/>
      <c r="Y1448" s="1"/>
    </row>
    <row r="1449" spans="1:25" ht="12.75" customHeight="1" x14ac:dyDescent="0.25">
      <c r="A1449" s="4">
        <v>357</v>
      </c>
      <c r="B1449" s="1" t="s">
        <v>2751</v>
      </c>
      <c r="C1449" s="2" t="s">
        <v>1312</v>
      </c>
      <c r="D1449" s="3" t="s">
        <v>35</v>
      </c>
      <c r="E1449" s="11">
        <v>1</v>
      </c>
      <c r="F1449" s="11">
        <v>8987.83</v>
      </c>
      <c r="G1449" s="11">
        <v>8987.83</v>
      </c>
      <c r="H1449" s="1"/>
      <c r="I1449" s="1"/>
      <c r="J1449" s="1"/>
      <c r="K1449" s="1"/>
      <c r="L1449" s="1"/>
      <c r="M1449" s="4"/>
      <c r="N1449" s="1"/>
      <c r="O1449" s="4"/>
      <c r="P1449" s="4"/>
      <c r="Q1449" s="4"/>
      <c r="R1449" s="4"/>
      <c r="S1449" s="4"/>
      <c r="T1449" s="1"/>
      <c r="U1449" s="1"/>
      <c r="V1449" s="1"/>
      <c r="W1449" s="1"/>
      <c r="X1449" s="1"/>
      <c r="Y1449" s="1"/>
    </row>
    <row r="1450" spans="1:25" ht="12.75" customHeight="1" x14ac:dyDescent="0.25">
      <c r="A1450" s="4">
        <v>358</v>
      </c>
      <c r="B1450" s="1" t="s">
        <v>1297</v>
      </c>
      <c r="C1450" s="2" t="s">
        <v>1313</v>
      </c>
      <c r="D1450" s="3" t="s">
        <v>35</v>
      </c>
      <c r="E1450" s="11">
        <v>2</v>
      </c>
      <c r="F1450" s="11">
        <v>382.44</v>
      </c>
      <c r="G1450" s="11">
        <v>764.88</v>
      </c>
      <c r="H1450" s="1"/>
      <c r="I1450" s="1"/>
      <c r="J1450" s="1"/>
      <c r="K1450" s="1"/>
      <c r="L1450" s="1"/>
      <c r="M1450" s="4"/>
      <c r="N1450" s="1"/>
      <c r="O1450" s="4"/>
      <c r="P1450" s="4"/>
      <c r="Q1450" s="4"/>
      <c r="R1450" s="4"/>
      <c r="S1450" s="4"/>
      <c r="T1450" s="1"/>
      <c r="U1450" s="1"/>
      <c r="V1450" s="1"/>
      <c r="W1450" s="1"/>
      <c r="X1450" s="1"/>
      <c r="Y1450" s="1"/>
    </row>
    <row r="1451" spans="1:25" ht="12.75" customHeight="1" x14ac:dyDescent="0.25">
      <c r="A1451" s="4">
        <v>359</v>
      </c>
      <c r="B1451" s="1" t="s">
        <v>1299</v>
      </c>
      <c r="C1451" s="2" t="s">
        <v>1300</v>
      </c>
      <c r="D1451" s="3" t="s">
        <v>1301</v>
      </c>
      <c r="E1451" s="11">
        <v>1</v>
      </c>
      <c r="F1451" s="11">
        <v>158.96</v>
      </c>
      <c r="G1451" s="11">
        <v>158.96</v>
      </c>
      <c r="H1451" s="1"/>
      <c r="I1451" s="1"/>
      <c r="J1451" s="1"/>
      <c r="K1451" s="1"/>
      <c r="L1451" s="1"/>
      <c r="M1451" s="4"/>
      <c r="N1451" s="1"/>
      <c r="O1451" s="4"/>
      <c r="P1451" s="4"/>
      <c r="Q1451" s="4"/>
      <c r="R1451" s="4"/>
      <c r="S1451" s="4"/>
      <c r="T1451" s="1"/>
      <c r="U1451" s="1"/>
      <c r="V1451" s="1"/>
      <c r="W1451" s="1"/>
      <c r="X1451" s="1"/>
      <c r="Y1451" s="1"/>
    </row>
    <row r="1452" spans="1:25" ht="12.75" customHeight="1" x14ac:dyDescent="0.25">
      <c r="A1452" s="4">
        <v>360</v>
      </c>
      <c r="B1452" s="1" t="s">
        <v>1302</v>
      </c>
      <c r="C1452" s="2" t="s">
        <v>1314</v>
      </c>
      <c r="D1452" s="3" t="s">
        <v>35</v>
      </c>
      <c r="E1452" s="11">
        <v>1</v>
      </c>
      <c r="F1452" s="11">
        <v>1226.0899999999999</v>
      </c>
      <c r="G1452" s="11">
        <v>1226.0899999999999</v>
      </c>
      <c r="H1452" s="1"/>
      <c r="I1452" s="1"/>
      <c r="J1452" s="1"/>
      <c r="K1452" s="1"/>
      <c r="L1452" s="1"/>
      <c r="M1452" s="4"/>
      <c r="N1452" s="1"/>
      <c r="O1452" s="4"/>
      <c r="P1452" s="4"/>
      <c r="Q1452" s="4"/>
      <c r="R1452" s="4"/>
      <c r="S1452" s="4"/>
      <c r="T1452" s="1"/>
      <c r="U1452" s="1"/>
      <c r="V1452" s="1"/>
      <c r="W1452" s="1"/>
      <c r="X1452" s="1"/>
      <c r="Y1452" s="1"/>
    </row>
    <row r="1453" spans="1:25" ht="12.75" customHeight="1" x14ac:dyDescent="0.25">
      <c r="A1453" s="4">
        <v>361</v>
      </c>
      <c r="B1453" s="1" t="s">
        <v>1248</v>
      </c>
      <c r="C1453" s="2" t="s">
        <v>1315</v>
      </c>
      <c r="D1453" s="3" t="s">
        <v>43</v>
      </c>
      <c r="E1453" s="11">
        <v>8.3999999999999995E-3</v>
      </c>
      <c r="F1453" s="11">
        <v>22485.62</v>
      </c>
      <c r="G1453" s="11">
        <v>188.88</v>
      </c>
      <c r="H1453" s="1"/>
      <c r="I1453" s="1"/>
      <c r="J1453" s="1"/>
      <c r="K1453" s="1"/>
      <c r="L1453" s="1"/>
      <c r="M1453" s="4"/>
      <c r="N1453" s="1"/>
      <c r="O1453" s="4"/>
      <c r="P1453" s="4"/>
      <c r="Q1453" s="4"/>
      <c r="R1453" s="4"/>
      <c r="S1453" s="4"/>
      <c r="T1453" s="1"/>
      <c r="U1453" s="1"/>
      <c r="V1453" s="1"/>
      <c r="W1453" s="1"/>
      <c r="X1453" s="1"/>
      <c r="Y1453" s="1"/>
    </row>
    <row r="1454" spans="1:25" ht="12.75" customHeight="1" x14ac:dyDescent="0.25">
      <c r="A1454" s="4">
        <v>362</v>
      </c>
      <c r="B1454" s="1" t="s">
        <v>1167</v>
      </c>
      <c r="C1454" s="2" t="s">
        <v>1316</v>
      </c>
      <c r="D1454" s="3" t="s">
        <v>60</v>
      </c>
      <c r="E1454" s="11">
        <v>0.84</v>
      </c>
      <c r="F1454" s="11">
        <v>2233.9299999999998</v>
      </c>
      <c r="G1454" s="11">
        <v>1876.5</v>
      </c>
      <c r="H1454" s="1"/>
      <c r="I1454" s="1"/>
      <c r="J1454" s="1"/>
      <c r="K1454" s="1"/>
      <c r="L1454" s="1"/>
      <c r="M1454" s="4"/>
      <c r="N1454" s="1"/>
      <c r="O1454" s="4"/>
      <c r="P1454" s="4"/>
      <c r="Q1454" s="4"/>
      <c r="R1454" s="4"/>
      <c r="S1454" s="4"/>
      <c r="T1454" s="1"/>
      <c r="U1454" s="1"/>
      <c r="V1454" s="1"/>
      <c r="W1454" s="1"/>
      <c r="X1454" s="1"/>
      <c r="Y1454" s="1"/>
    </row>
    <row r="1455" spans="1:25" ht="12.75" customHeight="1" x14ac:dyDescent="0.25">
      <c r="A1455" s="4">
        <v>363</v>
      </c>
      <c r="B1455" s="1" t="s">
        <v>1317</v>
      </c>
      <c r="C1455" s="2" t="s">
        <v>1318</v>
      </c>
      <c r="D1455" s="3" t="s">
        <v>1171</v>
      </c>
      <c r="E1455" s="11">
        <v>1</v>
      </c>
      <c r="F1455" s="11">
        <v>45.87</v>
      </c>
      <c r="G1455" s="11">
        <v>45.87</v>
      </c>
      <c r="H1455" s="1"/>
      <c r="I1455" s="1"/>
      <c r="J1455" s="1"/>
      <c r="K1455" s="1"/>
      <c r="L1455" s="1"/>
      <c r="M1455" s="4"/>
      <c r="N1455" s="1"/>
      <c r="O1455" s="4"/>
      <c r="P1455" s="4"/>
      <c r="Q1455" s="4"/>
      <c r="R1455" s="4"/>
      <c r="S1455" s="4"/>
      <c r="T1455" s="1"/>
      <c r="U1455" s="1"/>
      <c r="V1455" s="1"/>
      <c r="W1455" s="1"/>
      <c r="X1455" s="1"/>
      <c r="Y1455" s="1"/>
    </row>
    <row r="1456" spans="1:25" ht="12.75" customHeight="1" x14ac:dyDescent="0.25">
      <c r="A1456" s="4">
        <v>364</v>
      </c>
      <c r="B1456" s="1" t="s">
        <v>1319</v>
      </c>
      <c r="C1456" s="2" t="s">
        <v>1320</v>
      </c>
      <c r="D1456" s="3" t="s">
        <v>35</v>
      </c>
      <c r="E1456" s="11">
        <v>1</v>
      </c>
      <c r="F1456" s="11">
        <v>433.36</v>
      </c>
      <c r="G1456" s="11">
        <v>433.36</v>
      </c>
      <c r="H1456" s="1"/>
      <c r="I1456" s="1"/>
      <c r="J1456" s="1"/>
      <c r="K1456" s="1"/>
      <c r="L1456" s="1"/>
      <c r="M1456" s="4"/>
      <c r="N1456" s="1"/>
      <c r="O1456" s="4"/>
      <c r="P1456" s="4"/>
      <c r="Q1456" s="4"/>
      <c r="R1456" s="4"/>
      <c r="S1456" s="4"/>
      <c r="T1456" s="1"/>
      <c r="U1456" s="1"/>
      <c r="V1456" s="1"/>
      <c r="W1456" s="1"/>
      <c r="X1456" s="1"/>
      <c r="Y1456" s="1"/>
    </row>
    <row r="1457" spans="1:25" ht="12.75" customHeight="1" x14ac:dyDescent="0.25">
      <c r="A1457" s="4">
        <v>365</v>
      </c>
      <c r="B1457" s="1" t="s">
        <v>111</v>
      </c>
      <c r="C1457" s="2" t="s">
        <v>112</v>
      </c>
      <c r="D1457" s="3" t="s">
        <v>113</v>
      </c>
      <c r="E1457" s="11">
        <v>6</v>
      </c>
      <c r="F1457" s="11">
        <v>145.96</v>
      </c>
      <c r="G1457" s="11">
        <v>875.76</v>
      </c>
      <c r="H1457" s="1"/>
      <c r="I1457" s="1"/>
      <c r="J1457" s="1"/>
      <c r="K1457" s="1"/>
      <c r="L1457" s="1"/>
      <c r="M1457" s="4"/>
      <c r="N1457" s="1"/>
      <c r="O1457" s="4"/>
      <c r="P1457" s="4"/>
      <c r="Q1457" s="4"/>
      <c r="R1457" s="4"/>
      <c r="S1457" s="4"/>
      <c r="T1457" s="1"/>
      <c r="U1457" s="1"/>
      <c r="V1457" s="1"/>
      <c r="W1457" s="1"/>
      <c r="X1457" s="1"/>
      <c r="Y1457" s="1"/>
    </row>
    <row r="1458" spans="1:25" ht="12.75" customHeight="1" x14ac:dyDescent="0.25">
      <c r="A1458" s="4">
        <v>366</v>
      </c>
      <c r="B1458" s="2" t="s">
        <v>2746</v>
      </c>
      <c r="C1458" s="2" t="s">
        <v>1265</v>
      </c>
      <c r="D1458" s="3" t="s">
        <v>35</v>
      </c>
      <c r="E1458" s="11">
        <v>2</v>
      </c>
      <c r="F1458" s="11">
        <v>2213.64</v>
      </c>
      <c r="G1458" s="11">
        <v>4427.28</v>
      </c>
      <c r="H1458" s="1"/>
      <c r="I1458" s="1"/>
      <c r="J1458" s="1"/>
      <c r="K1458" s="1"/>
      <c r="L1458" s="1"/>
      <c r="M1458" s="4"/>
      <c r="N1458" s="1"/>
      <c r="O1458" s="4"/>
      <c r="P1458" s="4"/>
      <c r="Q1458" s="4"/>
      <c r="R1458" s="4"/>
      <c r="S1458" s="4"/>
      <c r="T1458" s="1"/>
      <c r="U1458" s="1"/>
      <c r="V1458" s="1"/>
      <c r="W1458" s="1"/>
      <c r="X1458" s="1"/>
      <c r="Y1458" s="1"/>
    </row>
    <row r="1459" spans="1:25" ht="12.75" customHeight="1" x14ac:dyDescent="0.25">
      <c r="A1459" s="4">
        <v>367</v>
      </c>
      <c r="B1459" s="2" t="s">
        <v>2746</v>
      </c>
      <c r="C1459" s="2" t="s">
        <v>1267</v>
      </c>
      <c r="D1459" s="3" t="s">
        <v>35</v>
      </c>
      <c r="E1459" s="11">
        <v>4</v>
      </c>
      <c r="F1459" s="11">
        <v>2947.83</v>
      </c>
      <c r="G1459" s="11">
        <v>11791.32</v>
      </c>
      <c r="H1459" s="1"/>
      <c r="I1459" s="1"/>
      <c r="J1459" s="1"/>
      <c r="K1459" s="1"/>
      <c r="L1459" s="1"/>
      <c r="M1459" s="4"/>
      <c r="N1459" s="1"/>
      <c r="O1459" s="4"/>
      <c r="P1459" s="4"/>
      <c r="Q1459" s="4"/>
      <c r="R1459" s="4"/>
      <c r="S1459" s="4"/>
      <c r="T1459" s="1"/>
      <c r="U1459" s="1"/>
      <c r="V1459" s="1"/>
      <c r="W1459" s="1"/>
      <c r="X1459" s="1"/>
      <c r="Y1459" s="1"/>
    </row>
    <row r="1460" spans="1:25" ht="12.75" customHeight="1" x14ac:dyDescent="0.25">
      <c r="A1460" s="4">
        <v>368</v>
      </c>
      <c r="B1460" s="1" t="s">
        <v>1244</v>
      </c>
      <c r="C1460" s="2" t="s">
        <v>1245</v>
      </c>
      <c r="D1460" s="3" t="s">
        <v>43</v>
      </c>
      <c r="E1460" s="11">
        <v>5.9000000000000004E-2</v>
      </c>
      <c r="F1460" s="11">
        <v>22487.91</v>
      </c>
      <c r="G1460" s="11">
        <v>1326.79</v>
      </c>
      <c r="H1460" s="1"/>
      <c r="I1460" s="1"/>
      <c r="J1460" s="1"/>
      <c r="K1460" s="1"/>
      <c r="L1460" s="1"/>
      <c r="M1460" s="4"/>
      <c r="N1460" s="1"/>
      <c r="O1460" s="4"/>
      <c r="P1460" s="4"/>
      <c r="Q1460" s="4"/>
      <c r="R1460" s="4"/>
      <c r="S1460" s="4"/>
      <c r="T1460" s="1"/>
      <c r="U1460" s="1"/>
      <c r="V1460" s="1"/>
      <c r="W1460" s="1"/>
      <c r="X1460" s="1"/>
      <c r="Y1460" s="1"/>
    </row>
    <row r="1461" spans="1:25" ht="12.75" customHeight="1" x14ac:dyDescent="0.25">
      <c r="A1461" s="4">
        <v>369</v>
      </c>
      <c r="B1461" s="1" t="s">
        <v>1246</v>
      </c>
      <c r="C1461" s="2" t="s">
        <v>1270</v>
      </c>
      <c r="D1461" s="3" t="s">
        <v>60</v>
      </c>
      <c r="E1461" s="11">
        <v>1.88</v>
      </c>
      <c r="F1461" s="11">
        <v>673.89</v>
      </c>
      <c r="G1461" s="11">
        <v>1266.9100000000001</v>
      </c>
      <c r="H1461" s="1"/>
      <c r="I1461" s="1"/>
      <c r="J1461" s="1"/>
      <c r="K1461" s="1"/>
      <c r="L1461" s="1"/>
      <c r="M1461" s="4"/>
      <c r="N1461" s="1"/>
      <c r="O1461" s="4"/>
      <c r="P1461" s="4"/>
      <c r="Q1461" s="4"/>
      <c r="R1461" s="4"/>
      <c r="S1461" s="4"/>
      <c r="T1461" s="1"/>
      <c r="U1461" s="1"/>
      <c r="V1461" s="1"/>
      <c r="W1461" s="1"/>
      <c r="X1461" s="1"/>
      <c r="Y1461" s="1"/>
    </row>
    <row r="1462" spans="1:25" ht="12.75" customHeight="1" x14ac:dyDescent="0.25">
      <c r="A1462" s="4">
        <v>370</v>
      </c>
      <c r="B1462" s="1" t="s">
        <v>1246</v>
      </c>
      <c r="C1462" s="2" t="s">
        <v>1310</v>
      </c>
      <c r="D1462" s="3" t="s">
        <v>60</v>
      </c>
      <c r="E1462" s="11">
        <v>1.57</v>
      </c>
      <c r="F1462" s="11">
        <v>673.89</v>
      </c>
      <c r="G1462" s="11">
        <v>1058.01</v>
      </c>
      <c r="H1462" s="1"/>
      <c r="I1462" s="1"/>
      <c r="J1462" s="1"/>
      <c r="K1462" s="1"/>
      <c r="L1462" s="1"/>
      <c r="M1462" s="4"/>
      <c r="N1462" s="1"/>
      <c r="O1462" s="4"/>
      <c r="P1462" s="4"/>
      <c r="Q1462" s="4"/>
      <c r="R1462" s="4"/>
      <c r="S1462" s="4"/>
      <c r="T1462" s="1"/>
      <c r="U1462" s="1"/>
      <c r="V1462" s="1"/>
      <c r="W1462" s="1"/>
      <c r="X1462" s="1"/>
      <c r="Y1462" s="1"/>
    </row>
    <row r="1463" spans="1:25" ht="12.75" customHeight="1" x14ac:dyDescent="0.25">
      <c r="A1463" s="4">
        <v>371</v>
      </c>
      <c r="B1463" s="1" t="s">
        <v>1246</v>
      </c>
      <c r="C1463" s="2" t="s">
        <v>1321</v>
      </c>
      <c r="D1463" s="3" t="s">
        <v>60</v>
      </c>
      <c r="E1463" s="11">
        <v>0.57000000000000006</v>
      </c>
      <c r="F1463" s="11">
        <v>673.89</v>
      </c>
      <c r="G1463" s="11">
        <v>384.12</v>
      </c>
      <c r="H1463" s="1"/>
      <c r="I1463" s="1"/>
      <c r="J1463" s="1"/>
      <c r="K1463" s="1"/>
      <c r="L1463" s="1"/>
      <c r="M1463" s="4"/>
      <c r="N1463" s="1"/>
      <c r="O1463" s="4"/>
      <c r="P1463" s="4"/>
      <c r="Q1463" s="4"/>
      <c r="R1463" s="4"/>
      <c r="S1463" s="4"/>
      <c r="T1463" s="1"/>
      <c r="U1463" s="1"/>
      <c r="V1463" s="1"/>
      <c r="W1463" s="1"/>
      <c r="X1463" s="1"/>
      <c r="Y1463" s="1"/>
    </row>
    <row r="1464" spans="1:25" ht="12.75" customHeight="1" x14ac:dyDescent="0.25">
      <c r="A1464" s="4">
        <v>372</v>
      </c>
      <c r="B1464" s="1" t="s">
        <v>1246</v>
      </c>
      <c r="C1464" s="2" t="s">
        <v>1273</v>
      </c>
      <c r="D1464" s="3" t="s">
        <v>60</v>
      </c>
      <c r="E1464" s="11">
        <v>1.88</v>
      </c>
      <c r="F1464" s="11">
        <v>673.89</v>
      </c>
      <c r="G1464" s="11">
        <v>1266.9100000000001</v>
      </c>
      <c r="H1464" s="1"/>
      <c r="I1464" s="1"/>
      <c r="J1464" s="1"/>
      <c r="K1464" s="1"/>
      <c r="L1464" s="1"/>
      <c r="M1464" s="4"/>
      <c r="N1464" s="1"/>
      <c r="O1464" s="4"/>
      <c r="P1464" s="4"/>
      <c r="Q1464" s="4"/>
      <c r="R1464" s="4"/>
      <c r="S1464" s="4"/>
      <c r="T1464" s="1"/>
      <c r="U1464" s="1"/>
      <c r="V1464" s="1"/>
      <c r="W1464" s="1"/>
      <c r="X1464" s="1"/>
      <c r="Y1464" s="1"/>
    </row>
    <row r="1465" spans="1:25" ht="12.75" customHeight="1" x14ac:dyDescent="0.25">
      <c r="A1465" s="4">
        <v>373</v>
      </c>
      <c r="B1465" s="1" t="s">
        <v>1248</v>
      </c>
      <c r="C1465" s="2" t="s">
        <v>1249</v>
      </c>
      <c r="D1465" s="3" t="s">
        <v>43</v>
      </c>
      <c r="E1465" s="11">
        <v>0.157</v>
      </c>
      <c r="F1465" s="11">
        <v>22485.62</v>
      </c>
      <c r="G1465" s="11">
        <v>3530.24</v>
      </c>
      <c r="H1465" s="1"/>
      <c r="I1465" s="1"/>
      <c r="J1465" s="1"/>
      <c r="K1465" s="1"/>
      <c r="L1465" s="1"/>
      <c r="M1465" s="4"/>
      <c r="N1465" s="1"/>
      <c r="O1465" s="4"/>
      <c r="P1465" s="4"/>
      <c r="Q1465" s="4"/>
      <c r="R1465" s="4"/>
      <c r="S1465" s="4"/>
      <c r="T1465" s="1"/>
      <c r="U1465" s="1"/>
      <c r="V1465" s="1"/>
      <c r="W1465" s="1"/>
      <c r="X1465" s="1"/>
      <c r="Y1465" s="1"/>
    </row>
    <row r="1466" spans="1:25" ht="12.75" customHeight="1" x14ac:dyDescent="0.25">
      <c r="A1466" s="4">
        <v>374</v>
      </c>
      <c r="B1466" s="1" t="s">
        <v>1190</v>
      </c>
      <c r="C1466" s="2" t="s">
        <v>1322</v>
      </c>
      <c r="D1466" s="3" t="s">
        <v>60</v>
      </c>
      <c r="E1466" s="11">
        <v>9.42</v>
      </c>
      <c r="F1466" s="11">
        <v>605.17999999999995</v>
      </c>
      <c r="G1466" s="11">
        <v>5700.8</v>
      </c>
      <c r="H1466" s="1"/>
      <c r="I1466" s="1"/>
      <c r="J1466" s="1"/>
      <c r="K1466" s="1"/>
      <c r="L1466" s="1"/>
      <c r="M1466" s="4"/>
      <c r="N1466" s="1"/>
      <c r="O1466" s="4"/>
      <c r="P1466" s="4"/>
      <c r="Q1466" s="4"/>
      <c r="R1466" s="4"/>
      <c r="S1466" s="4"/>
      <c r="T1466" s="1"/>
      <c r="U1466" s="1"/>
      <c r="V1466" s="1"/>
      <c r="W1466" s="1"/>
      <c r="X1466" s="1"/>
      <c r="Y1466" s="1"/>
    </row>
    <row r="1467" spans="1:25" ht="12.75" customHeight="1" x14ac:dyDescent="0.25">
      <c r="A1467" s="4">
        <v>375</v>
      </c>
      <c r="B1467" s="1" t="s">
        <v>1190</v>
      </c>
      <c r="C1467" s="2" t="s">
        <v>1250</v>
      </c>
      <c r="D1467" s="3" t="s">
        <v>60</v>
      </c>
      <c r="E1467" s="11">
        <v>6.28</v>
      </c>
      <c r="F1467" s="11">
        <v>605.17999999999995</v>
      </c>
      <c r="G1467" s="11">
        <v>3800.53</v>
      </c>
      <c r="H1467" s="1"/>
      <c r="I1467" s="1"/>
      <c r="J1467" s="1"/>
      <c r="K1467" s="1"/>
      <c r="L1467" s="1"/>
      <c r="M1467" s="4"/>
      <c r="N1467" s="1"/>
      <c r="O1467" s="4"/>
      <c r="P1467" s="4"/>
      <c r="Q1467" s="4"/>
      <c r="R1467" s="4"/>
      <c r="S1467" s="4"/>
      <c r="T1467" s="1"/>
      <c r="U1467" s="1"/>
      <c r="V1467" s="1"/>
      <c r="W1467" s="1"/>
      <c r="X1467" s="1"/>
      <c r="Y1467" s="1"/>
    </row>
    <row r="1468" spans="1:25" ht="12.75" customHeight="1" x14ac:dyDescent="0.25">
      <c r="A1468" s="4">
        <v>376</v>
      </c>
      <c r="B1468" s="1" t="s">
        <v>838</v>
      </c>
      <c r="C1468" s="1" t="s">
        <v>1216</v>
      </c>
      <c r="D1468" s="3" t="s">
        <v>149</v>
      </c>
      <c r="E1468" s="11">
        <v>35</v>
      </c>
      <c r="F1468" s="11">
        <v>42.15</v>
      </c>
      <c r="G1468" s="11">
        <v>1475.25</v>
      </c>
      <c r="H1468" s="1"/>
      <c r="I1468" s="1"/>
      <c r="J1468" s="1"/>
      <c r="K1468" s="1"/>
      <c r="L1468" s="1"/>
      <c r="M1468" s="4"/>
      <c r="N1468" s="1"/>
      <c r="O1468" s="4"/>
      <c r="P1468" s="4"/>
      <c r="Q1468" s="4"/>
      <c r="R1468" s="4"/>
      <c r="S1468" s="4"/>
      <c r="T1468" s="1"/>
      <c r="U1468" s="1"/>
      <c r="V1468" s="1"/>
      <c r="W1468" s="1"/>
      <c r="X1468" s="1"/>
      <c r="Y1468" s="1"/>
    </row>
    <row r="1469" spans="1:25" ht="12.75" customHeight="1" x14ac:dyDescent="0.25">
      <c r="A1469" s="4">
        <v>377</v>
      </c>
      <c r="B1469" s="1" t="s">
        <v>1217</v>
      </c>
      <c r="C1469" s="1" t="s">
        <v>1218</v>
      </c>
      <c r="D1469" s="3" t="s">
        <v>35</v>
      </c>
      <c r="E1469" s="11">
        <v>2</v>
      </c>
      <c r="F1469" s="11">
        <v>43.85</v>
      </c>
      <c r="G1469" s="11">
        <v>87.7</v>
      </c>
      <c r="H1469" s="1"/>
      <c r="I1469" s="1"/>
      <c r="J1469" s="1"/>
      <c r="K1469" s="1"/>
      <c r="L1469" s="1"/>
      <c r="M1469" s="4"/>
      <c r="N1469" s="1"/>
      <c r="O1469" s="4"/>
      <c r="P1469" s="4"/>
      <c r="Q1469" s="4"/>
      <c r="R1469" s="4"/>
      <c r="S1469" s="4"/>
      <c r="T1469" s="1"/>
      <c r="U1469" s="1"/>
      <c r="V1469" s="1"/>
      <c r="W1469" s="1"/>
      <c r="X1469" s="1"/>
      <c r="Y1469" s="1"/>
    </row>
    <row r="1470" spans="1:25" ht="12.75" customHeight="1" x14ac:dyDescent="0.25">
      <c r="A1470" s="4">
        <v>378</v>
      </c>
      <c r="B1470" s="1" t="s">
        <v>1294</v>
      </c>
      <c r="C1470" s="2" t="s">
        <v>1295</v>
      </c>
      <c r="D1470" s="3" t="s">
        <v>35</v>
      </c>
      <c r="E1470" s="11">
        <v>1</v>
      </c>
      <c r="F1470" s="11">
        <v>438.24</v>
      </c>
      <c r="G1470" s="11">
        <v>438.24</v>
      </c>
      <c r="H1470" s="1"/>
      <c r="I1470" s="1"/>
      <c r="J1470" s="1"/>
      <c r="K1470" s="1"/>
      <c r="L1470" s="1"/>
      <c r="M1470" s="4"/>
      <c r="N1470" s="1"/>
      <c r="O1470" s="4"/>
      <c r="P1470" s="4"/>
      <c r="Q1470" s="4"/>
      <c r="R1470" s="4"/>
      <c r="S1470" s="4"/>
      <c r="T1470" s="1"/>
      <c r="U1470" s="1"/>
      <c r="V1470" s="1"/>
      <c r="W1470" s="1"/>
      <c r="X1470" s="1"/>
      <c r="Y1470" s="1"/>
    </row>
    <row r="1471" spans="1:25" ht="12.75" customHeight="1" x14ac:dyDescent="0.25">
      <c r="A1471" s="4">
        <v>379</v>
      </c>
      <c r="B1471" s="1" t="s">
        <v>2751</v>
      </c>
      <c r="C1471" s="2" t="s">
        <v>1323</v>
      </c>
      <c r="D1471" s="3" t="s">
        <v>35</v>
      </c>
      <c r="E1471" s="11">
        <v>1</v>
      </c>
      <c r="F1471" s="11">
        <v>3901.97</v>
      </c>
      <c r="G1471" s="11">
        <v>3901.97</v>
      </c>
      <c r="H1471" s="1"/>
      <c r="I1471" s="1"/>
      <c r="J1471" s="1"/>
      <c r="K1471" s="1"/>
      <c r="L1471" s="1"/>
      <c r="M1471" s="4"/>
      <c r="N1471" s="1"/>
      <c r="O1471" s="4"/>
      <c r="P1471" s="4"/>
      <c r="Q1471" s="4"/>
      <c r="R1471" s="4"/>
      <c r="S1471" s="4"/>
      <c r="T1471" s="1"/>
      <c r="U1471" s="1"/>
      <c r="V1471" s="1"/>
      <c r="W1471" s="1"/>
      <c r="X1471" s="1"/>
      <c r="Y1471" s="1"/>
    </row>
    <row r="1472" spans="1:25" ht="12.75" customHeight="1" x14ac:dyDescent="0.25">
      <c r="A1472" s="4">
        <v>380</v>
      </c>
      <c r="B1472" s="1" t="s">
        <v>1297</v>
      </c>
      <c r="C1472" s="2" t="s">
        <v>1298</v>
      </c>
      <c r="D1472" s="3" t="s">
        <v>35</v>
      </c>
      <c r="E1472" s="11">
        <v>2</v>
      </c>
      <c r="F1472" s="11">
        <v>191.23</v>
      </c>
      <c r="G1472" s="11">
        <v>382.46</v>
      </c>
      <c r="H1472" s="1"/>
      <c r="I1472" s="1"/>
      <c r="J1472" s="1"/>
      <c r="K1472" s="1"/>
      <c r="L1472" s="1"/>
      <c r="M1472" s="4"/>
      <c r="N1472" s="1"/>
      <c r="O1472" s="4"/>
      <c r="P1472" s="4"/>
      <c r="Q1472" s="4"/>
      <c r="R1472" s="4"/>
      <c r="S1472" s="4"/>
      <c r="T1472" s="1"/>
      <c r="U1472" s="1"/>
      <c r="V1472" s="1"/>
      <c r="W1472" s="1"/>
      <c r="X1472" s="1"/>
      <c r="Y1472" s="1"/>
    </row>
    <row r="1473" spans="1:25" ht="12.75" customHeight="1" x14ac:dyDescent="0.25">
      <c r="A1473" s="4">
        <v>381</v>
      </c>
      <c r="B1473" s="1" t="s">
        <v>1299</v>
      </c>
      <c r="C1473" s="2" t="s">
        <v>1300</v>
      </c>
      <c r="D1473" s="3" t="s">
        <v>1301</v>
      </c>
      <c r="E1473" s="11">
        <v>1</v>
      </c>
      <c r="F1473" s="11">
        <v>158.96</v>
      </c>
      <c r="G1473" s="11">
        <v>158.96</v>
      </c>
      <c r="H1473" s="1"/>
      <c r="I1473" s="1"/>
      <c r="J1473" s="1"/>
      <c r="K1473" s="1"/>
      <c r="L1473" s="1"/>
      <c r="M1473" s="4"/>
      <c r="N1473" s="1"/>
      <c r="O1473" s="4"/>
      <c r="P1473" s="4"/>
      <c r="Q1473" s="4"/>
      <c r="R1473" s="4"/>
      <c r="S1473" s="4"/>
      <c r="T1473" s="1"/>
      <c r="U1473" s="1"/>
      <c r="V1473" s="1"/>
      <c r="W1473" s="1"/>
      <c r="X1473" s="1"/>
      <c r="Y1473" s="1"/>
    </row>
    <row r="1474" spans="1:25" ht="12.75" customHeight="1" x14ac:dyDescent="0.25">
      <c r="A1474" s="4">
        <v>382</v>
      </c>
      <c r="B1474" s="1" t="s">
        <v>1302</v>
      </c>
      <c r="C1474" s="2" t="s">
        <v>1303</v>
      </c>
      <c r="D1474" s="3" t="s">
        <v>35</v>
      </c>
      <c r="E1474" s="11">
        <v>1</v>
      </c>
      <c r="F1474" s="11">
        <v>652.5</v>
      </c>
      <c r="G1474" s="11">
        <v>652.5</v>
      </c>
      <c r="H1474" s="1"/>
      <c r="I1474" s="1"/>
      <c r="J1474" s="1"/>
      <c r="K1474" s="1"/>
      <c r="L1474" s="1"/>
      <c r="M1474" s="4"/>
      <c r="N1474" s="1"/>
      <c r="O1474" s="4"/>
      <c r="P1474" s="4"/>
      <c r="Q1474" s="4"/>
      <c r="R1474" s="4"/>
      <c r="S1474" s="4"/>
      <c r="T1474" s="1"/>
      <c r="U1474" s="1"/>
      <c r="V1474" s="1"/>
      <c r="W1474" s="1"/>
      <c r="X1474" s="1"/>
      <c r="Y1474" s="1"/>
    </row>
    <row r="1475" spans="1:25" ht="12.75" customHeight="1" x14ac:dyDescent="0.25">
      <c r="A1475" s="4">
        <v>383</v>
      </c>
      <c r="B1475" s="1" t="s">
        <v>1244</v>
      </c>
      <c r="C1475" s="2" t="s">
        <v>1304</v>
      </c>
      <c r="D1475" s="3" t="s">
        <v>43</v>
      </c>
      <c r="E1475" s="11">
        <v>8.3999999999999995E-3</v>
      </c>
      <c r="F1475" s="11">
        <v>22487.91</v>
      </c>
      <c r="G1475" s="11">
        <v>188.9</v>
      </c>
      <c r="H1475" s="1"/>
      <c r="I1475" s="1"/>
      <c r="J1475" s="1"/>
      <c r="K1475" s="1"/>
      <c r="L1475" s="1"/>
      <c r="M1475" s="4"/>
      <c r="N1475" s="1"/>
      <c r="O1475" s="4"/>
      <c r="P1475" s="4"/>
      <c r="Q1475" s="4"/>
      <c r="R1475" s="4"/>
      <c r="S1475" s="4"/>
      <c r="T1475" s="1"/>
      <c r="U1475" s="1"/>
      <c r="V1475" s="1"/>
      <c r="W1475" s="1"/>
      <c r="X1475" s="1"/>
      <c r="Y1475" s="1"/>
    </row>
    <row r="1476" spans="1:25" ht="12.75" customHeight="1" x14ac:dyDescent="0.25">
      <c r="A1476" s="4">
        <v>384</v>
      </c>
      <c r="B1476" s="1" t="s">
        <v>1167</v>
      </c>
      <c r="C1476" s="2" t="s">
        <v>1305</v>
      </c>
      <c r="D1476" s="3" t="s">
        <v>60</v>
      </c>
      <c r="E1476" s="11">
        <v>0.84</v>
      </c>
      <c r="F1476" s="11">
        <v>2042.75</v>
      </c>
      <c r="G1476" s="11">
        <v>1715.91</v>
      </c>
      <c r="H1476" s="1"/>
      <c r="I1476" s="1"/>
      <c r="J1476" s="1"/>
      <c r="K1476" s="1"/>
      <c r="L1476" s="1"/>
      <c r="M1476" s="4"/>
      <c r="N1476" s="1"/>
      <c r="O1476" s="4"/>
      <c r="P1476" s="4"/>
      <c r="Q1476" s="4"/>
      <c r="R1476" s="4"/>
      <c r="S1476" s="4"/>
      <c r="T1476" s="1"/>
      <c r="U1476" s="1"/>
      <c r="V1476" s="1"/>
      <c r="W1476" s="1"/>
      <c r="X1476" s="1"/>
      <c r="Y1476" s="1"/>
    </row>
    <row r="1477" spans="1:25" ht="12.75" customHeight="1" x14ac:dyDescent="0.25">
      <c r="A1477" s="4">
        <v>385</v>
      </c>
      <c r="B1477" s="1" t="s">
        <v>1306</v>
      </c>
      <c r="C1477" s="2" t="s">
        <v>1307</v>
      </c>
      <c r="D1477" s="3" t="s">
        <v>1171</v>
      </c>
      <c r="E1477" s="11">
        <v>1</v>
      </c>
      <c r="F1477" s="11">
        <v>45.87</v>
      </c>
      <c r="G1477" s="11">
        <v>45.87</v>
      </c>
      <c r="H1477" s="1"/>
      <c r="I1477" s="1"/>
      <c r="J1477" s="1"/>
      <c r="K1477" s="1"/>
      <c r="L1477" s="1"/>
      <c r="M1477" s="4"/>
      <c r="N1477" s="1"/>
      <c r="O1477" s="4"/>
      <c r="P1477" s="4"/>
      <c r="Q1477" s="4"/>
      <c r="R1477" s="4"/>
      <c r="S1477" s="4"/>
      <c r="T1477" s="1"/>
      <c r="U1477" s="1"/>
      <c r="V1477" s="1"/>
      <c r="W1477" s="1"/>
      <c r="X1477" s="1"/>
      <c r="Y1477" s="1"/>
    </row>
    <row r="1478" spans="1:25" ht="12.75" customHeight="1" x14ac:dyDescent="0.25">
      <c r="A1478" s="4">
        <v>386</v>
      </c>
      <c r="B1478" s="1" t="s">
        <v>1308</v>
      </c>
      <c r="C1478" s="2" t="s">
        <v>1309</v>
      </c>
      <c r="D1478" s="3" t="s">
        <v>35</v>
      </c>
      <c r="E1478" s="11">
        <v>1</v>
      </c>
      <c r="F1478" s="11">
        <v>409.35</v>
      </c>
      <c r="G1478" s="11">
        <v>409.35</v>
      </c>
      <c r="H1478" s="1"/>
      <c r="I1478" s="1"/>
      <c r="J1478" s="1"/>
      <c r="K1478" s="1"/>
      <c r="L1478" s="1"/>
      <c r="M1478" s="4"/>
      <c r="N1478" s="1"/>
      <c r="O1478" s="4"/>
      <c r="P1478" s="4"/>
      <c r="Q1478" s="4"/>
      <c r="R1478" s="4"/>
      <c r="S1478" s="4"/>
      <c r="T1478" s="1"/>
      <c r="U1478" s="1"/>
      <c r="V1478" s="1"/>
      <c r="W1478" s="1"/>
      <c r="X1478" s="1"/>
      <c r="Y1478" s="1"/>
    </row>
    <row r="1479" spans="1:25" ht="12.75" customHeight="1" x14ac:dyDescent="0.25">
      <c r="A1479" s="4">
        <v>387</v>
      </c>
      <c r="B1479" s="1" t="s">
        <v>111</v>
      </c>
      <c r="C1479" s="2" t="s">
        <v>112</v>
      </c>
      <c r="D1479" s="3" t="s">
        <v>113</v>
      </c>
      <c r="E1479" s="11">
        <v>2</v>
      </c>
      <c r="F1479" s="11">
        <v>145.96</v>
      </c>
      <c r="G1479" s="11">
        <v>291.92</v>
      </c>
      <c r="H1479" s="1"/>
      <c r="I1479" s="1"/>
      <c r="J1479" s="1"/>
      <c r="K1479" s="1"/>
      <c r="L1479" s="1"/>
      <c r="M1479" s="4"/>
      <c r="N1479" s="1"/>
      <c r="O1479" s="4"/>
      <c r="P1479" s="4"/>
      <c r="Q1479" s="4"/>
      <c r="R1479" s="4"/>
      <c r="S1479" s="4"/>
      <c r="T1479" s="1"/>
      <c r="U1479" s="1"/>
      <c r="V1479" s="1"/>
      <c r="W1479" s="1"/>
      <c r="X1479" s="1"/>
      <c r="Y1479" s="1"/>
    </row>
    <row r="1480" spans="1:25" ht="12.75" customHeight="1" x14ac:dyDescent="0.25">
      <c r="A1480" s="4">
        <v>388</v>
      </c>
      <c r="B1480" s="2" t="s">
        <v>2746</v>
      </c>
      <c r="C1480" s="2" t="s">
        <v>1266</v>
      </c>
      <c r="D1480" s="3" t="s">
        <v>35</v>
      </c>
      <c r="E1480" s="11">
        <v>2</v>
      </c>
      <c r="F1480" s="11">
        <v>2488.9699999999998</v>
      </c>
      <c r="G1480" s="11">
        <v>4977.9399999999996</v>
      </c>
      <c r="H1480" s="1"/>
      <c r="I1480" s="1"/>
      <c r="J1480" s="1"/>
      <c r="K1480" s="1"/>
      <c r="L1480" s="1"/>
      <c r="M1480" s="4"/>
      <c r="N1480" s="1"/>
      <c r="O1480" s="4"/>
      <c r="P1480" s="4"/>
      <c r="Q1480" s="4"/>
      <c r="R1480" s="4"/>
      <c r="S1480" s="4"/>
      <c r="T1480" s="1"/>
      <c r="U1480" s="1"/>
      <c r="V1480" s="1"/>
      <c r="W1480" s="1"/>
      <c r="X1480" s="1"/>
      <c r="Y1480" s="1"/>
    </row>
    <row r="1481" spans="1:25" ht="12.75" customHeight="1" x14ac:dyDescent="0.25">
      <c r="A1481" s="4">
        <v>389</v>
      </c>
      <c r="B1481" s="1" t="s">
        <v>1244</v>
      </c>
      <c r="C1481" s="2" t="s">
        <v>1245</v>
      </c>
      <c r="D1481" s="3" t="s">
        <v>43</v>
      </c>
      <c r="E1481" s="11">
        <v>9.8100000000000007E-2</v>
      </c>
      <c r="F1481" s="11">
        <v>22487.91</v>
      </c>
      <c r="G1481" s="11">
        <v>2206.06</v>
      </c>
      <c r="H1481" s="1"/>
      <c r="I1481" s="1"/>
      <c r="J1481" s="1"/>
      <c r="K1481" s="1"/>
      <c r="L1481" s="1"/>
      <c r="M1481" s="4"/>
      <c r="N1481" s="1"/>
      <c r="O1481" s="4"/>
      <c r="P1481" s="4"/>
      <c r="Q1481" s="4"/>
      <c r="R1481" s="4"/>
      <c r="S1481" s="4"/>
      <c r="T1481" s="1"/>
      <c r="U1481" s="1"/>
      <c r="V1481" s="1"/>
      <c r="W1481" s="1"/>
      <c r="X1481" s="1"/>
      <c r="Y1481" s="1"/>
    </row>
    <row r="1482" spans="1:25" ht="12.75" customHeight="1" x14ac:dyDescent="0.25">
      <c r="A1482" s="4">
        <v>390</v>
      </c>
      <c r="B1482" s="1" t="s">
        <v>1246</v>
      </c>
      <c r="C1482" s="2" t="s">
        <v>1270</v>
      </c>
      <c r="D1482" s="3" t="s">
        <v>60</v>
      </c>
      <c r="E1482" s="11">
        <v>1.88</v>
      </c>
      <c r="F1482" s="11">
        <v>673.89</v>
      </c>
      <c r="G1482" s="11">
        <v>1266.9100000000001</v>
      </c>
      <c r="H1482" s="1"/>
      <c r="I1482" s="1"/>
      <c r="J1482" s="1"/>
      <c r="K1482" s="1"/>
      <c r="L1482" s="1"/>
      <c r="M1482" s="4"/>
      <c r="N1482" s="1"/>
      <c r="O1482" s="4"/>
      <c r="P1482" s="4"/>
      <c r="Q1482" s="4"/>
      <c r="R1482" s="4"/>
      <c r="S1482" s="4"/>
      <c r="T1482" s="1"/>
      <c r="U1482" s="1"/>
      <c r="V1482" s="1"/>
      <c r="W1482" s="1"/>
      <c r="X1482" s="1"/>
      <c r="Y1482" s="1"/>
    </row>
    <row r="1483" spans="1:25" ht="12.75" customHeight="1" x14ac:dyDescent="0.25">
      <c r="A1483" s="4">
        <v>391</v>
      </c>
      <c r="B1483" s="1" t="s">
        <v>1246</v>
      </c>
      <c r="C1483" s="2" t="s">
        <v>1310</v>
      </c>
      <c r="D1483" s="3" t="s">
        <v>60</v>
      </c>
      <c r="E1483" s="11">
        <v>3.53</v>
      </c>
      <c r="F1483" s="11">
        <v>673.89</v>
      </c>
      <c r="G1483" s="11">
        <v>2378.83</v>
      </c>
      <c r="H1483" s="1"/>
      <c r="I1483" s="1"/>
      <c r="J1483" s="1"/>
      <c r="K1483" s="1"/>
      <c r="L1483" s="1"/>
      <c r="M1483" s="4"/>
      <c r="N1483" s="1"/>
      <c r="O1483" s="4"/>
      <c r="P1483" s="4"/>
      <c r="Q1483" s="4"/>
      <c r="R1483" s="4"/>
      <c r="S1483" s="4"/>
      <c r="T1483" s="1"/>
      <c r="U1483" s="1"/>
      <c r="V1483" s="1"/>
      <c r="W1483" s="1"/>
      <c r="X1483" s="1"/>
      <c r="Y1483" s="1"/>
    </row>
    <row r="1484" spans="1:25" ht="12.75" customHeight="1" x14ac:dyDescent="0.25">
      <c r="A1484" s="4">
        <v>392</v>
      </c>
      <c r="B1484" s="1" t="s">
        <v>1246</v>
      </c>
      <c r="C1484" s="2" t="s">
        <v>1273</v>
      </c>
      <c r="D1484" s="3" t="s">
        <v>60</v>
      </c>
      <c r="E1484" s="11">
        <v>1.26</v>
      </c>
      <c r="F1484" s="11">
        <v>673.89</v>
      </c>
      <c r="G1484" s="11">
        <v>849.1</v>
      </c>
      <c r="H1484" s="1"/>
      <c r="I1484" s="1"/>
      <c r="J1484" s="1"/>
      <c r="K1484" s="1"/>
      <c r="L1484" s="1"/>
      <c r="M1484" s="4"/>
      <c r="N1484" s="1"/>
      <c r="O1484" s="4"/>
      <c r="P1484" s="4"/>
      <c r="Q1484" s="4"/>
      <c r="R1484" s="4"/>
      <c r="S1484" s="4"/>
      <c r="T1484" s="1"/>
      <c r="U1484" s="1"/>
      <c r="V1484" s="1"/>
      <c r="W1484" s="1"/>
      <c r="X1484" s="1"/>
      <c r="Y1484" s="1"/>
    </row>
    <row r="1485" spans="1:25" ht="12.75" customHeight="1" x14ac:dyDescent="0.25">
      <c r="A1485" s="4">
        <v>393</v>
      </c>
      <c r="B1485" s="1" t="s">
        <v>1246</v>
      </c>
      <c r="C1485" s="2" t="s">
        <v>1311</v>
      </c>
      <c r="D1485" s="3" t="s">
        <v>60</v>
      </c>
      <c r="E1485" s="11">
        <v>3.14</v>
      </c>
      <c r="F1485" s="11">
        <v>673.89</v>
      </c>
      <c r="G1485" s="11">
        <v>2116.0100000000002</v>
      </c>
      <c r="H1485" s="1"/>
      <c r="I1485" s="1"/>
      <c r="J1485" s="1"/>
      <c r="K1485" s="1"/>
      <c r="L1485" s="1"/>
      <c r="M1485" s="4"/>
      <c r="N1485" s="1"/>
      <c r="O1485" s="4"/>
      <c r="P1485" s="4"/>
      <c r="Q1485" s="4"/>
      <c r="R1485" s="4"/>
      <c r="S1485" s="4"/>
      <c r="T1485" s="1"/>
      <c r="U1485" s="1"/>
      <c r="V1485" s="1"/>
      <c r="W1485" s="1"/>
      <c r="X1485" s="1"/>
      <c r="Y1485" s="1"/>
    </row>
    <row r="1486" spans="1:25" ht="12.75" customHeight="1" x14ac:dyDescent="0.25">
      <c r="A1486" s="4">
        <v>394</v>
      </c>
      <c r="B1486" s="1" t="s">
        <v>838</v>
      </c>
      <c r="C1486" s="1" t="s">
        <v>1216</v>
      </c>
      <c r="D1486" s="3" t="s">
        <v>149</v>
      </c>
      <c r="E1486" s="11">
        <v>40</v>
      </c>
      <c r="F1486" s="11">
        <v>42.15</v>
      </c>
      <c r="G1486" s="11">
        <v>1686</v>
      </c>
      <c r="H1486" s="1"/>
      <c r="I1486" s="1"/>
      <c r="J1486" s="1"/>
      <c r="K1486" s="1"/>
      <c r="L1486" s="1"/>
      <c r="M1486" s="4"/>
      <c r="N1486" s="1"/>
      <c r="O1486" s="4"/>
      <c r="P1486" s="4"/>
      <c r="Q1486" s="4"/>
      <c r="R1486" s="4"/>
      <c r="S1486" s="4"/>
      <c r="T1486" s="1"/>
      <c r="U1486" s="1"/>
      <c r="V1486" s="1"/>
      <c r="W1486" s="1"/>
      <c r="X1486" s="1"/>
      <c r="Y1486" s="1"/>
    </row>
    <row r="1487" spans="1:25" ht="12.75" customHeight="1" x14ac:dyDescent="0.25">
      <c r="A1487" s="4">
        <v>395</v>
      </c>
      <c r="B1487" s="1" t="s">
        <v>1217</v>
      </c>
      <c r="C1487" s="1" t="s">
        <v>1218</v>
      </c>
      <c r="D1487" s="3" t="s">
        <v>35</v>
      </c>
      <c r="E1487" s="11">
        <v>2</v>
      </c>
      <c r="F1487" s="11">
        <v>43.85</v>
      </c>
      <c r="G1487" s="11">
        <v>87.7</v>
      </c>
      <c r="H1487" s="1"/>
      <c r="I1487" s="1"/>
      <c r="J1487" s="1"/>
      <c r="K1487" s="1"/>
      <c r="L1487" s="1"/>
      <c r="M1487" s="4"/>
      <c r="N1487" s="1"/>
      <c r="O1487" s="4"/>
      <c r="P1487" s="4"/>
      <c r="Q1487" s="4"/>
      <c r="R1487" s="4"/>
      <c r="S1487" s="4"/>
      <c r="T1487" s="1"/>
      <c r="U1487" s="1"/>
      <c r="V1487" s="1"/>
      <c r="W1487" s="1"/>
      <c r="X1487" s="1"/>
      <c r="Y1487" s="1"/>
    </row>
    <row r="1488" spans="1:25" ht="12.75" customHeight="1" x14ac:dyDescent="0.25">
      <c r="A1488" s="4">
        <v>396</v>
      </c>
      <c r="B1488" s="1" t="s">
        <v>1294</v>
      </c>
      <c r="C1488" s="2" t="s">
        <v>1295</v>
      </c>
      <c r="D1488" s="3" t="s">
        <v>35</v>
      </c>
      <c r="E1488" s="11">
        <v>1</v>
      </c>
      <c r="F1488" s="11">
        <v>438.24</v>
      </c>
      <c r="G1488" s="11">
        <v>438.24</v>
      </c>
      <c r="H1488" s="1"/>
      <c r="I1488" s="1"/>
      <c r="J1488" s="1"/>
      <c r="K1488" s="1"/>
      <c r="L1488" s="1"/>
      <c r="M1488" s="4"/>
      <c r="N1488" s="1"/>
      <c r="O1488" s="4"/>
      <c r="P1488" s="4"/>
      <c r="Q1488" s="4"/>
      <c r="R1488" s="4"/>
      <c r="S1488" s="4"/>
      <c r="T1488" s="1"/>
      <c r="U1488" s="1"/>
      <c r="V1488" s="1"/>
      <c r="W1488" s="1"/>
      <c r="X1488" s="1"/>
      <c r="Y1488" s="1"/>
    </row>
    <row r="1489" spans="1:25" ht="12.75" customHeight="1" x14ac:dyDescent="0.25">
      <c r="A1489" s="4">
        <v>397</v>
      </c>
      <c r="B1489" s="1" t="s">
        <v>2751</v>
      </c>
      <c r="C1489" s="2" t="s">
        <v>1324</v>
      </c>
      <c r="D1489" s="3" t="s">
        <v>35</v>
      </c>
      <c r="E1489" s="11">
        <v>1</v>
      </c>
      <c r="F1489" s="11">
        <v>6043.37</v>
      </c>
      <c r="G1489" s="11">
        <v>6043.37</v>
      </c>
      <c r="H1489" s="1"/>
      <c r="I1489" s="1"/>
      <c r="J1489" s="1"/>
      <c r="K1489" s="1"/>
      <c r="L1489" s="1"/>
      <c r="M1489" s="4"/>
      <c r="N1489" s="1"/>
      <c r="O1489" s="4"/>
      <c r="P1489" s="4"/>
      <c r="Q1489" s="4"/>
      <c r="R1489" s="4"/>
      <c r="S1489" s="4"/>
      <c r="T1489" s="1"/>
      <c r="U1489" s="1"/>
      <c r="V1489" s="1"/>
      <c r="W1489" s="1"/>
      <c r="X1489" s="1"/>
      <c r="Y1489" s="1"/>
    </row>
    <row r="1490" spans="1:25" ht="12.75" customHeight="1" x14ac:dyDescent="0.25">
      <c r="A1490" s="4">
        <v>398</v>
      </c>
      <c r="B1490" s="1" t="s">
        <v>1297</v>
      </c>
      <c r="C1490" s="2" t="s">
        <v>1325</v>
      </c>
      <c r="D1490" s="3" t="s">
        <v>35</v>
      </c>
      <c r="E1490" s="11">
        <v>2</v>
      </c>
      <c r="F1490" s="11">
        <v>267.73</v>
      </c>
      <c r="G1490" s="11">
        <v>535.46</v>
      </c>
      <c r="H1490" s="1"/>
      <c r="I1490" s="1"/>
      <c r="J1490" s="1"/>
      <c r="K1490" s="1"/>
      <c r="L1490" s="1"/>
      <c r="M1490" s="4"/>
      <c r="N1490" s="1"/>
      <c r="O1490" s="4"/>
      <c r="P1490" s="4"/>
      <c r="Q1490" s="4"/>
      <c r="R1490" s="4"/>
      <c r="S1490" s="4"/>
      <c r="T1490" s="1"/>
      <c r="U1490" s="1"/>
      <c r="V1490" s="1"/>
      <c r="W1490" s="1"/>
      <c r="X1490" s="1"/>
      <c r="Y1490" s="1"/>
    </row>
    <row r="1491" spans="1:25" ht="12.75" customHeight="1" x14ac:dyDescent="0.25">
      <c r="A1491" s="4">
        <v>399</v>
      </c>
      <c r="B1491" s="1" t="s">
        <v>1299</v>
      </c>
      <c r="C1491" s="2" t="s">
        <v>1300</v>
      </c>
      <c r="D1491" s="3" t="s">
        <v>1301</v>
      </c>
      <c r="E1491" s="11">
        <v>1</v>
      </c>
      <c r="F1491" s="11">
        <v>158.96</v>
      </c>
      <c r="G1491" s="11">
        <v>158.96</v>
      </c>
      <c r="H1491" s="1"/>
      <c r="I1491" s="1"/>
      <c r="J1491" s="1"/>
      <c r="K1491" s="1"/>
      <c r="L1491" s="1"/>
      <c r="M1491" s="4"/>
      <c r="N1491" s="1"/>
      <c r="O1491" s="4"/>
      <c r="P1491" s="4"/>
      <c r="Q1491" s="4"/>
      <c r="R1491" s="4"/>
      <c r="S1491" s="4"/>
      <c r="T1491" s="1"/>
      <c r="U1491" s="1"/>
      <c r="V1491" s="1"/>
      <c r="W1491" s="1"/>
      <c r="X1491" s="1"/>
      <c r="Y1491" s="1"/>
    </row>
    <row r="1492" spans="1:25" ht="12.75" customHeight="1" x14ac:dyDescent="0.25">
      <c r="A1492" s="4">
        <v>400</v>
      </c>
      <c r="B1492" s="1" t="s">
        <v>1302</v>
      </c>
      <c r="C1492" s="2" t="s">
        <v>1326</v>
      </c>
      <c r="D1492" s="3" t="s">
        <v>35</v>
      </c>
      <c r="E1492" s="11">
        <v>1</v>
      </c>
      <c r="F1492" s="11">
        <v>843.7</v>
      </c>
      <c r="G1492" s="11">
        <v>843.7</v>
      </c>
      <c r="H1492" s="1"/>
      <c r="I1492" s="1"/>
      <c r="J1492" s="1"/>
      <c r="K1492" s="1"/>
      <c r="L1492" s="1"/>
      <c r="M1492" s="4"/>
      <c r="N1492" s="1"/>
      <c r="O1492" s="4"/>
      <c r="P1492" s="4"/>
      <c r="Q1492" s="4"/>
      <c r="R1492" s="4"/>
      <c r="S1492" s="4"/>
      <c r="T1492" s="1"/>
      <c r="U1492" s="1"/>
      <c r="V1492" s="1"/>
      <c r="W1492" s="1"/>
      <c r="X1492" s="1"/>
      <c r="Y1492" s="1"/>
    </row>
    <row r="1493" spans="1:25" ht="12.75" customHeight="1" x14ac:dyDescent="0.25">
      <c r="A1493" s="4">
        <v>401</v>
      </c>
      <c r="B1493" s="1" t="s">
        <v>1244</v>
      </c>
      <c r="C1493" s="2" t="s">
        <v>1304</v>
      </c>
      <c r="D1493" s="3" t="s">
        <v>43</v>
      </c>
      <c r="E1493" s="11">
        <v>8.3999999999999995E-3</v>
      </c>
      <c r="F1493" s="11">
        <v>22487.91</v>
      </c>
      <c r="G1493" s="11">
        <v>188.9</v>
      </c>
      <c r="H1493" s="1"/>
      <c r="I1493" s="1"/>
      <c r="J1493" s="1"/>
      <c r="K1493" s="1"/>
      <c r="L1493" s="1"/>
      <c r="M1493" s="4"/>
      <c r="N1493" s="1"/>
      <c r="O1493" s="4"/>
      <c r="P1493" s="4"/>
      <c r="Q1493" s="4"/>
      <c r="R1493" s="4"/>
      <c r="S1493" s="4"/>
      <c r="T1493" s="1"/>
      <c r="U1493" s="1"/>
      <c r="V1493" s="1"/>
      <c r="W1493" s="1"/>
      <c r="X1493" s="1"/>
      <c r="Y1493" s="1"/>
    </row>
    <row r="1494" spans="1:25" ht="12.75" customHeight="1" x14ac:dyDescent="0.25">
      <c r="A1494" s="4">
        <v>402</v>
      </c>
      <c r="B1494" s="1" t="s">
        <v>1167</v>
      </c>
      <c r="C1494" s="2" t="s">
        <v>1305</v>
      </c>
      <c r="D1494" s="3" t="s">
        <v>60</v>
      </c>
      <c r="E1494" s="11">
        <v>0.84</v>
      </c>
      <c r="F1494" s="11">
        <v>2042.75</v>
      </c>
      <c r="G1494" s="11">
        <v>1715.91</v>
      </c>
      <c r="H1494" s="1"/>
      <c r="I1494" s="1"/>
      <c r="J1494" s="1"/>
      <c r="K1494" s="1"/>
      <c r="L1494" s="1"/>
      <c r="M1494" s="4"/>
      <c r="N1494" s="1"/>
      <c r="O1494" s="4"/>
      <c r="P1494" s="4"/>
      <c r="Q1494" s="4"/>
      <c r="R1494" s="4"/>
      <c r="S1494" s="4"/>
      <c r="T1494" s="1"/>
      <c r="U1494" s="1"/>
      <c r="V1494" s="1"/>
      <c r="W1494" s="1"/>
      <c r="X1494" s="1"/>
      <c r="Y1494" s="1"/>
    </row>
    <row r="1495" spans="1:25" ht="12.75" customHeight="1" x14ac:dyDescent="0.25">
      <c r="A1495" s="4">
        <v>403</v>
      </c>
      <c r="B1495" s="1" t="s">
        <v>1306</v>
      </c>
      <c r="C1495" s="2" t="s">
        <v>1307</v>
      </c>
      <c r="D1495" s="3" t="s">
        <v>1171</v>
      </c>
      <c r="E1495" s="11">
        <v>1</v>
      </c>
      <c r="F1495" s="11">
        <v>45.87</v>
      </c>
      <c r="G1495" s="11">
        <v>45.87</v>
      </c>
      <c r="H1495" s="1"/>
      <c r="I1495" s="1"/>
      <c r="J1495" s="1"/>
      <c r="K1495" s="1"/>
      <c r="L1495" s="1"/>
      <c r="M1495" s="4"/>
      <c r="N1495" s="1"/>
      <c r="O1495" s="4"/>
      <c r="P1495" s="4"/>
      <c r="Q1495" s="4"/>
      <c r="R1495" s="4"/>
      <c r="S1495" s="4"/>
      <c r="T1495" s="1"/>
      <c r="U1495" s="1"/>
      <c r="V1495" s="1"/>
      <c r="W1495" s="1"/>
      <c r="X1495" s="1"/>
      <c r="Y1495" s="1"/>
    </row>
    <row r="1496" spans="1:25" ht="12.75" customHeight="1" x14ac:dyDescent="0.25">
      <c r="A1496" s="4">
        <v>404</v>
      </c>
      <c r="B1496" s="1" t="s">
        <v>1308</v>
      </c>
      <c r="C1496" s="2" t="s">
        <v>1309</v>
      </c>
      <c r="D1496" s="3" t="s">
        <v>35</v>
      </c>
      <c r="E1496" s="11">
        <v>1</v>
      </c>
      <c r="F1496" s="11">
        <v>409.35</v>
      </c>
      <c r="G1496" s="11">
        <v>409.35</v>
      </c>
      <c r="H1496" s="1"/>
      <c r="I1496" s="1"/>
      <c r="J1496" s="1"/>
      <c r="K1496" s="1"/>
      <c r="L1496" s="1"/>
      <c r="M1496" s="4"/>
      <c r="N1496" s="1"/>
      <c r="O1496" s="4"/>
      <c r="P1496" s="4"/>
      <c r="Q1496" s="4"/>
      <c r="R1496" s="4"/>
      <c r="S1496" s="4"/>
      <c r="T1496" s="1"/>
      <c r="U1496" s="1"/>
      <c r="V1496" s="1"/>
      <c r="W1496" s="1"/>
      <c r="X1496" s="1"/>
      <c r="Y1496" s="1"/>
    </row>
    <row r="1497" spans="1:25" ht="12.75" customHeight="1" x14ac:dyDescent="0.25">
      <c r="A1497" s="4">
        <v>405</v>
      </c>
      <c r="B1497" s="1" t="s">
        <v>111</v>
      </c>
      <c r="C1497" s="2" t="s">
        <v>112</v>
      </c>
      <c r="D1497" s="3" t="s">
        <v>113</v>
      </c>
      <c r="E1497" s="11">
        <v>4</v>
      </c>
      <c r="F1497" s="11">
        <v>145.96</v>
      </c>
      <c r="G1497" s="11">
        <v>583.84</v>
      </c>
      <c r="H1497" s="1"/>
      <c r="I1497" s="1"/>
      <c r="J1497" s="1"/>
      <c r="K1497" s="1"/>
      <c r="L1497" s="1"/>
      <c r="M1497" s="4"/>
      <c r="N1497" s="1"/>
      <c r="O1497" s="4"/>
      <c r="P1497" s="4"/>
      <c r="Q1497" s="4"/>
      <c r="R1497" s="4"/>
      <c r="S1497" s="4"/>
      <c r="T1497" s="1"/>
      <c r="U1497" s="1"/>
      <c r="V1497" s="1"/>
      <c r="W1497" s="1"/>
      <c r="X1497" s="1"/>
      <c r="Y1497" s="1"/>
    </row>
    <row r="1498" spans="1:25" ht="12.75" customHeight="1" x14ac:dyDescent="0.25">
      <c r="A1498" s="4">
        <v>406</v>
      </c>
      <c r="B1498" s="2" t="s">
        <v>2746</v>
      </c>
      <c r="C1498" s="2" t="s">
        <v>1265</v>
      </c>
      <c r="D1498" s="3" t="s">
        <v>35</v>
      </c>
      <c r="E1498" s="11">
        <v>1</v>
      </c>
      <c r="F1498" s="11">
        <v>2213.64</v>
      </c>
      <c r="G1498" s="11">
        <v>2213.64</v>
      </c>
      <c r="H1498" s="1"/>
      <c r="I1498" s="1"/>
      <c r="J1498" s="1"/>
      <c r="K1498" s="1"/>
      <c r="L1498" s="1"/>
      <c r="M1498" s="4"/>
      <c r="N1498" s="1"/>
      <c r="O1498" s="4"/>
      <c r="P1498" s="4"/>
      <c r="Q1498" s="4"/>
      <c r="R1498" s="4"/>
      <c r="S1498" s="4"/>
      <c r="T1498" s="1"/>
      <c r="U1498" s="1"/>
      <c r="V1498" s="1"/>
      <c r="W1498" s="1"/>
      <c r="X1498" s="1"/>
      <c r="Y1498" s="1"/>
    </row>
    <row r="1499" spans="1:25" ht="12.75" customHeight="1" x14ac:dyDescent="0.25">
      <c r="A1499" s="4">
        <v>407</v>
      </c>
      <c r="B1499" s="2" t="s">
        <v>2746</v>
      </c>
      <c r="C1499" s="2" t="s">
        <v>1267</v>
      </c>
      <c r="D1499" s="3" t="s">
        <v>35</v>
      </c>
      <c r="E1499" s="11">
        <v>3</v>
      </c>
      <c r="F1499" s="11">
        <v>2947.83</v>
      </c>
      <c r="G1499" s="11">
        <v>8843.49</v>
      </c>
      <c r="H1499" s="1"/>
      <c r="I1499" s="1"/>
      <c r="J1499" s="1"/>
      <c r="K1499" s="1"/>
      <c r="L1499" s="1"/>
      <c r="M1499" s="4"/>
      <c r="N1499" s="1"/>
      <c r="O1499" s="4"/>
      <c r="P1499" s="4"/>
      <c r="Q1499" s="4"/>
      <c r="R1499" s="4"/>
      <c r="S1499" s="4"/>
      <c r="T1499" s="1"/>
      <c r="U1499" s="1"/>
      <c r="V1499" s="1"/>
      <c r="W1499" s="1"/>
      <c r="X1499" s="1"/>
      <c r="Y1499" s="1"/>
    </row>
    <row r="1500" spans="1:25" ht="12.75" customHeight="1" x14ac:dyDescent="0.25">
      <c r="A1500" s="4">
        <v>408</v>
      </c>
      <c r="B1500" s="1" t="s">
        <v>1244</v>
      </c>
      <c r="C1500" s="2" t="s">
        <v>1245</v>
      </c>
      <c r="D1500" s="3" t="s">
        <v>43</v>
      </c>
      <c r="E1500" s="11">
        <v>0.14250000000000002</v>
      </c>
      <c r="F1500" s="11">
        <v>22487.91</v>
      </c>
      <c r="G1500" s="11">
        <v>3204.53</v>
      </c>
      <c r="H1500" s="1"/>
      <c r="I1500" s="1"/>
      <c r="J1500" s="1"/>
      <c r="K1500" s="1"/>
      <c r="L1500" s="1"/>
      <c r="M1500" s="4"/>
      <c r="N1500" s="1"/>
      <c r="O1500" s="4"/>
      <c r="P1500" s="4"/>
      <c r="Q1500" s="4"/>
      <c r="R1500" s="4"/>
      <c r="S1500" s="4"/>
      <c r="T1500" s="1"/>
      <c r="U1500" s="1"/>
      <c r="V1500" s="1"/>
      <c r="W1500" s="1"/>
      <c r="X1500" s="1"/>
      <c r="Y1500" s="1"/>
    </row>
    <row r="1501" spans="1:25" ht="12.75" customHeight="1" x14ac:dyDescent="0.25">
      <c r="A1501" s="4">
        <v>409</v>
      </c>
      <c r="B1501" s="1" t="s">
        <v>1246</v>
      </c>
      <c r="C1501" s="2" t="s">
        <v>1270</v>
      </c>
      <c r="D1501" s="3" t="s">
        <v>60</v>
      </c>
      <c r="E1501" s="11">
        <v>0.63</v>
      </c>
      <c r="F1501" s="11">
        <v>673.89</v>
      </c>
      <c r="G1501" s="11">
        <v>424.55</v>
      </c>
      <c r="H1501" s="1"/>
      <c r="I1501" s="1"/>
      <c r="J1501" s="1"/>
      <c r="K1501" s="1"/>
      <c r="L1501" s="1"/>
      <c r="M1501" s="4"/>
      <c r="N1501" s="1"/>
      <c r="O1501" s="4"/>
      <c r="P1501" s="4"/>
      <c r="Q1501" s="4"/>
      <c r="R1501" s="4"/>
      <c r="S1501" s="4"/>
      <c r="T1501" s="1"/>
      <c r="U1501" s="1"/>
      <c r="V1501" s="1"/>
      <c r="W1501" s="1"/>
      <c r="X1501" s="1"/>
      <c r="Y1501" s="1"/>
    </row>
    <row r="1502" spans="1:25" ht="12.75" customHeight="1" x14ac:dyDescent="0.25">
      <c r="A1502" s="4">
        <v>410</v>
      </c>
      <c r="B1502" s="1" t="s">
        <v>1246</v>
      </c>
      <c r="C1502" s="2" t="s">
        <v>1310</v>
      </c>
      <c r="D1502" s="3" t="s">
        <v>60</v>
      </c>
      <c r="E1502" s="11">
        <v>1.18</v>
      </c>
      <c r="F1502" s="11">
        <v>673.89</v>
      </c>
      <c r="G1502" s="11">
        <v>795.19</v>
      </c>
      <c r="H1502" s="1"/>
      <c r="I1502" s="1"/>
      <c r="J1502" s="1"/>
      <c r="K1502" s="1"/>
      <c r="L1502" s="1"/>
      <c r="M1502" s="4"/>
      <c r="N1502" s="1"/>
      <c r="O1502" s="4"/>
      <c r="P1502" s="4"/>
      <c r="Q1502" s="4"/>
      <c r="R1502" s="4"/>
      <c r="S1502" s="4"/>
      <c r="T1502" s="1"/>
      <c r="U1502" s="1"/>
      <c r="V1502" s="1"/>
      <c r="W1502" s="1"/>
      <c r="X1502" s="1"/>
      <c r="Y1502" s="1"/>
    </row>
    <row r="1503" spans="1:25" ht="12.75" customHeight="1" x14ac:dyDescent="0.25">
      <c r="A1503" s="4">
        <v>411</v>
      </c>
      <c r="B1503" s="1" t="s">
        <v>1246</v>
      </c>
      <c r="C1503" s="2" t="s">
        <v>1321</v>
      </c>
      <c r="D1503" s="3" t="s">
        <v>60</v>
      </c>
      <c r="E1503" s="11">
        <v>1.1299999999999999</v>
      </c>
      <c r="F1503" s="11">
        <v>673.89</v>
      </c>
      <c r="G1503" s="11">
        <v>761.5</v>
      </c>
      <c r="H1503" s="1"/>
      <c r="I1503" s="1"/>
      <c r="J1503" s="1"/>
      <c r="K1503" s="1"/>
      <c r="L1503" s="1"/>
      <c r="M1503" s="4"/>
      <c r="N1503" s="1"/>
      <c r="O1503" s="4"/>
      <c r="P1503" s="4"/>
      <c r="Q1503" s="4"/>
      <c r="R1503" s="4"/>
      <c r="S1503" s="4"/>
      <c r="T1503" s="1"/>
      <c r="U1503" s="1"/>
      <c r="V1503" s="1"/>
      <c r="W1503" s="1"/>
      <c r="X1503" s="1"/>
      <c r="Y1503" s="1"/>
    </row>
    <row r="1504" spans="1:25" ht="12.75" customHeight="1" x14ac:dyDescent="0.25">
      <c r="A1504" s="4">
        <v>412</v>
      </c>
      <c r="B1504" s="1" t="s">
        <v>1246</v>
      </c>
      <c r="C1504" s="2" t="s">
        <v>1273</v>
      </c>
      <c r="D1504" s="3" t="s">
        <v>60</v>
      </c>
      <c r="E1504" s="11">
        <v>6.28</v>
      </c>
      <c r="F1504" s="11">
        <v>673.89</v>
      </c>
      <c r="G1504" s="11">
        <v>4232.03</v>
      </c>
      <c r="H1504" s="1"/>
      <c r="I1504" s="1"/>
      <c r="J1504" s="1"/>
      <c r="K1504" s="1"/>
      <c r="L1504" s="1"/>
      <c r="M1504" s="4"/>
      <c r="N1504" s="1"/>
      <c r="O1504" s="4"/>
      <c r="P1504" s="4"/>
      <c r="Q1504" s="4"/>
      <c r="R1504" s="4"/>
      <c r="S1504" s="4"/>
      <c r="T1504" s="1"/>
      <c r="U1504" s="1"/>
      <c r="V1504" s="1"/>
      <c r="W1504" s="1"/>
      <c r="X1504" s="1"/>
      <c r="Y1504" s="1"/>
    </row>
    <row r="1505" spans="1:25" ht="12.75" customHeight="1" x14ac:dyDescent="0.25">
      <c r="A1505" s="4">
        <v>413</v>
      </c>
      <c r="B1505" s="1" t="s">
        <v>1246</v>
      </c>
      <c r="C1505" s="2" t="s">
        <v>1327</v>
      </c>
      <c r="D1505" s="3" t="s">
        <v>60</v>
      </c>
      <c r="E1505" s="11">
        <v>5.03</v>
      </c>
      <c r="F1505" s="11">
        <v>673.89</v>
      </c>
      <c r="G1505" s="11">
        <v>3389.67</v>
      </c>
      <c r="H1505" s="1"/>
      <c r="I1505" s="1"/>
      <c r="J1505" s="1"/>
      <c r="K1505" s="1"/>
      <c r="L1505" s="1"/>
      <c r="M1505" s="4"/>
      <c r="N1505" s="1"/>
      <c r="O1505" s="4"/>
      <c r="P1505" s="4"/>
      <c r="Q1505" s="4"/>
      <c r="R1505" s="4"/>
      <c r="S1505" s="4"/>
      <c r="T1505" s="1"/>
      <c r="U1505" s="1"/>
      <c r="V1505" s="1"/>
      <c r="W1505" s="1"/>
      <c r="X1505" s="1"/>
      <c r="Y1505" s="1"/>
    </row>
    <row r="1506" spans="1:25" ht="12.75" customHeight="1" x14ac:dyDescent="0.25">
      <c r="A1506" s="4">
        <v>414</v>
      </c>
      <c r="B1506" s="1" t="s">
        <v>838</v>
      </c>
      <c r="C1506" s="1" t="s">
        <v>1216</v>
      </c>
      <c r="D1506" s="3" t="s">
        <v>149</v>
      </c>
      <c r="E1506" s="11">
        <v>25</v>
      </c>
      <c r="F1506" s="11">
        <v>42.15</v>
      </c>
      <c r="G1506" s="11">
        <v>1053.75</v>
      </c>
      <c r="H1506" s="1"/>
      <c r="I1506" s="1"/>
      <c r="J1506" s="1"/>
      <c r="K1506" s="1"/>
      <c r="L1506" s="1"/>
      <c r="M1506" s="4"/>
      <c r="N1506" s="1"/>
      <c r="O1506" s="4"/>
      <c r="P1506" s="4"/>
      <c r="Q1506" s="4"/>
      <c r="R1506" s="4"/>
      <c r="S1506" s="4"/>
      <c r="T1506" s="1"/>
      <c r="U1506" s="1"/>
      <c r="V1506" s="1"/>
      <c r="W1506" s="1"/>
      <c r="X1506" s="1"/>
      <c r="Y1506" s="1"/>
    </row>
    <row r="1507" spans="1:25" ht="12.75" customHeight="1" x14ac:dyDescent="0.25">
      <c r="A1507" s="4">
        <v>415</v>
      </c>
      <c r="B1507" s="1" t="s">
        <v>1217</v>
      </c>
      <c r="C1507" s="1" t="s">
        <v>1218</v>
      </c>
      <c r="D1507" s="3" t="s">
        <v>35</v>
      </c>
      <c r="E1507" s="11">
        <v>2</v>
      </c>
      <c r="F1507" s="11">
        <v>43.85</v>
      </c>
      <c r="G1507" s="11">
        <v>87.7</v>
      </c>
      <c r="H1507" s="1"/>
      <c r="I1507" s="1"/>
      <c r="J1507" s="1"/>
      <c r="K1507" s="1"/>
      <c r="L1507" s="1"/>
      <c r="M1507" s="4"/>
      <c r="N1507" s="1"/>
      <c r="O1507" s="4"/>
      <c r="P1507" s="4"/>
      <c r="Q1507" s="4"/>
      <c r="R1507" s="4"/>
      <c r="S1507" s="4"/>
      <c r="T1507" s="1"/>
      <c r="U1507" s="1"/>
      <c r="V1507" s="1"/>
      <c r="W1507" s="1"/>
      <c r="X1507" s="1"/>
      <c r="Y1507" s="1"/>
    </row>
    <row r="1508" spans="1:25" ht="12.75" customHeight="1" x14ac:dyDescent="0.25">
      <c r="A1508" s="4">
        <v>416</v>
      </c>
      <c r="B1508" s="1" t="s">
        <v>1294</v>
      </c>
      <c r="C1508" s="2" t="s">
        <v>1295</v>
      </c>
      <c r="D1508" s="3" t="s">
        <v>35</v>
      </c>
      <c r="E1508" s="11">
        <v>1</v>
      </c>
      <c r="F1508" s="11">
        <v>438.24</v>
      </c>
      <c r="G1508" s="11">
        <v>438.24</v>
      </c>
      <c r="H1508" s="1"/>
      <c r="I1508" s="1"/>
      <c r="J1508" s="1"/>
      <c r="K1508" s="1"/>
      <c r="L1508" s="1"/>
      <c r="M1508" s="4"/>
      <c r="N1508" s="1"/>
      <c r="O1508" s="4"/>
      <c r="P1508" s="4"/>
      <c r="Q1508" s="4"/>
      <c r="R1508" s="4"/>
      <c r="S1508" s="4"/>
      <c r="T1508" s="1"/>
      <c r="U1508" s="1"/>
      <c r="V1508" s="1"/>
      <c r="W1508" s="1"/>
      <c r="X1508" s="1"/>
      <c r="Y1508" s="1"/>
    </row>
    <row r="1509" spans="1:25" ht="12.75" customHeight="1" x14ac:dyDescent="0.25">
      <c r="A1509" s="4">
        <v>417</v>
      </c>
      <c r="B1509" s="1" t="s">
        <v>2751</v>
      </c>
      <c r="C1509" s="2" t="s">
        <v>1324</v>
      </c>
      <c r="D1509" s="3" t="s">
        <v>35</v>
      </c>
      <c r="E1509" s="11">
        <v>1</v>
      </c>
      <c r="F1509" s="11">
        <v>6043.37</v>
      </c>
      <c r="G1509" s="11">
        <v>6043.37</v>
      </c>
      <c r="H1509" s="1"/>
      <c r="I1509" s="1"/>
      <c r="J1509" s="1"/>
      <c r="K1509" s="1"/>
      <c r="L1509" s="1"/>
      <c r="M1509" s="4"/>
      <c r="N1509" s="1"/>
      <c r="O1509" s="4"/>
      <c r="P1509" s="4"/>
      <c r="Q1509" s="4"/>
      <c r="R1509" s="4"/>
      <c r="S1509" s="4"/>
      <c r="T1509" s="1"/>
      <c r="U1509" s="1"/>
      <c r="V1509" s="1"/>
      <c r="W1509" s="1"/>
      <c r="X1509" s="1"/>
      <c r="Y1509" s="1"/>
    </row>
    <row r="1510" spans="1:25" ht="12.75" customHeight="1" x14ac:dyDescent="0.25">
      <c r="A1510" s="4">
        <v>418</v>
      </c>
      <c r="B1510" s="1" t="s">
        <v>1297</v>
      </c>
      <c r="C1510" s="2" t="s">
        <v>1325</v>
      </c>
      <c r="D1510" s="3" t="s">
        <v>35</v>
      </c>
      <c r="E1510" s="11">
        <v>2</v>
      </c>
      <c r="F1510" s="11">
        <v>267.73</v>
      </c>
      <c r="G1510" s="11">
        <v>535.46</v>
      </c>
      <c r="H1510" s="1"/>
      <c r="I1510" s="1"/>
      <c r="J1510" s="1"/>
      <c r="K1510" s="1"/>
      <c r="L1510" s="1"/>
      <c r="M1510" s="4"/>
      <c r="N1510" s="1"/>
      <c r="O1510" s="4"/>
      <c r="P1510" s="4"/>
      <c r="Q1510" s="4"/>
      <c r="R1510" s="4"/>
      <c r="S1510" s="4"/>
      <c r="T1510" s="1"/>
      <c r="U1510" s="1"/>
      <c r="V1510" s="1"/>
      <c r="W1510" s="1"/>
      <c r="X1510" s="1"/>
      <c r="Y1510" s="1"/>
    </row>
    <row r="1511" spans="1:25" ht="12.75" customHeight="1" x14ac:dyDescent="0.25">
      <c r="A1511" s="4">
        <v>419</v>
      </c>
      <c r="B1511" s="1" t="s">
        <v>1299</v>
      </c>
      <c r="C1511" s="2" t="s">
        <v>1300</v>
      </c>
      <c r="D1511" s="3" t="s">
        <v>1301</v>
      </c>
      <c r="E1511" s="11">
        <v>1</v>
      </c>
      <c r="F1511" s="11">
        <v>158.96</v>
      </c>
      <c r="G1511" s="11">
        <v>158.96</v>
      </c>
      <c r="H1511" s="1"/>
      <c r="I1511" s="1"/>
      <c r="J1511" s="1"/>
      <c r="K1511" s="1"/>
      <c r="L1511" s="1"/>
      <c r="M1511" s="4"/>
      <c r="N1511" s="1"/>
      <c r="O1511" s="4"/>
      <c r="P1511" s="4"/>
      <c r="Q1511" s="4"/>
      <c r="R1511" s="4"/>
      <c r="S1511" s="4"/>
      <c r="T1511" s="1"/>
      <c r="U1511" s="1"/>
      <c r="V1511" s="1"/>
      <c r="W1511" s="1"/>
      <c r="X1511" s="1"/>
      <c r="Y1511" s="1"/>
    </row>
    <row r="1512" spans="1:25" ht="12.75" customHeight="1" x14ac:dyDescent="0.25">
      <c r="A1512" s="4">
        <v>420</v>
      </c>
      <c r="B1512" s="1" t="s">
        <v>1302</v>
      </c>
      <c r="C1512" s="2" t="s">
        <v>1326</v>
      </c>
      <c r="D1512" s="3" t="s">
        <v>35</v>
      </c>
      <c r="E1512" s="11">
        <v>1</v>
      </c>
      <c r="F1512" s="11">
        <v>843.7</v>
      </c>
      <c r="G1512" s="11">
        <v>843.7</v>
      </c>
      <c r="H1512" s="1"/>
      <c r="I1512" s="1"/>
      <c r="J1512" s="1"/>
      <c r="K1512" s="1"/>
      <c r="L1512" s="1"/>
      <c r="M1512" s="4"/>
      <c r="N1512" s="1"/>
      <c r="O1512" s="4"/>
      <c r="P1512" s="4"/>
      <c r="Q1512" s="4"/>
      <c r="R1512" s="4"/>
      <c r="S1512" s="4"/>
      <c r="T1512" s="1"/>
      <c r="U1512" s="1"/>
      <c r="V1512" s="1"/>
      <c r="W1512" s="1"/>
      <c r="X1512" s="1"/>
      <c r="Y1512" s="1"/>
    </row>
    <row r="1513" spans="1:25" ht="12.75" customHeight="1" x14ac:dyDescent="0.25">
      <c r="A1513" s="4">
        <v>421</v>
      </c>
      <c r="B1513" s="1" t="s">
        <v>1244</v>
      </c>
      <c r="C1513" s="2" t="s">
        <v>1304</v>
      </c>
      <c r="D1513" s="3" t="s">
        <v>43</v>
      </c>
      <c r="E1513" s="11">
        <v>8.3999999999999995E-3</v>
      </c>
      <c r="F1513" s="11">
        <v>22487.91</v>
      </c>
      <c r="G1513" s="11">
        <v>188.9</v>
      </c>
      <c r="H1513" s="1"/>
      <c r="I1513" s="1"/>
      <c r="J1513" s="1"/>
      <c r="K1513" s="1"/>
      <c r="L1513" s="1"/>
      <c r="M1513" s="4"/>
      <c r="N1513" s="1"/>
      <c r="O1513" s="4"/>
      <c r="P1513" s="4"/>
      <c r="Q1513" s="4"/>
      <c r="R1513" s="4"/>
      <c r="S1513" s="4"/>
      <c r="T1513" s="1"/>
      <c r="U1513" s="1"/>
      <c r="V1513" s="1"/>
      <c r="W1513" s="1"/>
      <c r="X1513" s="1"/>
      <c r="Y1513" s="1"/>
    </row>
    <row r="1514" spans="1:25" ht="12.75" customHeight="1" x14ac:dyDescent="0.25">
      <c r="A1514" s="4">
        <v>422</v>
      </c>
      <c r="B1514" s="1" t="s">
        <v>1167</v>
      </c>
      <c r="C1514" s="2" t="s">
        <v>1305</v>
      </c>
      <c r="D1514" s="3" t="s">
        <v>60</v>
      </c>
      <c r="E1514" s="11">
        <v>0.84</v>
      </c>
      <c r="F1514" s="11">
        <v>2042.75</v>
      </c>
      <c r="G1514" s="11">
        <v>1715.91</v>
      </c>
      <c r="H1514" s="1"/>
      <c r="I1514" s="1"/>
      <c r="J1514" s="1"/>
      <c r="K1514" s="1"/>
      <c r="L1514" s="1"/>
      <c r="M1514" s="4"/>
      <c r="N1514" s="1"/>
      <c r="O1514" s="4"/>
      <c r="P1514" s="4"/>
      <c r="Q1514" s="4"/>
      <c r="R1514" s="4"/>
      <c r="S1514" s="4"/>
      <c r="T1514" s="1"/>
      <c r="U1514" s="1"/>
      <c r="V1514" s="1"/>
      <c r="W1514" s="1"/>
      <c r="X1514" s="1"/>
      <c r="Y1514" s="1"/>
    </row>
    <row r="1515" spans="1:25" ht="12.75" customHeight="1" x14ac:dyDescent="0.25">
      <c r="A1515" s="4">
        <v>423</v>
      </c>
      <c r="B1515" s="1" t="s">
        <v>1306</v>
      </c>
      <c r="C1515" s="2" t="s">
        <v>1307</v>
      </c>
      <c r="D1515" s="3" t="s">
        <v>1171</v>
      </c>
      <c r="E1515" s="11">
        <v>1</v>
      </c>
      <c r="F1515" s="11">
        <v>45.87</v>
      </c>
      <c r="G1515" s="11">
        <v>45.87</v>
      </c>
      <c r="H1515" s="1"/>
      <c r="I1515" s="1"/>
      <c r="J1515" s="1"/>
      <c r="K1515" s="1"/>
      <c r="L1515" s="1"/>
      <c r="M1515" s="4"/>
      <c r="N1515" s="1"/>
      <c r="O1515" s="4"/>
      <c r="P1515" s="4"/>
      <c r="Q1515" s="4"/>
      <c r="R1515" s="4"/>
      <c r="S1515" s="4"/>
      <c r="T1515" s="1"/>
      <c r="U1515" s="1"/>
      <c r="V1515" s="1"/>
      <c r="W1515" s="1"/>
      <c r="X1515" s="1"/>
      <c r="Y1515" s="1"/>
    </row>
    <row r="1516" spans="1:25" ht="12.75" customHeight="1" x14ac:dyDescent="0.25">
      <c r="A1516" s="4">
        <v>424</v>
      </c>
      <c r="B1516" s="1" t="s">
        <v>1308</v>
      </c>
      <c r="C1516" s="2" t="s">
        <v>1309</v>
      </c>
      <c r="D1516" s="3" t="s">
        <v>35</v>
      </c>
      <c r="E1516" s="11">
        <v>1</v>
      </c>
      <c r="F1516" s="11">
        <v>409.35</v>
      </c>
      <c r="G1516" s="11">
        <v>409.35</v>
      </c>
      <c r="H1516" s="1"/>
      <c r="I1516" s="1"/>
      <c r="J1516" s="1"/>
      <c r="K1516" s="1"/>
      <c r="L1516" s="1"/>
      <c r="M1516" s="4"/>
      <c r="N1516" s="1"/>
      <c r="O1516" s="4"/>
      <c r="P1516" s="4"/>
      <c r="Q1516" s="4"/>
      <c r="R1516" s="4"/>
      <c r="S1516" s="4"/>
      <c r="T1516" s="1"/>
      <c r="U1516" s="1"/>
      <c r="V1516" s="1"/>
      <c r="W1516" s="1"/>
      <c r="X1516" s="1"/>
      <c r="Y1516" s="1"/>
    </row>
    <row r="1517" spans="1:25" ht="12.75" customHeight="1" x14ac:dyDescent="0.25">
      <c r="A1517" s="4">
        <v>425</v>
      </c>
      <c r="B1517" s="1" t="s">
        <v>111</v>
      </c>
      <c r="C1517" s="2" t="s">
        <v>112</v>
      </c>
      <c r="D1517" s="3" t="s">
        <v>113</v>
      </c>
      <c r="E1517" s="11">
        <v>4</v>
      </c>
      <c r="F1517" s="11">
        <v>145.96</v>
      </c>
      <c r="G1517" s="11">
        <v>583.84</v>
      </c>
      <c r="H1517" s="1"/>
      <c r="I1517" s="1"/>
      <c r="J1517" s="1"/>
      <c r="K1517" s="1"/>
      <c r="L1517" s="1"/>
      <c r="M1517" s="4"/>
      <c r="N1517" s="1"/>
      <c r="O1517" s="4"/>
      <c r="P1517" s="4"/>
      <c r="Q1517" s="4"/>
      <c r="R1517" s="4"/>
      <c r="S1517" s="4"/>
      <c r="T1517" s="1"/>
      <c r="U1517" s="1"/>
      <c r="V1517" s="1"/>
      <c r="W1517" s="1"/>
      <c r="X1517" s="1"/>
      <c r="Y1517" s="1"/>
    </row>
    <row r="1518" spans="1:25" ht="12.75" customHeight="1" x14ac:dyDescent="0.25">
      <c r="A1518" s="4">
        <v>426</v>
      </c>
      <c r="B1518" s="2" t="s">
        <v>2746</v>
      </c>
      <c r="C1518" s="2" t="s">
        <v>1265</v>
      </c>
      <c r="D1518" s="3" t="s">
        <v>35</v>
      </c>
      <c r="E1518" s="11">
        <v>1</v>
      </c>
      <c r="F1518" s="11">
        <v>2213.64</v>
      </c>
      <c r="G1518" s="11">
        <v>2213.64</v>
      </c>
      <c r="H1518" s="1"/>
      <c r="I1518" s="1"/>
      <c r="J1518" s="1"/>
      <c r="K1518" s="1"/>
      <c r="L1518" s="1"/>
      <c r="M1518" s="4"/>
      <c r="N1518" s="1"/>
      <c r="O1518" s="4"/>
      <c r="P1518" s="4"/>
      <c r="Q1518" s="4"/>
      <c r="R1518" s="4"/>
      <c r="S1518" s="4"/>
      <c r="T1518" s="1"/>
      <c r="U1518" s="1"/>
      <c r="V1518" s="1"/>
      <c r="W1518" s="1"/>
      <c r="X1518" s="1"/>
      <c r="Y1518" s="1"/>
    </row>
    <row r="1519" spans="1:25" ht="12.75" customHeight="1" x14ac:dyDescent="0.25">
      <c r="A1519" s="4">
        <v>427</v>
      </c>
      <c r="B1519" s="2" t="s">
        <v>2746</v>
      </c>
      <c r="C1519" s="2" t="s">
        <v>1267</v>
      </c>
      <c r="D1519" s="3" t="s">
        <v>35</v>
      </c>
      <c r="E1519" s="11">
        <v>3</v>
      </c>
      <c r="F1519" s="11">
        <v>2947.83</v>
      </c>
      <c r="G1519" s="11">
        <v>8843.49</v>
      </c>
      <c r="H1519" s="1"/>
      <c r="I1519" s="1"/>
      <c r="J1519" s="1"/>
      <c r="K1519" s="1"/>
      <c r="L1519" s="1"/>
      <c r="M1519" s="4"/>
      <c r="N1519" s="1"/>
      <c r="O1519" s="4"/>
      <c r="P1519" s="4"/>
      <c r="Q1519" s="4"/>
      <c r="R1519" s="4"/>
      <c r="S1519" s="4"/>
      <c r="T1519" s="1"/>
      <c r="U1519" s="1"/>
      <c r="V1519" s="1"/>
      <c r="W1519" s="1"/>
      <c r="X1519" s="1"/>
      <c r="Y1519" s="1"/>
    </row>
    <row r="1520" spans="1:25" ht="12.75" customHeight="1" x14ac:dyDescent="0.25">
      <c r="A1520" s="4">
        <v>428</v>
      </c>
      <c r="B1520" s="1" t="s">
        <v>1244</v>
      </c>
      <c r="C1520" s="2" t="s">
        <v>1245</v>
      </c>
      <c r="D1520" s="3" t="s">
        <v>43</v>
      </c>
      <c r="E1520" s="11">
        <v>0.13620000000000002</v>
      </c>
      <c r="F1520" s="11">
        <v>22487.91</v>
      </c>
      <c r="G1520" s="11">
        <v>3062.85</v>
      </c>
      <c r="H1520" s="1"/>
      <c r="I1520" s="1"/>
      <c r="J1520" s="1"/>
      <c r="K1520" s="1"/>
      <c r="L1520" s="1"/>
      <c r="M1520" s="4"/>
      <c r="N1520" s="1"/>
      <c r="O1520" s="4"/>
      <c r="P1520" s="4"/>
      <c r="Q1520" s="4"/>
      <c r="R1520" s="4"/>
      <c r="S1520" s="4"/>
      <c r="T1520" s="1"/>
      <c r="U1520" s="1"/>
      <c r="V1520" s="1"/>
      <c r="W1520" s="1"/>
      <c r="X1520" s="1"/>
      <c r="Y1520" s="1"/>
    </row>
    <row r="1521" spans="1:25" ht="12.75" customHeight="1" x14ac:dyDescent="0.25">
      <c r="A1521" s="4">
        <v>429</v>
      </c>
      <c r="B1521" s="1" t="s">
        <v>1246</v>
      </c>
      <c r="C1521" s="2" t="s">
        <v>1270</v>
      </c>
      <c r="D1521" s="3" t="s">
        <v>60</v>
      </c>
      <c r="E1521" s="11">
        <v>0.63</v>
      </c>
      <c r="F1521" s="11">
        <v>673.89</v>
      </c>
      <c r="G1521" s="11">
        <v>424.55</v>
      </c>
      <c r="H1521" s="1"/>
      <c r="I1521" s="1"/>
      <c r="J1521" s="1"/>
      <c r="K1521" s="1"/>
      <c r="L1521" s="1"/>
      <c r="M1521" s="4"/>
      <c r="N1521" s="1"/>
      <c r="O1521" s="4"/>
      <c r="P1521" s="4"/>
      <c r="Q1521" s="4"/>
      <c r="R1521" s="4"/>
      <c r="S1521" s="4"/>
      <c r="T1521" s="1"/>
      <c r="U1521" s="1"/>
      <c r="V1521" s="1"/>
      <c r="W1521" s="1"/>
      <c r="X1521" s="1"/>
      <c r="Y1521" s="1"/>
    </row>
    <row r="1522" spans="1:25" ht="12.75" customHeight="1" x14ac:dyDescent="0.25">
      <c r="A1522" s="4">
        <v>430</v>
      </c>
      <c r="B1522" s="1" t="s">
        <v>1246</v>
      </c>
      <c r="C1522" s="2" t="s">
        <v>1310</v>
      </c>
      <c r="D1522" s="3" t="s">
        <v>60</v>
      </c>
      <c r="E1522" s="11">
        <v>1.18</v>
      </c>
      <c r="F1522" s="11">
        <v>673.89</v>
      </c>
      <c r="G1522" s="11">
        <v>795.19</v>
      </c>
      <c r="H1522" s="1"/>
      <c r="I1522" s="1"/>
      <c r="J1522" s="1"/>
      <c r="K1522" s="1"/>
      <c r="L1522" s="1"/>
      <c r="M1522" s="4"/>
      <c r="N1522" s="1"/>
      <c r="O1522" s="4"/>
      <c r="P1522" s="4"/>
      <c r="Q1522" s="4"/>
      <c r="R1522" s="4"/>
      <c r="S1522" s="4"/>
      <c r="T1522" s="1"/>
      <c r="U1522" s="1"/>
      <c r="V1522" s="1"/>
      <c r="W1522" s="1"/>
      <c r="X1522" s="1"/>
      <c r="Y1522" s="1"/>
    </row>
    <row r="1523" spans="1:25" ht="12.75" customHeight="1" x14ac:dyDescent="0.25">
      <c r="A1523" s="4">
        <v>431</v>
      </c>
      <c r="B1523" s="1" t="s">
        <v>1246</v>
      </c>
      <c r="C1523" s="2" t="s">
        <v>1321</v>
      </c>
      <c r="D1523" s="3" t="s">
        <v>60</v>
      </c>
      <c r="E1523" s="11">
        <v>1.1299999999999999</v>
      </c>
      <c r="F1523" s="11">
        <v>673.89</v>
      </c>
      <c r="G1523" s="11">
        <v>761.5</v>
      </c>
      <c r="H1523" s="1"/>
      <c r="I1523" s="1"/>
      <c r="J1523" s="1"/>
      <c r="K1523" s="1"/>
      <c r="L1523" s="1"/>
      <c r="M1523" s="4"/>
      <c r="N1523" s="1"/>
      <c r="O1523" s="4"/>
      <c r="P1523" s="4"/>
      <c r="Q1523" s="4"/>
      <c r="R1523" s="4"/>
      <c r="S1523" s="4"/>
      <c r="T1523" s="1"/>
      <c r="U1523" s="1"/>
      <c r="V1523" s="1"/>
      <c r="W1523" s="1"/>
      <c r="X1523" s="1"/>
      <c r="Y1523" s="1"/>
    </row>
    <row r="1524" spans="1:25" ht="12.75" customHeight="1" x14ac:dyDescent="0.25">
      <c r="A1524" s="4">
        <v>432</v>
      </c>
      <c r="B1524" s="1" t="s">
        <v>1246</v>
      </c>
      <c r="C1524" s="2" t="s">
        <v>1273</v>
      </c>
      <c r="D1524" s="3" t="s">
        <v>60</v>
      </c>
      <c r="E1524" s="11">
        <v>5.65</v>
      </c>
      <c r="F1524" s="11">
        <v>673.89</v>
      </c>
      <c r="G1524" s="11">
        <v>3807.48</v>
      </c>
      <c r="H1524" s="1"/>
      <c r="I1524" s="1"/>
      <c r="J1524" s="1"/>
      <c r="K1524" s="1"/>
      <c r="L1524" s="1"/>
      <c r="M1524" s="4"/>
      <c r="N1524" s="1"/>
      <c r="O1524" s="4"/>
      <c r="P1524" s="4"/>
      <c r="Q1524" s="4"/>
      <c r="R1524" s="4"/>
      <c r="S1524" s="4"/>
      <c r="T1524" s="1"/>
      <c r="U1524" s="1"/>
      <c r="V1524" s="1"/>
      <c r="W1524" s="1"/>
      <c r="X1524" s="1"/>
      <c r="Y1524" s="1"/>
    </row>
    <row r="1525" spans="1:25" ht="12.75" customHeight="1" x14ac:dyDescent="0.25">
      <c r="A1525" s="4">
        <v>433</v>
      </c>
      <c r="B1525" s="1" t="s">
        <v>1246</v>
      </c>
      <c r="C1525" s="2" t="s">
        <v>1327</v>
      </c>
      <c r="D1525" s="3" t="s">
        <v>60</v>
      </c>
      <c r="E1525" s="11">
        <v>5.03</v>
      </c>
      <c r="F1525" s="11">
        <v>673.89</v>
      </c>
      <c r="G1525" s="11">
        <v>3389.67</v>
      </c>
      <c r="H1525" s="1"/>
      <c r="I1525" s="1"/>
      <c r="J1525" s="1"/>
      <c r="K1525" s="1"/>
      <c r="L1525" s="1"/>
      <c r="M1525" s="4"/>
      <c r="N1525" s="1"/>
      <c r="O1525" s="4"/>
      <c r="P1525" s="4"/>
      <c r="Q1525" s="4"/>
      <c r="R1525" s="4"/>
      <c r="S1525" s="4"/>
      <c r="T1525" s="1"/>
      <c r="U1525" s="1"/>
      <c r="V1525" s="1"/>
      <c r="W1525" s="1"/>
      <c r="X1525" s="1"/>
      <c r="Y1525" s="1"/>
    </row>
    <row r="1526" spans="1:25" ht="12.75" customHeight="1" x14ac:dyDescent="0.25">
      <c r="A1526" s="4">
        <v>434</v>
      </c>
      <c r="B1526" s="1" t="s">
        <v>838</v>
      </c>
      <c r="C1526" s="1" t="s">
        <v>1216</v>
      </c>
      <c r="D1526" s="3" t="s">
        <v>149</v>
      </c>
      <c r="E1526" s="11">
        <v>25</v>
      </c>
      <c r="F1526" s="11">
        <v>42.15</v>
      </c>
      <c r="G1526" s="11">
        <v>1053.75</v>
      </c>
      <c r="H1526" s="1"/>
      <c r="I1526" s="1"/>
      <c r="J1526" s="1"/>
      <c r="K1526" s="1"/>
      <c r="L1526" s="1"/>
      <c r="M1526" s="4"/>
      <c r="N1526" s="1"/>
      <c r="O1526" s="4"/>
      <c r="P1526" s="4"/>
      <c r="Q1526" s="4"/>
      <c r="R1526" s="4"/>
      <c r="S1526" s="4"/>
      <c r="T1526" s="1"/>
      <c r="U1526" s="1"/>
      <c r="V1526" s="1"/>
      <c r="W1526" s="1"/>
      <c r="X1526" s="1"/>
      <c r="Y1526" s="1"/>
    </row>
    <row r="1527" spans="1:25" ht="12.75" customHeight="1" x14ac:dyDescent="0.25">
      <c r="A1527" s="4">
        <v>435</v>
      </c>
      <c r="B1527" s="1" t="s">
        <v>1217</v>
      </c>
      <c r="C1527" s="1" t="s">
        <v>1218</v>
      </c>
      <c r="D1527" s="3" t="s">
        <v>35</v>
      </c>
      <c r="E1527" s="11">
        <v>2</v>
      </c>
      <c r="F1527" s="11">
        <v>43.85</v>
      </c>
      <c r="G1527" s="11">
        <v>87.7</v>
      </c>
      <c r="H1527" s="1"/>
      <c r="I1527" s="1"/>
      <c r="J1527" s="1"/>
      <c r="K1527" s="1"/>
      <c r="L1527" s="1"/>
      <c r="M1527" s="4"/>
      <c r="N1527" s="1"/>
      <c r="O1527" s="4"/>
      <c r="P1527" s="4"/>
      <c r="Q1527" s="4"/>
      <c r="R1527" s="4"/>
      <c r="S1527" s="4"/>
      <c r="T1527" s="1"/>
      <c r="U1527" s="1"/>
      <c r="V1527" s="1"/>
      <c r="W1527" s="1"/>
      <c r="X1527" s="1"/>
      <c r="Y1527" s="1"/>
    </row>
    <row r="1528" spans="1:25" ht="12.75" customHeight="1" x14ac:dyDescent="0.25">
      <c r="A1528" s="4">
        <v>436</v>
      </c>
      <c r="B1528" s="1" t="s">
        <v>1294</v>
      </c>
      <c r="C1528" s="2" t="s">
        <v>1295</v>
      </c>
      <c r="D1528" s="3" t="s">
        <v>35</v>
      </c>
      <c r="E1528" s="11">
        <v>1</v>
      </c>
      <c r="F1528" s="11">
        <v>438.24</v>
      </c>
      <c r="G1528" s="11">
        <v>438.24</v>
      </c>
      <c r="H1528" s="1"/>
      <c r="I1528" s="1"/>
      <c r="J1528" s="1"/>
      <c r="K1528" s="1"/>
      <c r="L1528" s="1"/>
      <c r="M1528" s="4"/>
      <c r="N1528" s="1"/>
      <c r="O1528" s="4"/>
      <c r="P1528" s="4"/>
      <c r="Q1528" s="4"/>
      <c r="R1528" s="4"/>
      <c r="S1528" s="4"/>
      <c r="T1528" s="1"/>
      <c r="U1528" s="1"/>
      <c r="V1528" s="1"/>
      <c r="W1528" s="1"/>
      <c r="X1528" s="1"/>
      <c r="Y1528" s="1"/>
    </row>
    <row r="1529" spans="1:25" ht="12.75" customHeight="1" x14ac:dyDescent="0.25">
      <c r="A1529" s="4">
        <v>437</v>
      </c>
      <c r="B1529" s="1" t="s">
        <v>2751</v>
      </c>
      <c r="C1529" s="2" t="s">
        <v>1328</v>
      </c>
      <c r="D1529" s="3" t="s">
        <v>35</v>
      </c>
      <c r="E1529" s="11">
        <v>1</v>
      </c>
      <c r="F1529" s="11">
        <v>6043.37</v>
      </c>
      <c r="G1529" s="11">
        <v>6043.37</v>
      </c>
      <c r="H1529" s="1"/>
      <c r="I1529" s="1"/>
      <c r="J1529" s="1"/>
      <c r="K1529" s="1"/>
      <c r="L1529" s="1"/>
      <c r="M1529" s="4"/>
      <c r="N1529" s="1"/>
      <c r="O1529" s="4"/>
      <c r="P1529" s="4"/>
      <c r="Q1529" s="4"/>
      <c r="R1529" s="4"/>
      <c r="S1529" s="4"/>
      <c r="T1529" s="1"/>
      <c r="U1529" s="1"/>
      <c r="V1529" s="1"/>
      <c r="W1529" s="1"/>
      <c r="X1529" s="1"/>
      <c r="Y1529" s="1"/>
    </row>
    <row r="1530" spans="1:25" ht="12.75" customHeight="1" x14ac:dyDescent="0.25">
      <c r="A1530" s="4">
        <v>438</v>
      </c>
      <c r="B1530" s="1" t="s">
        <v>1297</v>
      </c>
      <c r="C1530" s="2" t="s">
        <v>1325</v>
      </c>
      <c r="D1530" s="3" t="s">
        <v>35</v>
      </c>
      <c r="E1530" s="11">
        <v>2</v>
      </c>
      <c r="F1530" s="11">
        <v>267.73</v>
      </c>
      <c r="G1530" s="11">
        <v>535.46</v>
      </c>
      <c r="H1530" s="1"/>
      <c r="I1530" s="1"/>
      <c r="J1530" s="1"/>
      <c r="K1530" s="1"/>
      <c r="L1530" s="1"/>
      <c r="M1530" s="4"/>
      <c r="N1530" s="1"/>
      <c r="O1530" s="4"/>
      <c r="P1530" s="4"/>
      <c r="Q1530" s="4"/>
      <c r="R1530" s="4"/>
      <c r="S1530" s="4"/>
      <c r="T1530" s="1"/>
      <c r="U1530" s="1"/>
      <c r="V1530" s="1"/>
      <c r="W1530" s="1"/>
      <c r="X1530" s="1"/>
      <c r="Y1530" s="1"/>
    </row>
    <row r="1531" spans="1:25" ht="12.75" customHeight="1" x14ac:dyDescent="0.25">
      <c r="A1531" s="4">
        <v>439</v>
      </c>
      <c r="B1531" s="1" t="s">
        <v>1299</v>
      </c>
      <c r="C1531" s="2" t="s">
        <v>1300</v>
      </c>
      <c r="D1531" s="3" t="s">
        <v>1301</v>
      </c>
      <c r="E1531" s="11">
        <v>1</v>
      </c>
      <c r="F1531" s="11">
        <v>158.96</v>
      </c>
      <c r="G1531" s="11">
        <v>158.96</v>
      </c>
      <c r="H1531" s="1"/>
      <c r="I1531" s="1"/>
      <c r="J1531" s="1"/>
      <c r="K1531" s="1"/>
      <c r="L1531" s="1"/>
      <c r="M1531" s="4"/>
      <c r="N1531" s="1"/>
      <c r="O1531" s="4"/>
      <c r="P1531" s="4"/>
      <c r="Q1531" s="4"/>
      <c r="R1531" s="4"/>
      <c r="S1531" s="4"/>
      <c r="T1531" s="1"/>
      <c r="U1531" s="1"/>
      <c r="V1531" s="1"/>
      <c r="W1531" s="1"/>
      <c r="X1531" s="1"/>
      <c r="Y1531" s="1"/>
    </row>
    <row r="1532" spans="1:25" ht="12.75" customHeight="1" x14ac:dyDescent="0.25">
      <c r="A1532" s="4">
        <v>440</v>
      </c>
      <c r="B1532" s="1" t="s">
        <v>1302</v>
      </c>
      <c r="C1532" s="2" t="s">
        <v>1326</v>
      </c>
      <c r="D1532" s="3" t="s">
        <v>35</v>
      </c>
      <c r="E1532" s="11">
        <v>1</v>
      </c>
      <c r="F1532" s="11">
        <v>843.7</v>
      </c>
      <c r="G1532" s="11">
        <v>843.7</v>
      </c>
      <c r="H1532" s="1"/>
      <c r="I1532" s="1"/>
      <c r="J1532" s="1"/>
      <c r="K1532" s="1"/>
      <c r="L1532" s="1"/>
      <c r="M1532" s="4"/>
      <c r="N1532" s="1"/>
      <c r="O1532" s="4"/>
      <c r="P1532" s="4"/>
      <c r="Q1532" s="4"/>
      <c r="R1532" s="4"/>
      <c r="S1532" s="4"/>
      <c r="T1532" s="1"/>
      <c r="U1532" s="1"/>
      <c r="V1532" s="1"/>
      <c r="W1532" s="1"/>
      <c r="X1532" s="1"/>
      <c r="Y1532" s="1"/>
    </row>
    <row r="1533" spans="1:25" ht="12.75" customHeight="1" x14ac:dyDescent="0.25">
      <c r="A1533" s="4">
        <v>441</v>
      </c>
      <c r="B1533" s="1" t="s">
        <v>1244</v>
      </c>
      <c r="C1533" s="2" t="s">
        <v>1304</v>
      </c>
      <c r="D1533" s="3" t="s">
        <v>43</v>
      </c>
      <c r="E1533" s="11">
        <v>8.3999999999999995E-3</v>
      </c>
      <c r="F1533" s="11">
        <v>22487.91</v>
      </c>
      <c r="G1533" s="11">
        <v>188.9</v>
      </c>
      <c r="H1533" s="1"/>
      <c r="I1533" s="1"/>
      <c r="J1533" s="1"/>
      <c r="K1533" s="1"/>
      <c r="L1533" s="1"/>
      <c r="M1533" s="4"/>
      <c r="N1533" s="1"/>
      <c r="O1533" s="4"/>
      <c r="P1533" s="4"/>
      <c r="Q1533" s="4"/>
      <c r="R1533" s="4"/>
      <c r="S1533" s="4"/>
      <c r="T1533" s="1"/>
      <c r="U1533" s="1"/>
      <c r="V1533" s="1"/>
      <c r="W1533" s="1"/>
      <c r="X1533" s="1"/>
      <c r="Y1533" s="1"/>
    </row>
    <row r="1534" spans="1:25" ht="12.75" customHeight="1" x14ac:dyDescent="0.25">
      <c r="A1534" s="4">
        <v>442</v>
      </c>
      <c r="B1534" s="1" t="s">
        <v>1167</v>
      </c>
      <c r="C1534" s="2" t="s">
        <v>1305</v>
      </c>
      <c r="D1534" s="3" t="s">
        <v>60</v>
      </c>
      <c r="E1534" s="11">
        <v>0.84</v>
      </c>
      <c r="F1534" s="11">
        <v>2042.75</v>
      </c>
      <c r="G1534" s="11">
        <v>1715.91</v>
      </c>
      <c r="H1534" s="1"/>
      <c r="I1534" s="1"/>
      <c r="J1534" s="1"/>
      <c r="K1534" s="1"/>
      <c r="L1534" s="1"/>
      <c r="M1534" s="4"/>
      <c r="N1534" s="1"/>
      <c r="O1534" s="4"/>
      <c r="P1534" s="4"/>
      <c r="Q1534" s="4"/>
      <c r="R1534" s="4"/>
      <c r="S1534" s="4"/>
      <c r="T1534" s="1"/>
      <c r="U1534" s="1"/>
      <c r="V1534" s="1"/>
      <c r="W1534" s="1"/>
      <c r="X1534" s="1"/>
      <c r="Y1534" s="1"/>
    </row>
    <row r="1535" spans="1:25" ht="12.75" customHeight="1" x14ac:dyDescent="0.25">
      <c r="A1535" s="4">
        <v>443</v>
      </c>
      <c r="B1535" s="1" t="s">
        <v>1306</v>
      </c>
      <c r="C1535" s="2" t="s">
        <v>1307</v>
      </c>
      <c r="D1535" s="3" t="s">
        <v>1171</v>
      </c>
      <c r="E1535" s="11">
        <v>1</v>
      </c>
      <c r="F1535" s="11">
        <v>45.87</v>
      </c>
      <c r="G1535" s="11">
        <v>45.87</v>
      </c>
      <c r="H1535" s="1"/>
      <c r="I1535" s="1"/>
      <c r="J1535" s="1"/>
      <c r="K1535" s="1"/>
      <c r="L1535" s="1"/>
      <c r="M1535" s="4"/>
      <c r="N1535" s="1"/>
      <c r="O1535" s="4"/>
      <c r="P1535" s="4"/>
      <c r="Q1535" s="4"/>
      <c r="R1535" s="4"/>
      <c r="S1535" s="4"/>
      <c r="T1535" s="1"/>
      <c r="U1535" s="1"/>
      <c r="V1535" s="1"/>
      <c r="W1535" s="1"/>
      <c r="X1535" s="1"/>
      <c r="Y1535" s="1"/>
    </row>
    <row r="1536" spans="1:25" ht="12.75" customHeight="1" x14ac:dyDescent="0.25">
      <c r="A1536" s="4">
        <v>444</v>
      </c>
      <c r="B1536" s="1" t="s">
        <v>1308</v>
      </c>
      <c r="C1536" s="2" t="s">
        <v>1309</v>
      </c>
      <c r="D1536" s="3" t="s">
        <v>35</v>
      </c>
      <c r="E1536" s="11">
        <v>1</v>
      </c>
      <c r="F1536" s="11">
        <v>409.35</v>
      </c>
      <c r="G1536" s="11">
        <v>409.35</v>
      </c>
      <c r="H1536" s="1"/>
      <c r="I1536" s="1"/>
      <c r="J1536" s="1"/>
      <c r="K1536" s="1"/>
      <c r="L1536" s="1"/>
      <c r="M1536" s="4"/>
      <c r="N1536" s="1"/>
      <c r="O1536" s="4"/>
      <c r="P1536" s="4"/>
      <c r="Q1536" s="4"/>
      <c r="R1536" s="4"/>
      <c r="S1536" s="4"/>
      <c r="T1536" s="1"/>
      <c r="U1536" s="1"/>
      <c r="V1536" s="1"/>
      <c r="W1536" s="1"/>
      <c r="X1536" s="1"/>
      <c r="Y1536" s="1"/>
    </row>
    <row r="1537" spans="1:25" ht="12.75" customHeight="1" x14ac:dyDescent="0.25">
      <c r="A1537" s="4">
        <v>445</v>
      </c>
      <c r="B1537" s="1" t="s">
        <v>111</v>
      </c>
      <c r="C1537" s="2" t="s">
        <v>112</v>
      </c>
      <c r="D1537" s="3" t="s">
        <v>113</v>
      </c>
      <c r="E1537" s="11">
        <v>4</v>
      </c>
      <c r="F1537" s="11">
        <v>145.96</v>
      </c>
      <c r="G1537" s="11">
        <v>583.84</v>
      </c>
      <c r="H1537" s="1"/>
      <c r="I1537" s="1"/>
      <c r="J1537" s="1"/>
      <c r="K1537" s="1"/>
      <c r="L1537" s="1"/>
      <c r="M1537" s="4"/>
      <c r="N1537" s="1"/>
      <c r="O1537" s="4"/>
      <c r="P1537" s="4"/>
      <c r="Q1537" s="4"/>
      <c r="R1537" s="4"/>
      <c r="S1537" s="4"/>
      <c r="T1537" s="1"/>
      <c r="U1537" s="1"/>
      <c r="V1537" s="1"/>
      <c r="W1537" s="1"/>
      <c r="X1537" s="1"/>
      <c r="Y1537" s="1"/>
    </row>
    <row r="1538" spans="1:25" ht="12.75" customHeight="1" x14ac:dyDescent="0.25">
      <c r="A1538" s="4">
        <v>446</v>
      </c>
      <c r="B1538" s="2" t="s">
        <v>2746</v>
      </c>
      <c r="C1538" s="2" t="s">
        <v>1265</v>
      </c>
      <c r="D1538" s="3" t="s">
        <v>35</v>
      </c>
      <c r="E1538" s="11">
        <v>1</v>
      </c>
      <c r="F1538" s="11">
        <v>2213.64</v>
      </c>
      <c r="G1538" s="11">
        <v>2213.64</v>
      </c>
      <c r="H1538" s="1"/>
      <c r="I1538" s="1"/>
      <c r="J1538" s="1"/>
      <c r="K1538" s="1"/>
      <c r="L1538" s="1"/>
      <c r="M1538" s="4"/>
      <c r="N1538" s="1"/>
      <c r="O1538" s="4"/>
      <c r="P1538" s="4"/>
      <c r="Q1538" s="4"/>
      <c r="R1538" s="4"/>
      <c r="S1538" s="4"/>
      <c r="T1538" s="1"/>
      <c r="U1538" s="1"/>
      <c r="V1538" s="1"/>
      <c r="W1538" s="1"/>
      <c r="X1538" s="1"/>
      <c r="Y1538" s="1"/>
    </row>
    <row r="1539" spans="1:25" ht="12.75" customHeight="1" x14ac:dyDescent="0.25">
      <c r="A1539" s="4">
        <v>447</v>
      </c>
      <c r="B1539" s="2" t="s">
        <v>2746</v>
      </c>
      <c r="C1539" s="2" t="s">
        <v>1267</v>
      </c>
      <c r="D1539" s="3" t="s">
        <v>35</v>
      </c>
      <c r="E1539" s="11">
        <v>3</v>
      </c>
      <c r="F1539" s="11">
        <v>2947.83</v>
      </c>
      <c r="G1539" s="11">
        <v>8843.49</v>
      </c>
      <c r="H1539" s="1"/>
      <c r="I1539" s="1"/>
      <c r="J1539" s="1"/>
      <c r="K1539" s="1"/>
      <c r="L1539" s="1"/>
      <c r="M1539" s="4"/>
      <c r="N1539" s="1"/>
      <c r="O1539" s="4"/>
      <c r="P1539" s="4"/>
      <c r="Q1539" s="4"/>
      <c r="R1539" s="4"/>
      <c r="S1539" s="4"/>
      <c r="T1539" s="1"/>
      <c r="U1539" s="1"/>
      <c r="V1539" s="1"/>
      <c r="W1539" s="1"/>
      <c r="X1539" s="1"/>
      <c r="Y1539" s="1"/>
    </row>
    <row r="1540" spans="1:25" ht="12.75" customHeight="1" x14ac:dyDescent="0.25">
      <c r="A1540" s="4">
        <v>448</v>
      </c>
      <c r="B1540" s="1" t="s">
        <v>1244</v>
      </c>
      <c r="C1540" s="2" t="s">
        <v>1245</v>
      </c>
      <c r="D1540" s="3" t="s">
        <v>43</v>
      </c>
      <c r="E1540" s="11">
        <v>0.13290000000000002</v>
      </c>
      <c r="F1540" s="11">
        <v>22487.91</v>
      </c>
      <c r="G1540" s="11">
        <v>2988.64</v>
      </c>
      <c r="H1540" s="1"/>
      <c r="I1540" s="1"/>
      <c r="J1540" s="1"/>
      <c r="K1540" s="1"/>
      <c r="L1540" s="1"/>
      <c r="M1540" s="4"/>
      <c r="N1540" s="1"/>
      <c r="O1540" s="4"/>
      <c r="P1540" s="4"/>
      <c r="Q1540" s="4"/>
      <c r="R1540" s="4"/>
      <c r="S1540" s="4"/>
      <c r="T1540" s="1"/>
      <c r="U1540" s="1"/>
      <c r="V1540" s="1"/>
      <c r="W1540" s="1"/>
      <c r="X1540" s="1"/>
      <c r="Y1540" s="1"/>
    </row>
    <row r="1541" spans="1:25" ht="12.75" customHeight="1" x14ac:dyDescent="0.25">
      <c r="A1541" s="4">
        <v>449</v>
      </c>
      <c r="B1541" s="1" t="s">
        <v>1246</v>
      </c>
      <c r="C1541" s="2" t="s">
        <v>1270</v>
      </c>
      <c r="D1541" s="3" t="s">
        <v>60</v>
      </c>
      <c r="E1541" s="11">
        <v>1.88</v>
      </c>
      <c r="F1541" s="11">
        <v>673.89</v>
      </c>
      <c r="G1541" s="11">
        <v>1266.9100000000001</v>
      </c>
      <c r="H1541" s="1"/>
      <c r="I1541" s="1"/>
      <c r="J1541" s="1"/>
      <c r="K1541" s="1"/>
      <c r="L1541" s="1"/>
      <c r="M1541" s="4"/>
      <c r="N1541" s="1"/>
      <c r="O1541" s="4"/>
      <c r="P1541" s="4"/>
      <c r="Q1541" s="4"/>
      <c r="R1541" s="4"/>
      <c r="S1541" s="4"/>
      <c r="T1541" s="1"/>
      <c r="U1541" s="1"/>
      <c r="V1541" s="1"/>
      <c r="W1541" s="1"/>
      <c r="X1541" s="1"/>
      <c r="Y1541" s="1"/>
    </row>
    <row r="1542" spans="1:25" ht="12.75" customHeight="1" x14ac:dyDescent="0.25">
      <c r="A1542" s="4">
        <v>450</v>
      </c>
      <c r="B1542" s="1" t="s">
        <v>1246</v>
      </c>
      <c r="C1542" s="2" t="s">
        <v>1310</v>
      </c>
      <c r="D1542" s="3" t="s">
        <v>60</v>
      </c>
      <c r="E1542" s="11">
        <v>0.79</v>
      </c>
      <c r="F1542" s="11">
        <v>673.89</v>
      </c>
      <c r="G1542" s="11">
        <v>532.37</v>
      </c>
      <c r="H1542" s="1"/>
      <c r="I1542" s="1"/>
      <c r="J1542" s="1"/>
      <c r="K1542" s="1"/>
      <c r="L1542" s="1"/>
      <c r="M1542" s="4"/>
      <c r="N1542" s="1"/>
      <c r="O1542" s="4"/>
      <c r="P1542" s="4"/>
      <c r="Q1542" s="4"/>
      <c r="R1542" s="4"/>
      <c r="S1542" s="4"/>
      <c r="T1542" s="1"/>
      <c r="U1542" s="1"/>
      <c r="V1542" s="1"/>
      <c r="W1542" s="1"/>
      <c r="X1542" s="1"/>
      <c r="Y1542" s="1"/>
    </row>
    <row r="1543" spans="1:25" ht="12.75" customHeight="1" x14ac:dyDescent="0.25">
      <c r="A1543" s="4">
        <v>451</v>
      </c>
      <c r="B1543" s="1" t="s">
        <v>1246</v>
      </c>
      <c r="C1543" s="2" t="s">
        <v>1321</v>
      </c>
      <c r="D1543" s="3" t="s">
        <v>60</v>
      </c>
      <c r="E1543" s="11">
        <v>0.57000000000000006</v>
      </c>
      <c r="F1543" s="11">
        <v>673.89</v>
      </c>
      <c r="G1543" s="11">
        <v>384.12</v>
      </c>
      <c r="H1543" s="1"/>
      <c r="I1543" s="1"/>
      <c r="J1543" s="1"/>
      <c r="K1543" s="1"/>
      <c r="L1543" s="1"/>
      <c r="M1543" s="4"/>
      <c r="N1543" s="1"/>
      <c r="O1543" s="4"/>
      <c r="P1543" s="4"/>
      <c r="Q1543" s="4"/>
      <c r="R1543" s="4"/>
      <c r="S1543" s="4"/>
      <c r="T1543" s="1"/>
      <c r="U1543" s="1"/>
      <c r="V1543" s="1"/>
      <c r="W1543" s="1"/>
      <c r="X1543" s="1"/>
      <c r="Y1543" s="1"/>
    </row>
    <row r="1544" spans="1:25" ht="12.75" customHeight="1" x14ac:dyDescent="0.25">
      <c r="A1544" s="4">
        <v>452</v>
      </c>
      <c r="B1544" s="1" t="s">
        <v>1246</v>
      </c>
      <c r="C1544" s="2" t="s">
        <v>1273</v>
      </c>
      <c r="D1544" s="3" t="s">
        <v>60</v>
      </c>
      <c r="E1544" s="11">
        <v>4.4000000000000004</v>
      </c>
      <c r="F1544" s="11">
        <v>673.89</v>
      </c>
      <c r="G1544" s="11">
        <v>2965.12</v>
      </c>
      <c r="H1544" s="1"/>
      <c r="I1544" s="1"/>
      <c r="J1544" s="1"/>
      <c r="K1544" s="1"/>
      <c r="L1544" s="1"/>
      <c r="M1544" s="4"/>
      <c r="N1544" s="1"/>
      <c r="O1544" s="4"/>
      <c r="P1544" s="4"/>
      <c r="Q1544" s="4"/>
      <c r="R1544" s="4"/>
      <c r="S1544" s="4"/>
      <c r="T1544" s="1"/>
      <c r="U1544" s="1"/>
      <c r="V1544" s="1"/>
      <c r="W1544" s="1"/>
      <c r="X1544" s="1"/>
      <c r="Y1544" s="1"/>
    </row>
    <row r="1545" spans="1:25" ht="12.75" customHeight="1" x14ac:dyDescent="0.25">
      <c r="A1545" s="4">
        <v>453</v>
      </c>
      <c r="B1545" s="1" t="s">
        <v>1246</v>
      </c>
      <c r="C1545" s="2" t="s">
        <v>1327</v>
      </c>
      <c r="D1545" s="3" t="s">
        <v>60</v>
      </c>
      <c r="E1545" s="11">
        <v>5.65</v>
      </c>
      <c r="F1545" s="11">
        <v>673.89</v>
      </c>
      <c r="G1545" s="11">
        <v>3807.48</v>
      </c>
      <c r="H1545" s="1"/>
      <c r="I1545" s="1"/>
      <c r="J1545" s="1"/>
      <c r="K1545" s="1"/>
      <c r="L1545" s="1"/>
      <c r="M1545" s="4"/>
      <c r="N1545" s="1"/>
      <c r="O1545" s="4"/>
      <c r="P1545" s="4"/>
      <c r="Q1545" s="4"/>
      <c r="R1545" s="4"/>
      <c r="S1545" s="4"/>
      <c r="T1545" s="1"/>
      <c r="U1545" s="1"/>
      <c r="V1545" s="1"/>
      <c r="W1545" s="1"/>
      <c r="X1545" s="1"/>
      <c r="Y1545" s="1"/>
    </row>
    <row r="1546" spans="1:25" ht="12.75" customHeight="1" x14ac:dyDescent="0.25">
      <c r="A1546" s="4">
        <v>454</v>
      </c>
      <c r="B1546" s="1" t="s">
        <v>838</v>
      </c>
      <c r="C1546" s="1" t="s">
        <v>1216</v>
      </c>
      <c r="D1546" s="3" t="s">
        <v>149</v>
      </c>
      <c r="E1546" s="11">
        <v>25</v>
      </c>
      <c r="F1546" s="11">
        <v>42.15</v>
      </c>
      <c r="G1546" s="11">
        <v>1053.75</v>
      </c>
      <c r="H1546" s="1"/>
      <c r="I1546" s="1"/>
      <c r="J1546" s="1"/>
      <c r="K1546" s="1"/>
      <c r="L1546" s="1"/>
      <c r="M1546" s="4"/>
      <c r="N1546" s="1"/>
      <c r="O1546" s="4"/>
      <c r="P1546" s="4"/>
      <c r="Q1546" s="4"/>
      <c r="R1546" s="4"/>
      <c r="S1546" s="4"/>
      <c r="T1546" s="1"/>
      <c r="U1546" s="1"/>
      <c r="V1546" s="1"/>
      <c r="W1546" s="1"/>
      <c r="X1546" s="1"/>
      <c r="Y1546" s="1"/>
    </row>
    <row r="1547" spans="1:25" ht="12.75" customHeight="1" x14ac:dyDescent="0.25">
      <c r="A1547" s="4">
        <v>455</v>
      </c>
      <c r="B1547" s="1" t="s">
        <v>1217</v>
      </c>
      <c r="C1547" s="1" t="s">
        <v>1218</v>
      </c>
      <c r="D1547" s="3" t="s">
        <v>35</v>
      </c>
      <c r="E1547" s="11">
        <v>2</v>
      </c>
      <c r="F1547" s="11">
        <v>43.85</v>
      </c>
      <c r="G1547" s="11">
        <v>87.7</v>
      </c>
      <c r="H1547" s="1"/>
      <c r="I1547" s="1"/>
      <c r="J1547" s="1"/>
      <c r="K1547" s="1"/>
      <c r="L1547" s="1"/>
      <c r="M1547" s="4"/>
      <c r="N1547" s="1"/>
      <c r="O1547" s="4"/>
      <c r="P1547" s="4"/>
      <c r="Q1547" s="4"/>
      <c r="R1547" s="4"/>
      <c r="S1547" s="4"/>
      <c r="T1547" s="1"/>
      <c r="U1547" s="1"/>
      <c r="V1547" s="1"/>
      <c r="W1547" s="1"/>
      <c r="X1547" s="1"/>
      <c r="Y1547" s="1"/>
    </row>
    <row r="1548" spans="1:25" ht="12.75" customHeight="1" x14ac:dyDescent="0.25">
      <c r="A1548" s="4">
        <v>456</v>
      </c>
      <c r="B1548" s="1" t="s">
        <v>1294</v>
      </c>
      <c r="C1548" s="2" t="s">
        <v>1295</v>
      </c>
      <c r="D1548" s="3" t="s">
        <v>35</v>
      </c>
      <c r="E1548" s="11">
        <v>1</v>
      </c>
      <c r="F1548" s="11">
        <v>438.24</v>
      </c>
      <c r="G1548" s="11">
        <v>438.24</v>
      </c>
      <c r="H1548" s="1"/>
      <c r="I1548" s="1"/>
      <c r="J1548" s="1"/>
      <c r="K1548" s="1"/>
      <c r="L1548" s="1"/>
      <c r="M1548" s="4"/>
      <c r="N1548" s="1"/>
      <c r="O1548" s="4"/>
      <c r="P1548" s="4"/>
      <c r="Q1548" s="4"/>
      <c r="R1548" s="4"/>
      <c r="S1548" s="4"/>
      <c r="T1548" s="1"/>
      <c r="U1548" s="1"/>
      <c r="V1548" s="1"/>
      <c r="W1548" s="1"/>
      <c r="X1548" s="1"/>
      <c r="Y1548" s="1"/>
    </row>
    <row r="1549" spans="1:25" ht="12.75" customHeight="1" x14ac:dyDescent="0.25">
      <c r="A1549" s="4">
        <v>457</v>
      </c>
      <c r="B1549" s="1" t="s">
        <v>2751</v>
      </c>
      <c r="C1549" s="2" t="s">
        <v>1329</v>
      </c>
      <c r="D1549" s="3" t="s">
        <v>35</v>
      </c>
      <c r="E1549" s="11">
        <v>1</v>
      </c>
      <c r="F1549" s="11">
        <v>6234.59</v>
      </c>
      <c r="G1549" s="11">
        <v>6234.59</v>
      </c>
      <c r="H1549" s="1"/>
      <c r="I1549" s="1"/>
      <c r="J1549" s="1"/>
      <c r="K1549" s="1"/>
      <c r="L1549" s="1"/>
      <c r="M1549" s="4"/>
      <c r="N1549" s="1"/>
      <c r="O1549" s="4"/>
      <c r="P1549" s="4"/>
      <c r="Q1549" s="4"/>
      <c r="R1549" s="4"/>
      <c r="S1549" s="4"/>
      <c r="T1549" s="1"/>
      <c r="U1549" s="1"/>
      <c r="V1549" s="1"/>
      <c r="W1549" s="1"/>
      <c r="X1549" s="1"/>
      <c r="Y1549" s="1"/>
    </row>
    <row r="1550" spans="1:25" ht="12.75" customHeight="1" x14ac:dyDescent="0.25">
      <c r="A1550" s="4">
        <v>458</v>
      </c>
      <c r="B1550" s="1" t="s">
        <v>1297</v>
      </c>
      <c r="C1550" s="2" t="s">
        <v>1325</v>
      </c>
      <c r="D1550" s="3" t="s">
        <v>35</v>
      </c>
      <c r="E1550" s="11">
        <v>2</v>
      </c>
      <c r="F1550" s="11">
        <v>267.73</v>
      </c>
      <c r="G1550" s="11">
        <v>535.46</v>
      </c>
      <c r="H1550" s="1"/>
      <c r="I1550" s="1"/>
      <c r="J1550" s="1"/>
      <c r="K1550" s="1"/>
      <c r="L1550" s="1"/>
      <c r="M1550" s="4"/>
      <c r="N1550" s="1"/>
      <c r="O1550" s="4"/>
      <c r="P1550" s="4"/>
      <c r="Q1550" s="4"/>
      <c r="R1550" s="4"/>
      <c r="S1550" s="4"/>
      <c r="T1550" s="1"/>
      <c r="U1550" s="1"/>
      <c r="V1550" s="1"/>
      <c r="W1550" s="1"/>
      <c r="X1550" s="1"/>
      <c r="Y1550" s="1"/>
    </row>
    <row r="1551" spans="1:25" ht="12.75" customHeight="1" x14ac:dyDescent="0.25">
      <c r="A1551" s="4">
        <v>459</v>
      </c>
      <c r="B1551" s="1" t="s">
        <v>1299</v>
      </c>
      <c r="C1551" s="2" t="s">
        <v>1300</v>
      </c>
      <c r="D1551" s="3" t="s">
        <v>1301</v>
      </c>
      <c r="E1551" s="11">
        <v>1</v>
      </c>
      <c r="F1551" s="11">
        <v>158.96</v>
      </c>
      <c r="G1551" s="11">
        <v>158.96</v>
      </c>
      <c r="H1551" s="1"/>
      <c r="I1551" s="1"/>
      <c r="J1551" s="1"/>
      <c r="K1551" s="1"/>
      <c r="L1551" s="1"/>
      <c r="M1551" s="4"/>
      <c r="N1551" s="1"/>
      <c r="O1551" s="4"/>
      <c r="P1551" s="4"/>
      <c r="Q1551" s="4"/>
      <c r="R1551" s="4"/>
      <c r="S1551" s="4"/>
      <c r="T1551" s="1"/>
      <c r="U1551" s="1"/>
      <c r="V1551" s="1"/>
      <c r="W1551" s="1"/>
      <c r="X1551" s="1"/>
      <c r="Y1551" s="1"/>
    </row>
    <row r="1552" spans="1:25" ht="12.75" customHeight="1" x14ac:dyDescent="0.25">
      <c r="A1552" s="4">
        <v>460</v>
      </c>
      <c r="B1552" s="1" t="s">
        <v>1302</v>
      </c>
      <c r="C1552" s="2" t="s">
        <v>1326</v>
      </c>
      <c r="D1552" s="3" t="s">
        <v>35</v>
      </c>
      <c r="E1552" s="11">
        <v>1</v>
      </c>
      <c r="F1552" s="11">
        <v>843.7</v>
      </c>
      <c r="G1552" s="11">
        <v>843.7</v>
      </c>
      <c r="H1552" s="1"/>
      <c r="I1552" s="1"/>
      <c r="J1552" s="1"/>
      <c r="K1552" s="1"/>
      <c r="L1552" s="1"/>
      <c r="M1552" s="4"/>
      <c r="N1552" s="1"/>
      <c r="O1552" s="4"/>
      <c r="P1552" s="4"/>
      <c r="Q1552" s="4"/>
      <c r="R1552" s="4"/>
      <c r="S1552" s="4"/>
      <c r="T1552" s="1"/>
      <c r="U1552" s="1"/>
      <c r="V1552" s="1"/>
      <c r="W1552" s="1"/>
      <c r="X1552" s="1"/>
      <c r="Y1552" s="1"/>
    </row>
    <row r="1553" spans="1:25" ht="12.75" customHeight="1" x14ac:dyDescent="0.25">
      <c r="A1553" s="4">
        <v>461</v>
      </c>
      <c r="B1553" s="1" t="s">
        <v>1244</v>
      </c>
      <c r="C1553" s="2" t="s">
        <v>1304</v>
      </c>
      <c r="D1553" s="3" t="s">
        <v>43</v>
      </c>
      <c r="E1553" s="11">
        <v>8.3999999999999995E-3</v>
      </c>
      <c r="F1553" s="11">
        <v>22487.91</v>
      </c>
      <c r="G1553" s="11">
        <v>188.9</v>
      </c>
      <c r="H1553" s="1"/>
      <c r="I1553" s="1"/>
      <c r="J1553" s="1"/>
      <c r="K1553" s="1"/>
      <c r="L1553" s="1"/>
      <c r="M1553" s="4"/>
      <c r="N1553" s="1"/>
      <c r="O1553" s="4"/>
      <c r="P1553" s="4"/>
      <c r="Q1553" s="4"/>
      <c r="R1553" s="4"/>
      <c r="S1553" s="4"/>
      <c r="T1553" s="1"/>
      <c r="U1553" s="1"/>
      <c r="V1553" s="1"/>
      <c r="W1553" s="1"/>
      <c r="X1553" s="1"/>
      <c r="Y1553" s="1"/>
    </row>
    <row r="1554" spans="1:25" ht="12.75" customHeight="1" x14ac:dyDescent="0.25">
      <c r="A1554" s="4">
        <v>462</v>
      </c>
      <c r="B1554" s="1" t="s">
        <v>1167</v>
      </c>
      <c r="C1554" s="2" t="s">
        <v>1305</v>
      </c>
      <c r="D1554" s="3" t="s">
        <v>60</v>
      </c>
      <c r="E1554" s="11">
        <v>0.84</v>
      </c>
      <c r="F1554" s="11">
        <v>2042.75</v>
      </c>
      <c r="G1554" s="11">
        <v>1715.91</v>
      </c>
      <c r="H1554" s="1"/>
      <c r="I1554" s="1"/>
      <c r="J1554" s="1"/>
      <c r="K1554" s="1"/>
      <c r="L1554" s="1"/>
      <c r="M1554" s="4"/>
      <c r="N1554" s="1"/>
      <c r="O1554" s="4"/>
      <c r="P1554" s="4"/>
      <c r="Q1554" s="4"/>
      <c r="R1554" s="4"/>
      <c r="S1554" s="4"/>
      <c r="T1554" s="1"/>
      <c r="U1554" s="1"/>
      <c r="V1554" s="1"/>
      <c r="W1554" s="1"/>
      <c r="X1554" s="1"/>
      <c r="Y1554" s="1"/>
    </row>
    <row r="1555" spans="1:25" ht="12.75" customHeight="1" x14ac:dyDescent="0.25">
      <c r="A1555" s="4">
        <v>463</v>
      </c>
      <c r="B1555" s="1" t="s">
        <v>1306</v>
      </c>
      <c r="C1555" s="2" t="s">
        <v>1307</v>
      </c>
      <c r="D1555" s="3" t="s">
        <v>1171</v>
      </c>
      <c r="E1555" s="11">
        <v>1</v>
      </c>
      <c r="F1555" s="11">
        <v>45.87</v>
      </c>
      <c r="G1555" s="11">
        <v>45.87</v>
      </c>
      <c r="H1555" s="1"/>
      <c r="I1555" s="1"/>
      <c r="J1555" s="1"/>
      <c r="K1555" s="1"/>
      <c r="L1555" s="1"/>
      <c r="M1555" s="4"/>
      <c r="N1555" s="1"/>
      <c r="O1555" s="4"/>
      <c r="P1555" s="4"/>
      <c r="Q1555" s="4"/>
      <c r="R1555" s="4"/>
      <c r="S1555" s="4"/>
      <c r="T1555" s="1"/>
      <c r="U1555" s="1"/>
      <c r="V1555" s="1"/>
      <c r="W1555" s="1"/>
      <c r="X1555" s="1"/>
      <c r="Y1555" s="1"/>
    </row>
    <row r="1556" spans="1:25" ht="12.75" customHeight="1" x14ac:dyDescent="0.25">
      <c r="A1556" s="4">
        <v>464</v>
      </c>
      <c r="B1556" s="1" t="s">
        <v>1308</v>
      </c>
      <c r="C1556" s="2" t="s">
        <v>1309</v>
      </c>
      <c r="D1556" s="3" t="s">
        <v>35</v>
      </c>
      <c r="E1556" s="11">
        <v>1</v>
      </c>
      <c r="F1556" s="11">
        <v>409.35</v>
      </c>
      <c r="G1556" s="11">
        <v>409.35</v>
      </c>
      <c r="H1556" s="1"/>
      <c r="I1556" s="1"/>
      <c r="J1556" s="1"/>
      <c r="K1556" s="1"/>
      <c r="L1556" s="1"/>
      <c r="M1556" s="4"/>
      <c r="N1556" s="1"/>
      <c r="O1556" s="4"/>
      <c r="P1556" s="4"/>
      <c r="Q1556" s="4"/>
      <c r="R1556" s="4"/>
      <c r="S1556" s="4"/>
      <c r="T1556" s="1"/>
      <c r="U1556" s="1"/>
      <c r="V1556" s="1"/>
      <c r="W1556" s="1"/>
      <c r="X1556" s="1"/>
      <c r="Y1556" s="1"/>
    </row>
    <row r="1557" spans="1:25" ht="12.75" customHeight="1" x14ac:dyDescent="0.25">
      <c r="A1557" s="4">
        <v>465</v>
      </c>
      <c r="B1557" s="1" t="s">
        <v>111</v>
      </c>
      <c r="C1557" s="2" t="s">
        <v>112</v>
      </c>
      <c r="D1557" s="3" t="s">
        <v>113</v>
      </c>
      <c r="E1557" s="11">
        <v>4</v>
      </c>
      <c r="F1557" s="11">
        <v>145.96</v>
      </c>
      <c r="G1557" s="11">
        <v>583.84</v>
      </c>
      <c r="H1557" s="1"/>
      <c r="I1557" s="1"/>
      <c r="J1557" s="1"/>
      <c r="K1557" s="1"/>
      <c r="L1557" s="1"/>
      <c r="M1557" s="4"/>
      <c r="N1557" s="1"/>
      <c r="O1557" s="4"/>
      <c r="P1557" s="4"/>
      <c r="Q1557" s="4"/>
      <c r="R1557" s="4"/>
      <c r="S1557" s="4"/>
      <c r="T1557" s="1"/>
      <c r="U1557" s="1"/>
      <c r="V1557" s="1"/>
      <c r="W1557" s="1"/>
      <c r="X1557" s="1"/>
      <c r="Y1557" s="1"/>
    </row>
    <row r="1558" spans="1:25" ht="12.75" customHeight="1" x14ac:dyDescent="0.25">
      <c r="A1558" s="4">
        <v>466</v>
      </c>
      <c r="B1558" s="2" t="s">
        <v>2746</v>
      </c>
      <c r="C1558" s="2" t="s">
        <v>1265</v>
      </c>
      <c r="D1558" s="3" t="s">
        <v>35</v>
      </c>
      <c r="E1558" s="11">
        <v>1</v>
      </c>
      <c r="F1558" s="11">
        <v>2213.64</v>
      </c>
      <c r="G1558" s="11">
        <v>2213.64</v>
      </c>
      <c r="H1558" s="1"/>
      <c r="I1558" s="1"/>
      <c r="J1558" s="1"/>
      <c r="K1558" s="1"/>
      <c r="L1558" s="1"/>
      <c r="M1558" s="4"/>
      <c r="N1558" s="1"/>
      <c r="O1558" s="4"/>
      <c r="P1558" s="4"/>
      <c r="Q1558" s="4"/>
      <c r="R1558" s="4"/>
      <c r="S1558" s="4"/>
      <c r="T1558" s="1"/>
      <c r="U1558" s="1"/>
      <c r="V1558" s="1"/>
      <c r="W1558" s="1"/>
      <c r="X1558" s="1"/>
      <c r="Y1558" s="1"/>
    </row>
    <row r="1559" spans="1:25" ht="12.75" customHeight="1" x14ac:dyDescent="0.25">
      <c r="A1559" s="4">
        <v>467</v>
      </c>
      <c r="B1559" s="2" t="s">
        <v>2746</v>
      </c>
      <c r="C1559" s="2" t="s">
        <v>1267</v>
      </c>
      <c r="D1559" s="3" t="s">
        <v>35</v>
      </c>
      <c r="E1559" s="11">
        <v>3</v>
      </c>
      <c r="F1559" s="11">
        <v>2947.83</v>
      </c>
      <c r="G1559" s="11">
        <v>8843.49</v>
      </c>
      <c r="H1559" s="1"/>
      <c r="I1559" s="1"/>
      <c r="J1559" s="1"/>
      <c r="K1559" s="1"/>
      <c r="L1559" s="1"/>
      <c r="M1559" s="4"/>
      <c r="N1559" s="1"/>
      <c r="O1559" s="4"/>
      <c r="P1559" s="4"/>
      <c r="Q1559" s="4"/>
      <c r="R1559" s="4"/>
      <c r="S1559" s="4"/>
      <c r="T1559" s="1"/>
      <c r="U1559" s="1"/>
      <c r="V1559" s="1"/>
      <c r="W1559" s="1"/>
      <c r="X1559" s="1"/>
      <c r="Y1559" s="1"/>
    </row>
    <row r="1560" spans="1:25" ht="12.75" customHeight="1" x14ac:dyDescent="0.25">
      <c r="A1560" s="4">
        <v>468</v>
      </c>
      <c r="B1560" s="1" t="s">
        <v>1244</v>
      </c>
      <c r="C1560" s="2" t="s">
        <v>1245</v>
      </c>
      <c r="D1560" s="3" t="s">
        <v>43</v>
      </c>
      <c r="E1560" s="11">
        <v>0.14360000000000001</v>
      </c>
      <c r="F1560" s="11">
        <v>22487.91</v>
      </c>
      <c r="G1560" s="11">
        <v>3229.26</v>
      </c>
      <c r="H1560" s="1"/>
      <c r="I1560" s="1"/>
      <c r="J1560" s="1"/>
      <c r="K1560" s="1"/>
      <c r="L1560" s="1"/>
      <c r="M1560" s="4"/>
      <c r="N1560" s="1"/>
      <c r="O1560" s="4"/>
      <c r="P1560" s="4"/>
      <c r="Q1560" s="4"/>
      <c r="R1560" s="4"/>
      <c r="S1560" s="4"/>
      <c r="T1560" s="1"/>
      <c r="U1560" s="1"/>
      <c r="V1560" s="1"/>
      <c r="W1560" s="1"/>
      <c r="X1560" s="1"/>
      <c r="Y1560" s="1"/>
    </row>
    <row r="1561" spans="1:25" ht="12.75" customHeight="1" x14ac:dyDescent="0.25">
      <c r="A1561" s="4">
        <v>469</v>
      </c>
      <c r="B1561" s="1" t="s">
        <v>1246</v>
      </c>
      <c r="C1561" s="2" t="s">
        <v>1270</v>
      </c>
      <c r="D1561" s="3" t="s">
        <v>60</v>
      </c>
      <c r="E1561" s="11">
        <v>1.26</v>
      </c>
      <c r="F1561" s="11">
        <v>673.89</v>
      </c>
      <c r="G1561" s="11">
        <v>849.1</v>
      </c>
      <c r="H1561" s="1"/>
      <c r="I1561" s="1"/>
      <c r="J1561" s="1"/>
      <c r="K1561" s="1"/>
      <c r="L1561" s="1"/>
      <c r="M1561" s="4"/>
      <c r="N1561" s="1"/>
      <c r="O1561" s="4"/>
      <c r="P1561" s="4"/>
      <c r="Q1561" s="4"/>
      <c r="R1561" s="4"/>
      <c r="S1561" s="4"/>
      <c r="T1561" s="1"/>
      <c r="U1561" s="1"/>
      <c r="V1561" s="1"/>
      <c r="W1561" s="1"/>
      <c r="X1561" s="1"/>
      <c r="Y1561" s="1"/>
    </row>
    <row r="1562" spans="1:25" ht="12.75" customHeight="1" x14ac:dyDescent="0.25">
      <c r="A1562" s="4">
        <v>470</v>
      </c>
      <c r="B1562" s="1" t="s">
        <v>1246</v>
      </c>
      <c r="C1562" s="2" t="s">
        <v>1310</v>
      </c>
      <c r="D1562" s="3" t="s">
        <v>60</v>
      </c>
      <c r="E1562" s="11">
        <v>0.59</v>
      </c>
      <c r="F1562" s="11">
        <v>673.89</v>
      </c>
      <c r="G1562" s="11">
        <v>397.6</v>
      </c>
      <c r="H1562" s="1"/>
      <c r="I1562" s="1"/>
      <c r="J1562" s="1"/>
      <c r="K1562" s="1"/>
      <c r="L1562" s="1"/>
      <c r="M1562" s="4"/>
      <c r="N1562" s="1"/>
      <c r="O1562" s="4"/>
      <c r="P1562" s="4"/>
      <c r="Q1562" s="4"/>
      <c r="R1562" s="4"/>
      <c r="S1562" s="4"/>
      <c r="T1562" s="1"/>
      <c r="U1562" s="1"/>
      <c r="V1562" s="1"/>
      <c r="W1562" s="1"/>
      <c r="X1562" s="1"/>
      <c r="Y1562" s="1"/>
    </row>
    <row r="1563" spans="1:25" ht="12.75" customHeight="1" x14ac:dyDescent="0.25">
      <c r="A1563" s="4">
        <v>471</v>
      </c>
      <c r="B1563" s="1" t="s">
        <v>1246</v>
      </c>
      <c r="C1563" s="2" t="s">
        <v>1321</v>
      </c>
      <c r="D1563" s="3" t="s">
        <v>60</v>
      </c>
      <c r="E1563" s="11">
        <v>0.57000000000000006</v>
      </c>
      <c r="F1563" s="11">
        <v>673.89</v>
      </c>
      <c r="G1563" s="11">
        <v>384.12</v>
      </c>
      <c r="H1563" s="1"/>
      <c r="I1563" s="1"/>
      <c r="J1563" s="1"/>
      <c r="K1563" s="1"/>
      <c r="L1563" s="1"/>
      <c r="M1563" s="4"/>
      <c r="N1563" s="1"/>
      <c r="O1563" s="4"/>
      <c r="P1563" s="4"/>
      <c r="Q1563" s="4"/>
      <c r="R1563" s="4"/>
      <c r="S1563" s="4"/>
      <c r="T1563" s="1"/>
      <c r="U1563" s="1"/>
      <c r="V1563" s="1"/>
      <c r="W1563" s="1"/>
      <c r="X1563" s="1"/>
      <c r="Y1563" s="1"/>
    </row>
    <row r="1564" spans="1:25" ht="12.75" customHeight="1" x14ac:dyDescent="0.25">
      <c r="A1564" s="4">
        <v>472</v>
      </c>
      <c r="B1564" s="1" t="s">
        <v>1246</v>
      </c>
      <c r="C1564" s="2" t="s">
        <v>1273</v>
      </c>
      <c r="D1564" s="3" t="s">
        <v>60</v>
      </c>
      <c r="E1564" s="11">
        <v>6.91</v>
      </c>
      <c r="F1564" s="11">
        <v>673.89</v>
      </c>
      <c r="G1564" s="11">
        <v>4656.58</v>
      </c>
      <c r="H1564" s="1"/>
      <c r="I1564" s="1"/>
      <c r="J1564" s="1"/>
      <c r="K1564" s="1"/>
      <c r="L1564" s="1"/>
      <c r="M1564" s="4"/>
      <c r="N1564" s="1"/>
      <c r="O1564" s="4"/>
      <c r="P1564" s="4"/>
      <c r="Q1564" s="4"/>
      <c r="R1564" s="4"/>
      <c r="S1564" s="4"/>
      <c r="T1564" s="1"/>
      <c r="U1564" s="1"/>
      <c r="V1564" s="1"/>
      <c r="W1564" s="1"/>
      <c r="X1564" s="1"/>
      <c r="Y1564" s="1"/>
    </row>
    <row r="1565" spans="1:25" ht="12.75" customHeight="1" x14ac:dyDescent="0.25">
      <c r="A1565" s="4">
        <v>473</v>
      </c>
      <c r="B1565" s="1" t="s">
        <v>1246</v>
      </c>
      <c r="C1565" s="2" t="s">
        <v>1327</v>
      </c>
      <c r="D1565" s="3" t="s">
        <v>60</v>
      </c>
      <c r="E1565" s="11">
        <v>5.03</v>
      </c>
      <c r="F1565" s="11">
        <v>673.89</v>
      </c>
      <c r="G1565" s="11">
        <v>3389.67</v>
      </c>
      <c r="H1565" s="1"/>
      <c r="I1565" s="1"/>
      <c r="J1565" s="1"/>
      <c r="K1565" s="1"/>
      <c r="L1565" s="1"/>
      <c r="M1565" s="4"/>
      <c r="N1565" s="1"/>
      <c r="O1565" s="4"/>
      <c r="P1565" s="4"/>
      <c r="Q1565" s="4"/>
      <c r="R1565" s="4"/>
      <c r="S1565" s="4"/>
      <c r="T1565" s="1"/>
      <c r="U1565" s="1"/>
      <c r="V1565" s="1"/>
      <c r="W1565" s="1"/>
      <c r="X1565" s="1"/>
      <c r="Y1565" s="1"/>
    </row>
    <row r="1566" spans="1:25" ht="12.75" customHeight="1" x14ac:dyDescent="0.25">
      <c r="A1566" s="4">
        <v>474</v>
      </c>
      <c r="B1566" s="1" t="s">
        <v>838</v>
      </c>
      <c r="C1566" s="1" t="s">
        <v>1216</v>
      </c>
      <c r="D1566" s="3" t="s">
        <v>149</v>
      </c>
      <c r="E1566" s="11">
        <v>40</v>
      </c>
      <c r="F1566" s="11">
        <v>42.15</v>
      </c>
      <c r="G1566" s="11">
        <v>1686</v>
      </c>
      <c r="H1566" s="1"/>
      <c r="I1566" s="1"/>
      <c r="J1566" s="1"/>
      <c r="K1566" s="1"/>
      <c r="L1566" s="1"/>
      <c r="M1566" s="4"/>
      <c r="N1566" s="1"/>
      <c r="O1566" s="4"/>
      <c r="P1566" s="4"/>
      <c r="Q1566" s="4"/>
      <c r="R1566" s="4"/>
      <c r="S1566" s="4"/>
      <c r="T1566" s="1"/>
      <c r="U1566" s="1"/>
      <c r="V1566" s="1"/>
      <c r="W1566" s="1"/>
      <c r="X1566" s="1"/>
      <c r="Y1566" s="1"/>
    </row>
    <row r="1567" spans="1:25" ht="12.75" customHeight="1" x14ac:dyDescent="0.25">
      <c r="A1567" s="4">
        <v>475</v>
      </c>
      <c r="B1567" s="1" t="s">
        <v>1217</v>
      </c>
      <c r="C1567" s="1" t="s">
        <v>1218</v>
      </c>
      <c r="D1567" s="3" t="s">
        <v>35</v>
      </c>
      <c r="E1567" s="11">
        <v>2</v>
      </c>
      <c r="F1567" s="11">
        <v>43.85</v>
      </c>
      <c r="G1567" s="11">
        <v>87.7</v>
      </c>
      <c r="H1567" s="1"/>
      <c r="I1567" s="1"/>
      <c r="J1567" s="1"/>
      <c r="K1567" s="1"/>
      <c r="L1567" s="1"/>
      <c r="M1567" s="4"/>
      <c r="N1567" s="1"/>
      <c r="O1567" s="4"/>
      <c r="P1567" s="4"/>
      <c r="Q1567" s="4"/>
      <c r="R1567" s="4"/>
      <c r="S1567" s="4"/>
      <c r="T1567" s="1"/>
      <c r="U1567" s="1"/>
      <c r="V1567" s="1"/>
      <c r="W1567" s="1"/>
      <c r="X1567" s="1"/>
      <c r="Y1567" s="1"/>
    </row>
    <row r="1568" spans="1:25" ht="12.75" customHeight="1" x14ac:dyDescent="0.25">
      <c r="A1568" s="4">
        <v>476</v>
      </c>
      <c r="B1568" s="1" t="s">
        <v>1294</v>
      </c>
      <c r="C1568" s="2" t="s">
        <v>1295</v>
      </c>
      <c r="D1568" s="3" t="s">
        <v>35</v>
      </c>
      <c r="E1568" s="11">
        <v>1</v>
      </c>
      <c r="F1568" s="11">
        <v>438.24</v>
      </c>
      <c r="G1568" s="11">
        <v>438.24</v>
      </c>
      <c r="H1568" s="1"/>
      <c r="I1568" s="1"/>
      <c r="J1568" s="1"/>
      <c r="K1568" s="1"/>
      <c r="L1568" s="1"/>
      <c r="M1568" s="4"/>
      <c r="N1568" s="1"/>
      <c r="O1568" s="4"/>
      <c r="P1568" s="4"/>
      <c r="Q1568" s="4"/>
      <c r="R1568" s="4"/>
      <c r="S1568" s="4"/>
      <c r="T1568" s="1"/>
      <c r="U1568" s="1"/>
      <c r="V1568" s="1"/>
      <c r="W1568" s="1"/>
      <c r="X1568" s="1"/>
      <c r="Y1568" s="1"/>
    </row>
    <row r="1569" spans="1:25" ht="12.75" customHeight="1" x14ac:dyDescent="0.25">
      <c r="A1569" s="4">
        <v>477</v>
      </c>
      <c r="B1569" s="1" t="s">
        <v>2751</v>
      </c>
      <c r="C1569" s="2" t="s">
        <v>1330</v>
      </c>
      <c r="D1569" s="3" t="s">
        <v>35</v>
      </c>
      <c r="E1569" s="11">
        <v>1</v>
      </c>
      <c r="F1569" s="11">
        <v>6502.26</v>
      </c>
      <c r="G1569" s="11">
        <v>6502.26</v>
      </c>
      <c r="H1569" s="1"/>
      <c r="I1569" s="1"/>
      <c r="J1569" s="1"/>
      <c r="K1569" s="1"/>
      <c r="L1569" s="1"/>
      <c r="M1569" s="4"/>
      <c r="N1569" s="1"/>
      <c r="O1569" s="4"/>
      <c r="P1569" s="4"/>
      <c r="Q1569" s="4"/>
      <c r="R1569" s="4"/>
      <c r="S1569" s="4"/>
      <c r="T1569" s="1"/>
      <c r="U1569" s="1"/>
      <c r="V1569" s="1"/>
      <c r="W1569" s="1"/>
      <c r="X1569" s="1"/>
      <c r="Y1569" s="1"/>
    </row>
    <row r="1570" spans="1:25" ht="12.75" customHeight="1" x14ac:dyDescent="0.25">
      <c r="A1570" s="4">
        <v>478</v>
      </c>
      <c r="B1570" s="1" t="s">
        <v>1299</v>
      </c>
      <c r="C1570" s="2" t="s">
        <v>1300</v>
      </c>
      <c r="D1570" s="3" t="s">
        <v>1301</v>
      </c>
      <c r="E1570" s="11">
        <v>1</v>
      </c>
      <c r="F1570" s="11">
        <v>158.96</v>
      </c>
      <c r="G1570" s="11">
        <v>158.96</v>
      </c>
      <c r="H1570" s="1"/>
      <c r="I1570" s="1"/>
      <c r="J1570" s="1"/>
      <c r="K1570" s="1"/>
      <c r="L1570" s="1"/>
      <c r="M1570" s="4"/>
      <c r="N1570" s="1"/>
      <c r="O1570" s="4"/>
      <c r="P1570" s="4"/>
      <c r="Q1570" s="4"/>
      <c r="R1570" s="4"/>
      <c r="S1570" s="4"/>
      <c r="T1570" s="1"/>
      <c r="U1570" s="1"/>
      <c r="V1570" s="1"/>
      <c r="W1570" s="1"/>
      <c r="X1570" s="1"/>
      <c r="Y1570" s="1"/>
    </row>
    <row r="1571" spans="1:25" ht="12.75" customHeight="1" x14ac:dyDescent="0.25">
      <c r="A1571" s="4">
        <v>479</v>
      </c>
      <c r="B1571" s="1" t="s">
        <v>1302</v>
      </c>
      <c r="C1571" s="2" t="s">
        <v>1331</v>
      </c>
      <c r="D1571" s="3" t="s">
        <v>35</v>
      </c>
      <c r="E1571" s="11">
        <v>1</v>
      </c>
      <c r="F1571" s="11">
        <v>767.21</v>
      </c>
      <c r="G1571" s="11">
        <v>767.21</v>
      </c>
      <c r="H1571" s="1"/>
      <c r="I1571" s="1"/>
      <c r="J1571" s="1"/>
      <c r="K1571" s="1"/>
      <c r="L1571" s="1"/>
      <c r="M1571" s="4"/>
      <c r="N1571" s="1"/>
      <c r="O1571" s="4"/>
      <c r="P1571" s="4"/>
      <c r="Q1571" s="4"/>
      <c r="R1571" s="4"/>
      <c r="S1571" s="4"/>
      <c r="T1571" s="1"/>
      <c r="U1571" s="1"/>
      <c r="V1571" s="1"/>
      <c r="W1571" s="1"/>
      <c r="X1571" s="1"/>
      <c r="Y1571" s="1"/>
    </row>
    <row r="1572" spans="1:25" ht="12.75" customHeight="1" x14ac:dyDescent="0.25">
      <c r="A1572" s="4">
        <v>480</v>
      </c>
      <c r="B1572" s="1" t="s">
        <v>111</v>
      </c>
      <c r="C1572" s="2" t="s">
        <v>112</v>
      </c>
      <c r="D1572" s="3" t="s">
        <v>113</v>
      </c>
      <c r="E1572" s="11">
        <v>2</v>
      </c>
      <c r="F1572" s="11">
        <v>145.96</v>
      </c>
      <c r="G1572" s="11">
        <v>291.92</v>
      </c>
      <c r="H1572" s="1"/>
      <c r="I1572" s="1"/>
      <c r="J1572" s="1"/>
      <c r="K1572" s="1"/>
      <c r="L1572" s="1"/>
      <c r="M1572" s="4"/>
      <c r="N1572" s="1"/>
      <c r="O1572" s="4"/>
      <c r="P1572" s="4"/>
      <c r="Q1572" s="4"/>
      <c r="R1572" s="4"/>
      <c r="S1572" s="4"/>
      <c r="T1572" s="1"/>
      <c r="U1572" s="1"/>
      <c r="V1572" s="1"/>
      <c r="W1572" s="1"/>
      <c r="X1572" s="1"/>
      <c r="Y1572" s="1"/>
    </row>
    <row r="1573" spans="1:25" ht="12.75" customHeight="1" x14ac:dyDescent="0.25">
      <c r="A1573" s="4">
        <v>481</v>
      </c>
      <c r="B1573" s="2" t="s">
        <v>2747</v>
      </c>
      <c r="C1573" s="2" t="s">
        <v>1332</v>
      </c>
      <c r="D1573" s="3" t="s">
        <v>35</v>
      </c>
      <c r="E1573" s="11">
        <v>1</v>
      </c>
      <c r="F1573" s="11">
        <v>1965.05</v>
      </c>
      <c r="G1573" s="11">
        <v>1965.05</v>
      </c>
      <c r="H1573" s="1"/>
      <c r="I1573" s="1"/>
      <c r="J1573" s="1"/>
      <c r="K1573" s="1"/>
      <c r="L1573" s="1"/>
      <c r="M1573" s="4"/>
      <c r="N1573" s="1"/>
      <c r="O1573" s="4"/>
      <c r="P1573" s="4"/>
      <c r="Q1573" s="4"/>
      <c r="R1573" s="4"/>
      <c r="S1573" s="4"/>
      <c r="T1573" s="1"/>
      <c r="U1573" s="1"/>
      <c r="V1573" s="1"/>
      <c r="W1573" s="1"/>
      <c r="X1573" s="1"/>
      <c r="Y1573" s="1"/>
    </row>
    <row r="1574" spans="1:25" ht="12.75" customHeight="1" x14ac:dyDescent="0.25">
      <c r="A1574" s="4">
        <v>482</v>
      </c>
      <c r="B1574" s="2" t="s">
        <v>2747</v>
      </c>
      <c r="C1574" s="2" t="s">
        <v>1333</v>
      </c>
      <c r="D1574" s="3" t="s">
        <v>35</v>
      </c>
      <c r="E1574" s="11">
        <v>1</v>
      </c>
      <c r="F1574" s="11">
        <v>454.22</v>
      </c>
      <c r="G1574" s="11">
        <v>454.22</v>
      </c>
      <c r="H1574" s="1"/>
      <c r="I1574" s="1"/>
      <c r="J1574" s="1"/>
      <c r="K1574" s="1"/>
      <c r="L1574" s="1"/>
      <c r="M1574" s="4"/>
      <c r="N1574" s="1"/>
      <c r="O1574" s="4"/>
      <c r="P1574" s="4"/>
      <c r="Q1574" s="4"/>
      <c r="R1574" s="4"/>
      <c r="S1574" s="4"/>
      <c r="T1574" s="1"/>
      <c r="U1574" s="1"/>
      <c r="V1574" s="1"/>
      <c r="W1574" s="1"/>
      <c r="X1574" s="1"/>
      <c r="Y1574" s="1"/>
    </row>
    <row r="1575" spans="1:25" ht="12.75" customHeight="1" x14ac:dyDescent="0.25">
      <c r="A1575" s="4">
        <v>483</v>
      </c>
      <c r="B1575" s="1" t="s">
        <v>1285</v>
      </c>
      <c r="C1575" s="2" t="s">
        <v>1286</v>
      </c>
      <c r="D1575" s="3" t="s">
        <v>35</v>
      </c>
      <c r="E1575" s="11">
        <v>3</v>
      </c>
      <c r="F1575" s="11">
        <v>148.19999999999999</v>
      </c>
      <c r="G1575" s="11">
        <v>444.6</v>
      </c>
      <c r="H1575" s="1"/>
      <c r="I1575" s="1"/>
      <c r="J1575" s="1"/>
      <c r="K1575" s="1"/>
      <c r="L1575" s="1"/>
      <c r="M1575" s="4"/>
      <c r="N1575" s="1"/>
      <c r="O1575" s="4"/>
      <c r="P1575" s="4"/>
      <c r="Q1575" s="4"/>
      <c r="R1575" s="4"/>
      <c r="S1575" s="4"/>
      <c r="T1575" s="1"/>
      <c r="U1575" s="1"/>
      <c r="V1575" s="1"/>
      <c r="W1575" s="1"/>
      <c r="X1575" s="1"/>
      <c r="Y1575" s="1"/>
    </row>
    <row r="1576" spans="1:25" ht="12.75" customHeight="1" x14ac:dyDescent="0.25">
      <c r="A1576" s="4" t="s">
        <v>1334</v>
      </c>
      <c r="B1576" s="1"/>
      <c r="C1576" s="1"/>
      <c r="D1576" s="3"/>
      <c r="E1576" s="3"/>
      <c r="F1576" s="3"/>
      <c r="G1576" s="3"/>
      <c r="H1576" s="1"/>
      <c r="I1576" s="1"/>
      <c r="J1576" s="1"/>
      <c r="K1576" s="1"/>
      <c r="L1576" s="1"/>
      <c r="M1576" s="4"/>
      <c r="N1576" s="1"/>
      <c r="O1576" s="4"/>
      <c r="P1576" s="4"/>
      <c r="Q1576" s="4"/>
      <c r="R1576" s="4"/>
      <c r="S1576" s="4"/>
      <c r="T1576" s="1"/>
      <c r="U1576" s="1"/>
      <c r="V1576" s="1"/>
      <c r="W1576" s="1"/>
      <c r="X1576" s="1"/>
      <c r="Y1576" s="1"/>
    </row>
    <row r="1577" spans="1:25" ht="12.75" customHeight="1" x14ac:dyDescent="0.25">
      <c r="A1577" s="4">
        <v>1</v>
      </c>
      <c r="B1577" s="1" t="s">
        <v>1335</v>
      </c>
      <c r="C1577" s="2" t="s">
        <v>1336</v>
      </c>
      <c r="D1577" s="3" t="s">
        <v>35</v>
      </c>
      <c r="E1577" s="11">
        <v>6</v>
      </c>
      <c r="F1577" s="11">
        <v>2178.98</v>
      </c>
      <c r="G1577" s="11">
        <v>13073.88</v>
      </c>
      <c r="H1577" s="1"/>
      <c r="I1577" s="1"/>
      <c r="J1577" s="1"/>
      <c r="K1577" s="1"/>
      <c r="L1577" s="1"/>
      <c r="M1577" s="4"/>
      <c r="N1577" s="1"/>
      <c r="O1577" s="4"/>
      <c r="P1577" s="4"/>
      <c r="Q1577" s="4"/>
      <c r="R1577" s="4"/>
      <c r="S1577" s="4"/>
      <c r="T1577" s="1"/>
      <c r="U1577" s="1"/>
      <c r="V1577" s="1"/>
      <c r="W1577" s="1"/>
      <c r="X1577" s="1"/>
      <c r="Y1577" s="1"/>
    </row>
    <row r="1578" spans="1:25" ht="12.75" customHeight="1" x14ac:dyDescent="0.25">
      <c r="A1578" s="4">
        <v>2</v>
      </c>
      <c r="B1578" s="2" t="s">
        <v>2752</v>
      </c>
      <c r="C1578" s="1" t="s">
        <v>1337</v>
      </c>
      <c r="D1578" s="3" t="s">
        <v>35</v>
      </c>
      <c r="E1578" s="11">
        <v>2</v>
      </c>
      <c r="F1578" s="11">
        <v>12427.19</v>
      </c>
      <c r="G1578" s="11">
        <v>24854.38</v>
      </c>
      <c r="H1578" s="1"/>
      <c r="I1578" s="1"/>
      <c r="J1578" s="1"/>
      <c r="K1578" s="1"/>
      <c r="L1578" s="1"/>
      <c r="M1578" s="4"/>
      <c r="N1578" s="1"/>
      <c r="O1578" s="4"/>
      <c r="P1578" s="4"/>
      <c r="Q1578" s="4"/>
      <c r="R1578" s="4"/>
      <c r="S1578" s="4"/>
      <c r="T1578" s="1"/>
      <c r="U1578" s="1"/>
      <c r="V1578" s="1"/>
      <c r="W1578" s="1"/>
      <c r="X1578" s="1"/>
      <c r="Y1578" s="1"/>
    </row>
    <row r="1579" spans="1:25" ht="12.75" customHeight="1" x14ac:dyDescent="0.25">
      <c r="A1579" s="4">
        <v>3</v>
      </c>
      <c r="B1579" s="2" t="s">
        <v>2753</v>
      </c>
      <c r="C1579" s="2" t="s">
        <v>1338</v>
      </c>
      <c r="D1579" s="3" t="s">
        <v>35</v>
      </c>
      <c r="E1579" s="11">
        <v>2</v>
      </c>
      <c r="F1579" s="11">
        <v>19425.599999999999</v>
      </c>
      <c r="G1579" s="11">
        <v>38851.199999999997</v>
      </c>
      <c r="H1579" s="1"/>
      <c r="I1579" s="1"/>
      <c r="J1579" s="1"/>
      <c r="K1579" s="1"/>
      <c r="L1579" s="1"/>
      <c r="M1579" s="4"/>
      <c r="N1579" s="1"/>
      <c r="O1579" s="4"/>
      <c r="P1579" s="4"/>
      <c r="Q1579" s="4"/>
      <c r="R1579" s="4"/>
      <c r="S1579" s="4"/>
      <c r="T1579" s="1"/>
      <c r="U1579" s="1"/>
      <c r="V1579" s="1"/>
      <c r="W1579" s="1"/>
      <c r="X1579" s="1"/>
      <c r="Y1579" s="1"/>
    </row>
    <row r="1580" spans="1:25" ht="12.75" customHeight="1" x14ac:dyDescent="0.25">
      <c r="A1580" s="4">
        <v>4</v>
      </c>
      <c r="B1580" s="2" t="s">
        <v>2752</v>
      </c>
      <c r="C1580" s="1" t="s">
        <v>1339</v>
      </c>
      <c r="D1580" s="3" t="s">
        <v>35</v>
      </c>
      <c r="E1580" s="11">
        <v>2</v>
      </c>
      <c r="F1580" s="11">
        <v>27312.5</v>
      </c>
      <c r="G1580" s="11">
        <v>54625</v>
      </c>
      <c r="H1580" s="1"/>
      <c r="I1580" s="1"/>
      <c r="J1580" s="1"/>
      <c r="K1580" s="1"/>
      <c r="L1580" s="1"/>
      <c r="M1580" s="4"/>
      <c r="N1580" s="1"/>
      <c r="O1580" s="4"/>
      <c r="P1580" s="4"/>
      <c r="Q1580" s="4"/>
      <c r="R1580" s="4"/>
      <c r="S1580" s="4"/>
      <c r="T1580" s="1"/>
      <c r="U1580" s="1"/>
      <c r="V1580" s="1"/>
      <c r="W1580" s="1"/>
      <c r="X1580" s="1"/>
      <c r="Y1580" s="1"/>
    </row>
    <row r="1581" spans="1:25" ht="12.75" customHeight="1" x14ac:dyDescent="0.25">
      <c r="A1581" s="4">
        <v>5</v>
      </c>
      <c r="B1581" s="2" t="s">
        <v>2753</v>
      </c>
      <c r="C1581" s="2" t="s">
        <v>1340</v>
      </c>
      <c r="D1581" s="3" t="s">
        <v>35</v>
      </c>
      <c r="E1581" s="11">
        <v>1</v>
      </c>
      <c r="F1581" s="11">
        <v>17533.2</v>
      </c>
      <c r="G1581" s="11">
        <v>17533.2</v>
      </c>
      <c r="H1581" s="1"/>
      <c r="I1581" s="1"/>
      <c r="J1581" s="1"/>
      <c r="K1581" s="1"/>
      <c r="L1581" s="1"/>
      <c r="M1581" s="4"/>
      <c r="N1581" s="1"/>
      <c r="O1581" s="4"/>
      <c r="P1581" s="4"/>
      <c r="Q1581" s="4"/>
      <c r="R1581" s="4"/>
      <c r="S1581" s="4"/>
      <c r="T1581" s="1"/>
      <c r="U1581" s="1"/>
      <c r="V1581" s="1"/>
      <c r="W1581" s="1"/>
      <c r="X1581" s="1"/>
      <c r="Y1581" s="1"/>
    </row>
    <row r="1582" spans="1:25" ht="12.75" customHeight="1" x14ac:dyDescent="0.25">
      <c r="A1582" s="4">
        <v>6</v>
      </c>
      <c r="B1582" s="2" t="s">
        <v>2753</v>
      </c>
      <c r="C1582" s="2" t="s">
        <v>1341</v>
      </c>
      <c r="D1582" s="3" t="s">
        <v>35</v>
      </c>
      <c r="E1582" s="11">
        <v>1</v>
      </c>
      <c r="F1582" s="11">
        <v>20930.400000000001</v>
      </c>
      <c r="G1582" s="11">
        <v>20930.400000000001</v>
      </c>
      <c r="H1582" s="1"/>
      <c r="I1582" s="1"/>
      <c r="J1582" s="1"/>
      <c r="K1582" s="1"/>
      <c r="L1582" s="1"/>
      <c r="M1582" s="4"/>
      <c r="N1582" s="1"/>
      <c r="O1582" s="4"/>
      <c r="P1582" s="4"/>
      <c r="Q1582" s="4"/>
      <c r="R1582" s="4"/>
      <c r="S1582" s="4"/>
      <c r="T1582" s="1"/>
      <c r="U1582" s="1"/>
      <c r="V1582" s="1"/>
      <c r="W1582" s="1"/>
      <c r="X1582" s="1"/>
      <c r="Y1582" s="1"/>
    </row>
    <row r="1583" spans="1:25" ht="12.75" customHeight="1" x14ac:dyDescent="0.25">
      <c r="A1583" s="4">
        <v>7</v>
      </c>
      <c r="B1583" s="2" t="s">
        <v>2753</v>
      </c>
      <c r="C1583" s="2" t="s">
        <v>1342</v>
      </c>
      <c r="D1583" s="3" t="s">
        <v>35</v>
      </c>
      <c r="E1583" s="11">
        <v>2</v>
      </c>
      <c r="F1583" s="11">
        <v>21842.400000000001</v>
      </c>
      <c r="G1583" s="11">
        <v>43684.800000000003</v>
      </c>
      <c r="H1583" s="1"/>
      <c r="I1583" s="1"/>
      <c r="J1583" s="1"/>
      <c r="K1583" s="1"/>
      <c r="L1583" s="1"/>
      <c r="M1583" s="4"/>
      <c r="N1583" s="1"/>
      <c r="O1583" s="4"/>
      <c r="P1583" s="4"/>
      <c r="Q1583" s="4"/>
      <c r="R1583" s="4"/>
      <c r="S1583" s="4"/>
      <c r="T1583" s="1"/>
      <c r="U1583" s="1"/>
      <c r="V1583" s="1"/>
      <c r="W1583" s="1"/>
      <c r="X1583" s="1"/>
      <c r="Y1583" s="1"/>
    </row>
    <row r="1584" spans="1:25" ht="12.75" customHeight="1" x14ac:dyDescent="0.25">
      <c r="A1584" s="4">
        <v>8</v>
      </c>
      <c r="B1584" s="1" t="s">
        <v>1343</v>
      </c>
      <c r="C1584" s="2" t="s">
        <v>1344</v>
      </c>
      <c r="D1584" s="3" t="s">
        <v>35</v>
      </c>
      <c r="E1584" s="11">
        <v>1</v>
      </c>
      <c r="F1584" s="11">
        <v>427.62</v>
      </c>
      <c r="G1584" s="11">
        <v>427.62</v>
      </c>
      <c r="H1584" s="1"/>
      <c r="I1584" s="1"/>
      <c r="J1584" s="1"/>
      <c r="K1584" s="1"/>
      <c r="L1584" s="1"/>
      <c r="M1584" s="4"/>
      <c r="N1584" s="1"/>
      <c r="O1584" s="4"/>
      <c r="P1584" s="4"/>
      <c r="Q1584" s="4"/>
      <c r="R1584" s="4"/>
      <c r="S1584" s="4"/>
      <c r="T1584" s="1"/>
      <c r="U1584" s="1"/>
      <c r="V1584" s="1"/>
      <c r="W1584" s="1"/>
      <c r="X1584" s="1"/>
      <c r="Y1584" s="1"/>
    </row>
    <row r="1585" spans="1:25" ht="12.75" customHeight="1" x14ac:dyDescent="0.25">
      <c r="A1585" s="4">
        <v>9</v>
      </c>
      <c r="B1585" s="1" t="s">
        <v>1345</v>
      </c>
      <c r="C1585" s="2" t="s">
        <v>1346</v>
      </c>
      <c r="D1585" s="3" t="s">
        <v>35</v>
      </c>
      <c r="E1585" s="11">
        <v>1</v>
      </c>
      <c r="F1585" s="11">
        <v>2908.28</v>
      </c>
      <c r="G1585" s="11">
        <v>2908.28</v>
      </c>
      <c r="H1585" s="1"/>
      <c r="I1585" s="1"/>
      <c r="J1585" s="1"/>
      <c r="K1585" s="1"/>
      <c r="L1585" s="1"/>
      <c r="M1585" s="4"/>
      <c r="N1585" s="1"/>
      <c r="O1585" s="4"/>
      <c r="P1585" s="4"/>
      <c r="Q1585" s="4"/>
      <c r="R1585" s="4"/>
      <c r="S1585" s="4"/>
      <c r="T1585" s="1"/>
      <c r="U1585" s="1"/>
      <c r="V1585" s="1"/>
      <c r="W1585" s="1"/>
      <c r="X1585" s="1"/>
      <c r="Y1585" s="1"/>
    </row>
    <row r="1586" spans="1:25" ht="12.75" customHeight="1" x14ac:dyDescent="0.25">
      <c r="A1586" s="4">
        <v>10</v>
      </c>
      <c r="B1586" s="1" t="s">
        <v>1347</v>
      </c>
      <c r="C1586" s="2" t="s">
        <v>1348</v>
      </c>
      <c r="D1586" s="3" t="s">
        <v>35</v>
      </c>
      <c r="E1586" s="11">
        <v>3</v>
      </c>
      <c r="F1586" s="11">
        <v>458.68</v>
      </c>
      <c r="G1586" s="11">
        <v>1376.04</v>
      </c>
      <c r="H1586" s="1"/>
      <c r="I1586" s="1"/>
      <c r="J1586" s="1"/>
      <c r="K1586" s="1"/>
      <c r="L1586" s="1"/>
      <c r="M1586" s="4"/>
      <c r="N1586" s="1"/>
      <c r="O1586" s="4"/>
      <c r="P1586" s="4"/>
      <c r="Q1586" s="4"/>
      <c r="R1586" s="4"/>
      <c r="S1586" s="4"/>
      <c r="T1586" s="1"/>
      <c r="U1586" s="1"/>
      <c r="V1586" s="1"/>
      <c r="W1586" s="1"/>
      <c r="X1586" s="1"/>
      <c r="Y1586" s="1"/>
    </row>
    <row r="1587" spans="1:25" ht="12.75" customHeight="1" x14ac:dyDescent="0.25">
      <c r="A1587" s="4">
        <v>11</v>
      </c>
      <c r="B1587" s="1" t="s">
        <v>1349</v>
      </c>
      <c r="C1587" s="2" t="s">
        <v>1350</v>
      </c>
      <c r="D1587" s="3" t="s">
        <v>35</v>
      </c>
      <c r="E1587" s="11">
        <v>3</v>
      </c>
      <c r="F1587" s="11">
        <v>2709.52</v>
      </c>
      <c r="G1587" s="11">
        <v>8128.56</v>
      </c>
      <c r="H1587" s="1"/>
      <c r="I1587" s="1"/>
      <c r="J1587" s="1"/>
      <c r="K1587" s="1"/>
      <c r="L1587" s="1"/>
      <c r="M1587" s="4"/>
      <c r="N1587" s="1"/>
      <c r="O1587" s="4"/>
      <c r="P1587" s="4"/>
      <c r="Q1587" s="4"/>
      <c r="R1587" s="4"/>
      <c r="S1587" s="4"/>
      <c r="T1587" s="1"/>
      <c r="U1587" s="1"/>
      <c r="V1587" s="1"/>
      <c r="W1587" s="1"/>
      <c r="X1587" s="1"/>
      <c r="Y1587" s="1"/>
    </row>
    <row r="1588" spans="1:25" ht="12.75" customHeight="1" x14ac:dyDescent="0.25">
      <c r="A1588" s="4">
        <v>12</v>
      </c>
      <c r="B1588" s="1" t="s">
        <v>1351</v>
      </c>
      <c r="C1588" s="2" t="s">
        <v>1352</v>
      </c>
      <c r="D1588" s="3" t="s">
        <v>35</v>
      </c>
      <c r="E1588" s="11">
        <v>4</v>
      </c>
      <c r="F1588" s="11">
        <v>1362.61</v>
      </c>
      <c r="G1588" s="11">
        <v>5450.44</v>
      </c>
      <c r="H1588" s="1"/>
      <c r="I1588" s="1"/>
      <c r="J1588" s="1"/>
      <c r="K1588" s="1"/>
      <c r="L1588" s="1"/>
      <c r="M1588" s="4"/>
      <c r="N1588" s="1"/>
      <c r="O1588" s="4"/>
      <c r="P1588" s="4"/>
      <c r="Q1588" s="4"/>
      <c r="R1588" s="4"/>
      <c r="S1588" s="4"/>
      <c r="T1588" s="1"/>
      <c r="U1588" s="1"/>
      <c r="V1588" s="1"/>
      <c r="W1588" s="1"/>
      <c r="X1588" s="1"/>
      <c r="Y1588" s="1"/>
    </row>
    <row r="1589" spans="1:25" ht="12.75" customHeight="1" x14ac:dyDescent="0.25">
      <c r="A1589" s="4">
        <v>13</v>
      </c>
      <c r="B1589" s="1" t="s">
        <v>1351</v>
      </c>
      <c r="C1589" s="2" t="s">
        <v>1353</v>
      </c>
      <c r="D1589" s="3" t="s">
        <v>35</v>
      </c>
      <c r="E1589" s="11">
        <v>4</v>
      </c>
      <c r="F1589" s="11">
        <v>1424.33</v>
      </c>
      <c r="G1589" s="11">
        <v>5697.32</v>
      </c>
      <c r="H1589" s="1"/>
      <c r="I1589" s="1"/>
      <c r="J1589" s="1"/>
      <c r="K1589" s="1"/>
      <c r="L1589" s="1"/>
      <c r="M1589" s="4"/>
      <c r="N1589" s="1"/>
      <c r="O1589" s="4"/>
      <c r="P1589" s="4"/>
      <c r="Q1589" s="4"/>
      <c r="R1589" s="4"/>
      <c r="S1589" s="4"/>
      <c r="T1589" s="1"/>
      <c r="U1589" s="1"/>
      <c r="V1589" s="1"/>
      <c r="W1589" s="1"/>
      <c r="X1589" s="1"/>
      <c r="Y1589" s="1"/>
    </row>
    <row r="1590" spans="1:25" ht="12.75" customHeight="1" x14ac:dyDescent="0.25">
      <c r="A1590" s="4">
        <v>14</v>
      </c>
      <c r="B1590" s="1" t="s">
        <v>1351</v>
      </c>
      <c r="C1590" s="2" t="s">
        <v>1354</v>
      </c>
      <c r="D1590" s="3" t="s">
        <v>35</v>
      </c>
      <c r="E1590" s="11">
        <v>2</v>
      </c>
      <c r="F1590" s="11">
        <v>650.41999999999996</v>
      </c>
      <c r="G1590" s="11">
        <v>1300.8399999999999</v>
      </c>
      <c r="H1590" s="1"/>
      <c r="I1590" s="1"/>
      <c r="J1590" s="1"/>
      <c r="K1590" s="1"/>
      <c r="L1590" s="1"/>
      <c r="M1590" s="4"/>
      <c r="N1590" s="1"/>
      <c r="O1590" s="4"/>
      <c r="P1590" s="4"/>
      <c r="Q1590" s="4"/>
      <c r="R1590" s="4"/>
      <c r="S1590" s="4"/>
      <c r="T1590" s="1"/>
      <c r="U1590" s="1"/>
      <c r="V1590" s="1"/>
      <c r="W1590" s="1"/>
      <c r="X1590" s="1"/>
      <c r="Y1590" s="1"/>
    </row>
    <row r="1591" spans="1:25" ht="12.75" customHeight="1" x14ac:dyDescent="0.25">
      <c r="A1591" s="4">
        <v>15</v>
      </c>
      <c r="B1591" s="1" t="s">
        <v>1351</v>
      </c>
      <c r="C1591" s="2" t="s">
        <v>1355</v>
      </c>
      <c r="D1591" s="3" t="s">
        <v>35</v>
      </c>
      <c r="E1591" s="11">
        <v>2</v>
      </c>
      <c r="F1591" s="11">
        <v>733.8</v>
      </c>
      <c r="G1591" s="11">
        <v>1467.6</v>
      </c>
      <c r="H1591" s="1"/>
      <c r="I1591" s="1"/>
      <c r="J1591" s="1"/>
      <c r="K1591" s="1"/>
      <c r="L1591" s="1"/>
      <c r="M1591" s="4"/>
      <c r="N1591" s="1"/>
      <c r="O1591" s="4"/>
      <c r="P1591" s="4"/>
      <c r="Q1591" s="4"/>
      <c r="R1591" s="4"/>
      <c r="S1591" s="4"/>
      <c r="T1591" s="1"/>
      <c r="U1591" s="1"/>
      <c r="V1591" s="1"/>
      <c r="W1591" s="1"/>
      <c r="X1591" s="1"/>
      <c r="Y1591" s="1"/>
    </row>
    <row r="1592" spans="1:25" ht="12.75" customHeight="1" x14ac:dyDescent="0.25">
      <c r="A1592" s="4">
        <v>16</v>
      </c>
      <c r="B1592" s="1" t="s">
        <v>1351</v>
      </c>
      <c r="C1592" s="2" t="s">
        <v>1356</v>
      </c>
      <c r="D1592" s="3" t="s">
        <v>35</v>
      </c>
      <c r="E1592" s="11">
        <v>5</v>
      </c>
      <c r="F1592" s="11">
        <v>408.48</v>
      </c>
      <c r="G1592" s="11">
        <v>2042.4</v>
      </c>
      <c r="H1592" s="1"/>
      <c r="I1592" s="1"/>
      <c r="J1592" s="1"/>
      <c r="K1592" s="1"/>
      <c r="L1592" s="1"/>
      <c r="M1592" s="4"/>
      <c r="N1592" s="1"/>
      <c r="O1592" s="4"/>
      <c r="P1592" s="4"/>
      <c r="Q1592" s="4"/>
      <c r="R1592" s="4"/>
      <c r="S1592" s="4"/>
      <c r="T1592" s="1"/>
      <c r="U1592" s="1"/>
      <c r="V1592" s="1"/>
      <c r="W1592" s="1"/>
      <c r="X1592" s="1"/>
      <c r="Y1592" s="1"/>
    </row>
    <row r="1593" spans="1:25" ht="12.75" customHeight="1" x14ac:dyDescent="0.25">
      <c r="A1593" s="4">
        <v>17</v>
      </c>
      <c r="B1593" s="1" t="s">
        <v>1351</v>
      </c>
      <c r="C1593" s="2" t="s">
        <v>1357</v>
      </c>
      <c r="D1593" s="3" t="s">
        <v>35</v>
      </c>
      <c r="E1593" s="11">
        <v>2</v>
      </c>
      <c r="F1593" s="11">
        <v>476.01</v>
      </c>
      <c r="G1593" s="11">
        <v>952.02</v>
      </c>
      <c r="H1593" s="1"/>
      <c r="I1593" s="1"/>
      <c r="J1593" s="1"/>
      <c r="K1593" s="1"/>
      <c r="L1593" s="1"/>
      <c r="M1593" s="4"/>
      <c r="N1593" s="1"/>
      <c r="O1593" s="4"/>
      <c r="P1593" s="4"/>
      <c r="Q1593" s="4"/>
      <c r="R1593" s="4"/>
      <c r="S1593" s="4"/>
      <c r="T1593" s="1"/>
      <c r="U1593" s="1"/>
      <c r="V1593" s="1"/>
      <c r="W1593" s="1"/>
      <c r="X1593" s="1"/>
      <c r="Y1593" s="1"/>
    </row>
    <row r="1594" spans="1:25" ht="12.75" customHeight="1" x14ac:dyDescent="0.25">
      <c r="A1594" s="4">
        <v>18</v>
      </c>
      <c r="B1594" s="1" t="s">
        <v>1351</v>
      </c>
      <c r="C1594" s="2" t="s">
        <v>1358</v>
      </c>
      <c r="D1594" s="3" t="s">
        <v>35</v>
      </c>
      <c r="E1594" s="11">
        <v>2</v>
      </c>
      <c r="F1594" s="11">
        <v>242.06</v>
      </c>
      <c r="G1594" s="11">
        <v>484.12</v>
      </c>
      <c r="H1594" s="1"/>
      <c r="I1594" s="1"/>
      <c r="J1594" s="1"/>
      <c r="K1594" s="1"/>
      <c r="L1594" s="1"/>
      <c r="M1594" s="4"/>
      <c r="N1594" s="1"/>
      <c r="O1594" s="4"/>
      <c r="P1594" s="4"/>
      <c r="Q1594" s="4"/>
      <c r="R1594" s="4"/>
      <c r="S1594" s="4"/>
      <c r="T1594" s="1"/>
      <c r="U1594" s="1"/>
      <c r="V1594" s="1"/>
      <c r="W1594" s="1"/>
      <c r="X1594" s="1"/>
      <c r="Y1594" s="1"/>
    </row>
    <row r="1595" spans="1:25" ht="12.75" customHeight="1" x14ac:dyDescent="0.25">
      <c r="A1595" s="4">
        <v>19</v>
      </c>
      <c r="B1595" s="1" t="s">
        <v>1351</v>
      </c>
      <c r="C1595" s="2" t="s">
        <v>1359</v>
      </c>
      <c r="D1595" s="3" t="s">
        <v>35</v>
      </c>
      <c r="E1595" s="11">
        <v>2</v>
      </c>
      <c r="F1595" s="11">
        <v>295.18</v>
      </c>
      <c r="G1595" s="11">
        <v>590.36</v>
      </c>
      <c r="H1595" s="1"/>
      <c r="I1595" s="1"/>
      <c r="J1595" s="1"/>
      <c r="K1595" s="1"/>
      <c r="L1595" s="1"/>
      <c r="M1595" s="4"/>
      <c r="N1595" s="1"/>
      <c r="O1595" s="4"/>
      <c r="P1595" s="4"/>
      <c r="Q1595" s="4"/>
      <c r="R1595" s="4"/>
      <c r="S1595" s="4"/>
      <c r="T1595" s="1"/>
      <c r="U1595" s="1"/>
      <c r="V1595" s="1"/>
      <c r="W1595" s="1"/>
      <c r="X1595" s="1"/>
      <c r="Y1595" s="1"/>
    </row>
    <row r="1596" spans="1:25" ht="12.75" customHeight="1" x14ac:dyDescent="0.25">
      <c r="A1596" s="4">
        <v>20</v>
      </c>
      <c r="B1596" s="1" t="s">
        <v>1347</v>
      </c>
      <c r="C1596" s="2" t="s">
        <v>1348</v>
      </c>
      <c r="D1596" s="3" t="s">
        <v>35</v>
      </c>
      <c r="E1596" s="11">
        <v>2</v>
      </c>
      <c r="F1596" s="11">
        <v>458.68</v>
      </c>
      <c r="G1596" s="11">
        <v>917.36</v>
      </c>
      <c r="H1596" s="1"/>
      <c r="I1596" s="1"/>
      <c r="J1596" s="1"/>
      <c r="K1596" s="1"/>
      <c r="L1596" s="1"/>
      <c r="M1596" s="4"/>
      <c r="N1596" s="1"/>
      <c r="O1596" s="4"/>
      <c r="P1596" s="4"/>
      <c r="Q1596" s="4"/>
      <c r="R1596" s="4"/>
      <c r="S1596" s="4"/>
      <c r="T1596" s="1"/>
      <c r="U1596" s="1"/>
      <c r="V1596" s="1"/>
      <c r="W1596" s="1"/>
      <c r="X1596" s="1"/>
      <c r="Y1596" s="1"/>
    </row>
    <row r="1597" spans="1:25" ht="12.75" customHeight="1" x14ac:dyDescent="0.25">
      <c r="A1597" s="4">
        <v>21</v>
      </c>
      <c r="B1597" s="1" t="s">
        <v>1360</v>
      </c>
      <c r="C1597" s="2" t="s">
        <v>1361</v>
      </c>
      <c r="D1597" s="3" t="s">
        <v>35</v>
      </c>
      <c r="E1597" s="11">
        <v>2</v>
      </c>
      <c r="F1597" s="11">
        <v>5645.74</v>
      </c>
      <c r="G1597" s="11">
        <v>11291.48</v>
      </c>
      <c r="H1597" s="1"/>
      <c r="I1597" s="1"/>
      <c r="J1597" s="1"/>
      <c r="K1597" s="1"/>
      <c r="L1597" s="1"/>
      <c r="M1597" s="4"/>
      <c r="N1597" s="1"/>
      <c r="O1597" s="4"/>
      <c r="P1597" s="4"/>
      <c r="Q1597" s="4"/>
      <c r="R1597" s="4"/>
      <c r="S1597" s="4"/>
      <c r="T1597" s="1"/>
      <c r="U1597" s="1"/>
      <c r="V1597" s="1"/>
      <c r="W1597" s="1"/>
      <c r="X1597" s="1"/>
      <c r="Y1597" s="1"/>
    </row>
    <row r="1598" spans="1:25" ht="12.75" customHeight="1" x14ac:dyDescent="0.25">
      <c r="A1598" s="4">
        <v>22</v>
      </c>
      <c r="B1598" s="1" t="s">
        <v>1362</v>
      </c>
      <c r="C1598" s="2" t="s">
        <v>1363</v>
      </c>
      <c r="D1598" s="3" t="s">
        <v>35</v>
      </c>
      <c r="E1598" s="11">
        <v>2</v>
      </c>
      <c r="F1598" s="11">
        <v>543.62</v>
      </c>
      <c r="G1598" s="11">
        <v>1087.24</v>
      </c>
      <c r="H1598" s="1"/>
      <c r="I1598" s="1"/>
      <c r="J1598" s="1"/>
      <c r="K1598" s="1"/>
      <c r="L1598" s="1"/>
      <c r="M1598" s="4"/>
      <c r="N1598" s="1"/>
      <c r="O1598" s="4"/>
      <c r="P1598" s="4"/>
      <c r="Q1598" s="4"/>
      <c r="R1598" s="4"/>
      <c r="S1598" s="4"/>
      <c r="T1598" s="1"/>
      <c r="U1598" s="1"/>
      <c r="V1598" s="1"/>
      <c r="W1598" s="1"/>
      <c r="X1598" s="1"/>
      <c r="Y1598" s="1"/>
    </row>
    <row r="1599" spans="1:25" ht="12.75" customHeight="1" x14ac:dyDescent="0.25">
      <c r="A1599" s="4">
        <v>23</v>
      </c>
      <c r="B1599" s="1" t="s">
        <v>1362</v>
      </c>
      <c r="C1599" s="2" t="s">
        <v>1364</v>
      </c>
      <c r="D1599" s="3" t="s">
        <v>35</v>
      </c>
      <c r="E1599" s="11">
        <v>1</v>
      </c>
      <c r="F1599" s="11">
        <v>361.26</v>
      </c>
      <c r="G1599" s="11">
        <v>361.26</v>
      </c>
      <c r="H1599" s="1"/>
      <c r="I1599" s="1"/>
      <c r="J1599" s="1"/>
      <c r="K1599" s="1"/>
      <c r="L1599" s="1"/>
      <c r="M1599" s="4"/>
      <c r="N1599" s="1"/>
      <c r="O1599" s="4"/>
      <c r="P1599" s="4"/>
      <c r="Q1599" s="4"/>
      <c r="R1599" s="4"/>
      <c r="S1599" s="4"/>
      <c r="T1599" s="1"/>
      <c r="U1599" s="1"/>
      <c r="V1599" s="1"/>
      <c r="W1599" s="1"/>
      <c r="X1599" s="1"/>
      <c r="Y1599" s="1"/>
    </row>
    <row r="1600" spans="1:25" ht="12.75" customHeight="1" x14ac:dyDescent="0.25">
      <c r="A1600" s="4">
        <v>24</v>
      </c>
      <c r="B1600" s="1" t="s">
        <v>1362</v>
      </c>
      <c r="C1600" s="2" t="s">
        <v>1365</v>
      </c>
      <c r="D1600" s="3" t="s">
        <v>35</v>
      </c>
      <c r="E1600" s="11">
        <v>1</v>
      </c>
      <c r="F1600" s="11">
        <v>250.21</v>
      </c>
      <c r="G1600" s="11">
        <v>250.21</v>
      </c>
      <c r="H1600" s="1"/>
      <c r="I1600" s="1"/>
      <c r="J1600" s="1"/>
      <c r="K1600" s="1"/>
      <c r="L1600" s="1"/>
      <c r="M1600" s="4"/>
      <c r="N1600" s="1"/>
      <c r="O1600" s="4"/>
      <c r="P1600" s="4"/>
      <c r="Q1600" s="4"/>
      <c r="R1600" s="4"/>
      <c r="S1600" s="4"/>
      <c r="T1600" s="1"/>
      <c r="U1600" s="1"/>
      <c r="V1600" s="1"/>
      <c r="W1600" s="1"/>
      <c r="X1600" s="1"/>
      <c r="Y1600" s="1"/>
    </row>
    <row r="1601" spans="1:25" ht="12.75" customHeight="1" x14ac:dyDescent="0.25">
      <c r="A1601" s="4">
        <v>25</v>
      </c>
      <c r="B1601" s="1" t="s">
        <v>1362</v>
      </c>
      <c r="C1601" s="2" t="s">
        <v>1366</v>
      </c>
      <c r="D1601" s="3" t="s">
        <v>35</v>
      </c>
      <c r="E1601" s="11">
        <v>1</v>
      </c>
      <c r="F1601" s="11">
        <v>188.39</v>
      </c>
      <c r="G1601" s="11">
        <v>188.39</v>
      </c>
      <c r="H1601" s="1"/>
      <c r="I1601" s="1"/>
      <c r="J1601" s="1"/>
      <c r="K1601" s="1"/>
      <c r="L1601" s="1"/>
      <c r="M1601" s="4"/>
      <c r="N1601" s="1"/>
      <c r="O1601" s="4"/>
      <c r="P1601" s="4"/>
      <c r="Q1601" s="4"/>
      <c r="R1601" s="4"/>
      <c r="S1601" s="4"/>
      <c r="T1601" s="1"/>
      <c r="U1601" s="1"/>
      <c r="V1601" s="1"/>
      <c r="W1601" s="1"/>
      <c r="X1601" s="1"/>
      <c r="Y1601" s="1"/>
    </row>
    <row r="1602" spans="1:25" ht="12.75" customHeight="1" x14ac:dyDescent="0.25">
      <c r="A1602" s="4">
        <v>26</v>
      </c>
      <c r="B1602" s="1" t="s">
        <v>1367</v>
      </c>
      <c r="C1602" s="2" t="s">
        <v>1368</v>
      </c>
      <c r="D1602" s="3" t="s">
        <v>793</v>
      </c>
      <c r="E1602" s="11">
        <v>0.1</v>
      </c>
      <c r="F1602" s="11">
        <v>1525.33</v>
      </c>
      <c r="G1602" s="11">
        <v>152.53</v>
      </c>
      <c r="H1602" s="1"/>
      <c r="I1602" s="1"/>
      <c r="J1602" s="1"/>
      <c r="K1602" s="1"/>
      <c r="L1602" s="1"/>
      <c r="M1602" s="4"/>
      <c r="N1602" s="1"/>
      <c r="O1602" s="4"/>
      <c r="P1602" s="4"/>
      <c r="Q1602" s="4"/>
      <c r="R1602" s="4"/>
      <c r="S1602" s="4"/>
      <c r="T1602" s="1"/>
      <c r="U1602" s="1"/>
      <c r="V1602" s="1"/>
      <c r="W1602" s="1"/>
      <c r="X1602" s="1"/>
      <c r="Y1602" s="1"/>
    </row>
    <row r="1603" spans="1:25" ht="12.75" customHeight="1" x14ac:dyDescent="0.25">
      <c r="A1603" s="4">
        <v>27</v>
      </c>
      <c r="B1603" s="2" t="s">
        <v>2754</v>
      </c>
      <c r="C1603" s="2" t="s">
        <v>1369</v>
      </c>
      <c r="D1603" s="3" t="s">
        <v>35</v>
      </c>
      <c r="E1603" s="11">
        <v>1</v>
      </c>
      <c r="F1603" s="11">
        <v>2304.21</v>
      </c>
      <c r="G1603" s="11">
        <v>2304.21</v>
      </c>
      <c r="H1603" s="1"/>
      <c r="I1603" s="1"/>
      <c r="J1603" s="1"/>
      <c r="K1603" s="1"/>
      <c r="L1603" s="1"/>
      <c r="M1603" s="4"/>
      <c r="N1603" s="1"/>
      <c r="O1603" s="4"/>
      <c r="P1603" s="4"/>
      <c r="Q1603" s="4"/>
      <c r="R1603" s="4"/>
      <c r="S1603" s="4"/>
      <c r="T1603" s="1"/>
      <c r="U1603" s="1"/>
      <c r="V1603" s="1"/>
      <c r="W1603" s="1"/>
      <c r="X1603" s="1"/>
      <c r="Y1603" s="1"/>
    </row>
    <row r="1604" spans="1:25" ht="12.75" customHeight="1" x14ac:dyDescent="0.25">
      <c r="A1604" s="4">
        <v>28</v>
      </c>
      <c r="B1604" s="1" t="s">
        <v>1370</v>
      </c>
      <c r="C1604" s="2" t="s">
        <v>1371</v>
      </c>
      <c r="D1604" s="3" t="s">
        <v>793</v>
      </c>
      <c r="E1604" s="11">
        <v>0.2</v>
      </c>
      <c r="F1604" s="11">
        <v>1255.43</v>
      </c>
      <c r="G1604" s="11">
        <v>251.09</v>
      </c>
      <c r="H1604" s="1"/>
      <c r="I1604" s="1"/>
      <c r="J1604" s="1"/>
      <c r="K1604" s="1"/>
      <c r="L1604" s="1"/>
      <c r="M1604" s="4"/>
      <c r="N1604" s="1"/>
      <c r="O1604" s="4"/>
      <c r="P1604" s="4"/>
      <c r="Q1604" s="4"/>
      <c r="R1604" s="4"/>
      <c r="S1604" s="4"/>
      <c r="T1604" s="1"/>
      <c r="U1604" s="1"/>
      <c r="V1604" s="1"/>
      <c r="W1604" s="1"/>
      <c r="X1604" s="1"/>
      <c r="Y1604" s="1"/>
    </row>
    <row r="1605" spans="1:25" ht="12.75" customHeight="1" x14ac:dyDescent="0.25">
      <c r="A1605" s="4">
        <v>29</v>
      </c>
      <c r="B1605" s="2" t="s">
        <v>2754</v>
      </c>
      <c r="C1605" s="2" t="s">
        <v>1372</v>
      </c>
      <c r="D1605" s="3" t="s">
        <v>35</v>
      </c>
      <c r="E1605" s="11">
        <v>2</v>
      </c>
      <c r="F1605" s="11">
        <v>828.04</v>
      </c>
      <c r="G1605" s="11">
        <v>1656.08</v>
      </c>
      <c r="H1605" s="1"/>
      <c r="I1605" s="1"/>
      <c r="J1605" s="1"/>
      <c r="K1605" s="1"/>
      <c r="L1605" s="1"/>
      <c r="M1605" s="4"/>
      <c r="N1605" s="1"/>
      <c r="O1605" s="4"/>
      <c r="P1605" s="4"/>
      <c r="Q1605" s="4"/>
      <c r="R1605" s="4"/>
      <c r="S1605" s="4"/>
      <c r="T1605" s="1"/>
      <c r="U1605" s="1"/>
      <c r="V1605" s="1"/>
      <c r="W1605" s="1"/>
      <c r="X1605" s="1"/>
      <c r="Y1605" s="1"/>
    </row>
    <row r="1606" spans="1:25" ht="12.75" customHeight="1" x14ac:dyDescent="0.25">
      <c r="A1606" s="4">
        <v>30</v>
      </c>
      <c r="B1606" s="1" t="s">
        <v>1373</v>
      </c>
      <c r="C1606" s="2" t="s">
        <v>1374</v>
      </c>
      <c r="D1606" s="3" t="s">
        <v>793</v>
      </c>
      <c r="E1606" s="11">
        <v>0.1</v>
      </c>
      <c r="F1606" s="11">
        <v>1057.71</v>
      </c>
      <c r="G1606" s="11">
        <v>105.77</v>
      </c>
      <c r="H1606" s="1"/>
      <c r="I1606" s="1"/>
      <c r="J1606" s="1"/>
      <c r="K1606" s="1"/>
      <c r="L1606" s="1"/>
      <c r="M1606" s="4"/>
      <c r="N1606" s="1"/>
      <c r="O1606" s="4"/>
      <c r="P1606" s="4"/>
      <c r="Q1606" s="4"/>
      <c r="R1606" s="4"/>
      <c r="S1606" s="4"/>
      <c r="T1606" s="1"/>
      <c r="U1606" s="1"/>
      <c r="V1606" s="1"/>
      <c r="W1606" s="1"/>
      <c r="X1606" s="1"/>
      <c r="Y1606" s="1"/>
    </row>
    <row r="1607" spans="1:25" ht="12.75" customHeight="1" x14ac:dyDescent="0.25">
      <c r="A1607" s="4">
        <v>31</v>
      </c>
      <c r="B1607" s="2" t="s">
        <v>2754</v>
      </c>
      <c r="C1607" s="2" t="s">
        <v>1375</v>
      </c>
      <c r="D1607" s="3" t="s">
        <v>35</v>
      </c>
      <c r="E1607" s="11">
        <v>1</v>
      </c>
      <c r="F1607" s="11">
        <v>564.17999999999995</v>
      </c>
      <c r="G1607" s="11">
        <v>564.17999999999995</v>
      </c>
      <c r="H1607" s="1"/>
      <c r="I1607" s="1"/>
      <c r="J1607" s="1"/>
      <c r="K1607" s="1"/>
      <c r="L1607" s="1"/>
      <c r="M1607" s="4"/>
      <c r="N1607" s="1"/>
      <c r="O1607" s="4"/>
      <c r="P1607" s="4"/>
      <c r="Q1607" s="4"/>
      <c r="R1607" s="4"/>
      <c r="S1607" s="4"/>
      <c r="T1607" s="1"/>
      <c r="U1607" s="1"/>
      <c r="V1607" s="1"/>
      <c r="W1607" s="1"/>
      <c r="X1607" s="1"/>
      <c r="Y1607" s="1"/>
    </row>
    <row r="1608" spans="1:25" ht="12.75" customHeight="1" x14ac:dyDescent="0.25">
      <c r="A1608" s="4">
        <v>32</v>
      </c>
      <c r="B1608" s="1" t="s">
        <v>1376</v>
      </c>
      <c r="C1608" s="2" t="s">
        <v>1377</v>
      </c>
      <c r="D1608" s="3" t="s">
        <v>793</v>
      </c>
      <c r="E1608" s="11">
        <v>0.2</v>
      </c>
      <c r="F1608" s="11">
        <v>1028.44</v>
      </c>
      <c r="G1608" s="11">
        <v>205.69</v>
      </c>
      <c r="H1608" s="1"/>
      <c r="I1608" s="1"/>
      <c r="J1608" s="1"/>
      <c r="K1608" s="1"/>
      <c r="L1608" s="1"/>
      <c r="M1608" s="4"/>
      <c r="N1608" s="1"/>
      <c r="O1608" s="4"/>
      <c r="P1608" s="4"/>
      <c r="Q1608" s="4"/>
      <c r="R1608" s="4"/>
      <c r="S1608" s="4"/>
      <c r="T1608" s="1"/>
      <c r="U1608" s="1"/>
      <c r="V1608" s="1"/>
      <c r="W1608" s="1"/>
      <c r="X1608" s="1"/>
      <c r="Y1608" s="1"/>
    </row>
    <row r="1609" spans="1:25" ht="12.75" customHeight="1" x14ac:dyDescent="0.25">
      <c r="A1609" s="4">
        <v>33</v>
      </c>
      <c r="B1609" s="2" t="s">
        <v>2754</v>
      </c>
      <c r="C1609" s="2" t="s">
        <v>1378</v>
      </c>
      <c r="D1609" s="3" t="s">
        <v>35</v>
      </c>
      <c r="E1609" s="11">
        <v>1</v>
      </c>
      <c r="F1609" s="11">
        <v>399.67</v>
      </c>
      <c r="G1609" s="11">
        <v>399.67</v>
      </c>
      <c r="H1609" s="1"/>
      <c r="I1609" s="1"/>
      <c r="J1609" s="1"/>
      <c r="K1609" s="1"/>
      <c r="L1609" s="1"/>
      <c r="M1609" s="4"/>
      <c r="N1609" s="1"/>
      <c r="O1609" s="4"/>
      <c r="P1609" s="4"/>
      <c r="Q1609" s="4"/>
      <c r="R1609" s="4"/>
      <c r="S1609" s="4"/>
      <c r="T1609" s="1"/>
      <c r="U1609" s="1"/>
      <c r="V1609" s="1"/>
      <c r="W1609" s="1"/>
      <c r="X1609" s="1"/>
      <c r="Y1609" s="1"/>
    </row>
    <row r="1610" spans="1:25" ht="12.75" customHeight="1" x14ac:dyDescent="0.25">
      <c r="A1610" s="4">
        <v>34</v>
      </c>
      <c r="B1610" s="2" t="s">
        <v>2754</v>
      </c>
      <c r="C1610" s="2" t="s">
        <v>1379</v>
      </c>
      <c r="D1610" s="3" t="s">
        <v>35</v>
      </c>
      <c r="E1610" s="11">
        <v>1</v>
      </c>
      <c r="F1610" s="11">
        <v>237.04</v>
      </c>
      <c r="G1610" s="11">
        <v>237.04</v>
      </c>
      <c r="H1610" s="1"/>
      <c r="I1610" s="1"/>
      <c r="J1610" s="1"/>
      <c r="K1610" s="1"/>
      <c r="L1610" s="1"/>
      <c r="M1610" s="4"/>
      <c r="N1610" s="1"/>
      <c r="O1610" s="4"/>
      <c r="P1610" s="4"/>
      <c r="Q1610" s="4"/>
      <c r="R1610" s="4"/>
      <c r="S1610" s="4"/>
      <c r="T1610" s="1"/>
      <c r="U1610" s="1"/>
      <c r="V1610" s="1"/>
      <c r="W1610" s="1"/>
      <c r="X1610" s="1"/>
      <c r="Y1610" s="1"/>
    </row>
    <row r="1611" spans="1:25" ht="12.75" customHeight="1" x14ac:dyDescent="0.25">
      <c r="A1611" s="4">
        <v>35</v>
      </c>
      <c r="B1611" s="2" t="s">
        <v>2488</v>
      </c>
      <c r="C1611" s="2" t="s">
        <v>1380</v>
      </c>
      <c r="D1611" s="3" t="s">
        <v>1381</v>
      </c>
      <c r="E1611" s="11">
        <v>0.30000000000000004</v>
      </c>
      <c r="F1611" s="11">
        <v>4718.5600000000004</v>
      </c>
      <c r="G1611" s="11">
        <v>1415.57</v>
      </c>
      <c r="H1611" s="1"/>
      <c r="I1611" s="1"/>
      <c r="J1611" s="1"/>
      <c r="K1611" s="1"/>
      <c r="L1611" s="1"/>
      <c r="M1611" s="4"/>
      <c r="N1611" s="1"/>
      <c r="O1611" s="4"/>
      <c r="P1611" s="4"/>
      <c r="Q1611" s="4"/>
      <c r="R1611" s="4"/>
      <c r="S1611" s="4"/>
      <c r="T1611" s="1"/>
      <c r="U1611" s="1"/>
      <c r="V1611" s="1"/>
      <c r="W1611" s="1"/>
      <c r="X1611" s="1"/>
      <c r="Y1611" s="1"/>
    </row>
    <row r="1612" spans="1:25" ht="12.75" customHeight="1" x14ac:dyDescent="0.25">
      <c r="A1612" s="4">
        <v>36</v>
      </c>
      <c r="B1612" s="2" t="s">
        <v>2755</v>
      </c>
      <c r="C1612" s="2" t="s">
        <v>1382</v>
      </c>
      <c r="D1612" s="3" t="s">
        <v>35</v>
      </c>
      <c r="E1612" s="11">
        <v>1</v>
      </c>
      <c r="F1612" s="11">
        <v>6972.97</v>
      </c>
      <c r="G1612" s="11">
        <v>6972.97</v>
      </c>
      <c r="H1612" s="1"/>
      <c r="I1612" s="1"/>
      <c r="J1612" s="1"/>
      <c r="K1612" s="1"/>
      <c r="L1612" s="1"/>
      <c r="M1612" s="4"/>
      <c r="N1612" s="1"/>
      <c r="O1612" s="4"/>
      <c r="P1612" s="4"/>
      <c r="Q1612" s="4"/>
      <c r="R1612" s="4"/>
      <c r="S1612" s="4"/>
      <c r="T1612" s="1"/>
      <c r="U1612" s="1"/>
      <c r="V1612" s="1"/>
      <c r="W1612" s="1"/>
      <c r="X1612" s="1"/>
      <c r="Y1612" s="1"/>
    </row>
    <row r="1613" spans="1:25" ht="12.75" customHeight="1" x14ac:dyDescent="0.25">
      <c r="A1613" s="4">
        <v>37</v>
      </c>
      <c r="B1613" s="2" t="s">
        <v>2755</v>
      </c>
      <c r="C1613" s="2" t="s">
        <v>1383</v>
      </c>
      <c r="D1613" s="3" t="s">
        <v>35</v>
      </c>
      <c r="E1613" s="11">
        <v>1</v>
      </c>
      <c r="F1613" s="11">
        <v>6623.93</v>
      </c>
      <c r="G1613" s="11">
        <v>6623.93</v>
      </c>
      <c r="H1613" s="1"/>
      <c r="I1613" s="1"/>
      <c r="J1613" s="1"/>
      <c r="K1613" s="1"/>
      <c r="L1613" s="1"/>
      <c r="M1613" s="4"/>
      <c r="N1613" s="1"/>
      <c r="O1613" s="4"/>
      <c r="P1613" s="4"/>
      <c r="Q1613" s="4"/>
      <c r="R1613" s="4"/>
      <c r="S1613" s="4"/>
      <c r="T1613" s="1"/>
      <c r="U1613" s="1"/>
      <c r="V1613" s="1"/>
      <c r="W1613" s="1"/>
      <c r="X1613" s="1"/>
      <c r="Y1613" s="1"/>
    </row>
    <row r="1614" spans="1:25" ht="12.75" customHeight="1" x14ac:dyDescent="0.25">
      <c r="A1614" s="4">
        <v>38</v>
      </c>
      <c r="B1614" s="2" t="s">
        <v>2755</v>
      </c>
      <c r="C1614" s="2" t="s">
        <v>1384</v>
      </c>
      <c r="D1614" s="3" t="s">
        <v>35</v>
      </c>
      <c r="E1614" s="11">
        <v>1</v>
      </c>
      <c r="F1614" s="11">
        <v>6623.93</v>
      </c>
      <c r="G1614" s="11">
        <v>6623.93</v>
      </c>
      <c r="H1614" s="1"/>
      <c r="I1614" s="1"/>
      <c r="J1614" s="1"/>
      <c r="K1614" s="1"/>
      <c r="L1614" s="1"/>
      <c r="M1614" s="4"/>
      <c r="N1614" s="1"/>
      <c r="O1614" s="4"/>
      <c r="P1614" s="4"/>
      <c r="Q1614" s="4"/>
      <c r="R1614" s="4"/>
      <c r="S1614" s="4"/>
      <c r="T1614" s="1"/>
      <c r="U1614" s="1"/>
      <c r="V1614" s="1"/>
      <c r="W1614" s="1"/>
      <c r="X1614" s="1"/>
      <c r="Y1614" s="1"/>
    </row>
    <row r="1615" spans="1:25" ht="12.75" customHeight="1" x14ac:dyDescent="0.25">
      <c r="A1615" s="4">
        <v>39</v>
      </c>
      <c r="B1615" s="1" t="s">
        <v>1385</v>
      </c>
      <c r="C1615" s="2" t="s">
        <v>1386</v>
      </c>
      <c r="D1615" s="3" t="s">
        <v>35</v>
      </c>
      <c r="E1615" s="11">
        <v>1</v>
      </c>
      <c r="F1615" s="11">
        <v>659</v>
      </c>
      <c r="G1615" s="11">
        <v>659</v>
      </c>
      <c r="H1615" s="1"/>
      <c r="I1615" s="1"/>
      <c r="J1615" s="1"/>
      <c r="K1615" s="1"/>
      <c r="L1615" s="1"/>
      <c r="M1615" s="4"/>
      <c r="N1615" s="1"/>
      <c r="O1615" s="4"/>
      <c r="P1615" s="4"/>
      <c r="Q1615" s="4"/>
      <c r="R1615" s="4"/>
      <c r="S1615" s="4"/>
      <c r="T1615" s="1"/>
      <c r="U1615" s="1"/>
      <c r="V1615" s="1"/>
      <c r="W1615" s="1"/>
      <c r="X1615" s="1"/>
      <c r="Y1615" s="1"/>
    </row>
    <row r="1616" spans="1:25" ht="12.75" customHeight="1" x14ac:dyDescent="0.25">
      <c r="A1616" s="4">
        <v>40</v>
      </c>
      <c r="B1616" s="1" t="s">
        <v>1026</v>
      </c>
      <c r="C1616" s="1" t="s">
        <v>1027</v>
      </c>
      <c r="D1616" s="3" t="s">
        <v>35</v>
      </c>
      <c r="E1616" s="11">
        <v>2</v>
      </c>
      <c r="F1616" s="11">
        <v>129.83000000000001</v>
      </c>
      <c r="G1616" s="11">
        <v>259.66000000000003</v>
      </c>
      <c r="H1616" s="1"/>
      <c r="I1616" s="1"/>
      <c r="J1616" s="1"/>
      <c r="K1616" s="1"/>
      <c r="L1616" s="1"/>
      <c r="M1616" s="4"/>
      <c r="N1616" s="1"/>
      <c r="O1616" s="4"/>
      <c r="P1616" s="4"/>
      <c r="Q1616" s="4"/>
      <c r="R1616" s="4"/>
      <c r="S1616" s="4"/>
      <c r="T1616" s="1"/>
      <c r="U1616" s="1"/>
      <c r="V1616" s="1"/>
      <c r="W1616" s="1"/>
      <c r="X1616" s="1"/>
      <c r="Y1616" s="1"/>
    </row>
    <row r="1617" spans="1:25" ht="12.75" customHeight="1" x14ac:dyDescent="0.25">
      <c r="A1617" s="4">
        <v>41</v>
      </c>
      <c r="B1617" s="1" t="s">
        <v>1387</v>
      </c>
      <c r="C1617" s="2" t="s">
        <v>1388</v>
      </c>
      <c r="D1617" s="3" t="s">
        <v>35</v>
      </c>
      <c r="E1617" s="11">
        <v>2</v>
      </c>
      <c r="F1617" s="11">
        <v>190.09</v>
      </c>
      <c r="G1617" s="11">
        <v>380.18</v>
      </c>
      <c r="H1617" s="1"/>
      <c r="I1617" s="1"/>
      <c r="J1617" s="1"/>
      <c r="K1617" s="1"/>
      <c r="L1617" s="1"/>
      <c r="M1617" s="4"/>
      <c r="N1617" s="1"/>
      <c r="O1617" s="4"/>
      <c r="P1617" s="4"/>
      <c r="Q1617" s="4"/>
      <c r="R1617" s="4"/>
      <c r="S1617" s="4"/>
      <c r="T1617" s="1"/>
      <c r="U1617" s="1"/>
      <c r="V1617" s="1"/>
      <c r="W1617" s="1"/>
      <c r="X1617" s="1"/>
      <c r="Y1617" s="1"/>
    </row>
    <row r="1618" spans="1:25" ht="12.75" customHeight="1" x14ac:dyDescent="0.25">
      <c r="A1618" s="4">
        <v>42</v>
      </c>
      <c r="B1618" s="1" t="s">
        <v>1389</v>
      </c>
      <c r="C1618" s="2" t="s">
        <v>1390</v>
      </c>
      <c r="D1618" s="3" t="s">
        <v>35</v>
      </c>
      <c r="E1618" s="11">
        <v>2</v>
      </c>
      <c r="F1618" s="11">
        <v>3155.55</v>
      </c>
      <c r="G1618" s="11">
        <v>6311.1</v>
      </c>
      <c r="H1618" s="1"/>
      <c r="I1618" s="1"/>
      <c r="J1618" s="1"/>
      <c r="K1618" s="1"/>
      <c r="L1618" s="1"/>
      <c r="M1618" s="4"/>
      <c r="N1618" s="1"/>
      <c r="O1618" s="4"/>
      <c r="P1618" s="4"/>
      <c r="Q1618" s="4"/>
      <c r="R1618" s="4"/>
      <c r="S1618" s="4"/>
      <c r="T1618" s="1"/>
      <c r="U1618" s="1"/>
      <c r="V1618" s="1"/>
      <c r="W1618" s="1"/>
      <c r="X1618" s="1"/>
      <c r="Y1618" s="1"/>
    </row>
    <row r="1619" spans="1:25" ht="12.75" customHeight="1" x14ac:dyDescent="0.25">
      <c r="A1619" s="4">
        <v>43</v>
      </c>
      <c r="B1619" s="1" t="s">
        <v>1391</v>
      </c>
      <c r="C1619" s="2" t="s">
        <v>1392</v>
      </c>
      <c r="D1619" s="3" t="s">
        <v>35</v>
      </c>
      <c r="E1619" s="11">
        <v>4</v>
      </c>
      <c r="F1619" s="11">
        <v>73.53</v>
      </c>
      <c r="G1619" s="11">
        <v>294.12</v>
      </c>
      <c r="H1619" s="1"/>
      <c r="I1619" s="1"/>
      <c r="J1619" s="1"/>
      <c r="K1619" s="1"/>
      <c r="L1619" s="1"/>
      <c r="M1619" s="4"/>
      <c r="N1619" s="1"/>
      <c r="O1619" s="4"/>
      <c r="P1619" s="4"/>
      <c r="Q1619" s="4"/>
      <c r="R1619" s="4"/>
      <c r="S1619" s="4"/>
      <c r="T1619" s="1"/>
      <c r="U1619" s="1"/>
      <c r="V1619" s="1"/>
      <c r="W1619" s="1"/>
      <c r="X1619" s="1"/>
      <c r="Y1619" s="1"/>
    </row>
    <row r="1620" spans="1:25" ht="12.75" customHeight="1" x14ac:dyDescent="0.25">
      <c r="A1620" s="4">
        <v>44</v>
      </c>
      <c r="B1620" s="1" t="s">
        <v>1393</v>
      </c>
      <c r="C1620" s="2" t="s">
        <v>1394</v>
      </c>
      <c r="D1620" s="3" t="s">
        <v>83</v>
      </c>
      <c r="E1620" s="11">
        <v>0.23500000000000001</v>
      </c>
      <c r="F1620" s="11">
        <v>7778.62</v>
      </c>
      <c r="G1620" s="11">
        <v>1827.98</v>
      </c>
      <c r="H1620" s="1"/>
      <c r="I1620" s="1"/>
      <c r="J1620" s="1"/>
      <c r="K1620" s="1"/>
      <c r="L1620" s="1"/>
      <c r="M1620" s="4"/>
      <c r="N1620" s="1"/>
      <c r="O1620" s="4"/>
      <c r="P1620" s="4"/>
      <c r="Q1620" s="4"/>
      <c r="R1620" s="4"/>
      <c r="S1620" s="4"/>
      <c r="T1620" s="1"/>
      <c r="U1620" s="1"/>
      <c r="V1620" s="1"/>
      <c r="W1620" s="1"/>
      <c r="X1620" s="1"/>
      <c r="Y1620" s="1"/>
    </row>
    <row r="1621" spans="1:25" ht="12.75" customHeight="1" x14ac:dyDescent="0.25">
      <c r="A1621" s="4">
        <v>45</v>
      </c>
      <c r="B1621" s="1" t="s">
        <v>1395</v>
      </c>
      <c r="C1621" s="2" t="s">
        <v>1396</v>
      </c>
      <c r="D1621" s="3" t="s">
        <v>69</v>
      </c>
      <c r="E1621" s="11">
        <v>2</v>
      </c>
      <c r="F1621" s="11">
        <v>48.95</v>
      </c>
      <c r="G1621" s="11">
        <v>97.9</v>
      </c>
      <c r="H1621" s="1"/>
      <c r="I1621" s="1"/>
      <c r="J1621" s="1"/>
      <c r="K1621" s="1"/>
      <c r="L1621" s="1"/>
      <c r="M1621" s="4"/>
      <c r="N1621" s="1"/>
      <c r="O1621" s="4"/>
      <c r="P1621" s="4"/>
      <c r="Q1621" s="4"/>
      <c r="R1621" s="4"/>
      <c r="S1621" s="4"/>
      <c r="T1621" s="1"/>
      <c r="U1621" s="1"/>
      <c r="V1621" s="1"/>
      <c r="W1621" s="1"/>
      <c r="X1621" s="1"/>
      <c r="Y1621" s="1"/>
    </row>
    <row r="1622" spans="1:25" ht="12.75" customHeight="1" x14ac:dyDescent="0.25">
      <c r="A1622" s="4">
        <v>46</v>
      </c>
      <c r="B1622" s="1" t="s">
        <v>1397</v>
      </c>
      <c r="C1622" s="2" t="s">
        <v>1398</v>
      </c>
      <c r="D1622" s="3" t="s">
        <v>69</v>
      </c>
      <c r="E1622" s="11">
        <v>4.3650000000000002</v>
      </c>
      <c r="F1622" s="11">
        <v>65.91</v>
      </c>
      <c r="G1622" s="11">
        <v>287.7</v>
      </c>
      <c r="H1622" s="1"/>
      <c r="I1622" s="1"/>
      <c r="J1622" s="1"/>
      <c r="K1622" s="1"/>
      <c r="L1622" s="1"/>
      <c r="M1622" s="4"/>
      <c r="N1622" s="1"/>
      <c r="O1622" s="4"/>
      <c r="P1622" s="4"/>
      <c r="Q1622" s="4"/>
      <c r="R1622" s="4"/>
      <c r="S1622" s="4"/>
      <c r="T1622" s="1"/>
      <c r="U1622" s="1"/>
      <c r="V1622" s="1"/>
      <c r="W1622" s="1"/>
      <c r="X1622" s="1"/>
      <c r="Y1622" s="1"/>
    </row>
    <row r="1623" spans="1:25" ht="12.75" customHeight="1" x14ac:dyDescent="0.25">
      <c r="A1623" s="4">
        <v>47</v>
      </c>
      <c r="B1623" s="1" t="s">
        <v>1399</v>
      </c>
      <c r="C1623" s="2" t="s">
        <v>1400</v>
      </c>
      <c r="D1623" s="3" t="s">
        <v>69</v>
      </c>
      <c r="E1623" s="11">
        <v>5.335</v>
      </c>
      <c r="F1623" s="11">
        <v>83.99</v>
      </c>
      <c r="G1623" s="11">
        <v>448.09</v>
      </c>
      <c r="H1623" s="1"/>
      <c r="I1623" s="1"/>
      <c r="J1623" s="1"/>
      <c r="K1623" s="1"/>
      <c r="L1623" s="1"/>
      <c r="M1623" s="4"/>
      <c r="N1623" s="1"/>
      <c r="O1623" s="4"/>
      <c r="P1623" s="4"/>
      <c r="Q1623" s="4"/>
      <c r="R1623" s="4"/>
      <c r="S1623" s="4"/>
      <c r="T1623" s="1"/>
      <c r="U1623" s="1"/>
      <c r="V1623" s="1"/>
      <c r="W1623" s="1"/>
      <c r="X1623" s="1"/>
      <c r="Y1623" s="1"/>
    </row>
    <row r="1624" spans="1:25" ht="12.75" customHeight="1" x14ac:dyDescent="0.25">
      <c r="A1624" s="4">
        <v>48</v>
      </c>
      <c r="B1624" s="1" t="s">
        <v>1401</v>
      </c>
      <c r="C1624" s="2" t="s">
        <v>1402</v>
      </c>
      <c r="D1624" s="3" t="s">
        <v>69</v>
      </c>
      <c r="E1624" s="11">
        <v>3.395</v>
      </c>
      <c r="F1624" s="11">
        <v>94.15</v>
      </c>
      <c r="G1624" s="11">
        <v>319.64</v>
      </c>
      <c r="H1624" s="1"/>
      <c r="I1624" s="1"/>
      <c r="J1624" s="1"/>
      <c r="K1624" s="1"/>
      <c r="L1624" s="1"/>
      <c r="M1624" s="4"/>
      <c r="N1624" s="1"/>
      <c r="O1624" s="4"/>
      <c r="P1624" s="4"/>
      <c r="Q1624" s="4"/>
      <c r="R1624" s="4"/>
      <c r="S1624" s="4"/>
      <c r="T1624" s="1"/>
      <c r="U1624" s="1"/>
      <c r="V1624" s="1"/>
      <c r="W1624" s="1"/>
      <c r="X1624" s="1"/>
      <c r="Y1624" s="1"/>
    </row>
    <row r="1625" spans="1:25" ht="12.75" customHeight="1" x14ac:dyDescent="0.25">
      <c r="A1625" s="4">
        <v>49</v>
      </c>
      <c r="B1625" s="1" t="s">
        <v>109</v>
      </c>
      <c r="C1625" s="2" t="s">
        <v>1403</v>
      </c>
      <c r="D1625" s="3" t="s">
        <v>69</v>
      </c>
      <c r="E1625" s="11">
        <v>7.76</v>
      </c>
      <c r="F1625" s="11">
        <v>122.5</v>
      </c>
      <c r="G1625" s="11">
        <v>950.6</v>
      </c>
      <c r="H1625" s="1"/>
      <c r="I1625" s="1"/>
      <c r="J1625" s="1"/>
      <c r="K1625" s="1"/>
      <c r="L1625" s="1"/>
      <c r="M1625" s="4"/>
      <c r="N1625" s="1"/>
      <c r="O1625" s="4"/>
      <c r="P1625" s="4"/>
      <c r="Q1625" s="4"/>
      <c r="R1625" s="4"/>
      <c r="S1625" s="4"/>
      <c r="T1625" s="1"/>
      <c r="U1625" s="1"/>
      <c r="V1625" s="1"/>
      <c r="W1625" s="1"/>
      <c r="X1625" s="1"/>
      <c r="Y1625" s="1"/>
    </row>
    <row r="1626" spans="1:25" ht="12.75" customHeight="1" x14ac:dyDescent="0.25">
      <c r="A1626" s="4">
        <v>50</v>
      </c>
      <c r="B1626" s="1" t="s">
        <v>1404</v>
      </c>
      <c r="C1626" s="2" t="s">
        <v>1405</v>
      </c>
      <c r="D1626" s="3" t="s">
        <v>83</v>
      </c>
      <c r="E1626" s="11">
        <v>0.26</v>
      </c>
      <c r="F1626" s="11">
        <v>8860.89</v>
      </c>
      <c r="G1626" s="11">
        <v>2303.83</v>
      </c>
      <c r="H1626" s="1"/>
      <c r="I1626" s="1"/>
      <c r="J1626" s="1"/>
      <c r="K1626" s="1"/>
      <c r="L1626" s="1"/>
      <c r="M1626" s="4"/>
      <c r="N1626" s="1"/>
      <c r="O1626" s="4"/>
      <c r="P1626" s="4"/>
      <c r="Q1626" s="4"/>
      <c r="R1626" s="4"/>
      <c r="S1626" s="4"/>
      <c r="T1626" s="1"/>
      <c r="U1626" s="1"/>
      <c r="V1626" s="1"/>
      <c r="W1626" s="1"/>
      <c r="X1626" s="1"/>
      <c r="Y1626" s="1"/>
    </row>
    <row r="1627" spans="1:25" ht="12.75" customHeight="1" x14ac:dyDescent="0.25">
      <c r="A1627" s="4">
        <v>51</v>
      </c>
      <c r="B1627" s="1" t="s">
        <v>1406</v>
      </c>
      <c r="C1627" s="2" t="s">
        <v>1407</v>
      </c>
      <c r="D1627" s="3" t="s">
        <v>69</v>
      </c>
      <c r="E1627" s="11">
        <v>25.22</v>
      </c>
      <c r="F1627" s="11">
        <v>221.87</v>
      </c>
      <c r="G1627" s="11">
        <v>5595.56</v>
      </c>
      <c r="H1627" s="1"/>
      <c r="I1627" s="1"/>
      <c r="J1627" s="1"/>
      <c r="K1627" s="1"/>
      <c r="L1627" s="1"/>
      <c r="M1627" s="4"/>
      <c r="N1627" s="1"/>
      <c r="O1627" s="4"/>
      <c r="P1627" s="4"/>
      <c r="Q1627" s="4"/>
      <c r="R1627" s="4"/>
      <c r="S1627" s="4"/>
      <c r="T1627" s="1"/>
      <c r="U1627" s="1"/>
      <c r="V1627" s="1"/>
      <c r="W1627" s="1"/>
      <c r="X1627" s="1"/>
      <c r="Y1627" s="1"/>
    </row>
    <row r="1628" spans="1:25" ht="12.75" customHeight="1" x14ac:dyDescent="0.25">
      <c r="A1628" s="4">
        <v>52</v>
      </c>
      <c r="B1628" s="1" t="s">
        <v>1408</v>
      </c>
      <c r="C1628" s="2" t="s">
        <v>1409</v>
      </c>
      <c r="D1628" s="3" t="s">
        <v>35</v>
      </c>
      <c r="E1628" s="11">
        <v>10</v>
      </c>
      <c r="F1628" s="11">
        <v>103.44</v>
      </c>
      <c r="G1628" s="11">
        <v>1034.4000000000001</v>
      </c>
      <c r="H1628" s="1"/>
      <c r="I1628" s="1"/>
      <c r="J1628" s="1"/>
      <c r="K1628" s="1"/>
      <c r="L1628" s="1"/>
      <c r="M1628" s="4"/>
      <c r="N1628" s="1"/>
      <c r="O1628" s="4"/>
      <c r="P1628" s="4"/>
      <c r="Q1628" s="4"/>
      <c r="R1628" s="4"/>
      <c r="S1628" s="4"/>
      <c r="T1628" s="1"/>
      <c r="U1628" s="1"/>
      <c r="V1628" s="1"/>
      <c r="W1628" s="1"/>
      <c r="X1628" s="1"/>
      <c r="Y1628" s="1"/>
    </row>
    <row r="1629" spans="1:25" ht="12.75" customHeight="1" x14ac:dyDescent="0.25">
      <c r="A1629" s="4">
        <v>53</v>
      </c>
      <c r="B1629" s="1" t="s">
        <v>1410</v>
      </c>
      <c r="C1629" s="2" t="s">
        <v>1411</v>
      </c>
      <c r="D1629" s="3" t="s">
        <v>35</v>
      </c>
      <c r="E1629" s="11">
        <v>2</v>
      </c>
      <c r="F1629" s="11">
        <v>122.33</v>
      </c>
      <c r="G1629" s="11">
        <v>244.66</v>
      </c>
      <c r="H1629" s="1"/>
      <c r="I1629" s="1"/>
      <c r="J1629" s="1"/>
      <c r="K1629" s="1"/>
      <c r="L1629" s="1"/>
      <c r="M1629" s="4"/>
      <c r="N1629" s="1"/>
      <c r="O1629" s="4"/>
      <c r="P1629" s="4"/>
      <c r="Q1629" s="4"/>
      <c r="R1629" s="4"/>
      <c r="S1629" s="4"/>
      <c r="T1629" s="1"/>
      <c r="U1629" s="1"/>
      <c r="V1629" s="1"/>
      <c r="W1629" s="1"/>
      <c r="X1629" s="1"/>
      <c r="Y1629" s="1"/>
    </row>
    <row r="1630" spans="1:25" ht="12.75" customHeight="1" x14ac:dyDescent="0.25">
      <c r="A1630" s="4">
        <v>54</v>
      </c>
      <c r="B1630" s="1" t="s">
        <v>1412</v>
      </c>
      <c r="C1630" s="2" t="s">
        <v>1413</v>
      </c>
      <c r="D1630" s="3" t="s">
        <v>35</v>
      </c>
      <c r="E1630" s="11">
        <v>2</v>
      </c>
      <c r="F1630" s="11">
        <v>47.51</v>
      </c>
      <c r="G1630" s="11">
        <v>95.02</v>
      </c>
      <c r="H1630" s="1"/>
      <c r="I1630" s="1"/>
      <c r="J1630" s="1"/>
      <c r="K1630" s="1"/>
      <c r="L1630" s="1"/>
      <c r="M1630" s="4"/>
      <c r="N1630" s="1"/>
      <c r="O1630" s="4"/>
      <c r="P1630" s="4"/>
      <c r="Q1630" s="4"/>
      <c r="R1630" s="4"/>
      <c r="S1630" s="4"/>
      <c r="T1630" s="1"/>
      <c r="U1630" s="1"/>
      <c r="V1630" s="1"/>
      <c r="W1630" s="1"/>
      <c r="X1630" s="1"/>
      <c r="Y1630" s="1"/>
    </row>
    <row r="1631" spans="1:25" ht="12.75" customHeight="1" x14ac:dyDescent="0.25">
      <c r="A1631" s="4">
        <v>55</v>
      </c>
      <c r="B1631" s="1" t="s">
        <v>1412</v>
      </c>
      <c r="C1631" s="2" t="s">
        <v>1414</v>
      </c>
      <c r="D1631" s="3" t="s">
        <v>35</v>
      </c>
      <c r="E1631" s="11">
        <v>2</v>
      </c>
      <c r="F1631" s="11">
        <v>46.09</v>
      </c>
      <c r="G1631" s="11">
        <v>92.18</v>
      </c>
      <c r="H1631" s="1"/>
      <c r="I1631" s="1"/>
      <c r="J1631" s="1"/>
      <c r="K1631" s="1"/>
      <c r="L1631" s="1"/>
      <c r="M1631" s="4"/>
      <c r="N1631" s="1"/>
      <c r="O1631" s="4"/>
      <c r="P1631" s="4"/>
      <c r="Q1631" s="4"/>
      <c r="R1631" s="4"/>
      <c r="S1631" s="4"/>
      <c r="T1631" s="1"/>
      <c r="U1631" s="1"/>
      <c r="V1631" s="1"/>
      <c r="W1631" s="1"/>
      <c r="X1631" s="1"/>
      <c r="Y1631" s="1"/>
    </row>
    <row r="1632" spans="1:25" ht="12.75" customHeight="1" x14ac:dyDescent="0.25">
      <c r="A1632" s="4">
        <v>56</v>
      </c>
      <c r="B1632" s="1" t="s">
        <v>1412</v>
      </c>
      <c r="C1632" s="2" t="s">
        <v>1415</v>
      </c>
      <c r="D1632" s="3" t="s">
        <v>35</v>
      </c>
      <c r="E1632" s="11">
        <v>2</v>
      </c>
      <c r="F1632" s="11">
        <v>42.77</v>
      </c>
      <c r="G1632" s="11">
        <v>85.54</v>
      </c>
      <c r="H1632" s="1"/>
      <c r="I1632" s="1"/>
      <c r="J1632" s="1"/>
      <c r="K1632" s="1"/>
      <c r="L1632" s="1"/>
      <c r="M1632" s="4"/>
      <c r="N1632" s="1"/>
      <c r="O1632" s="4"/>
      <c r="P1632" s="4"/>
      <c r="Q1632" s="4"/>
      <c r="R1632" s="4"/>
      <c r="S1632" s="4"/>
      <c r="T1632" s="1"/>
      <c r="U1632" s="1"/>
      <c r="V1632" s="1"/>
      <c r="W1632" s="1"/>
      <c r="X1632" s="1"/>
      <c r="Y1632" s="1"/>
    </row>
    <row r="1633" spans="1:25" ht="12.75" customHeight="1" x14ac:dyDescent="0.25">
      <c r="A1633" s="4">
        <v>57</v>
      </c>
      <c r="B1633" s="1" t="s">
        <v>1412</v>
      </c>
      <c r="C1633" s="2" t="s">
        <v>1416</v>
      </c>
      <c r="D1633" s="3" t="s">
        <v>35</v>
      </c>
      <c r="E1633" s="11">
        <v>1</v>
      </c>
      <c r="F1633" s="11">
        <v>42.77</v>
      </c>
      <c r="G1633" s="11">
        <v>42.77</v>
      </c>
      <c r="H1633" s="1"/>
      <c r="I1633" s="1"/>
      <c r="J1633" s="1"/>
      <c r="K1633" s="1"/>
      <c r="L1633" s="1"/>
      <c r="M1633" s="4"/>
      <c r="N1633" s="1"/>
      <c r="O1633" s="4"/>
      <c r="P1633" s="4"/>
      <c r="Q1633" s="4"/>
      <c r="R1633" s="4"/>
      <c r="S1633" s="4"/>
      <c r="T1633" s="1"/>
      <c r="U1633" s="1"/>
      <c r="V1633" s="1"/>
      <c r="W1633" s="1"/>
      <c r="X1633" s="1"/>
      <c r="Y1633" s="1"/>
    </row>
    <row r="1634" spans="1:25" ht="12.75" customHeight="1" x14ac:dyDescent="0.25">
      <c r="A1634" s="4">
        <v>58</v>
      </c>
      <c r="B1634" s="1" t="s">
        <v>1412</v>
      </c>
      <c r="C1634" s="2" t="s">
        <v>1417</v>
      </c>
      <c r="D1634" s="3" t="s">
        <v>35</v>
      </c>
      <c r="E1634" s="11">
        <v>3</v>
      </c>
      <c r="F1634" s="11">
        <v>38.020000000000003</v>
      </c>
      <c r="G1634" s="11">
        <v>114.06</v>
      </c>
      <c r="H1634" s="1"/>
      <c r="I1634" s="1"/>
      <c r="J1634" s="1"/>
      <c r="K1634" s="1"/>
      <c r="L1634" s="1"/>
      <c r="M1634" s="4"/>
      <c r="N1634" s="1"/>
      <c r="O1634" s="4"/>
      <c r="P1634" s="4"/>
      <c r="Q1634" s="4"/>
      <c r="R1634" s="4"/>
      <c r="S1634" s="4"/>
      <c r="T1634" s="1"/>
      <c r="U1634" s="1"/>
      <c r="V1634" s="1"/>
      <c r="W1634" s="1"/>
      <c r="X1634" s="1"/>
      <c r="Y1634" s="1"/>
    </row>
    <row r="1635" spans="1:25" ht="12.75" customHeight="1" x14ac:dyDescent="0.25">
      <c r="A1635" s="4">
        <v>59</v>
      </c>
      <c r="B1635" s="1" t="s">
        <v>1412</v>
      </c>
      <c r="C1635" s="2" t="s">
        <v>1418</v>
      </c>
      <c r="D1635" s="3" t="s">
        <v>35</v>
      </c>
      <c r="E1635" s="11">
        <v>1</v>
      </c>
      <c r="F1635" s="11">
        <v>31.69</v>
      </c>
      <c r="G1635" s="11">
        <v>31.69</v>
      </c>
      <c r="H1635" s="1"/>
      <c r="I1635" s="1"/>
      <c r="J1635" s="1"/>
      <c r="K1635" s="1"/>
      <c r="L1635" s="1"/>
      <c r="M1635" s="4"/>
      <c r="N1635" s="1"/>
      <c r="O1635" s="4"/>
      <c r="P1635" s="4"/>
      <c r="Q1635" s="4"/>
      <c r="R1635" s="4"/>
      <c r="S1635" s="4"/>
      <c r="T1635" s="1"/>
      <c r="U1635" s="1"/>
      <c r="V1635" s="1"/>
      <c r="W1635" s="1"/>
      <c r="X1635" s="1"/>
      <c r="Y1635" s="1"/>
    </row>
    <row r="1636" spans="1:25" ht="12.75" customHeight="1" x14ac:dyDescent="0.25">
      <c r="A1636" s="4">
        <v>60</v>
      </c>
      <c r="B1636" s="1" t="s">
        <v>1419</v>
      </c>
      <c r="C1636" s="2" t="s">
        <v>732</v>
      </c>
      <c r="D1636" s="3" t="s">
        <v>21</v>
      </c>
      <c r="E1636" s="11">
        <v>6.7540000000000003E-2</v>
      </c>
      <c r="F1636" s="11">
        <v>3385.87</v>
      </c>
      <c r="G1636" s="11">
        <v>228.68</v>
      </c>
      <c r="H1636" s="1"/>
      <c r="I1636" s="1"/>
      <c r="J1636" s="1"/>
      <c r="K1636" s="1"/>
      <c r="L1636" s="1"/>
      <c r="M1636" s="4"/>
      <c r="N1636" s="1"/>
      <c r="O1636" s="4"/>
      <c r="P1636" s="4"/>
      <c r="Q1636" s="4"/>
      <c r="R1636" s="4"/>
      <c r="S1636" s="4"/>
      <c r="T1636" s="1"/>
      <c r="U1636" s="1"/>
      <c r="V1636" s="1"/>
      <c r="W1636" s="1"/>
      <c r="X1636" s="1"/>
      <c r="Y1636" s="1"/>
    </row>
    <row r="1637" spans="1:25" ht="12.75" customHeight="1" x14ac:dyDescent="0.25">
      <c r="A1637" s="4">
        <v>61</v>
      </c>
      <c r="B1637" s="1" t="s">
        <v>189</v>
      </c>
      <c r="C1637" s="1" t="s">
        <v>315</v>
      </c>
      <c r="D1637" s="3" t="s">
        <v>21</v>
      </c>
      <c r="E1637" s="11">
        <v>6.7540000000000003E-2</v>
      </c>
      <c r="F1637" s="11">
        <v>33035.82</v>
      </c>
      <c r="G1637" s="11">
        <v>2231.2399999999998</v>
      </c>
      <c r="H1637" s="1"/>
      <c r="I1637" s="1"/>
      <c r="J1637" s="1"/>
      <c r="K1637" s="1"/>
      <c r="L1637" s="1"/>
      <c r="M1637" s="4"/>
      <c r="N1637" s="1"/>
      <c r="O1637" s="4"/>
      <c r="P1637" s="4"/>
      <c r="Q1637" s="4"/>
      <c r="R1637" s="4"/>
      <c r="S1637" s="4"/>
      <c r="T1637" s="1"/>
      <c r="U1637" s="1"/>
      <c r="V1637" s="1"/>
      <c r="W1637" s="1"/>
      <c r="X1637" s="1"/>
      <c r="Y1637" s="1"/>
    </row>
    <row r="1638" spans="1:25" ht="12.75" customHeight="1" x14ac:dyDescent="0.25">
      <c r="A1638" s="4">
        <v>62</v>
      </c>
      <c r="B1638" s="1" t="s">
        <v>1420</v>
      </c>
      <c r="C1638" s="2" t="s">
        <v>1421</v>
      </c>
      <c r="D1638" s="3" t="s">
        <v>35</v>
      </c>
      <c r="E1638" s="11">
        <v>2</v>
      </c>
      <c r="F1638" s="11">
        <v>136.02000000000001</v>
      </c>
      <c r="G1638" s="11">
        <v>272.04000000000002</v>
      </c>
      <c r="H1638" s="1"/>
      <c r="I1638" s="1"/>
      <c r="J1638" s="1"/>
      <c r="K1638" s="1"/>
      <c r="L1638" s="1"/>
      <c r="M1638" s="4"/>
      <c r="N1638" s="1"/>
      <c r="O1638" s="4"/>
      <c r="P1638" s="4"/>
      <c r="Q1638" s="4"/>
      <c r="R1638" s="4"/>
      <c r="S1638" s="4"/>
      <c r="T1638" s="1"/>
      <c r="U1638" s="1"/>
      <c r="V1638" s="1"/>
      <c r="W1638" s="1"/>
      <c r="X1638" s="1"/>
      <c r="Y1638" s="1"/>
    </row>
    <row r="1639" spans="1:25" ht="12.75" customHeight="1" x14ac:dyDescent="0.25">
      <c r="A1639" s="4">
        <v>63</v>
      </c>
      <c r="B1639" s="1" t="s">
        <v>1422</v>
      </c>
      <c r="C1639" s="2" t="s">
        <v>1423</v>
      </c>
      <c r="D1639" s="3" t="s">
        <v>69</v>
      </c>
      <c r="E1639" s="11">
        <v>0.88</v>
      </c>
      <c r="F1639" s="11">
        <v>327.35000000000002</v>
      </c>
      <c r="G1639" s="11">
        <v>288.07</v>
      </c>
      <c r="H1639" s="1"/>
      <c r="I1639" s="1"/>
      <c r="J1639" s="1"/>
      <c r="K1639" s="1"/>
      <c r="L1639" s="1"/>
      <c r="M1639" s="4"/>
      <c r="N1639" s="1"/>
      <c r="O1639" s="4"/>
      <c r="P1639" s="4"/>
      <c r="Q1639" s="4"/>
      <c r="R1639" s="4"/>
      <c r="S1639" s="4"/>
      <c r="T1639" s="1"/>
      <c r="U1639" s="1"/>
      <c r="V1639" s="1"/>
      <c r="W1639" s="1"/>
      <c r="X1639" s="1"/>
      <c r="Y1639" s="1"/>
    </row>
    <row r="1640" spans="1:25" ht="12.75" customHeight="1" x14ac:dyDescent="0.25">
      <c r="A1640" s="4">
        <v>64</v>
      </c>
      <c r="B1640" s="1" t="s">
        <v>838</v>
      </c>
      <c r="C1640" s="2" t="s">
        <v>1424</v>
      </c>
      <c r="D1640" s="3" t="s">
        <v>149</v>
      </c>
      <c r="E1640" s="11">
        <v>5</v>
      </c>
      <c r="F1640" s="11">
        <v>42.15</v>
      </c>
      <c r="G1640" s="11">
        <v>210.75</v>
      </c>
      <c r="H1640" s="1"/>
      <c r="I1640" s="1"/>
      <c r="J1640" s="1"/>
      <c r="K1640" s="1"/>
      <c r="L1640" s="1"/>
      <c r="M1640" s="4"/>
      <c r="N1640" s="1"/>
      <c r="O1640" s="4"/>
      <c r="P1640" s="4"/>
      <c r="Q1640" s="4"/>
      <c r="R1640" s="4"/>
      <c r="S1640" s="4"/>
      <c r="T1640" s="1"/>
      <c r="U1640" s="1"/>
      <c r="V1640" s="1"/>
      <c r="W1640" s="1"/>
      <c r="X1640" s="1"/>
      <c r="Y1640" s="1"/>
    </row>
    <row r="1641" spans="1:25" ht="12.75" customHeight="1" x14ac:dyDescent="0.25">
      <c r="A1641" s="4">
        <v>65</v>
      </c>
      <c r="B1641" s="1" t="s">
        <v>785</v>
      </c>
      <c r="C1641" s="2" t="s">
        <v>786</v>
      </c>
      <c r="D1641" s="3" t="s">
        <v>83</v>
      </c>
      <c r="E1641" s="11">
        <v>0.23500000000000001</v>
      </c>
      <c r="F1641" s="11">
        <v>753.69</v>
      </c>
      <c r="G1641" s="11">
        <v>177.12</v>
      </c>
      <c r="H1641" s="1"/>
      <c r="I1641" s="1"/>
      <c r="J1641" s="1"/>
      <c r="K1641" s="1"/>
      <c r="L1641" s="1"/>
      <c r="M1641" s="4"/>
      <c r="N1641" s="1"/>
      <c r="O1641" s="4"/>
      <c r="P1641" s="4"/>
      <c r="Q1641" s="4"/>
      <c r="R1641" s="4"/>
      <c r="S1641" s="4"/>
      <c r="T1641" s="1"/>
      <c r="U1641" s="1"/>
      <c r="V1641" s="1"/>
      <c r="W1641" s="1"/>
      <c r="X1641" s="1"/>
      <c r="Y1641" s="1"/>
    </row>
    <row r="1642" spans="1:25" ht="12.75" customHeight="1" x14ac:dyDescent="0.25">
      <c r="A1642" s="4">
        <v>66</v>
      </c>
      <c r="B1642" s="1" t="s">
        <v>1425</v>
      </c>
      <c r="C1642" s="2" t="s">
        <v>1426</v>
      </c>
      <c r="D1642" s="3" t="s">
        <v>83</v>
      </c>
      <c r="E1642" s="11">
        <v>0.26</v>
      </c>
      <c r="F1642" s="11">
        <v>821.61</v>
      </c>
      <c r="G1642" s="11">
        <v>213.62</v>
      </c>
      <c r="H1642" s="1"/>
      <c r="I1642" s="1"/>
      <c r="J1642" s="1"/>
      <c r="K1642" s="1"/>
      <c r="L1642" s="1"/>
      <c r="M1642" s="4"/>
      <c r="N1642" s="1"/>
      <c r="O1642" s="4"/>
      <c r="P1642" s="4"/>
      <c r="Q1642" s="4"/>
      <c r="R1642" s="4"/>
      <c r="S1642" s="4"/>
      <c r="T1642" s="1"/>
      <c r="U1642" s="1"/>
      <c r="V1642" s="1"/>
      <c r="W1642" s="1"/>
      <c r="X1642" s="1"/>
      <c r="Y1642" s="1"/>
    </row>
    <row r="1643" spans="1:25" ht="12.75" customHeight="1" x14ac:dyDescent="0.25">
      <c r="A1643" s="4">
        <v>67</v>
      </c>
      <c r="B1643" s="1" t="s">
        <v>442</v>
      </c>
      <c r="C1643" s="2" t="s">
        <v>1427</v>
      </c>
      <c r="D1643" s="3" t="s">
        <v>43</v>
      </c>
      <c r="E1643" s="11">
        <v>0.11</v>
      </c>
      <c r="F1643" s="11">
        <v>8036.51</v>
      </c>
      <c r="G1643" s="11">
        <v>884.02</v>
      </c>
      <c r="H1643" s="1"/>
      <c r="I1643" s="1"/>
      <c r="J1643" s="1"/>
      <c r="K1643" s="1"/>
      <c r="L1643" s="1"/>
      <c r="M1643" s="4"/>
      <c r="N1643" s="1"/>
      <c r="O1643" s="4"/>
      <c r="P1643" s="4"/>
      <c r="Q1643" s="4"/>
      <c r="R1643" s="4"/>
      <c r="S1643" s="4"/>
      <c r="T1643" s="1"/>
      <c r="U1643" s="1"/>
      <c r="V1643" s="1"/>
      <c r="W1643" s="1"/>
      <c r="X1643" s="1"/>
      <c r="Y1643" s="1"/>
    </row>
    <row r="1644" spans="1:25" ht="12.75" customHeight="1" x14ac:dyDescent="0.25">
      <c r="A1644" s="4">
        <v>68</v>
      </c>
      <c r="B1644" s="1" t="s">
        <v>1428</v>
      </c>
      <c r="C1644" s="2" t="s">
        <v>1429</v>
      </c>
      <c r="D1644" s="3" t="s">
        <v>1430</v>
      </c>
      <c r="E1644" s="11">
        <v>0.65</v>
      </c>
      <c r="F1644" s="11">
        <v>222.93</v>
      </c>
      <c r="G1644" s="11">
        <v>144.9</v>
      </c>
      <c r="H1644" s="1"/>
      <c r="I1644" s="1"/>
      <c r="J1644" s="1"/>
      <c r="K1644" s="1"/>
      <c r="L1644" s="1"/>
      <c r="M1644" s="4"/>
      <c r="N1644" s="1"/>
      <c r="O1644" s="4"/>
      <c r="P1644" s="4"/>
      <c r="Q1644" s="4"/>
      <c r="R1644" s="4"/>
      <c r="S1644" s="4"/>
      <c r="T1644" s="1"/>
      <c r="U1644" s="1"/>
      <c r="V1644" s="1"/>
      <c r="W1644" s="1"/>
      <c r="X1644" s="1"/>
      <c r="Y1644" s="1"/>
    </row>
    <row r="1645" spans="1:25" ht="12.75" customHeight="1" x14ac:dyDescent="0.25">
      <c r="A1645" s="4">
        <v>69</v>
      </c>
      <c r="B1645" s="2" t="s">
        <v>2756</v>
      </c>
      <c r="C1645" s="2" t="s">
        <v>1431</v>
      </c>
      <c r="D1645" s="3" t="s">
        <v>69</v>
      </c>
      <c r="E1645" s="11">
        <v>2</v>
      </c>
      <c r="F1645" s="11">
        <v>47.86</v>
      </c>
      <c r="G1645" s="11">
        <v>95.72</v>
      </c>
      <c r="H1645" s="1"/>
      <c r="I1645" s="1"/>
      <c r="J1645" s="1"/>
      <c r="K1645" s="1"/>
      <c r="L1645" s="1"/>
      <c r="M1645" s="4"/>
      <c r="N1645" s="1"/>
      <c r="O1645" s="4"/>
      <c r="P1645" s="4"/>
      <c r="Q1645" s="4"/>
      <c r="R1645" s="4"/>
      <c r="S1645" s="4"/>
      <c r="T1645" s="1"/>
      <c r="U1645" s="1"/>
      <c r="V1645" s="1"/>
      <c r="W1645" s="1"/>
      <c r="X1645" s="1"/>
      <c r="Y1645" s="1"/>
    </row>
    <row r="1646" spans="1:25" ht="12.75" customHeight="1" x14ac:dyDescent="0.25">
      <c r="A1646" s="4">
        <v>70</v>
      </c>
      <c r="B1646" s="2" t="s">
        <v>2756</v>
      </c>
      <c r="C1646" s="2" t="s">
        <v>1432</v>
      </c>
      <c r="D1646" s="3" t="s">
        <v>69</v>
      </c>
      <c r="E1646" s="11">
        <v>4.5</v>
      </c>
      <c r="F1646" s="11">
        <v>51.83</v>
      </c>
      <c r="G1646" s="11">
        <v>233.24</v>
      </c>
      <c r="H1646" s="1"/>
      <c r="I1646" s="1"/>
      <c r="J1646" s="1"/>
      <c r="K1646" s="1"/>
      <c r="L1646" s="1"/>
      <c r="M1646" s="4"/>
      <c r="N1646" s="1"/>
      <c r="O1646" s="4"/>
      <c r="P1646" s="4"/>
      <c r="Q1646" s="4"/>
      <c r="R1646" s="4"/>
      <c r="S1646" s="4"/>
      <c r="T1646" s="1"/>
      <c r="U1646" s="1"/>
      <c r="V1646" s="1"/>
      <c r="W1646" s="1"/>
      <c r="X1646" s="1"/>
      <c r="Y1646" s="1"/>
    </row>
    <row r="1647" spans="1:25" ht="12.75" customHeight="1" x14ac:dyDescent="0.25">
      <c r="A1647" s="4">
        <v>71</v>
      </c>
      <c r="B1647" s="1" t="s">
        <v>1433</v>
      </c>
      <c r="C1647" s="2" t="s">
        <v>1434</v>
      </c>
      <c r="D1647" s="3" t="s">
        <v>1430</v>
      </c>
      <c r="E1647" s="11">
        <v>0.55000000000000004</v>
      </c>
      <c r="F1647" s="11">
        <v>222.93</v>
      </c>
      <c r="G1647" s="11">
        <v>122.61</v>
      </c>
      <c r="H1647" s="1"/>
      <c r="I1647" s="1"/>
      <c r="J1647" s="1"/>
      <c r="K1647" s="1"/>
      <c r="L1647" s="1"/>
      <c r="M1647" s="4"/>
      <c r="N1647" s="1"/>
      <c r="O1647" s="4"/>
      <c r="P1647" s="4"/>
      <c r="Q1647" s="4"/>
      <c r="R1647" s="4"/>
      <c r="S1647" s="4"/>
      <c r="T1647" s="1"/>
      <c r="U1647" s="1"/>
      <c r="V1647" s="1"/>
      <c r="W1647" s="1"/>
      <c r="X1647" s="1"/>
      <c r="Y1647" s="1"/>
    </row>
    <row r="1648" spans="1:25" ht="12.75" customHeight="1" x14ac:dyDescent="0.25">
      <c r="A1648" s="4">
        <v>72</v>
      </c>
      <c r="B1648" s="2" t="s">
        <v>2756</v>
      </c>
      <c r="C1648" s="2" t="s">
        <v>1435</v>
      </c>
      <c r="D1648" s="3" t="s">
        <v>69</v>
      </c>
      <c r="E1648" s="11">
        <v>5.5</v>
      </c>
      <c r="F1648" s="11">
        <v>55.76</v>
      </c>
      <c r="G1648" s="11">
        <v>306.68</v>
      </c>
      <c r="H1648" s="1"/>
      <c r="I1648" s="1"/>
      <c r="J1648" s="1"/>
      <c r="K1648" s="1"/>
      <c r="L1648" s="1"/>
      <c r="M1648" s="4"/>
      <c r="N1648" s="1"/>
      <c r="O1648" s="4"/>
      <c r="P1648" s="4"/>
      <c r="Q1648" s="4"/>
      <c r="R1648" s="4"/>
      <c r="S1648" s="4"/>
      <c r="T1648" s="1"/>
      <c r="U1648" s="1"/>
      <c r="V1648" s="1"/>
      <c r="W1648" s="1"/>
      <c r="X1648" s="1"/>
      <c r="Y1648" s="1"/>
    </row>
    <row r="1649" spans="1:25" ht="12.75" customHeight="1" x14ac:dyDescent="0.25">
      <c r="A1649" s="4">
        <v>73</v>
      </c>
      <c r="B1649" s="1" t="s">
        <v>1436</v>
      </c>
      <c r="C1649" s="2" t="s">
        <v>1437</v>
      </c>
      <c r="D1649" s="3" t="s">
        <v>1430</v>
      </c>
      <c r="E1649" s="11">
        <v>0.35</v>
      </c>
      <c r="F1649" s="11">
        <v>233.7</v>
      </c>
      <c r="G1649" s="11">
        <v>81.8</v>
      </c>
      <c r="H1649" s="1"/>
      <c r="I1649" s="1"/>
      <c r="J1649" s="1"/>
      <c r="K1649" s="1"/>
      <c r="L1649" s="1"/>
      <c r="M1649" s="4"/>
      <c r="N1649" s="1"/>
      <c r="O1649" s="4"/>
      <c r="P1649" s="4"/>
      <c r="Q1649" s="4"/>
      <c r="R1649" s="4"/>
      <c r="S1649" s="4"/>
      <c r="T1649" s="1"/>
      <c r="U1649" s="1"/>
      <c r="V1649" s="1"/>
      <c r="W1649" s="1"/>
      <c r="X1649" s="1"/>
      <c r="Y1649" s="1"/>
    </row>
    <row r="1650" spans="1:25" ht="12.75" customHeight="1" x14ac:dyDescent="0.25">
      <c r="A1650" s="4">
        <v>74</v>
      </c>
      <c r="B1650" s="2" t="s">
        <v>2757</v>
      </c>
      <c r="C1650" s="2" t="s">
        <v>1438</v>
      </c>
      <c r="D1650" s="3" t="s">
        <v>69</v>
      </c>
      <c r="E1650" s="11">
        <v>3.5</v>
      </c>
      <c r="F1650" s="11">
        <v>60.61</v>
      </c>
      <c r="G1650" s="11">
        <v>212.14</v>
      </c>
      <c r="H1650" s="1"/>
      <c r="I1650" s="1"/>
      <c r="J1650" s="1"/>
      <c r="K1650" s="1"/>
      <c r="L1650" s="1"/>
      <c r="M1650" s="4"/>
      <c r="N1650" s="1"/>
      <c r="O1650" s="4"/>
      <c r="P1650" s="4"/>
      <c r="Q1650" s="4"/>
      <c r="R1650" s="4"/>
      <c r="S1650" s="4"/>
      <c r="T1650" s="1"/>
      <c r="U1650" s="1"/>
      <c r="V1650" s="1"/>
      <c r="W1650" s="1"/>
      <c r="X1650" s="1"/>
      <c r="Y1650" s="1"/>
    </row>
    <row r="1651" spans="1:25" ht="12.75" customHeight="1" x14ac:dyDescent="0.25">
      <c r="A1651" s="4">
        <v>75</v>
      </c>
      <c r="B1651" s="1" t="s">
        <v>1439</v>
      </c>
      <c r="C1651" s="2" t="s">
        <v>1440</v>
      </c>
      <c r="D1651" s="3" t="s">
        <v>1430</v>
      </c>
      <c r="E1651" s="11">
        <v>0.8</v>
      </c>
      <c r="F1651" s="11">
        <v>244.48</v>
      </c>
      <c r="G1651" s="11">
        <v>195.58</v>
      </c>
      <c r="H1651" s="1"/>
      <c r="I1651" s="1"/>
      <c r="J1651" s="1"/>
      <c r="K1651" s="1"/>
      <c r="L1651" s="1"/>
      <c r="M1651" s="4"/>
      <c r="N1651" s="1"/>
      <c r="O1651" s="4"/>
      <c r="P1651" s="4"/>
      <c r="Q1651" s="4"/>
      <c r="R1651" s="4"/>
      <c r="S1651" s="4"/>
      <c r="T1651" s="1"/>
      <c r="U1651" s="1"/>
      <c r="V1651" s="1"/>
      <c r="W1651" s="1"/>
      <c r="X1651" s="1"/>
      <c r="Y1651" s="1"/>
    </row>
    <row r="1652" spans="1:25" ht="12.75" customHeight="1" x14ac:dyDescent="0.25">
      <c r="A1652" s="4">
        <v>76</v>
      </c>
      <c r="B1652" s="2" t="s">
        <v>2757</v>
      </c>
      <c r="C1652" s="2" t="s">
        <v>1441</v>
      </c>
      <c r="D1652" s="3" t="s">
        <v>69</v>
      </c>
      <c r="E1652" s="11">
        <v>8</v>
      </c>
      <c r="F1652" s="11">
        <v>69.3</v>
      </c>
      <c r="G1652" s="11">
        <v>554.4</v>
      </c>
      <c r="H1652" s="1"/>
      <c r="I1652" s="1"/>
      <c r="J1652" s="1"/>
      <c r="K1652" s="1"/>
      <c r="L1652" s="1"/>
      <c r="M1652" s="4"/>
      <c r="N1652" s="1"/>
      <c r="O1652" s="4"/>
      <c r="P1652" s="4"/>
      <c r="Q1652" s="4"/>
      <c r="R1652" s="4"/>
      <c r="S1652" s="4"/>
      <c r="T1652" s="1"/>
      <c r="U1652" s="1"/>
      <c r="V1652" s="1"/>
      <c r="W1652" s="1"/>
      <c r="X1652" s="1"/>
      <c r="Y1652" s="1"/>
    </row>
    <row r="1653" spans="1:25" ht="12.75" customHeight="1" x14ac:dyDescent="0.25">
      <c r="A1653" s="4">
        <v>77</v>
      </c>
      <c r="B1653" s="1" t="s">
        <v>1442</v>
      </c>
      <c r="C1653" s="2" t="s">
        <v>1443</v>
      </c>
      <c r="D1653" s="3" t="s">
        <v>1430</v>
      </c>
      <c r="E1653" s="11">
        <v>2.6</v>
      </c>
      <c r="F1653" s="11">
        <v>341.46</v>
      </c>
      <c r="G1653" s="11">
        <v>887.8</v>
      </c>
      <c r="H1653" s="1"/>
      <c r="I1653" s="1"/>
      <c r="J1653" s="1"/>
      <c r="K1653" s="1"/>
      <c r="L1653" s="1"/>
      <c r="M1653" s="4"/>
      <c r="N1653" s="1"/>
      <c r="O1653" s="4"/>
      <c r="P1653" s="4"/>
      <c r="Q1653" s="4"/>
      <c r="R1653" s="4"/>
      <c r="S1653" s="4"/>
      <c r="T1653" s="1"/>
      <c r="U1653" s="1"/>
      <c r="V1653" s="1"/>
      <c r="W1653" s="1"/>
      <c r="X1653" s="1"/>
      <c r="Y1653" s="1"/>
    </row>
    <row r="1654" spans="1:25" ht="12.75" customHeight="1" x14ac:dyDescent="0.25">
      <c r="A1654" s="4">
        <v>78</v>
      </c>
      <c r="B1654" s="1" t="s">
        <v>2758</v>
      </c>
      <c r="C1654" s="2" t="s">
        <v>1444</v>
      </c>
      <c r="D1654" s="3" t="s">
        <v>69</v>
      </c>
      <c r="E1654" s="11">
        <v>14</v>
      </c>
      <c r="F1654" s="11">
        <v>92.43</v>
      </c>
      <c r="G1654" s="11">
        <v>1294.02</v>
      </c>
      <c r="H1654" s="1"/>
      <c r="I1654" s="1"/>
      <c r="J1654" s="1"/>
      <c r="K1654" s="1"/>
      <c r="L1654" s="1"/>
      <c r="M1654" s="4"/>
      <c r="N1654" s="1"/>
      <c r="O1654" s="4"/>
      <c r="P1654" s="4"/>
      <c r="Q1654" s="4"/>
      <c r="R1654" s="4"/>
      <c r="S1654" s="4"/>
      <c r="T1654" s="1"/>
      <c r="U1654" s="1"/>
      <c r="V1654" s="1"/>
      <c r="W1654" s="1"/>
      <c r="X1654" s="1"/>
      <c r="Y1654" s="1"/>
    </row>
    <row r="1655" spans="1:25" ht="12.75" customHeight="1" x14ac:dyDescent="0.25">
      <c r="A1655" s="4">
        <v>79</v>
      </c>
      <c r="B1655" s="1" t="s">
        <v>2758</v>
      </c>
      <c r="C1655" s="2" t="s">
        <v>1445</v>
      </c>
      <c r="D1655" s="3" t="s">
        <v>69</v>
      </c>
      <c r="E1655" s="11">
        <v>12</v>
      </c>
      <c r="F1655" s="11">
        <v>116.16</v>
      </c>
      <c r="G1655" s="11">
        <v>1393.92</v>
      </c>
      <c r="H1655" s="1"/>
      <c r="I1655" s="1"/>
      <c r="J1655" s="1"/>
      <c r="K1655" s="1"/>
      <c r="L1655" s="1"/>
      <c r="M1655" s="4"/>
      <c r="N1655" s="1"/>
      <c r="O1655" s="4"/>
      <c r="P1655" s="4"/>
      <c r="Q1655" s="4"/>
      <c r="R1655" s="4"/>
      <c r="S1655" s="4"/>
      <c r="T1655" s="1"/>
      <c r="U1655" s="1"/>
      <c r="V1655" s="1"/>
      <c r="W1655" s="1"/>
      <c r="X1655" s="1"/>
      <c r="Y1655" s="1"/>
    </row>
    <row r="1656" spans="1:25" ht="12.75" customHeight="1" x14ac:dyDescent="0.25">
      <c r="A1656" s="4">
        <v>80</v>
      </c>
      <c r="B1656" s="1" t="s">
        <v>1446</v>
      </c>
      <c r="C1656" s="2" t="s">
        <v>1447</v>
      </c>
      <c r="D1656" s="3" t="s">
        <v>1430</v>
      </c>
      <c r="E1656" s="11">
        <v>0.35</v>
      </c>
      <c r="F1656" s="11">
        <v>395.34</v>
      </c>
      <c r="G1656" s="11">
        <v>138.37</v>
      </c>
      <c r="H1656" s="1"/>
      <c r="I1656" s="1"/>
      <c r="J1656" s="1"/>
      <c r="K1656" s="1"/>
      <c r="L1656" s="1"/>
      <c r="M1656" s="4"/>
      <c r="N1656" s="1"/>
      <c r="O1656" s="4"/>
      <c r="P1656" s="4"/>
      <c r="Q1656" s="4"/>
      <c r="R1656" s="4"/>
      <c r="S1656" s="4"/>
      <c r="T1656" s="1"/>
      <c r="U1656" s="1"/>
      <c r="V1656" s="1"/>
      <c r="W1656" s="1"/>
      <c r="X1656" s="1"/>
      <c r="Y1656" s="1"/>
    </row>
    <row r="1657" spans="1:25" ht="12.75" customHeight="1" x14ac:dyDescent="0.25">
      <c r="A1657" s="4">
        <v>81</v>
      </c>
      <c r="B1657" s="1" t="s">
        <v>2758</v>
      </c>
      <c r="C1657" s="2" t="s">
        <v>1448</v>
      </c>
      <c r="D1657" s="3" t="s">
        <v>69</v>
      </c>
      <c r="E1657" s="11">
        <v>3.5</v>
      </c>
      <c r="F1657" s="11">
        <v>179.46</v>
      </c>
      <c r="G1657" s="11">
        <v>628.11</v>
      </c>
      <c r="H1657" s="1"/>
      <c r="I1657" s="1"/>
      <c r="J1657" s="1"/>
      <c r="K1657" s="1"/>
      <c r="L1657" s="1"/>
      <c r="M1657" s="4"/>
      <c r="N1657" s="1"/>
      <c r="O1657" s="4"/>
      <c r="P1657" s="4"/>
      <c r="Q1657" s="4"/>
      <c r="R1657" s="4"/>
      <c r="S1657" s="4"/>
      <c r="T1657" s="1"/>
      <c r="U1657" s="1"/>
      <c r="V1657" s="1"/>
      <c r="W1657" s="1"/>
      <c r="X1657" s="1"/>
      <c r="Y1657" s="1"/>
    </row>
    <row r="1658" spans="1:25" ht="12.75" customHeight="1" x14ac:dyDescent="0.25">
      <c r="A1658" s="4">
        <v>82</v>
      </c>
      <c r="B1658" s="2" t="s">
        <v>2759</v>
      </c>
      <c r="C1658" s="1" t="s">
        <v>1449</v>
      </c>
      <c r="D1658" s="3" t="s">
        <v>1450</v>
      </c>
      <c r="E1658" s="11">
        <v>65</v>
      </c>
      <c r="F1658" s="11">
        <v>11.23</v>
      </c>
      <c r="G1658" s="11">
        <v>729.95</v>
      </c>
      <c r="H1658" s="1"/>
      <c r="I1658" s="1"/>
      <c r="J1658" s="1"/>
      <c r="K1658" s="1"/>
      <c r="L1658" s="1"/>
      <c r="M1658" s="4"/>
      <c r="N1658" s="1"/>
      <c r="O1658" s="4"/>
      <c r="P1658" s="4"/>
      <c r="Q1658" s="4"/>
      <c r="R1658" s="4"/>
      <c r="S1658" s="4"/>
      <c r="T1658" s="1"/>
      <c r="U1658" s="1"/>
      <c r="V1658" s="1"/>
      <c r="W1658" s="1"/>
      <c r="X1658" s="1"/>
      <c r="Y1658" s="1"/>
    </row>
    <row r="1659" spans="1:25" ht="12.75" customHeight="1" x14ac:dyDescent="0.25">
      <c r="A1659" s="4">
        <v>83</v>
      </c>
      <c r="B1659" s="1" t="s">
        <v>1451</v>
      </c>
      <c r="C1659" s="2" t="s">
        <v>1452</v>
      </c>
      <c r="D1659" s="3" t="s">
        <v>1212</v>
      </c>
      <c r="E1659" s="11">
        <v>0.30000000000000004</v>
      </c>
      <c r="F1659" s="11">
        <v>1252.18</v>
      </c>
      <c r="G1659" s="11">
        <v>375.65</v>
      </c>
      <c r="H1659" s="1"/>
      <c r="I1659" s="1"/>
      <c r="J1659" s="1"/>
      <c r="K1659" s="1"/>
      <c r="L1659" s="1"/>
      <c r="M1659" s="4"/>
      <c r="N1659" s="1"/>
      <c r="O1659" s="4"/>
      <c r="P1659" s="4"/>
      <c r="Q1659" s="4"/>
      <c r="R1659" s="4"/>
      <c r="S1659" s="4"/>
      <c r="T1659" s="1"/>
      <c r="U1659" s="1"/>
      <c r="V1659" s="1"/>
      <c r="W1659" s="1"/>
      <c r="X1659" s="1"/>
      <c r="Y1659" s="1"/>
    </row>
    <row r="1660" spans="1:25" ht="12.75" customHeight="1" x14ac:dyDescent="0.25">
      <c r="A1660" s="4">
        <v>84</v>
      </c>
      <c r="B1660" s="1" t="s">
        <v>1453</v>
      </c>
      <c r="C1660" s="2" t="s">
        <v>1454</v>
      </c>
      <c r="D1660" s="3" t="s">
        <v>48</v>
      </c>
      <c r="E1660" s="11">
        <v>0.12</v>
      </c>
      <c r="F1660" s="11">
        <v>3714.59</v>
      </c>
      <c r="G1660" s="11">
        <v>445.75</v>
      </c>
      <c r="H1660" s="1"/>
      <c r="I1660" s="1"/>
      <c r="J1660" s="1"/>
      <c r="K1660" s="1"/>
      <c r="L1660" s="1"/>
      <c r="M1660" s="4"/>
      <c r="N1660" s="1"/>
      <c r="O1660" s="4"/>
      <c r="P1660" s="4"/>
      <c r="Q1660" s="4"/>
      <c r="R1660" s="4"/>
      <c r="S1660" s="4"/>
      <c r="T1660" s="1"/>
      <c r="U1660" s="1"/>
      <c r="V1660" s="1"/>
      <c r="W1660" s="1"/>
      <c r="X1660" s="1"/>
      <c r="Y1660" s="1"/>
    </row>
    <row r="1661" spans="1:25" ht="12.75" customHeight="1" x14ac:dyDescent="0.25">
      <c r="A1661" s="4">
        <v>85</v>
      </c>
      <c r="B1661" s="1" t="s">
        <v>1455</v>
      </c>
      <c r="C1661" s="2" t="s">
        <v>1456</v>
      </c>
      <c r="D1661" s="3" t="s">
        <v>1212</v>
      </c>
      <c r="E1661" s="11">
        <v>0.45</v>
      </c>
      <c r="F1661" s="11">
        <v>2558.27</v>
      </c>
      <c r="G1661" s="11">
        <v>1151.22</v>
      </c>
      <c r="H1661" s="1"/>
      <c r="I1661" s="1"/>
      <c r="J1661" s="1"/>
      <c r="K1661" s="1"/>
      <c r="L1661" s="1"/>
      <c r="M1661" s="4"/>
      <c r="N1661" s="1"/>
      <c r="O1661" s="4"/>
      <c r="P1661" s="4"/>
      <c r="Q1661" s="4"/>
      <c r="R1661" s="4"/>
      <c r="S1661" s="4"/>
      <c r="T1661" s="1"/>
      <c r="U1661" s="1"/>
      <c r="V1661" s="1"/>
      <c r="W1661" s="1"/>
      <c r="X1661" s="1"/>
      <c r="Y1661" s="1"/>
    </row>
    <row r="1662" spans="1:25" ht="12.75" customHeight="1" x14ac:dyDescent="0.25">
      <c r="A1662" s="4">
        <v>86</v>
      </c>
      <c r="B1662" s="1" t="s">
        <v>1457</v>
      </c>
      <c r="C1662" s="2" t="s">
        <v>1458</v>
      </c>
      <c r="D1662" s="3" t="s">
        <v>21</v>
      </c>
      <c r="E1662" s="11">
        <v>1.77E-2</v>
      </c>
      <c r="F1662" s="11">
        <v>90811.51</v>
      </c>
      <c r="G1662" s="11">
        <v>1607.36</v>
      </c>
      <c r="H1662" s="1"/>
      <c r="I1662" s="1"/>
      <c r="J1662" s="1"/>
      <c r="K1662" s="1"/>
      <c r="L1662" s="1"/>
      <c r="M1662" s="4"/>
      <c r="N1662" s="1"/>
      <c r="O1662" s="4"/>
      <c r="P1662" s="4"/>
      <c r="Q1662" s="4"/>
      <c r="R1662" s="4"/>
      <c r="S1662" s="4"/>
      <c r="T1662" s="1"/>
      <c r="U1662" s="1"/>
      <c r="V1662" s="1"/>
      <c r="W1662" s="1"/>
      <c r="X1662" s="1"/>
      <c r="Y1662" s="1"/>
    </row>
    <row r="1663" spans="1:25" ht="12.75" customHeight="1" x14ac:dyDescent="0.25">
      <c r="A1663" s="4">
        <v>87</v>
      </c>
      <c r="B1663" s="1" t="s">
        <v>1459</v>
      </c>
      <c r="C1663" s="2" t="s">
        <v>1460</v>
      </c>
      <c r="D1663" s="3" t="s">
        <v>1381</v>
      </c>
      <c r="E1663" s="11">
        <v>1.1000000000000001</v>
      </c>
      <c r="F1663" s="11">
        <v>927.02</v>
      </c>
      <c r="G1663" s="11">
        <v>1019.72</v>
      </c>
      <c r="H1663" s="1"/>
      <c r="I1663" s="1"/>
      <c r="J1663" s="1"/>
      <c r="K1663" s="1"/>
      <c r="L1663" s="1"/>
      <c r="M1663" s="4"/>
      <c r="N1663" s="1"/>
      <c r="O1663" s="4"/>
      <c r="P1663" s="4"/>
      <c r="Q1663" s="4"/>
      <c r="R1663" s="4"/>
      <c r="S1663" s="4"/>
      <c r="T1663" s="1"/>
      <c r="U1663" s="1"/>
      <c r="V1663" s="1"/>
      <c r="W1663" s="1"/>
      <c r="X1663" s="1"/>
      <c r="Y1663" s="1"/>
    </row>
    <row r="1664" spans="1:25" ht="12.75" customHeight="1" x14ac:dyDescent="0.25">
      <c r="A1664" s="4">
        <v>88</v>
      </c>
      <c r="B1664" s="1" t="s">
        <v>1461</v>
      </c>
      <c r="C1664" s="1" t="s">
        <v>1462</v>
      </c>
      <c r="D1664" s="3" t="s">
        <v>35</v>
      </c>
      <c r="E1664" s="11">
        <v>11</v>
      </c>
      <c r="F1664" s="11">
        <v>90.33</v>
      </c>
      <c r="G1664" s="11">
        <v>993.63</v>
      </c>
      <c r="H1664" s="1"/>
      <c r="I1664" s="1"/>
      <c r="J1664" s="1"/>
      <c r="K1664" s="1"/>
      <c r="L1664" s="1"/>
      <c r="M1664" s="4"/>
      <c r="N1664" s="1"/>
      <c r="O1664" s="4"/>
      <c r="P1664" s="4"/>
      <c r="Q1664" s="4"/>
      <c r="R1664" s="4"/>
      <c r="S1664" s="4"/>
      <c r="T1664" s="1"/>
      <c r="U1664" s="1"/>
      <c r="V1664" s="1"/>
      <c r="W1664" s="1"/>
      <c r="X1664" s="1"/>
      <c r="Y1664" s="1"/>
    </row>
    <row r="1665" spans="1:25" ht="12.75" customHeight="1" x14ac:dyDescent="0.25">
      <c r="A1665" s="4">
        <v>89</v>
      </c>
      <c r="B1665" s="1" t="s">
        <v>1463</v>
      </c>
      <c r="C1665" s="2" t="s">
        <v>1464</v>
      </c>
      <c r="D1665" s="3" t="s">
        <v>1381</v>
      </c>
      <c r="E1665" s="11">
        <v>0.60000000000000009</v>
      </c>
      <c r="F1665" s="11">
        <v>1213.3399999999999</v>
      </c>
      <c r="G1665" s="11">
        <v>728</v>
      </c>
      <c r="H1665" s="1"/>
      <c r="I1665" s="1"/>
      <c r="J1665" s="1"/>
      <c r="K1665" s="1"/>
      <c r="L1665" s="1"/>
      <c r="M1665" s="4"/>
      <c r="N1665" s="1"/>
      <c r="O1665" s="4"/>
      <c r="P1665" s="4"/>
      <c r="Q1665" s="4"/>
      <c r="R1665" s="4"/>
      <c r="S1665" s="4"/>
      <c r="T1665" s="1"/>
      <c r="U1665" s="1"/>
      <c r="V1665" s="1"/>
      <c r="W1665" s="1"/>
      <c r="X1665" s="1"/>
      <c r="Y1665" s="1"/>
    </row>
    <row r="1666" spans="1:25" ht="12.75" customHeight="1" x14ac:dyDescent="0.25">
      <c r="A1666" s="4">
        <v>90</v>
      </c>
      <c r="B1666" s="2" t="s">
        <v>2760</v>
      </c>
      <c r="C1666" s="1" t="s">
        <v>1465</v>
      </c>
      <c r="D1666" s="3" t="s">
        <v>35</v>
      </c>
      <c r="E1666" s="11">
        <v>6</v>
      </c>
      <c r="F1666" s="11">
        <v>213.73</v>
      </c>
      <c r="G1666" s="11">
        <v>1282.3800000000001</v>
      </c>
      <c r="H1666" s="1"/>
      <c r="I1666" s="1"/>
      <c r="J1666" s="1"/>
      <c r="K1666" s="1"/>
      <c r="L1666" s="1"/>
      <c r="M1666" s="4"/>
      <c r="N1666" s="1"/>
      <c r="O1666" s="4"/>
      <c r="P1666" s="4"/>
      <c r="Q1666" s="4"/>
      <c r="R1666" s="4"/>
      <c r="S1666" s="4"/>
      <c r="T1666" s="1"/>
      <c r="U1666" s="1"/>
      <c r="V1666" s="1"/>
      <c r="W1666" s="1"/>
      <c r="X1666" s="1"/>
      <c r="Y1666" s="1"/>
    </row>
    <row r="1667" spans="1:25" ht="12.75" customHeight="1" x14ac:dyDescent="0.25">
      <c r="A1667" s="4">
        <v>91</v>
      </c>
      <c r="B1667" s="1" t="s">
        <v>1466</v>
      </c>
      <c r="C1667" s="1" t="s">
        <v>1467</v>
      </c>
      <c r="D1667" s="3" t="s">
        <v>35</v>
      </c>
      <c r="E1667" s="11">
        <v>1</v>
      </c>
      <c r="F1667" s="11">
        <v>1035.6300000000001</v>
      </c>
      <c r="G1667" s="11">
        <v>1035.6300000000001</v>
      </c>
      <c r="H1667" s="1"/>
      <c r="I1667" s="1"/>
      <c r="J1667" s="1"/>
      <c r="K1667" s="1"/>
      <c r="L1667" s="1"/>
      <c r="M1667" s="4"/>
      <c r="N1667" s="1"/>
      <c r="O1667" s="4"/>
      <c r="P1667" s="4"/>
      <c r="Q1667" s="4"/>
      <c r="R1667" s="4"/>
      <c r="S1667" s="4"/>
      <c r="T1667" s="1"/>
      <c r="U1667" s="1"/>
      <c r="V1667" s="1"/>
      <c r="W1667" s="1"/>
      <c r="X1667" s="1"/>
      <c r="Y1667" s="1"/>
    </row>
    <row r="1668" spans="1:25" ht="12.75" customHeight="1" x14ac:dyDescent="0.25">
      <c r="A1668" s="4">
        <v>92</v>
      </c>
      <c r="B1668" s="1" t="s">
        <v>1468</v>
      </c>
      <c r="C1668" s="1" t="s">
        <v>1469</v>
      </c>
      <c r="D1668" s="3" t="s">
        <v>79</v>
      </c>
      <c r="E1668" s="11">
        <v>0.18</v>
      </c>
      <c r="F1668" s="11">
        <v>21747.84</v>
      </c>
      <c r="G1668" s="11">
        <v>3914.61</v>
      </c>
      <c r="H1668" s="1"/>
      <c r="I1668" s="1"/>
      <c r="J1668" s="1"/>
      <c r="K1668" s="1"/>
      <c r="L1668" s="1"/>
      <c r="M1668" s="4"/>
      <c r="N1668" s="1"/>
      <c r="O1668" s="4"/>
      <c r="P1668" s="4"/>
      <c r="Q1668" s="4"/>
      <c r="R1668" s="4"/>
      <c r="S1668" s="4"/>
      <c r="T1668" s="1"/>
      <c r="U1668" s="1"/>
      <c r="V1668" s="1"/>
      <c r="W1668" s="1"/>
      <c r="X1668" s="1"/>
      <c r="Y1668" s="1"/>
    </row>
    <row r="1669" spans="1:25" ht="12.75" customHeight="1" x14ac:dyDescent="0.25">
      <c r="A1669" s="4">
        <v>93</v>
      </c>
      <c r="B1669" s="2" t="s">
        <v>2761</v>
      </c>
      <c r="C1669" s="2" t="s">
        <v>1470</v>
      </c>
      <c r="D1669" s="3" t="s">
        <v>35</v>
      </c>
      <c r="E1669" s="11">
        <v>18</v>
      </c>
      <c r="F1669" s="11">
        <v>394.29</v>
      </c>
      <c r="G1669" s="11">
        <v>7097.22</v>
      </c>
      <c r="H1669" s="1"/>
      <c r="I1669" s="1"/>
      <c r="J1669" s="1"/>
      <c r="K1669" s="1"/>
      <c r="L1669" s="1"/>
      <c r="M1669" s="4"/>
      <c r="N1669" s="1"/>
      <c r="O1669" s="4"/>
      <c r="P1669" s="4"/>
      <c r="Q1669" s="4"/>
      <c r="R1669" s="4"/>
      <c r="S1669" s="4"/>
      <c r="T1669" s="1"/>
      <c r="U1669" s="1"/>
      <c r="V1669" s="1"/>
      <c r="W1669" s="1"/>
      <c r="X1669" s="1"/>
      <c r="Y1669" s="1"/>
    </row>
    <row r="1670" spans="1:25" ht="12.75" customHeight="1" x14ac:dyDescent="0.25">
      <c r="A1670" s="4">
        <v>94</v>
      </c>
      <c r="B1670" s="2" t="s">
        <v>2762</v>
      </c>
      <c r="C1670" s="1" t="s">
        <v>1471</v>
      </c>
      <c r="D1670" s="3" t="s">
        <v>35</v>
      </c>
      <c r="E1670" s="11">
        <v>26</v>
      </c>
      <c r="F1670" s="11">
        <v>177.34</v>
      </c>
      <c r="G1670" s="11">
        <v>4610.84</v>
      </c>
      <c r="H1670" s="1"/>
      <c r="I1670" s="1"/>
      <c r="J1670" s="1"/>
      <c r="K1670" s="1"/>
      <c r="L1670" s="1"/>
      <c r="M1670" s="4"/>
      <c r="N1670" s="1"/>
      <c r="O1670" s="4"/>
      <c r="P1670" s="4"/>
      <c r="Q1670" s="4"/>
      <c r="R1670" s="4"/>
      <c r="S1670" s="4"/>
      <c r="T1670" s="1"/>
      <c r="U1670" s="1"/>
      <c r="V1670" s="1"/>
      <c r="W1670" s="1"/>
      <c r="X1670" s="1"/>
      <c r="Y1670" s="1"/>
    </row>
    <row r="1671" spans="1:25" ht="12.75" customHeight="1" x14ac:dyDescent="0.25">
      <c r="A1671" s="4">
        <v>95</v>
      </c>
      <c r="B1671" s="2" t="s">
        <v>2763</v>
      </c>
      <c r="C1671" s="2" t="s">
        <v>1472</v>
      </c>
      <c r="D1671" s="3" t="s">
        <v>1473</v>
      </c>
      <c r="E1671" s="11">
        <v>1</v>
      </c>
      <c r="F1671" s="11">
        <v>504.1</v>
      </c>
      <c r="G1671" s="11">
        <v>504.1</v>
      </c>
      <c r="H1671" s="1"/>
      <c r="I1671" s="1"/>
      <c r="J1671" s="1"/>
      <c r="K1671" s="1"/>
      <c r="L1671" s="1"/>
      <c r="M1671" s="4"/>
      <c r="N1671" s="1"/>
      <c r="O1671" s="4"/>
      <c r="P1671" s="4"/>
      <c r="Q1671" s="4"/>
      <c r="R1671" s="4"/>
      <c r="S1671" s="4"/>
      <c r="T1671" s="1"/>
      <c r="U1671" s="1"/>
      <c r="V1671" s="1"/>
      <c r="W1671" s="1"/>
      <c r="X1671" s="1"/>
      <c r="Y1671" s="1"/>
    </row>
    <row r="1672" spans="1:25" ht="12.75" customHeight="1" x14ac:dyDescent="0.25">
      <c r="A1672" s="4">
        <v>96</v>
      </c>
      <c r="B1672" s="1" t="s">
        <v>1474</v>
      </c>
      <c r="C1672" s="2" t="s">
        <v>1475</v>
      </c>
      <c r="D1672" s="3" t="s">
        <v>35</v>
      </c>
      <c r="E1672" s="11">
        <v>1</v>
      </c>
      <c r="F1672" s="11">
        <v>1998.6</v>
      </c>
      <c r="G1672" s="11">
        <v>1998.6</v>
      </c>
      <c r="H1672" s="1"/>
      <c r="I1672" s="1"/>
      <c r="J1672" s="1"/>
      <c r="K1672" s="1"/>
      <c r="L1672" s="1"/>
      <c r="M1672" s="4"/>
      <c r="N1672" s="1"/>
      <c r="O1672" s="4"/>
      <c r="P1672" s="4"/>
      <c r="Q1672" s="4"/>
      <c r="R1672" s="4"/>
      <c r="S1672" s="4"/>
      <c r="T1672" s="1"/>
      <c r="U1672" s="1"/>
      <c r="V1672" s="1"/>
      <c r="W1672" s="1"/>
      <c r="X1672" s="1"/>
      <c r="Y1672" s="1"/>
    </row>
    <row r="1673" spans="1:25" ht="12.75" customHeight="1" x14ac:dyDescent="0.25">
      <c r="A1673" s="4">
        <v>97</v>
      </c>
      <c r="B1673" s="1" t="s">
        <v>1335</v>
      </c>
      <c r="C1673" s="2" t="s">
        <v>1336</v>
      </c>
      <c r="D1673" s="3" t="s">
        <v>35</v>
      </c>
      <c r="E1673" s="11">
        <v>1</v>
      </c>
      <c r="F1673" s="11">
        <v>2178.98</v>
      </c>
      <c r="G1673" s="11">
        <v>2178.98</v>
      </c>
      <c r="H1673" s="1"/>
      <c r="I1673" s="1"/>
      <c r="J1673" s="1"/>
      <c r="K1673" s="1"/>
      <c r="L1673" s="1"/>
      <c r="M1673" s="4"/>
      <c r="N1673" s="1"/>
      <c r="O1673" s="4"/>
      <c r="P1673" s="4"/>
      <c r="Q1673" s="4"/>
      <c r="R1673" s="4"/>
      <c r="S1673" s="4"/>
      <c r="T1673" s="1"/>
      <c r="U1673" s="1"/>
      <c r="V1673" s="1"/>
      <c r="W1673" s="1"/>
      <c r="X1673" s="1"/>
      <c r="Y1673" s="1"/>
    </row>
    <row r="1674" spans="1:25" ht="12.75" customHeight="1" x14ac:dyDescent="0.25">
      <c r="A1674" s="4">
        <v>98</v>
      </c>
      <c r="B1674" s="2" t="s">
        <v>2764</v>
      </c>
      <c r="C1674" s="2" t="s">
        <v>1476</v>
      </c>
      <c r="D1674" s="3" t="s">
        <v>35</v>
      </c>
      <c r="E1674" s="11">
        <v>1</v>
      </c>
      <c r="F1674" s="11">
        <v>25104.74</v>
      </c>
      <c r="G1674" s="11">
        <v>25104.74</v>
      </c>
      <c r="H1674" s="1"/>
      <c r="I1674" s="1"/>
      <c r="J1674" s="1"/>
      <c r="K1674" s="1"/>
      <c r="L1674" s="1"/>
      <c r="M1674" s="4"/>
      <c r="N1674" s="1"/>
      <c r="O1674" s="4"/>
      <c r="P1674" s="4"/>
      <c r="Q1674" s="4"/>
      <c r="R1674" s="4"/>
      <c r="S1674" s="4"/>
      <c r="T1674" s="1"/>
      <c r="U1674" s="1"/>
      <c r="V1674" s="1"/>
      <c r="W1674" s="1"/>
      <c r="X1674" s="1"/>
      <c r="Y1674" s="1"/>
    </row>
    <row r="1675" spans="1:25" ht="12.75" customHeight="1" x14ac:dyDescent="0.25">
      <c r="A1675" s="4">
        <v>99</v>
      </c>
      <c r="B1675" s="1" t="s">
        <v>1347</v>
      </c>
      <c r="C1675" s="2" t="s">
        <v>1348</v>
      </c>
      <c r="D1675" s="3" t="s">
        <v>35</v>
      </c>
      <c r="E1675" s="11">
        <v>6</v>
      </c>
      <c r="F1675" s="11">
        <v>458.68</v>
      </c>
      <c r="G1675" s="11">
        <v>2752.08</v>
      </c>
      <c r="H1675" s="1"/>
      <c r="I1675" s="1"/>
      <c r="J1675" s="1"/>
      <c r="K1675" s="1"/>
      <c r="L1675" s="1"/>
      <c r="M1675" s="4"/>
      <c r="N1675" s="1"/>
      <c r="O1675" s="4"/>
      <c r="P1675" s="4"/>
      <c r="Q1675" s="4"/>
      <c r="R1675" s="4"/>
      <c r="S1675" s="4"/>
      <c r="T1675" s="1"/>
      <c r="U1675" s="1"/>
      <c r="V1675" s="1"/>
      <c r="W1675" s="1"/>
      <c r="X1675" s="1"/>
      <c r="Y1675" s="1"/>
    </row>
    <row r="1676" spans="1:25" ht="12.75" customHeight="1" x14ac:dyDescent="0.25">
      <c r="A1676" s="4">
        <v>100</v>
      </c>
      <c r="B1676" s="1" t="s">
        <v>1349</v>
      </c>
      <c r="C1676" s="2" t="s">
        <v>1477</v>
      </c>
      <c r="D1676" s="3" t="s">
        <v>35</v>
      </c>
      <c r="E1676" s="11">
        <v>6</v>
      </c>
      <c r="F1676" s="11">
        <v>3053.85</v>
      </c>
      <c r="G1676" s="11">
        <v>18323.099999999999</v>
      </c>
      <c r="H1676" s="1"/>
      <c r="I1676" s="1"/>
      <c r="J1676" s="1"/>
      <c r="K1676" s="1"/>
      <c r="L1676" s="1"/>
      <c r="M1676" s="4"/>
      <c r="N1676" s="1"/>
      <c r="O1676" s="4"/>
      <c r="P1676" s="4"/>
      <c r="Q1676" s="4"/>
      <c r="R1676" s="4"/>
      <c r="S1676" s="4"/>
      <c r="T1676" s="1"/>
      <c r="U1676" s="1"/>
      <c r="V1676" s="1"/>
      <c r="W1676" s="1"/>
      <c r="X1676" s="1"/>
      <c r="Y1676" s="1"/>
    </row>
    <row r="1677" spans="1:25" ht="12.75" customHeight="1" x14ac:dyDescent="0.25">
      <c r="A1677" s="4">
        <v>101</v>
      </c>
      <c r="B1677" s="1" t="s">
        <v>1347</v>
      </c>
      <c r="C1677" s="2" t="s">
        <v>1348</v>
      </c>
      <c r="D1677" s="3" t="s">
        <v>35</v>
      </c>
      <c r="E1677" s="11">
        <v>1</v>
      </c>
      <c r="F1677" s="11">
        <v>458.68</v>
      </c>
      <c r="G1677" s="11">
        <v>458.68</v>
      </c>
      <c r="H1677" s="1"/>
      <c r="I1677" s="1"/>
      <c r="J1677" s="1"/>
      <c r="K1677" s="1"/>
      <c r="L1677" s="1"/>
      <c r="M1677" s="4"/>
      <c r="N1677" s="1"/>
      <c r="O1677" s="4"/>
      <c r="P1677" s="4"/>
      <c r="Q1677" s="4"/>
      <c r="R1677" s="4"/>
      <c r="S1677" s="4"/>
      <c r="T1677" s="1"/>
      <c r="U1677" s="1"/>
      <c r="V1677" s="1"/>
      <c r="W1677" s="1"/>
      <c r="X1677" s="1"/>
      <c r="Y1677" s="1"/>
    </row>
    <row r="1678" spans="1:25" ht="12.75" customHeight="1" x14ac:dyDescent="0.25">
      <c r="A1678" s="4">
        <v>102</v>
      </c>
      <c r="B1678" s="1" t="s">
        <v>1360</v>
      </c>
      <c r="C1678" s="2" t="s">
        <v>1478</v>
      </c>
      <c r="D1678" s="3" t="s">
        <v>35</v>
      </c>
      <c r="E1678" s="11">
        <v>1</v>
      </c>
      <c r="F1678" s="11">
        <v>9023.99</v>
      </c>
      <c r="G1678" s="11">
        <v>9023.99</v>
      </c>
      <c r="H1678" s="1"/>
      <c r="I1678" s="1"/>
      <c r="J1678" s="1"/>
      <c r="K1678" s="1"/>
      <c r="L1678" s="1"/>
      <c r="M1678" s="4"/>
      <c r="N1678" s="1"/>
      <c r="O1678" s="4"/>
      <c r="P1678" s="4"/>
      <c r="Q1678" s="4"/>
      <c r="R1678" s="4"/>
      <c r="S1678" s="4"/>
      <c r="T1678" s="1"/>
      <c r="U1678" s="1"/>
      <c r="V1678" s="1"/>
      <c r="W1678" s="1"/>
      <c r="X1678" s="1"/>
      <c r="Y1678" s="1"/>
    </row>
    <row r="1679" spans="1:25" ht="12.75" customHeight="1" x14ac:dyDescent="0.25">
      <c r="A1679" s="4">
        <v>103</v>
      </c>
      <c r="B1679" s="1" t="s">
        <v>1479</v>
      </c>
      <c r="C1679" s="2" t="s">
        <v>1480</v>
      </c>
      <c r="D1679" s="3" t="s">
        <v>793</v>
      </c>
      <c r="E1679" s="11">
        <v>0.1</v>
      </c>
      <c r="F1679" s="11">
        <v>1908.25</v>
      </c>
      <c r="G1679" s="11">
        <v>190.83</v>
      </c>
      <c r="H1679" s="1"/>
      <c r="I1679" s="1"/>
      <c r="J1679" s="1"/>
      <c r="K1679" s="1"/>
      <c r="L1679" s="1"/>
      <c r="M1679" s="4"/>
      <c r="N1679" s="1"/>
      <c r="O1679" s="4"/>
      <c r="P1679" s="4"/>
      <c r="Q1679" s="4"/>
      <c r="R1679" s="4"/>
      <c r="S1679" s="4"/>
      <c r="T1679" s="1"/>
      <c r="U1679" s="1"/>
      <c r="V1679" s="1"/>
      <c r="W1679" s="1"/>
      <c r="X1679" s="1"/>
      <c r="Y1679" s="1"/>
    </row>
    <row r="1680" spans="1:25" ht="12.75" customHeight="1" x14ac:dyDescent="0.25">
      <c r="A1680" s="4">
        <v>104</v>
      </c>
      <c r="B1680" s="2" t="s">
        <v>2754</v>
      </c>
      <c r="C1680" s="2" t="s">
        <v>1481</v>
      </c>
      <c r="D1680" s="3" t="s">
        <v>35</v>
      </c>
      <c r="E1680" s="11">
        <v>1</v>
      </c>
      <c r="F1680" s="11">
        <v>2889.45</v>
      </c>
      <c r="G1680" s="11">
        <v>2889.45</v>
      </c>
      <c r="H1680" s="1"/>
      <c r="I1680" s="1"/>
      <c r="J1680" s="1"/>
      <c r="K1680" s="1"/>
      <c r="L1680" s="1"/>
      <c r="M1680" s="4"/>
      <c r="N1680" s="1"/>
      <c r="O1680" s="4"/>
      <c r="P1680" s="4"/>
      <c r="Q1680" s="4"/>
      <c r="R1680" s="4"/>
      <c r="S1680" s="4"/>
      <c r="T1680" s="1"/>
      <c r="U1680" s="1"/>
      <c r="V1680" s="1"/>
      <c r="W1680" s="1"/>
      <c r="X1680" s="1"/>
      <c r="Y1680" s="1"/>
    </row>
    <row r="1681" spans="1:25" ht="12.75" customHeight="1" x14ac:dyDescent="0.25">
      <c r="A1681" s="4">
        <v>105</v>
      </c>
      <c r="B1681" s="1" t="s">
        <v>1026</v>
      </c>
      <c r="C1681" s="1" t="s">
        <v>1027</v>
      </c>
      <c r="D1681" s="3" t="s">
        <v>35</v>
      </c>
      <c r="E1681" s="11">
        <v>2</v>
      </c>
      <c r="F1681" s="11">
        <v>129.83000000000001</v>
      </c>
      <c r="G1681" s="11">
        <v>259.66000000000003</v>
      </c>
      <c r="H1681" s="1"/>
      <c r="I1681" s="1"/>
      <c r="J1681" s="1"/>
      <c r="K1681" s="1"/>
      <c r="L1681" s="1"/>
      <c r="M1681" s="4"/>
      <c r="N1681" s="1"/>
      <c r="O1681" s="4"/>
      <c r="P1681" s="4"/>
      <c r="Q1681" s="4"/>
      <c r="R1681" s="4"/>
      <c r="S1681" s="4"/>
      <c r="T1681" s="1"/>
      <c r="U1681" s="1"/>
      <c r="V1681" s="1"/>
      <c r="W1681" s="1"/>
      <c r="X1681" s="1"/>
      <c r="Y1681" s="1"/>
    </row>
    <row r="1682" spans="1:25" ht="12.75" customHeight="1" x14ac:dyDescent="0.25">
      <c r="A1682" s="4">
        <v>106</v>
      </c>
      <c r="B1682" s="1" t="s">
        <v>1387</v>
      </c>
      <c r="C1682" s="2" t="s">
        <v>1388</v>
      </c>
      <c r="D1682" s="3" t="s">
        <v>35</v>
      </c>
      <c r="E1682" s="11">
        <v>2</v>
      </c>
      <c r="F1682" s="11">
        <v>190.09</v>
      </c>
      <c r="G1682" s="11">
        <v>380.18</v>
      </c>
      <c r="H1682" s="1"/>
      <c r="I1682" s="1"/>
      <c r="J1682" s="1"/>
      <c r="K1682" s="1"/>
      <c r="L1682" s="1"/>
      <c r="M1682" s="4"/>
      <c r="N1682" s="1"/>
      <c r="O1682" s="4"/>
      <c r="P1682" s="4"/>
      <c r="Q1682" s="4"/>
      <c r="R1682" s="4"/>
      <c r="S1682" s="4"/>
      <c r="T1682" s="1"/>
      <c r="U1682" s="1"/>
      <c r="V1682" s="1"/>
      <c r="W1682" s="1"/>
      <c r="X1682" s="1"/>
      <c r="Y1682" s="1"/>
    </row>
    <row r="1683" spans="1:25" ht="12.75" customHeight="1" x14ac:dyDescent="0.25">
      <c r="A1683" s="4">
        <v>107</v>
      </c>
      <c r="B1683" s="1" t="s">
        <v>1482</v>
      </c>
      <c r="C1683" s="2" t="s">
        <v>1483</v>
      </c>
      <c r="D1683" s="3" t="s">
        <v>83</v>
      </c>
      <c r="E1683" s="11">
        <v>1</v>
      </c>
      <c r="F1683" s="11">
        <v>10113.549999999999</v>
      </c>
      <c r="G1683" s="11">
        <v>10113.549999999999</v>
      </c>
      <c r="H1683" s="1"/>
      <c r="I1683" s="1"/>
      <c r="J1683" s="1"/>
      <c r="K1683" s="1"/>
      <c r="L1683" s="1"/>
      <c r="M1683" s="4"/>
      <c r="N1683" s="1"/>
      <c r="O1683" s="4"/>
      <c r="P1683" s="4"/>
      <c r="Q1683" s="4"/>
      <c r="R1683" s="4"/>
      <c r="S1683" s="4"/>
      <c r="T1683" s="1"/>
      <c r="U1683" s="1"/>
      <c r="V1683" s="1"/>
      <c r="W1683" s="1"/>
      <c r="X1683" s="1"/>
      <c r="Y1683" s="1"/>
    </row>
    <row r="1684" spans="1:25" ht="12.75" customHeight="1" x14ac:dyDescent="0.25">
      <c r="A1684" s="4">
        <v>108</v>
      </c>
      <c r="B1684" s="1" t="s">
        <v>1484</v>
      </c>
      <c r="C1684" s="2" t="s">
        <v>1485</v>
      </c>
      <c r="D1684" s="3" t="s">
        <v>69</v>
      </c>
      <c r="E1684" s="11">
        <v>97</v>
      </c>
      <c r="F1684" s="11">
        <v>261.57</v>
      </c>
      <c r="G1684" s="11">
        <v>25372.29</v>
      </c>
      <c r="H1684" s="1"/>
      <c r="I1684" s="1"/>
      <c r="J1684" s="1"/>
      <c r="K1684" s="1"/>
      <c r="L1684" s="1"/>
      <c r="M1684" s="4"/>
      <c r="N1684" s="1"/>
      <c r="O1684" s="4"/>
      <c r="P1684" s="4"/>
      <c r="Q1684" s="4"/>
      <c r="R1684" s="4"/>
      <c r="S1684" s="4"/>
      <c r="T1684" s="1"/>
      <c r="U1684" s="1"/>
      <c r="V1684" s="1"/>
      <c r="W1684" s="1"/>
      <c r="X1684" s="1"/>
      <c r="Y1684" s="1"/>
    </row>
    <row r="1685" spans="1:25" ht="12.75" customHeight="1" x14ac:dyDescent="0.25">
      <c r="A1685" s="4">
        <v>109</v>
      </c>
      <c r="B1685" s="1" t="s">
        <v>1486</v>
      </c>
      <c r="C1685" s="2" t="s">
        <v>1487</v>
      </c>
      <c r="D1685" s="3" t="s">
        <v>35</v>
      </c>
      <c r="E1685" s="11">
        <v>16</v>
      </c>
      <c r="F1685" s="11">
        <v>138.79</v>
      </c>
      <c r="G1685" s="11">
        <v>2220.64</v>
      </c>
      <c r="H1685" s="1"/>
      <c r="I1685" s="1"/>
      <c r="J1685" s="1"/>
      <c r="K1685" s="1"/>
      <c r="L1685" s="1"/>
      <c r="M1685" s="4"/>
      <c r="N1685" s="1"/>
      <c r="O1685" s="4"/>
      <c r="P1685" s="4"/>
      <c r="Q1685" s="4"/>
      <c r="R1685" s="4"/>
      <c r="S1685" s="4"/>
      <c r="T1685" s="1"/>
      <c r="U1685" s="1"/>
      <c r="V1685" s="1"/>
      <c r="W1685" s="1"/>
      <c r="X1685" s="1"/>
      <c r="Y1685" s="1"/>
    </row>
    <row r="1686" spans="1:25" ht="12.75" customHeight="1" x14ac:dyDescent="0.25">
      <c r="A1686" s="4">
        <v>110</v>
      </c>
      <c r="B1686" s="1" t="s">
        <v>1488</v>
      </c>
      <c r="C1686" s="2" t="s">
        <v>1489</v>
      </c>
      <c r="D1686" s="3" t="s">
        <v>35</v>
      </c>
      <c r="E1686" s="11">
        <v>2</v>
      </c>
      <c r="F1686" s="11">
        <v>130.49</v>
      </c>
      <c r="G1686" s="11">
        <v>260.98</v>
      </c>
      <c r="H1686" s="1"/>
      <c r="I1686" s="1"/>
      <c r="J1686" s="1"/>
      <c r="K1686" s="1"/>
      <c r="L1686" s="1"/>
      <c r="M1686" s="4"/>
      <c r="N1686" s="1"/>
      <c r="O1686" s="4"/>
      <c r="P1686" s="4"/>
      <c r="Q1686" s="4"/>
      <c r="R1686" s="4"/>
      <c r="S1686" s="4"/>
      <c r="T1686" s="1"/>
      <c r="U1686" s="1"/>
      <c r="V1686" s="1"/>
      <c r="W1686" s="1"/>
      <c r="X1686" s="1"/>
      <c r="Y1686" s="1"/>
    </row>
    <row r="1687" spans="1:25" ht="12.75" customHeight="1" x14ac:dyDescent="0.25">
      <c r="A1687" s="4">
        <v>111</v>
      </c>
      <c r="B1687" s="1" t="s">
        <v>1490</v>
      </c>
      <c r="C1687" s="2" t="s">
        <v>1491</v>
      </c>
      <c r="D1687" s="3" t="s">
        <v>35</v>
      </c>
      <c r="E1687" s="11">
        <v>2</v>
      </c>
      <c r="F1687" s="11">
        <v>130.49</v>
      </c>
      <c r="G1687" s="11">
        <v>260.98</v>
      </c>
      <c r="H1687" s="1"/>
      <c r="I1687" s="1"/>
      <c r="J1687" s="1"/>
      <c r="K1687" s="1"/>
      <c r="L1687" s="1"/>
      <c r="M1687" s="4"/>
      <c r="N1687" s="1"/>
      <c r="O1687" s="4"/>
      <c r="P1687" s="4"/>
      <c r="Q1687" s="4"/>
      <c r="R1687" s="4"/>
      <c r="S1687" s="4"/>
      <c r="T1687" s="1"/>
      <c r="U1687" s="1"/>
      <c r="V1687" s="1"/>
      <c r="W1687" s="1"/>
      <c r="X1687" s="1"/>
      <c r="Y1687" s="1"/>
    </row>
    <row r="1688" spans="1:25" ht="12.75" customHeight="1" x14ac:dyDescent="0.25">
      <c r="A1688" s="4">
        <v>112</v>
      </c>
      <c r="B1688" s="1" t="s">
        <v>838</v>
      </c>
      <c r="C1688" s="2" t="s">
        <v>1424</v>
      </c>
      <c r="D1688" s="3" t="s">
        <v>149</v>
      </c>
      <c r="E1688" s="11">
        <v>10</v>
      </c>
      <c r="F1688" s="11">
        <v>42.15</v>
      </c>
      <c r="G1688" s="11">
        <v>421.5</v>
      </c>
      <c r="H1688" s="1"/>
      <c r="I1688" s="1"/>
      <c r="J1688" s="1"/>
      <c r="K1688" s="1"/>
      <c r="L1688" s="1"/>
      <c r="M1688" s="4"/>
      <c r="N1688" s="1"/>
      <c r="O1688" s="4"/>
      <c r="P1688" s="4"/>
      <c r="Q1688" s="4"/>
      <c r="R1688" s="4"/>
      <c r="S1688" s="4"/>
      <c r="T1688" s="1"/>
      <c r="U1688" s="1"/>
      <c r="V1688" s="1"/>
      <c r="W1688" s="1"/>
      <c r="X1688" s="1"/>
      <c r="Y1688" s="1"/>
    </row>
    <row r="1689" spans="1:25" ht="12.75" customHeight="1" x14ac:dyDescent="0.25">
      <c r="A1689" s="4">
        <v>113</v>
      </c>
      <c r="B1689" s="1" t="s">
        <v>1492</v>
      </c>
      <c r="C1689" s="2" t="s">
        <v>1493</v>
      </c>
      <c r="D1689" s="3" t="s">
        <v>69</v>
      </c>
      <c r="E1689" s="11">
        <v>2.48</v>
      </c>
      <c r="F1689" s="11">
        <v>454.15</v>
      </c>
      <c r="G1689" s="11">
        <v>1126.29</v>
      </c>
      <c r="H1689" s="1"/>
      <c r="I1689" s="1"/>
      <c r="J1689" s="1"/>
      <c r="K1689" s="1"/>
      <c r="L1689" s="1"/>
      <c r="M1689" s="4"/>
      <c r="N1689" s="1"/>
      <c r="O1689" s="4"/>
      <c r="P1689" s="4"/>
      <c r="Q1689" s="4"/>
      <c r="R1689" s="4"/>
      <c r="S1689" s="4"/>
      <c r="T1689" s="1"/>
      <c r="U1689" s="1"/>
      <c r="V1689" s="1"/>
      <c r="W1689" s="1"/>
      <c r="X1689" s="1"/>
      <c r="Y1689" s="1"/>
    </row>
    <row r="1690" spans="1:25" ht="12.75" customHeight="1" x14ac:dyDescent="0.25">
      <c r="A1690" s="4">
        <v>114</v>
      </c>
      <c r="B1690" s="1" t="s">
        <v>1425</v>
      </c>
      <c r="C1690" s="2" t="s">
        <v>1426</v>
      </c>
      <c r="D1690" s="3" t="s">
        <v>83</v>
      </c>
      <c r="E1690" s="11">
        <v>1</v>
      </c>
      <c r="F1690" s="11">
        <v>821.61</v>
      </c>
      <c r="G1690" s="11">
        <v>821.61</v>
      </c>
      <c r="H1690" s="1"/>
      <c r="I1690" s="1"/>
      <c r="J1690" s="1"/>
      <c r="K1690" s="1"/>
      <c r="L1690" s="1"/>
      <c r="M1690" s="4"/>
      <c r="N1690" s="1"/>
      <c r="O1690" s="4"/>
      <c r="P1690" s="4"/>
      <c r="Q1690" s="4"/>
      <c r="R1690" s="4"/>
      <c r="S1690" s="4"/>
      <c r="T1690" s="1"/>
      <c r="U1690" s="1"/>
      <c r="V1690" s="1"/>
      <c r="W1690" s="1"/>
      <c r="X1690" s="1"/>
      <c r="Y1690" s="1"/>
    </row>
    <row r="1691" spans="1:25" ht="12.75" customHeight="1" x14ac:dyDescent="0.25">
      <c r="A1691" s="4">
        <v>115</v>
      </c>
      <c r="B1691" s="1" t="s">
        <v>442</v>
      </c>
      <c r="C1691" s="2" t="s">
        <v>1427</v>
      </c>
      <c r="D1691" s="3" t="s">
        <v>43</v>
      </c>
      <c r="E1691" s="11">
        <v>0.31</v>
      </c>
      <c r="F1691" s="11">
        <v>8036.51</v>
      </c>
      <c r="G1691" s="11">
        <v>2491.3200000000002</v>
      </c>
      <c r="H1691" s="1"/>
      <c r="I1691" s="1"/>
      <c r="J1691" s="1"/>
      <c r="K1691" s="1"/>
      <c r="L1691" s="1"/>
      <c r="M1691" s="4"/>
      <c r="N1691" s="1"/>
      <c r="O1691" s="4"/>
      <c r="P1691" s="4"/>
      <c r="Q1691" s="4"/>
      <c r="R1691" s="4"/>
      <c r="S1691" s="4"/>
      <c r="T1691" s="1"/>
      <c r="U1691" s="1"/>
      <c r="V1691" s="1"/>
      <c r="W1691" s="1"/>
      <c r="X1691" s="1"/>
      <c r="Y1691" s="1"/>
    </row>
    <row r="1692" spans="1:25" ht="12.75" customHeight="1" x14ac:dyDescent="0.25">
      <c r="A1692" s="4">
        <v>116</v>
      </c>
      <c r="B1692" s="1" t="s">
        <v>1494</v>
      </c>
      <c r="C1692" s="2" t="s">
        <v>1495</v>
      </c>
      <c r="D1692" s="3" t="s">
        <v>1430</v>
      </c>
      <c r="E1692" s="11">
        <v>10</v>
      </c>
      <c r="F1692" s="11">
        <v>406.12</v>
      </c>
      <c r="G1692" s="11">
        <v>4061.2</v>
      </c>
      <c r="H1692" s="1"/>
      <c r="I1692" s="1"/>
      <c r="J1692" s="1"/>
      <c r="K1692" s="1"/>
      <c r="L1692" s="1"/>
      <c r="M1692" s="4"/>
      <c r="N1692" s="1"/>
      <c r="O1692" s="4"/>
      <c r="P1692" s="4"/>
      <c r="Q1692" s="4"/>
      <c r="R1692" s="4"/>
      <c r="S1692" s="4"/>
      <c r="T1692" s="1"/>
      <c r="U1692" s="1"/>
      <c r="V1692" s="1"/>
      <c r="W1692" s="1"/>
      <c r="X1692" s="1"/>
      <c r="Y1692" s="1"/>
    </row>
    <row r="1693" spans="1:25" ht="12.75" customHeight="1" x14ac:dyDescent="0.25">
      <c r="A1693" s="4">
        <v>117</v>
      </c>
      <c r="B1693" s="1" t="s">
        <v>2758</v>
      </c>
      <c r="C1693" s="2" t="s">
        <v>1496</v>
      </c>
      <c r="D1693" s="3" t="s">
        <v>69</v>
      </c>
      <c r="E1693" s="11">
        <v>100</v>
      </c>
      <c r="F1693" s="11">
        <v>144.65</v>
      </c>
      <c r="G1693" s="11">
        <v>14465</v>
      </c>
      <c r="H1693" s="1"/>
      <c r="I1693" s="1"/>
      <c r="J1693" s="1"/>
      <c r="K1693" s="1"/>
      <c r="L1693" s="1"/>
      <c r="M1693" s="4"/>
      <c r="N1693" s="1"/>
      <c r="O1693" s="4"/>
      <c r="P1693" s="4"/>
      <c r="Q1693" s="4"/>
      <c r="R1693" s="4"/>
      <c r="S1693" s="4"/>
      <c r="T1693" s="1"/>
      <c r="U1693" s="1"/>
      <c r="V1693" s="1"/>
      <c r="W1693" s="1"/>
      <c r="X1693" s="1"/>
      <c r="Y1693" s="1"/>
    </row>
    <row r="1694" spans="1:25" ht="12.75" customHeight="1" x14ac:dyDescent="0.25">
      <c r="A1694" s="4">
        <v>118</v>
      </c>
      <c r="B1694" s="2" t="s">
        <v>2759</v>
      </c>
      <c r="C1694" s="1" t="s">
        <v>1449</v>
      </c>
      <c r="D1694" s="3" t="s">
        <v>1450</v>
      </c>
      <c r="E1694" s="11">
        <v>130</v>
      </c>
      <c r="F1694" s="11">
        <v>11.23</v>
      </c>
      <c r="G1694" s="11">
        <v>1459.9</v>
      </c>
      <c r="H1694" s="1"/>
      <c r="I1694" s="1"/>
      <c r="J1694" s="1"/>
      <c r="K1694" s="1"/>
      <c r="L1694" s="1"/>
      <c r="M1694" s="4"/>
      <c r="N1694" s="1"/>
      <c r="O1694" s="4"/>
      <c r="P1694" s="4"/>
      <c r="Q1694" s="4"/>
      <c r="R1694" s="4"/>
      <c r="S1694" s="4"/>
      <c r="T1694" s="1"/>
      <c r="U1694" s="1"/>
      <c r="V1694" s="1"/>
      <c r="W1694" s="1"/>
      <c r="X1694" s="1"/>
      <c r="Y1694" s="1"/>
    </row>
    <row r="1695" spans="1:25" ht="12.75" customHeight="1" x14ac:dyDescent="0.25">
      <c r="A1695" s="4">
        <v>119</v>
      </c>
      <c r="B1695" s="1" t="s">
        <v>1451</v>
      </c>
      <c r="C1695" s="2" t="s">
        <v>1452</v>
      </c>
      <c r="D1695" s="3" t="s">
        <v>1212</v>
      </c>
      <c r="E1695" s="11">
        <v>0.42</v>
      </c>
      <c r="F1695" s="11">
        <v>1252.18</v>
      </c>
      <c r="G1695" s="11">
        <v>525.91999999999996</v>
      </c>
      <c r="H1695" s="1"/>
      <c r="I1695" s="1"/>
      <c r="J1695" s="1"/>
      <c r="K1695" s="1"/>
      <c r="L1695" s="1"/>
      <c r="M1695" s="4"/>
      <c r="N1695" s="1"/>
      <c r="O1695" s="4"/>
      <c r="P1695" s="4"/>
      <c r="Q1695" s="4"/>
      <c r="R1695" s="4"/>
      <c r="S1695" s="4"/>
      <c r="T1695" s="1"/>
      <c r="U1695" s="1"/>
      <c r="V1695" s="1"/>
      <c r="W1695" s="1"/>
      <c r="X1695" s="1"/>
      <c r="Y1695" s="1"/>
    </row>
    <row r="1696" spans="1:25" ht="12.75" customHeight="1" x14ac:dyDescent="0.25">
      <c r="A1696" s="4">
        <v>120</v>
      </c>
      <c r="B1696" s="1" t="s">
        <v>1453</v>
      </c>
      <c r="C1696" s="2" t="s">
        <v>1454</v>
      </c>
      <c r="D1696" s="3" t="s">
        <v>48</v>
      </c>
      <c r="E1696" s="11">
        <v>0.16800000000000001</v>
      </c>
      <c r="F1696" s="11">
        <v>3714.59</v>
      </c>
      <c r="G1696" s="11">
        <v>624.04999999999995</v>
      </c>
      <c r="H1696" s="1"/>
      <c r="I1696" s="1"/>
      <c r="J1696" s="1"/>
      <c r="K1696" s="1"/>
      <c r="L1696" s="1"/>
      <c r="M1696" s="4"/>
      <c r="N1696" s="1"/>
      <c r="O1696" s="4"/>
      <c r="P1696" s="4"/>
      <c r="Q1696" s="4"/>
      <c r="R1696" s="4"/>
      <c r="S1696" s="4"/>
      <c r="T1696" s="1"/>
      <c r="U1696" s="1"/>
      <c r="V1696" s="1"/>
      <c r="W1696" s="1"/>
      <c r="X1696" s="1"/>
      <c r="Y1696" s="1"/>
    </row>
    <row r="1697" spans="1:25" ht="12.75" customHeight="1" x14ac:dyDescent="0.25">
      <c r="A1697" s="4">
        <v>121</v>
      </c>
      <c r="B1697" s="1" t="s">
        <v>1455</v>
      </c>
      <c r="C1697" s="2" t="s">
        <v>1456</v>
      </c>
      <c r="D1697" s="3" t="s">
        <v>1212</v>
      </c>
      <c r="E1697" s="11">
        <v>0.60799999999999998</v>
      </c>
      <c r="F1697" s="11">
        <v>2558.27</v>
      </c>
      <c r="G1697" s="11">
        <v>1555.43</v>
      </c>
      <c r="H1697" s="1"/>
      <c r="I1697" s="1"/>
      <c r="J1697" s="1"/>
      <c r="K1697" s="1"/>
      <c r="L1697" s="1"/>
      <c r="M1697" s="4"/>
      <c r="N1697" s="1"/>
      <c r="O1697" s="4"/>
      <c r="P1697" s="4"/>
      <c r="Q1697" s="4"/>
      <c r="R1697" s="4"/>
      <c r="S1697" s="4"/>
      <c r="T1697" s="1"/>
      <c r="U1697" s="1"/>
      <c r="V1697" s="1"/>
      <c r="W1697" s="1"/>
      <c r="X1697" s="1"/>
      <c r="Y1697" s="1"/>
    </row>
    <row r="1698" spans="1:25" ht="12.75" customHeight="1" x14ac:dyDescent="0.25">
      <c r="A1698" s="4">
        <v>122</v>
      </c>
      <c r="B1698" s="1" t="s">
        <v>1457</v>
      </c>
      <c r="C1698" s="2" t="s">
        <v>1458</v>
      </c>
      <c r="D1698" s="3" t="s">
        <v>21</v>
      </c>
      <c r="E1698" s="11">
        <v>2.3860000000000003E-2</v>
      </c>
      <c r="F1698" s="11">
        <v>90811.51</v>
      </c>
      <c r="G1698" s="11">
        <v>2166.7600000000002</v>
      </c>
      <c r="H1698" s="1"/>
      <c r="I1698" s="1"/>
      <c r="J1698" s="1"/>
      <c r="K1698" s="1"/>
      <c r="L1698" s="1"/>
      <c r="M1698" s="4"/>
      <c r="N1698" s="1"/>
      <c r="O1698" s="4"/>
      <c r="P1698" s="4"/>
      <c r="Q1698" s="4"/>
      <c r="R1698" s="4"/>
      <c r="S1698" s="4"/>
      <c r="T1698" s="1"/>
      <c r="U1698" s="1"/>
      <c r="V1698" s="1"/>
      <c r="W1698" s="1"/>
      <c r="X1698" s="1"/>
      <c r="Y1698" s="1"/>
    </row>
    <row r="1699" spans="1:25" ht="12.75" customHeight="1" x14ac:dyDescent="0.25">
      <c r="A1699" s="4">
        <v>123</v>
      </c>
      <c r="B1699" s="1" t="s">
        <v>1497</v>
      </c>
      <c r="C1699" s="2" t="s">
        <v>1498</v>
      </c>
      <c r="D1699" s="3" t="s">
        <v>35</v>
      </c>
      <c r="E1699" s="11">
        <v>2</v>
      </c>
      <c r="F1699" s="11">
        <v>1003.18</v>
      </c>
      <c r="G1699" s="11">
        <v>2006.36</v>
      </c>
      <c r="H1699" s="1"/>
      <c r="I1699" s="1"/>
      <c r="J1699" s="1"/>
      <c r="K1699" s="1"/>
      <c r="L1699" s="1"/>
      <c r="M1699" s="4"/>
      <c r="N1699" s="1"/>
      <c r="O1699" s="4"/>
      <c r="P1699" s="4"/>
      <c r="Q1699" s="4"/>
      <c r="R1699" s="4"/>
      <c r="S1699" s="4"/>
      <c r="T1699" s="1"/>
      <c r="U1699" s="1"/>
      <c r="V1699" s="1"/>
      <c r="W1699" s="1"/>
      <c r="X1699" s="1"/>
      <c r="Y1699" s="1"/>
    </row>
    <row r="1700" spans="1:25" ht="12.75" customHeight="1" x14ac:dyDescent="0.25">
      <c r="A1700" s="4">
        <v>124</v>
      </c>
      <c r="B1700" s="1" t="s">
        <v>1459</v>
      </c>
      <c r="C1700" s="2" t="s">
        <v>1460</v>
      </c>
      <c r="D1700" s="3" t="s">
        <v>1381</v>
      </c>
      <c r="E1700" s="11">
        <v>0.4</v>
      </c>
      <c r="F1700" s="11">
        <v>927.02</v>
      </c>
      <c r="G1700" s="11">
        <v>370.81</v>
      </c>
      <c r="H1700" s="1"/>
      <c r="I1700" s="1"/>
      <c r="J1700" s="1"/>
      <c r="K1700" s="1"/>
      <c r="L1700" s="1"/>
      <c r="M1700" s="4"/>
      <c r="N1700" s="1"/>
      <c r="O1700" s="4"/>
      <c r="P1700" s="4"/>
      <c r="Q1700" s="4"/>
      <c r="R1700" s="4"/>
      <c r="S1700" s="4"/>
      <c r="T1700" s="1"/>
      <c r="U1700" s="1"/>
      <c r="V1700" s="1"/>
      <c r="W1700" s="1"/>
      <c r="X1700" s="1"/>
      <c r="Y1700" s="1"/>
    </row>
    <row r="1701" spans="1:25" ht="12.75" customHeight="1" x14ac:dyDescent="0.25">
      <c r="A1701" s="4">
        <v>125</v>
      </c>
      <c r="B1701" s="1" t="s">
        <v>1461</v>
      </c>
      <c r="C1701" s="1" t="s">
        <v>1462</v>
      </c>
      <c r="D1701" s="3" t="s">
        <v>35</v>
      </c>
      <c r="E1701" s="11">
        <v>2</v>
      </c>
      <c r="F1701" s="11">
        <v>90.33</v>
      </c>
      <c r="G1701" s="11">
        <v>180.66</v>
      </c>
      <c r="H1701" s="1"/>
      <c r="I1701" s="1"/>
      <c r="J1701" s="1"/>
      <c r="K1701" s="1"/>
      <c r="L1701" s="1"/>
      <c r="M1701" s="4"/>
      <c r="N1701" s="1"/>
      <c r="O1701" s="4"/>
      <c r="P1701" s="4"/>
      <c r="Q1701" s="4"/>
      <c r="R1701" s="4"/>
      <c r="S1701" s="4"/>
      <c r="T1701" s="1"/>
      <c r="U1701" s="1"/>
      <c r="V1701" s="1"/>
      <c r="W1701" s="1"/>
      <c r="X1701" s="1"/>
      <c r="Y1701" s="1"/>
    </row>
    <row r="1702" spans="1:25" ht="12.75" customHeight="1" x14ac:dyDescent="0.25">
      <c r="A1702" s="4">
        <v>126</v>
      </c>
      <c r="B1702" s="1" t="s">
        <v>1461</v>
      </c>
      <c r="C1702" s="1" t="s">
        <v>1499</v>
      </c>
      <c r="D1702" s="3" t="s">
        <v>35</v>
      </c>
      <c r="E1702" s="11">
        <v>2</v>
      </c>
      <c r="F1702" s="11">
        <v>107.74</v>
      </c>
      <c r="G1702" s="11">
        <v>215.48</v>
      </c>
      <c r="H1702" s="1"/>
      <c r="I1702" s="1"/>
      <c r="J1702" s="1"/>
      <c r="K1702" s="1"/>
      <c r="L1702" s="1"/>
      <c r="M1702" s="4"/>
      <c r="N1702" s="1"/>
      <c r="O1702" s="4"/>
      <c r="P1702" s="4"/>
      <c r="Q1702" s="4"/>
      <c r="R1702" s="4"/>
      <c r="S1702" s="4"/>
      <c r="T1702" s="1"/>
      <c r="U1702" s="1"/>
      <c r="V1702" s="1"/>
      <c r="W1702" s="1"/>
      <c r="X1702" s="1"/>
      <c r="Y1702" s="1"/>
    </row>
    <row r="1703" spans="1:25" ht="12.75" customHeight="1" x14ac:dyDescent="0.25">
      <c r="A1703" s="4">
        <v>127</v>
      </c>
      <c r="B1703" s="1" t="s">
        <v>1463</v>
      </c>
      <c r="C1703" s="2" t="s">
        <v>1464</v>
      </c>
      <c r="D1703" s="3" t="s">
        <v>1381</v>
      </c>
      <c r="E1703" s="11">
        <v>0.30000000000000004</v>
      </c>
      <c r="F1703" s="11">
        <v>1213.3399999999999</v>
      </c>
      <c r="G1703" s="11">
        <v>364</v>
      </c>
      <c r="H1703" s="1"/>
      <c r="I1703" s="1"/>
      <c r="J1703" s="1"/>
      <c r="K1703" s="1"/>
      <c r="L1703" s="1"/>
      <c r="M1703" s="4"/>
      <c r="N1703" s="1"/>
      <c r="O1703" s="4"/>
      <c r="P1703" s="4"/>
      <c r="Q1703" s="4"/>
      <c r="R1703" s="4"/>
      <c r="S1703" s="4"/>
      <c r="T1703" s="1"/>
      <c r="U1703" s="1"/>
      <c r="V1703" s="1"/>
      <c r="W1703" s="1"/>
      <c r="X1703" s="1"/>
      <c r="Y1703" s="1"/>
    </row>
    <row r="1704" spans="1:25" ht="12.75" customHeight="1" x14ac:dyDescent="0.25">
      <c r="A1704" s="4">
        <v>128</v>
      </c>
      <c r="B1704" s="2" t="s">
        <v>2760</v>
      </c>
      <c r="C1704" s="1" t="s">
        <v>1465</v>
      </c>
      <c r="D1704" s="3" t="s">
        <v>35</v>
      </c>
      <c r="E1704" s="11">
        <v>2</v>
      </c>
      <c r="F1704" s="11">
        <v>213.73</v>
      </c>
      <c r="G1704" s="11">
        <v>427.46</v>
      </c>
      <c r="H1704" s="1"/>
      <c r="I1704" s="1"/>
      <c r="J1704" s="1"/>
      <c r="K1704" s="1"/>
      <c r="L1704" s="1"/>
      <c r="M1704" s="4"/>
      <c r="N1704" s="1"/>
      <c r="O1704" s="4"/>
      <c r="P1704" s="4"/>
      <c r="Q1704" s="4"/>
      <c r="R1704" s="4"/>
      <c r="S1704" s="4"/>
      <c r="T1704" s="1"/>
      <c r="U1704" s="1"/>
      <c r="V1704" s="1"/>
      <c r="W1704" s="1"/>
      <c r="X1704" s="1"/>
      <c r="Y1704" s="1"/>
    </row>
    <row r="1705" spans="1:25" ht="12.75" customHeight="1" x14ac:dyDescent="0.25">
      <c r="A1705" s="4">
        <v>129</v>
      </c>
      <c r="B1705" s="2" t="s">
        <v>2760</v>
      </c>
      <c r="C1705" s="1" t="s">
        <v>1500</v>
      </c>
      <c r="D1705" s="3" t="s">
        <v>35</v>
      </c>
      <c r="E1705" s="11">
        <v>1</v>
      </c>
      <c r="F1705" s="11">
        <v>183.66</v>
      </c>
      <c r="G1705" s="11">
        <v>183.66</v>
      </c>
      <c r="H1705" s="1"/>
      <c r="I1705" s="1"/>
      <c r="J1705" s="1"/>
      <c r="K1705" s="1"/>
      <c r="L1705" s="1"/>
      <c r="M1705" s="4"/>
      <c r="N1705" s="1"/>
      <c r="O1705" s="4"/>
      <c r="P1705" s="4"/>
      <c r="Q1705" s="4"/>
      <c r="R1705" s="4"/>
      <c r="S1705" s="4"/>
      <c r="T1705" s="1"/>
      <c r="U1705" s="1"/>
      <c r="V1705" s="1"/>
      <c r="W1705" s="1"/>
      <c r="X1705" s="1"/>
      <c r="Y1705" s="1"/>
    </row>
    <row r="1706" spans="1:25" ht="12.75" customHeight="1" x14ac:dyDescent="0.25">
      <c r="A1706" s="4">
        <v>130</v>
      </c>
      <c r="B1706" s="1" t="s">
        <v>1501</v>
      </c>
      <c r="C1706" s="2" t="s">
        <v>1502</v>
      </c>
      <c r="D1706" s="3" t="s">
        <v>1503</v>
      </c>
      <c r="E1706" s="11">
        <v>1</v>
      </c>
      <c r="F1706" s="11">
        <v>377.5</v>
      </c>
      <c r="G1706" s="11">
        <v>377.5</v>
      </c>
      <c r="H1706" s="1"/>
      <c r="I1706" s="1"/>
      <c r="J1706" s="1"/>
      <c r="K1706" s="1"/>
      <c r="L1706" s="1"/>
      <c r="M1706" s="4"/>
      <c r="N1706" s="1"/>
      <c r="O1706" s="4"/>
      <c r="P1706" s="4"/>
      <c r="Q1706" s="4"/>
      <c r="R1706" s="4"/>
      <c r="S1706" s="4"/>
      <c r="T1706" s="1"/>
      <c r="U1706" s="1"/>
      <c r="V1706" s="1"/>
      <c r="W1706" s="1"/>
      <c r="X1706" s="1"/>
      <c r="Y1706" s="1"/>
    </row>
    <row r="1707" spans="1:25" ht="12.75" customHeight="1" x14ac:dyDescent="0.25">
      <c r="A1707" s="4">
        <v>131</v>
      </c>
      <c r="B1707" s="1" t="s">
        <v>1504</v>
      </c>
      <c r="C1707" s="1" t="s">
        <v>1505</v>
      </c>
      <c r="D1707" s="3" t="s">
        <v>79</v>
      </c>
      <c r="E1707" s="11">
        <v>0.04</v>
      </c>
      <c r="F1707" s="11">
        <v>9308.1299999999992</v>
      </c>
      <c r="G1707" s="11">
        <v>372.33</v>
      </c>
      <c r="H1707" s="1"/>
      <c r="I1707" s="1"/>
      <c r="J1707" s="1"/>
      <c r="K1707" s="1"/>
      <c r="L1707" s="1"/>
      <c r="M1707" s="4"/>
      <c r="N1707" s="1"/>
      <c r="O1707" s="4"/>
      <c r="P1707" s="4"/>
      <c r="Q1707" s="4"/>
      <c r="R1707" s="4"/>
      <c r="S1707" s="4"/>
      <c r="T1707" s="1"/>
      <c r="U1707" s="1"/>
      <c r="V1707" s="1"/>
      <c r="W1707" s="1"/>
      <c r="X1707" s="1"/>
      <c r="Y1707" s="1"/>
    </row>
    <row r="1708" spans="1:25" ht="12.75" customHeight="1" x14ac:dyDescent="0.25">
      <c r="A1708" s="4">
        <v>132</v>
      </c>
      <c r="B1708" s="2" t="s">
        <v>2489</v>
      </c>
      <c r="C1708" s="1" t="s">
        <v>1506</v>
      </c>
      <c r="D1708" s="3" t="s">
        <v>793</v>
      </c>
      <c r="E1708" s="11">
        <v>0.1</v>
      </c>
      <c r="F1708" s="11">
        <v>610.13</v>
      </c>
      <c r="G1708" s="11">
        <v>61.01</v>
      </c>
      <c r="H1708" s="1"/>
      <c r="I1708" s="1"/>
      <c r="J1708" s="1"/>
      <c r="K1708" s="1"/>
      <c r="L1708" s="1"/>
      <c r="M1708" s="4"/>
      <c r="N1708" s="1"/>
      <c r="O1708" s="4"/>
      <c r="P1708" s="4"/>
      <c r="Q1708" s="4"/>
      <c r="R1708" s="4"/>
      <c r="S1708" s="4"/>
      <c r="T1708" s="1"/>
      <c r="U1708" s="1"/>
      <c r="V1708" s="1"/>
      <c r="W1708" s="1"/>
      <c r="X1708" s="1"/>
      <c r="Y1708" s="1"/>
    </row>
    <row r="1709" spans="1:25" ht="12.75" customHeight="1" x14ac:dyDescent="0.25">
      <c r="A1709" s="4">
        <v>133</v>
      </c>
      <c r="B1709" s="1" t="s">
        <v>1504</v>
      </c>
      <c r="C1709" s="1" t="s">
        <v>1507</v>
      </c>
      <c r="D1709" s="3" t="s">
        <v>79</v>
      </c>
      <c r="E1709" s="11">
        <v>0.01</v>
      </c>
      <c r="F1709" s="11">
        <v>9308.1299999999992</v>
      </c>
      <c r="G1709" s="11">
        <v>93.08</v>
      </c>
      <c r="H1709" s="1"/>
      <c r="I1709" s="1"/>
      <c r="J1709" s="1"/>
      <c r="K1709" s="1"/>
      <c r="L1709" s="1"/>
      <c r="M1709" s="4"/>
      <c r="N1709" s="1"/>
      <c r="O1709" s="4"/>
      <c r="P1709" s="4"/>
      <c r="Q1709" s="4"/>
      <c r="R1709" s="4"/>
      <c r="S1709" s="4"/>
      <c r="T1709" s="1"/>
      <c r="U1709" s="1"/>
      <c r="V1709" s="1"/>
      <c r="W1709" s="1"/>
      <c r="X1709" s="1"/>
      <c r="Y1709" s="1"/>
    </row>
    <row r="1710" spans="1:25" ht="12.75" customHeight="1" x14ac:dyDescent="0.25">
      <c r="A1710" s="4">
        <v>134</v>
      </c>
      <c r="B1710" s="2" t="s">
        <v>2490</v>
      </c>
      <c r="C1710" s="2" t="s">
        <v>1508</v>
      </c>
      <c r="D1710" s="3" t="s">
        <v>83</v>
      </c>
      <c r="E1710" s="11">
        <v>0.96</v>
      </c>
      <c r="F1710" s="11">
        <v>3498.88</v>
      </c>
      <c r="G1710" s="11">
        <v>3358.92</v>
      </c>
      <c r="H1710" s="1"/>
      <c r="I1710" s="1"/>
      <c r="J1710" s="1"/>
      <c r="K1710" s="1"/>
      <c r="L1710" s="1"/>
      <c r="M1710" s="4"/>
      <c r="N1710" s="1"/>
      <c r="O1710" s="4"/>
      <c r="P1710" s="4"/>
      <c r="Q1710" s="4"/>
      <c r="R1710" s="4"/>
      <c r="S1710" s="4"/>
      <c r="T1710" s="1"/>
      <c r="U1710" s="1"/>
      <c r="V1710" s="1"/>
      <c r="W1710" s="1"/>
      <c r="X1710" s="1"/>
      <c r="Y1710" s="1"/>
    </row>
    <row r="1711" spans="1:25" ht="12.75" customHeight="1" x14ac:dyDescent="0.25">
      <c r="A1711" s="4">
        <v>135</v>
      </c>
      <c r="B1711" s="2" t="s">
        <v>2491</v>
      </c>
      <c r="C1711" s="2" t="s">
        <v>1509</v>
      </c>
      <c r="D1711" s="3" t="s">
        <v>83</v>
      </c>
      <c r="E1711" s="11">
        <v>0.04</v>
      </c>
      <c r="F1711" s="11">
        <v>3094.2</v>
      </c>
      <c r="G1711" s="11">
        <v>123.77</v>
      </c>
      <c r="H1711" s="1"/>
      <c r="I1711" s="1"/>
      <c r="J1711" s="1"/>
      <c r="K1711" s="1"/>
      <c r="L1711" s="1"/>
      <c r="M1711" s="4"/>
      <c r="N1711" s="1"/>
      <c r="O1711" s="4"/>
      <c r="P1711" s="4"/>
      <c r="Q1711" s="4"/>
      <c r="R1711" s="4"/>
      <c r="S1711" s="4"/>
      <c r="T1711" s="1"/>
      <c r="U1711" s="1"/>
      <c r="V1711" s="1"/>
      <c r="W1711" s="1"/>
      <c r="X1711" s="1"/>
      <c r="Y1711" s="1"/>
    </row>
    <row r="1712" spans="1:25" ht="12.75" customHeight="1" x14ac:dyDescent="0.25">
      <c r="A1712" s="4">
        <v>136</v>
      </c>
      <c r="B1712" s="2" t="s">
        <v>2449</v>
      </c>
      <c r="C1712" s="2" t="s">
        <v>20</v>
      </c>
      <c r="D1712" s="3" t="s">
        <v>21</v>
      </c>
      <c r="E1712" s="11">
        <v>0.68999999999999984</v>
      </c>
      <c r="F1712" s="11" t="s">
        <v>22</v>
      </c>
      <c r="G1712" s="11" t="s">
        <v>22</v>
      </c>
      <c r="H1712" s="1"/>
      <c r="I1712" s="1"/>
      <c r="J1712" s="1"/>
      <c r="K1712" s="1"/>
      <c r="L1712" s="1"/>
      <c r="M1712" s="4"/>
      <c r="N1712" s="1"/>
      <c r="O1712" s="4"/>
      <c r="P1712" s="4"/>
      <c r="Q1712" s="4"/>
      <c r="R1712" s="4"/>
      <c r="S1712" s="4"/>
      <c r="T1712" s="1"/>
      <c r="U1712" s="1"/>
      <c r="V1712" s="1"/>
      <c r="W1712" s="1"/>
      <c r="X1712" s="1"/>
      <c r="Y1712" s="1"/>
    </row>
    <row r="1713" spans="1:25" ht="12.75" customHeight="1" x14ac:dyDescent="0.25">
      <c r="A1713" s="4" t="s">
        <v>1510</v>
      </c>
      <c r="B1713" s="1"/>
      <c r="C1713" s="1"/>
      <c r="D1713" s="3"/>
      <c r="E1713" s="3"/>
      <c r="F1713" s="3"/>
      <c r="G1713" s="3"/>
      <c r="H1713" s="1"/>
      <c r="I1713" s="1"/>
      <c r="J1713" s="1"/>
      <c r="K1713" s="1"/>
      <c r="L1713" s="1"/>
      <c r="M1713" s="4"/>
      <c r="N1713" s="1"/>
      <c r="O1713" s="4"/>
      <c r="P1713" s="4"/>
      <c r="Q1713" s="4"/>
      <c r="R1713" s="4"/>
      <c r="S1713" s="4"/>
      <c r="T1713" s="1"/>
      <c r="U1713" s="1"/>
      <c r="V1713" s="1"/>
      <c r="W1713" s="1"/>
      <c r="X1713" s="1"/>
      <c r="Y1713" s="1"/>
    </row>
    <row r="1714" spans="1:25" ht="12.75" customHeight="1" x14ac:dyDescent="0.25">
      <c r="A1714" s="4">
        <v>2</v>
      </c>
      <c r="B1714" s="1" t="s">
        <v>1511</v>
      </c>
      <c r="C1714" s="2" t="s">
        <v>1512</v>
      </c>
      <c r="D1714" s="3" t="s">
        <v>35</v>
      </c>
      <c r="E1714" s="11">
        <v>1</v>
      </c>
      <c r="F1714" s="11">
        <v>82.62</v>
      </c>
      <c r="G1714" s="11">
        <v>82.62</v>
      </c>
      <c r="H1714" s="1"/>
      <c r="I1714" s="1"/>
      <c r="J1714" s="1"/>
      <c r="K1714" s="1"/>
      <c r="L1714" s="1"/>
      <c r="M1714" s="4"/>
      <c r="N1714" s="1"/>
      <c r="O1714" s="4"/>
      <c r="P1714" s="4"/>
      <c r="Q1714" s="4"/>
      <c r="R1714" s="4"/>
      <c r="S1714" s="4"/>
      <c r="T1714" s="1"/>
      <c r="U1714" s="1"/>
      <c r="V1714" s="1"/>
      <c r="W1714" s="1"/>
      <c r="X1714" s="1"/>
      <c r="Y1714" s="1"/>
    </row>
    <row r="1715" spans="1:25" ht="12.75" customHeight="1" x14ac:dyDescent="0.25">
      <c r="A1715" s="4">
        <v>3</v>
      </c>
      <c r="B1715" s="2" t="s">
        <v>2765</v>
      </c>
      <c r="C1715" s="2" t="s">
        <v>1513</v>
      </c>
      <c r="D1715" s="3" t="s">
        <v>35</v>
      </c>
      <c r="E1715" s="11">
        <v>13</v>
      </c>
      <c r="F1715" s="11">
        <v>501.91</v>
      </c>
      <c r="G1715" s="11">
        <v>6524.83</v>
      </c>
      <c r="H1715" s="1"/>
      <c r="I1715" s="1"/>
      <c r="J1715" s="1"/>
      <c r="K1715" s="1"/>
      <c r="L1715" s="1"/>
      <c r="M1715" s="4"/>
      <c r="N1715" s="1"/>
      <c r="O1715" s="4"/>
      <c r="P1715" s="4"/>
      <c r="Q1715" s="4"/>
      <c r="R1715" s="4"/>
      <c r="S1715" s="4"/>
      <c r="T1715" s="1"/>
      <c r="U1715" s="1"/>
      <c r="V1715" s="1"/>
      <c r="W1715" s="1"/>
      <c r="X1715" s="1"/>
      <c r="Y1715" s="1"/>
    </row>
    <row r="1716" spans="1:25" ht="12.75" customHeight="1" x14ac:dyDescent="0.25">
      <c r="A1716" s="4">
        <v>4</v>
      </c>
      <c r="B1716" s="2" t="s">
        <v>2766</v>
      </c>
      <c r="C1716" s="2" t="s">
        <v>1514</v>
      </c>
      <c r="D1716" s="3" t="s">
        <v>35</v>
      </c>
      <c r="E1716" s="11">
        <v>1</v>
      </c>
      <c r="F1716" s="11">
        <v>2781.69</v>
      </c>
      <c r="G1716" s="11">
        <v>2781.69</v>
      </c>
      <c r="H1716" s="1"/>
      <c r="I1716" s="1"/>
      <c r="J1716" s="1"/>
      <c r="K1716" s="1"/>
      <c r="L1716" s="1"/>
      <c r="M1716" s="4"/>
      <c r="N1716" s="1"/>
      <c r="O1716" s="4"/>
      <c r="P1716" s="4"/>
      <c r="Q1716" s="4"/>
      <c r="R1716" s="4"/>
      <c r="S1716" s="4"/>
      <c r="T1716" s="1"/>
      <c r="U1716" s="1"/>
      <c r="V1716" s="1"/>
      <c r="W1716" s="1"/>
      <c r="X1716" s="1"/>
      <c r="Y1716" s="1"/>
    </row>
    <row r="1717" spans="1:25" ht="12.75" customHeight="1" x14ac:dyDescent="0.25">
      <c r="A1717" s="4">
        <v>5</v>
      </c>
      <c r="B1717" s="2" t="s">
        <v>2767</v>
      </c>
      <c r="C1717" s="2" t="s">
        <v>1515</v>
      </c>
      <c r="D1717" s="3" t="s">
        <v>35</v>
      </c>
      <c r="E1717" s="11">
        <v>1</v>
      </c>
      <c r="F1717" s="11">
        <v>1332.15</v>
      </c>
      <c r="G1717" s="11">
        <v>1332.15</v>
      </c>
      <c r="H1717" s="1"/>
      <c r="I1717" s="1"/>
      <c r="J1717" s="1"/>
      <c r="K1717" s="1"/>
      <c r="L1717" s="1"/>
      <c r="M1717" s="4"/>
      <c r="N1717" s="1"/>
      <c r="O1717" s="4"/>
      <c r="P1717" s="4"/>
      <c r="Q1717" s="4"/>
      <c r="R1717" s="4"/>
      <c r="S1717" s="4"/>
      <c r="T1717" s="1"/>
      <c r="U1717" s="1"/>
      <c r="V1717" s="1"/>
      <c r="W1717" s="1"/>
      <c r="X1717" s="1"/>
      <c r="Y1717" s="1"/>
    </row>
    <row r="1718" spans="1:25" ht="12.75" customHeight="1" x14ac:dyDescent="0.25">
      <c r="A1718" s="4">
        <v>6</v>
      </c>
      <c r="B1718" s="1" t="s">
        <v>1516</v>
      </c>
      <c r="C1718" s="2" t="s">
        <v>1517</v>
      </c>
      <c r="D1718" s="3" t="s">
        <v>35</v>
      </c>
      <c r="E1718" s="11">
        <v>7</v>
      </c>
      <c r="F1718" s="11">
        <v>257.85000000000002</v>
      </c>
      <c r="G1718" s="11">
        <v>1804.95</v>
      </c>
      <c r="H1718" s="1"/>
      <c r="I1718" s="1"/>
      <c r="J1718" s="1"/>
      <c r="K1718" s="1"/>
      <c r="L1718" s="1"/>
      <c r="M1718" s="4"/>
      <c r="N1718" s="1"/>
      <c r="O1718" s="4"/>
      <c r="P1718" s="4"/>
      <c r="Q1718" s="4"/>
      <c r="R1718" s="4"/>
      <c r="S1718" s="4"/>
      <c r="T1718" s="1"/>
      <c r="U1718" s="1"/>
      <c r="V1718" s="1"/>
      <c r="W1718" s="1"/>
      <c r="X1718" s="1"/>
      <c r="Y1718" s="1"/>
    </row>
    <row r="1719" spans="1:25" ht="12.75" customHeight="1" x14ac:dyDescent="0.25">
      <c r="A1719" s="4">
        <v>7</v>
      </c>
      <c r="B1719" s="1" t="s">
        <v>1518</v>
      </c>
      <c r="C1719" s="2" t="s">
        <v>1519</v>
      </c>
      <c r="D1719" s="3" t="s">
        <v>35</v>
      </c>
      <c r="E1719" s="11">
        <v>10</v>
      </c>
      <c r="F1719" s="11">
        <v>115.16</v>
      </c>
      <c r="G1719" s="11">
        <v>1151.5999999999999</v>
      </c>
      <c r="H1719" s="1"/>
      <c r="I1719" s="1"/>
      <c r="J1719" s="1"/>
      <c r="K1719" s="1"/>
      <c r="L1719" s="1"/>
      <c r="M1719" s="4"/>
      <c r="N1719" s="1"/>
      <c r="O1719" s="4"/>
      <c r="P1719" s="4"/>
      <c r="Q1719" s="4"/>
      <c r="R1719" s="4"/>
      <c r="S1719" s="4"/>
      <c r="T1719" s="1"/>
      <c r="U1719" s="1"/>
      <c r="V1719" s="1"/>
      <c r="W1719" s="1"/>
      <c r="X1719" s="1"/>
      <c r="Y1719" s="1"/>
    </row>
    <row r="1720" spans="1:25" ht="12.75" customHeight="1" x14ac:dyDescent="0.25">
      <c r="A1720" s="4">
        <v>8</v>
      </c>
      <c r="B1720" s="1" t="s">
        <v>1520</v>
      </c>
      <c r="C1720" s="2" t="s">
        <v>1521</v>
      </c>
      <c r="D1720" s="3" t="s">
        <v>35</v>
      </c>
      <c r="E1720" s="11">
        <v>3</v>
      </c>
      <c r="F1720" s="11">
        <v>126.43</v>
      </c>
      <c r="G1720" s="11">
        <v>379.29</v>
      </c>
      <c r="H1720" s="1"/>
      <c r="I1720" s="1"/>
      <c r="J1720" s="1"/>
      <c r="K1720" s="1"/>
      <c r="L1720" s="1"/>
      <c r="M1720" s="4"/>
      <c r="N1720" s="1"/>
      <c r="O1720" s="4"/>
      <c r="P1720" s="4"/>
      <c r="Q1720" s="4"/>
      <c r="R1720" s="4"/>
      <c r="S1720" s="4"/>
      <c r="T1720" s="1"/>
      <c r="U1720" s="1"/>
      <c r="V1720" s="1"/>
      <c r="W1720" s="1"/>
      <c r="X1720" s="1"/>
      <c r="Y1720" s="1"/>
    </row>
    <row r="1721" spans="1:25" ht="12.75" customHeight="1" x14ac:dyDescent="0.25">
      <c r="A1721" s="4">
        <v>9</v>
      </c>
      <c r="B1721" s="1" t="s">
        <v>1511</v>
      </c>
      <c r="C1721" s="2" t="s">
        <v>1512</v>
      </c>
      <c r="D1721" s="3" t="s">
        <v>35</v>
      </c>
      <c r="E1721" s="11">
        <v>1</v>
      </c>
      <c r="F1721" s="11">
        <v>82.62</v>
      </c>
      <c r="G1721" s="11">
        <v>82.62</v>
      </c>
      <c r="H1721" s="1"/>
      <c r="I1721" s="1"/>
      <c r="J1721" s="1"/>
      <c r="K1721" s="1"/>
      <c r="L1721" s="1"/>
      <c r="M1721" s="4"/>
      <c r="N1721" s="1"/>
      <c r="O1721" s="4"/>
      <c r="P1721" s="4"/>
      <c r="Q1721" s="4"/>
      <c r="R1721" s="4"/>
      <c r="S1721" s="4"/>
      <c r="T1721" s="1"/>
      <c r="U1721" s="1"/>
      <c r="V1721" s="1"/>
      <c r="W1721" s="1"/>
      <c r="X1721" s="1"/>
      <c r="Y1721" s="1"/>
    </row>
    <row r="1722" spans="1:25" ht="12.75" customHeight="1" x14ac:dyDescent="0.25">
      <c r="A1722" s="4">
        <v>10</v>
      </c>
      <c r="B1722" s="2" t="s">
        <v>2768</v>
      </c>
      <c r="C1722" s="1" t="s">
        <v>1522</v>
      </c>
      <c r="D1722" s="3" t="s">
        <v>35</v>
      </c>
      <c r="E1722" s="11">
        <v>8</v>
      </c>
      <c r="F1722" s="11">
        <v>2154.37</v>
      </c>
      <c r="G1722" s="11">
        <v>17234.96</v>
      </c>
      <c r="H1722" s="1"/>
      <c r="I1722" s="1"/>
      <c r="J1722" s="1"/>
      <c r="K1722" s="1"/>
      <c r="L1722" s="1"/>
      <c r="M1722" s="4"/>
      <c r="N1722" s="1"/>
      <c r="O1722" s="4"/>
      <c r="P1722" s="4"/>
      <c r="Q1722" s="4"/>
      <c r="R1722" s="4"/>
      <c r="S1722" s="4"/>
      <c r="T1722" s="1"/>
      <c r="U1722" s="1"/>
      <c r="V1722" s="1"/>
      <c r="W1722" s="1"/>
      <c r="X1722" s="1"/>
      <c r="Y1722" s="1"/>
    </row>
    <row r="1723" spans="1:25" ht="12.75" customHeight="1" x14ac:dyDescent="0.25">
      <c r="A1723" s="4">
        <v>11</v>
      </c>
      <c r="B1723" s="2" t="s">
        <v>2769</v>
      </c>
      <c r="C1723" s="2" t="s">
        <v>1523</v>
      </c>
      <c r="D1723" s="3" t="s">
        <v>35</v>
      </c>
      <c r="E1723" s="11">
        <v>1</v>
      </c>
      <c r="F1723" s="11">
        <v>629.38</v>
      </c>
      <c r="G1723" s="11">
        <v>629.38</v>
      </c>
      <c r="H1723" s="1"/>
      <c r="I1723" s="1"/>
      <c r="J1723" s="1"/>
      <c r="K1723" s="1"/>
      <c r="L1723" s="1"/>
      <c r="M1723" s="4"/>
      <c r="N1723" s="1"/>
      <c r="O1723" s="4"/>
      <c r="P1723" s="4"/>
      <c r="Q1723" s="4"/>
      <c r="R1723" s="4"/>
      <c r="S1723" s="4"/>
      <c r="T1723" s="1"/>
      <c r="U1723" s="1"/>
      <c r="V1723" s="1"/>
      <c r="W1723" s="1"/>
      <c r="X1723" s="1"/>
      <c r="Y1723" s="1"/>
    </row>
    <row r="1724" spans="1:25" ht="12.75" customHeight="1" x14ac:dyDescent="0.25">
      <c r="A1724" s="4">
        <v>12</v>
      </c>
      <c r="B1724" s="2" t="s">
        <v>2769</v>
      </c>
      <c r="C1724" s="1" t="s">
        <v>1524</v>
      </c>
      <c r="D1724" s="3" t="s">
        <v>35</v>
      </c>
      <c r="E1724" s="11">
        <v>3</v>
      </c>
      <c r="F1724" s="11">
        <v>733.88</v>
      </c>
      <c r="G1724" s="11">
        <v>2201.64</v>
      </c>
      <c r="H1724" s="1"/>
      <c r="I1724" s="1"/>
      <c r="J1724" s="1"/>
      <c r="K1724" s="1"/>
      <c r="L1724" s="1"/>
      <c r="M1724" s="4"/>
      <c r="N1724" s="1"/>
      <c r="O1724" s="4"/>
      <c r="P1724" s="4"/>
      <c r="Q1724" s="4"/>
      <c r="R1724" s="4"/>
      <c r="S1724" s="4"/>
      <c r="T1724" s="1"/>
      <c r="U1724" s="1"/>
      <c r="V1724" s="1"/>
      <c r="W1724" s="1"/>
      <c r="X1724" s="1"/>
      <c r="Y1724" s="1"/>
    </row>
    <row r="1725" spans="1:25" ht="12.75" customHeight="1" x14ac:dyDescent="0.25">
      <c r="A1725" s="4">
        <v>13</v>
      </c>
      <c r="B1725" s="2" t="s">
        <v>2770</v>
      </c>
      <c r="C1725" s="1" t="s">
        <v>1525</v>
      </c>
      <c r="D1725" s="3" t="s">
        <v>35</v>
      </c>
      <c r="E1725" s="11">
        <v>1</v>
      </c>
      <c r="F1725" s="11">
        <v>12262.91</v>
      </c>
      <c r="G1725" s="11">
        <v>12262.91</v>
      </c>
      <c r="H1725" s="1"/>
      <c r="I1725" s="1"/>
      <c r="J1725" s="1"/>
      <c r="K1725" s="1"/>
      <c r="L1725" s="1"/>
      <c r="M1725" s="4"/>
      <c r="N1725" s="1"/>
      <c r="O1725" s="4"/>
      <c r="P1725" s="4"/>
      <c r="Q1725" s="4"/>
      <c r="R1725" s="4"/>
      <c r="S1725" s="4"/>
      <c r="T1725" s="1"/>
      <c r="U1725" s="1"/>
      <c r="V1725" s="1"/>
      <c r="W1725" s="1"/>
      <c r="X1725" s="1"/>
      <c r="Y1725" s="1"/>
    </row>
    <row r="1726" spans="1:25" ht="12.75" customHeight="1" x14ac:dyDescent="0.25">
      <c r="A1726" s="4">
        <v>14</v>
      </c>
      <c r="B1726" s="2" t="s">
        <v>2770</v>
      </c>
      <c r="C1726" s="1" t="s">
        <v>1526</v>
      </c>
      <c r="D1726" s="3" t="s">
        <v>35</v>
      </c>
      <c r="E1726" s="11">
        <v>1</v>
      </c>
      <c r="F1726" s="11">
        <v>6499.59</v>
      </c>
      <c r="G1726" s="11">
        <v>6499.59</v>
      </c>
      <c r="H1726" s="1"/>
      <c r="I1726" s="1"/>
      <c r="J1726" s="1"/>
      <c r="K1726" s="1"/>
      <c r="L1726" s="1"/>
      <c r="M1726" s="4"/>
      <c r="N1726" s="1"/>
      <c r="O1726" s="4"/>
      <c r="P1726" s="4"/>
      <c r="Q1726" s="4"/>
      <c r="R1726" s="4"/>
      <c r="S1726" s="4"/>
      <c r="T1726" s="1"/>
      <c r="U1726" s="1"/>
      <c r="V1726" s="1"/>
      <c r="W1726" s="1"/>
      <c r="X1726" s="1"/>
      <c r="Y1726" s="1"/>
    </row>
    <row r="1727" spans="1:25" ht="12.75" customHeight="1" x14ac:dyDescent="0.25">
      <c r="A1727" s="4">
        <v>15</v>
      </c>
      <c r="B1727" s="1" t="s">
        <v>1527</v>
      </c>
      <c r="C1727" s="2" t="s">
        <v>1528</v>
      </c>
      <c r="D1727" s="3" t="s">
        <v>35</v>
      </c>
      <c r="E1727" s="11">
        <v>2</v>
      </c>
      <c r="F1727" s="11">
        <v>47.31</v>
      </c>
      <c r="G1727" s="11">
        <v>94.62</v>
      </c>
      <c r="H1727" s="1"/>
      <c r="I1727" s="1"/>
      <c r="J1727" s="1"/>
      <c r="K1727" s="1"/>
      <c r="L1727" s="1"/>
      <c r="M1727" s="4"/>
      <c r="N1727" s="1"/>
      <c r="O1727" s="4"/>
      <c r="P1727" s="4"/>
      <c r="Q1727" s="4"/>
      <c r="R1727" s="4"/>
      <c r="S1727" s="4"/>
      <c r="T1727" s="1"/>
      <c r="U1727" s="1"/>
      <c r="V1727" s="1"/>
      <c r="W1727" s="1"/>
      <c r="X1727" s="1"/>
      <c r="Y1727" s="1"/>
    </row>
    <row r="1728" spans="1:25" ht="12.75" customHeight="1" x14ac:dyDescent="0.25">
      <c r="A1728" s="4">
        <v>16</v>
      </c>
      <c r="B1728" s="2" t="s">
        <v>2771</v>
      </c>
      <c r="C1728" s="1" t="s">
        <v>1529</v>
      </c>
      <c r="D1728" s="3" t="s">
        <v>35</v>
      </c>
      <c r="E1728" s="11">
        <v>2</v>
      </c>
      <c r="F1728" s="11">
        <v>3061.9</v>
      </c>
      <c r="G1728" s="11">
        <v>6123.8</v>
      </c>
      <c r="H1728" s="1"/>
      <c r="I1728" s="1"/>
      <c r="J1728" s="1"/>
      <c r="K1728" s="1"/>
      <c r="L1728" s="1"/>
      <c r="M1728" s="4"/>
      <c r="N1728" s="1"/>
      <c r="O1728" s="4"/>
      <c r="P1728" s="4"/>
      <c r="Q1728" s="4"/>
      <c r="R1728" s="4"/>
      <c r="S1728" s="4"/>
      <c r="T1728" s="1"/>
      <c r="U1728" s="1"/>
      <c r="V1728" s="1"/>
      <c r="W1728" s="1"/>
      <c r="X1728" s="1"/>
      <c r="Y1728" s="1"/>
    </row>
    <row r="1729" spans="1:25" ht="12.75" customHeight="1" x14ac:dyDescent="0.25">
      <c r="A1729" s="4">
        <v>17</v>
      </c>
      <c r="B1729" s="1" t="s">
        <v>1530</v>
      </c>
      <c r="C1729" s="2" t="s">
        <v>1531</v>
      </c>
      <c r="D1729" s="3" t="s">
        <v>35</v>
      </c>
      <c r="E1729" s="11">
        <v>2</v>
      </c>
      <c r="F1729" s="11">
        <v>1109.8800000000001</v>
      </c>
      <c r="G1729" s="11">
        <v>2219.7600000000002</v>
      </c>
      <c r="H1729" s="1"/>
      <c r="I1729" s="1"/>
      <c r="J1729" s="1"/>
      <c r="K1729" s="1"/>
      <c r="L1729" s="1"/>
      <c r="M1729" s="4"/>
      <c r="N1729" s="1"/>
      <c r="O1729" s="4"/>
      <c r="P1729" s="4"/>
      <c r="Q1729" s="4"/>
      <c r="R1729" s="4"/>
      <c r="S1729" s="4"/>
      <c r="T1729" s="1"/>
      <c r="U1729" s="1"/>
      <c r="V1729" s="1"/>
      <c r="W1729" s="1"/>
      <c r="X1729" s="1"/>
      <c r="Y1729" s="1"/>
    </row>
    <row r="1730" spans="1:25" ht="12.75" customHeight="1" x14ac:dyDescent="0.25">
      <c r="A1730" s="4">
        <v>18</v>
      </c>
      <c r="B1730" s="2" t="s">
        <v>2772</v>
      </c>
      <c r="C1730" s="2" t="s">
        <v>1532</v>
      </c>
      <c r="D1730" s="3" t="s">
        <v>35</v>
      </c>
      <c r="E1730" s="11">
        <v>1</v>
      </c>
      <c r="F1730" s="11">
        <v>2370.9699999999998</v>
      </c>
      <c r="G1730" s="11">
        <v>2370.9699999999998</v>
      </c>
      <c r="H1730" s="1"/>
      <c r="I1730" s="1"/>
      <c r="J1730" s="1"/>
      <c r="K1730" s="1"/>
      <c r="L1730" s="1"/>
      <c r="M1730" s="4"/>
      <c r="N1730" s="1"/>
      <c r="O1730" s="4"/>
      <c r="P1730" s="4"/>
      <c r="Q1730" s="4"/>
      <c r="R1730" s="4"/>
      <c r="S1730" s="4"/>
      <c r="T1730" s="1"/>
      <c r="U1730" s="1"/>
      <c r="V1730" s="1"/>
      <c r="W1730" s="1"/>
      <c r="X1730" s="1"/>
      <c r="Y1730" s="1"/>
    </row>
    <row r="1731" spans="1:25" ht="12.75" customHeight="1" x14ac:dyDescent="0.25">
      <c r="A1731" s="4">
        <v>19</v>
      </c>
      <c r="B1731" s="2" t="s">
        <v>2773</v>
      </c>
      <c r="C1731" s="2" t="s">
        <v>1533</v>
      </c>
      <c r="D1731" s="3" t="s">
        <v>35</v>
      </c>
      <c r="E1731" s="11">
        <v>1</v>
      </c>
      <c r="F1731" s="11">
        <v>420.93</v>
      </c>
      <c r="G1731" s="11">
        <v>420.93</v>
      </c>
      <c r="H1731" s="1"/>
      <c r="I1731" s="1"/>
      <c r="J1731" s="1"/>
      <c r="K1731" s="1"/>
      <c r="L1731" s="1"/>
      <c r="M1731" s="4"/>
      <c r="N1731" s="1"/>
      <c r="O1731" s="4"/>
      <c r="P1731" s="4"/>
      <c r="Q1731" s="4"/>
      <c r="R1731" s="4"/>
      <c r="S1731" s="4"/>
      <c r="T1731" s="1"/>
      <c r="U1731" s="1"/>
      <c r="V1731" s="1"/>
      <c r="W1731" s="1"/>
      <c r="X1731" s="1"/>
      <c r="Y1731" s="1"/>
    </row>
    <row r="1732" spans="1:25" ht="12.75" customHeight="1" x14ac:dyDescent="0.25">
      <c r="A1732" s="4">
        <v>20</v>
      </c>
      <c r="B1732" s="1" t="s">
        <v>1534</v>
      </c>
      <c r="C1732" s="2" t="s">
        <v>1535</v>
      </c>
      <c r="D1732" s="3" t="s">
        <v>35</v>
      </c>
      <c r="E1732" s="11">
        <v>10</v>
      </c>
      <c r="F1732" s="11">
        <v>117.29</v>
      </c>
      <c r="G1732" s="11">
        <v>1172.9000000000001</v>
      </c>
      <c r="H1732" s="1"/>
      <c r="I1732" s="1"/>
      <c r="J1732" s="1"/>
      <c r="K1732" s="1"/>
      <c r="L1732" s="1"/>
      <c r="M1732" s="4"/>
      <c r="N1732" s="1"/>
      <c r="O1732" s="4"/>
      <c r="P1732" s="4"/>
      <c r="Q1732" s="4"/>
      <c r="R1732" s="4"/>
      <c r="S1732" s="4"/>
      <c r="T1732" s="1"/>
      <c r="U1732" s="1"/>
      <c r="V1732" s="1"/>
      <c r="W1732" s="1"/>
      <c r="X1732" s="1"/>
      <c r="Y1732" s="1"/>
    </row>
    <row r="1733" spans="1:25" ht="12.75" customHeight="1" x14ac:dyDescent="0.25">
      <c r="A1733" s="4">
        <v>21</v>
      </c>
      <c r="B1733" s="2" t="s">
        <v>2774</v>
      </c>
      <c r="C1733" s="2" t="s">
        <v>1536</v>
      </c>
      <c r="D1733" s="3" t="s">
        <v>35</v>
      </c>
      <c r="E1733" s="11">
        <v>1</v>
      </c>
      <c r="F1733" s="11">
        <v>548.63</v>
      </c>
      <c r="G1733" s="11">
        <v>548.63</v>
      </c>
      <c r="H1733" s="1"/>
      <c r="I1733" s="1"/>
      <c r="J1733" s="1"/>
      <c r="K1733" s="1"/>
      <c r="L1733" s="1"/>
      <c r="M1733" s="4"/>
      <c r="N1733" s="1"/>
      <c r="O1733" s="4"/>
      <c r="P1733" s="4"/>
      <c r="Q1733" s="4"/>
      <c r="R1733" s="4"/>
      <c r="S1733" s="4"/>
      <c r="T1733" s="1"/>
      <c r="U1733" s="1"/>
      <c r="V1733" s="1"/>
      <c r="W1733" s="1"/>
      <c r="X1733" s="1"/>
      <c r="Y1733" s="1"/>
    </row>
    <row r="1734" spans="1:25" ht="12.75" customHeight="1" x14ac:dyDescent="0.25">
      <c r="A1734" s="4">
        <v>22</v>
      </c>
      <c r="B1734" s="2" t="s">
        <v>2775</v>
      </c>
      <c r="C1734" s="2" t="s">
        <v>1537</v>
      </c>
      <c r="D1734" s="3" t="s">
        <v>35</v>
      </c>
      <c r="E1734" s="11">
        <v>4</v>
      </c>
      <c r="F1734" s="11">
        <v>178.6</v>
      </c>
      <c r="G1734" s="11">
        <v>714.4</v>
      </c>
      <c r="H1734" s="1"/>
      <c r="I1734" s="1"/>
      <c r="J1734" s="1"/>
      <c r="K1734" s="1"/>
      <c r="L1734" s="1"/>
      <c r="M1734" s="4"/>
      <c r="N1734" s="1"/>
      <c r="O1734" s="4"/>
      <c r="P1734" s="4"/>
      <c r="Q1734" s="4"/>
      <c r="R1734" s="4"/>
      <c r="S1734" s="4"/>
      <c r="T1734" s="1"/>
      <c r="U1734" s="1"/>
      <c r="V1734" s="1"/>
      <c r="W1734" s="1"/>
      <c r="X1734" s="1"/>
      <c r="Y1734" s="1"/>
    </row>
    <row r="1735" spans="1:25" ht="12.75" customHeight="1" x14ac:dyDescent="0.25">
      <c r="A1735" s="4">
        <v>23</v>
      </c>
      <c r="B1735" s="2" t="s">
        <v>2776</v>
      </c>
      <c r="C1735" s="2" t="s">
        <v>1538</v>
      </c>
      <c r="D1735" s="3" t="s">
        <v>35</v>
      </c>
      <c r="E1735" s="11">
        <v>1</v>
      </c>
      <c r="F1735" s="11">
        <v>178.6</v>
      </c>
      <c r="G1735" s="11">
        <v>178.6</v>
      </c>
      <c r="H1735" s="1"/>
      <c r="I1735" s="1"/>
      <c r="J1735" s="1"/>
      <c r="K1735" s="1"/>
      <c r="L1735" s="1"/>
      <c r="M1735" s="4"/>
      <c r="N1735" s="1"/>
      <c r="O1735" s="4"/>
      <c r="P1735" s="4"/>
      <c r="Q1735" s="4"/>
      <c r="R1735" s="4"/>
      <c r="S1735" s="4"/>
      <c r="T1735" s="1"/>
      <c r="U1735" s="1"/>
      <c r="V1735" s="1"/>
      <c r="W1735" s="1"/>
      <c r="X1735" s="1"/>
      <c r="Y1735" s="1"/>
    </row>
    <row r="1736" spans="1:25" ht="12.75" customHeight="1" x14ac:dyDescent="0.25">
      <c r="A1736" s="4">
        <v>24</v>
      </c>
      <c r="B1736" s="2" t="s">
        <v>2777</v>
      </c>
      <c r="C1736" s="2" t="s">
        <v>1539</v>
      </c>
      <c r="D1736" s="3" t="s">
        <v>35</v>
      </c>
      <c r="E1736" s="11">
        <v>2</v>
      </c>
      <c r="F1736" s="11">
        <v>178.6</v>
      </c>
      <c r="G1736" s="11">
        <v>357.2</v>
      </c>
      <c r="H1736" s="1"/>
      <c r="I1736" s="1"/>
      <c r="J1736" s="1"/>
      <c r="K1736" s="1"/>
      <c r="L1736" s="1"/>
      <c r="M1736" s="4"/>
      <c r="N1736" s="1"/>
      <c r="O1736" s="4"/>
      <c r="P1736" s="4"/>
      <c r="Q1736" s="4"/>
      <c r="R1736" s="4"/>
      <c r="S1736" s="4"/>
      <c r="T1736" s="1"/>
      <c r="U1736" s="1"/>
      <c r="V1736" s="1"/>
      <c r="W1736" s="1"/>
      <c r="X1736" s="1"/>
      <c r="Y1736" s="1"/>
    </row>
    <row r="1737" spans="1:25" ht="12.75" customHeight="1" x14ac:dyDescent="0.25">
      <c r="A1737" s="4">
        <v>25</v>
      </c>
      <c r="B1737" s="2" t="s">
        <v>2778</v>
      </c>
      <c r="C1737" s="2" t="s">
        <v>1540</v>
      </c>
      <c r="D1737" s="3" t="s">
        <v>35</v>
      </c>
      <c r="E1737" s="11">
        <v>1</v>
      </c>
      <c r="F1737" s="11">
        <v>527.25</v>
      </c>
      <c r="G1737" s="11">
        <v>527.25</v>
      </c>
      <c r="H1737" s="1"/>
      <c r="I1737" s="1"/>
      <c r="J1737" s="1"/>
      <c r="K1737" s="1"/>
      <c r="L1737" s="1"/>
      <c r="M1737" s="4"/>
      <c r="N1737" s="1"/>
      <c r="O1737" s="4"/>
      <c r="P1737" s="4"/>
      <c r="Q1737" s="4"/>
      <c r="R1737" s="4"/>
      <c r="S1737" s="4"/>
      <c r="T1737" s="1"/>
      <c r="U1737" s="1"/>
      <c r="V1737" s="1"/>
      <c r="W1737" s="1"/>
      <c r="X1737" s="1"/>
      <c r="Y1737" s="1"/>
    </row>
    <row r="1738" spans="1:25" ht="12.75" customHeight="1" x14ac:dyDescent="0.25">
      <c r="A1738" s="4">
        <v>26</v>
      </c>
      <c r="B1738" s="1" t="s">
        <v>1534</v>
      </c>
      <c r="C1738" s="2" t="s">
        <v>1535</v>
      </c>
      <c r="D1738" s="3" t="s">
        <v>35</v>
      </c>
      <c r="E1738" s="11">
        <v>8</v>
      </c>
      <c r="F1738" s="11">
        <v>117.29</v>
      </c>
      <c r="G1738" s="11">
        <v>938.32</v>
      </c>
      <c r="H1738" s="1"/>
      <c r="I1738" s="1"/>
      <c r="J1738" s="1"/>
      <c r="K1738" s="1"/>
      <c r="L1738" s="1"/>
      <c r="M1738" s="4"/>
      <c r="N1738" s="1"/>
      <c r="O1738" s="4"/>
      <c r="P1738" s="4"/>
      <c r="Q1738" s="4"/>
      <c r="R1738" s="4"/>
      <c r="S1738" s="4"/>
      <c r="T1738" s="1"/>
      <c r="U1738" s="1"/>
      <c r="V1738" s="1"/>
      <c r="W1738" s="1"/>
      <c r="X1738" s="1"/>
      <c r="Y1738" s="1"/>
    </row>
    <row r="1739" spans="1:25" ht="12.75" customHeight="1" x14ac:dyDescent="0.25">
      <c r="A1739" s="4">
        <v>27</v>
      </c>
      <c r="B1739" s="2" t="s">
        <v>2779</v>
      </c>
      <c r="C1739" s="2" t="s">
        <v>1541</v>
      </c>
      <c r="D1739" s="3" t="s">
        <v>35</v>
      </c>
      <c r="E1739" s="11">
        <v>1</v>
      </c>
      <c r="F1739" s="11">
        <v>684</v>
      </c>
      <c r="G1739" s="11">
        <v>684</v>
      </c>
      <c r="H1739" s="1"/>
      <c r="I1739" s="1"/>
      <c r="J1739" s="1"/>
      <c r="K1739" s="1"/>
      <c r="L1739" s="1"/>
      <c r="M1739" s="4"/>
      <c r="N1739" s="1"/>
      <c r="O1739" s="4"/>
      <c r="P1739" s="4"/>
      <c r="Q1739" s="4"/>
      <c r="R1739" s="4"/>
      <c r="S1739" s="4"/>
      <c r="T1739" s="1"/>
      <c r="U1739" s="1"/>
      <c r="V1739" s="1"/>
      <c r="W1739" s="1"/>
      <c r="X1739" s="1"/>
      <c r="Y1739" s="1"/>
    </row>
    <row r="1740" spans="1:25" ht="12.75" customHeight="1" x14ac:dyDescent="0.25">
      <c r="A1740" s="4">
        <v>28</v>
      </c>
      <c r="B1740" s="2" t="s">
        <v>2780</v>
      </c>
      <c r="C1740" s="2" t="s">
        <v>1542</v>
      </c>
      <c r="D1740" s="3" t="s">
        <v>35</v>
      </c>
      <c r="E1740" s="11">
        <v>2</v>
      </c>
      <c r="F1740" s="11">
        <v>695.09</v>
      </c>
      <c r="G1740" s="11">
        <v>1390.18</v>
      </c>
      <c r="H1740" s="1"/>
      <c r="I1740" s="1"/>
      <c r="J1740" s="1"/>
      <c r="K1740" s="1"/>
      <c r="L1740" s="1"/>
      <c r="M1740" s="4"/>
      <c r="N1740" s="1"/>
      <c r="O1740" s="4"/>
      <c r="P1740" s="4"/>
      <c r="Q1740" s="4"/>
      <c r="R1740" s="4"/>
      <c r="S1740" s="4"/>
      <c r="T1740" s="1"/>
      <c r="U1740" s="1"/>
      <c r="V1740" s="1"/>
      <c r="W1740" s="1"/>
      <c r="X1740" s="1"/>
      <c r="Y1740" s="1"/>
    </row>
    <row r="1741" spans="1:25" ht="12.75" customHeight="1" x14ac:dyDescent="0.25">
      <c r="A1741" s="4">
        <v>29</v>
      </c>
      <c r="B1741" s="2" t="s">
        <v>2781</v>
      </c>
      <c r="C1741" s="2" t="s">
        <v>1543</v>
      </c>
      <c r="D1741" s="3" t="s">
        <v>35</v>
      </c>
      <c r="E1741" s="11">
        <v>5</v>
      </c>
      <c r="F1741" s="11">
        <v>543.88</v>
      </c>
      <c r="G1741" s="11">
        <v>2719.4</v>
      </c>
      <c r="H1741" s="1"/>
      <c r="I1741" s="1"/>
      <c r="J1741" s="1"/>
      <c r="K1741" s="1"/>
      <c r="L1741" s="1"/>
      <c r="M1741" s="4"/>
      <c r="N1741" s="1"/>
      <c r="O1741" s="4"/>
      <c r="P1741" s="4"/>
      <c r="Q1741" s="4"/>
      <c r="R1741" s="4"/>
      <c r="S1741" s="4"/>
      <c r="T1741" s="1"/>
      <c r="U1741" s="1"/>
      <c r="V1741" s="1"/>
      <c r="W1741" s="1"/>
      <c r="X1741" s="1"/>
      <c r="Y1741" s="1"/>
    </row>
    <row r="1742" spans="1:25" ht="12.75" customHeight="1" x14ac:dyDescent="0.25">
      <c r="A1742" s="4">
        <v>30</v>
      </c>
      <c r="B1742" s="1" t="s">
        <v>1534</v>
      </c>
      <c r="C1742" s="2" t="s">
        <v>1535</v>
      </c>
      <c r="D1742" s="3" t="s">
        <v>35</v>
      </c>
      <c r="E1742" s="11">
        <v>6</v>
      </c>
      <c r="F1742" s="11">
        <v>117.29</v>
      </c>
      <c r="G1742" s="11">
        <v>703.74</v>
      </c>
      <c r="H1742" s="1"/>
      <c r="I1742" s="1"/>
      <c r="J1742" s="1"/>
      <c r="K1742" s="1"/>
      <c r="L1742" s="1"/>
      <c r="M1742" s="4"/>
      <c r="N1742" s="1"/>
      <c r="O1742" s="4"/>
      <c r="P1742" s="4"/>
      <c r="Q1742" s="4"/>
      <c r="R1742" s="4"/>
      <c r="S1742" s="4"/>
      <c r="T1742" s="1"/>
      <c r="U1742" s="1"/>
      <c r="V1742" s="1"/>
      <c r="W1742" s="1"/>
      <c r="X1742" s="1"/>
      <c r="Y1742" s="1"/>
    </row>
    <row r="1743" spans="1:25" ht="12.75" customHeight="1" x14ac:dyDescent="0.25">
      <c r="A1743" s="4">
        <v>31</v>
      </c>
      <c r="B1743" s="2" t="s">
        <v>2782</v>
      </c>
      <c r="C1743" s="2" t="s">
        <v>1544</v>
      </c>
      <c r="D1743" s="3" t="s">
        <v>35</v>
      </c>
      <c r="E1743" s="11">
        <v>3</v>
      </c>
      <c r="F1743" s="11">
        <v>335.06</v>
      </c>
      <c r="G1743" s="11">
        <v>1005.18</v>
      </c>
      <c r="H1743" s="1"/>
      <c r="I1743" s="1"/>
      <c r="J1743" s="1"/>
      <c r="K1743" s="1"/>
      <c r="L1743" s="1"/>
      <c r="M1743" s="4"/>
      <c r="N1743" s="1"/>
      <c r="O1743" s="4"/>
      <c r="P1743" s="4"/>
      <c r="Q1743" s="4"/>
      <c r="R1743" s="4"/>
      <c r="S1743" s="4"/>
      <c r="T1743" s="1"/>
      <c r="U1743" s="1"/>
      <c r="V1743" s="1"/>
      <c r="W1743" s="1"/>
      <c r="X1743" s="1"/>
      <c r="Y1743" s="1"/>
    </row>
    <row r="1744" spans="1:25" ht="12.75" customHeight="1" x14ac:dyDescent="0.25">
      <c r="A1744" s="4">
        <v>32</v>
      </c>
      <c r="B1744" s="2" t="s">
        <v>2783</v>
      </c>
      <c r="C1744" s="2" t="s">
        <v>1545</v>
      </c>
      <c r="D1744" s="3" t="s">
        <v>35</v>
      </c>
      <c r="E1744" s="11">
        <v>3</v>
      </c>
      <c r="F1744" s="11">
        <v>335.06</v>
      </c>
      <c r="G1744" s="11">
        <v>1005.18</v>
      </c>
      <c r="H1744" s="1"/>
      <c r="I1744" s="1"/>
      <c r="J1744" s="1"/>
      <c r="K1744" s="1"/>
      <c r="L1744" s="1"/>
      <c r="M1744" s="4"/>
      <c r="N1744" s="1"/>
      <c r="O1744" s="4"/>
      <c r="P1744" s="4"/>
      <c r="Q1744" s="4"/>
      <c r="R1744" s="4"/>
      <c r="S1744" s="4"/>
      <c r="T1744" s="1"/>
      <c r="U1744" s="1"/>
      <c r="V1744" s="1"/>
      <c r="W1744" s="1"/>
      <c r="X1744" s="1"/>
      <c r="Y1744" s="1"/>
    </row>
    <row r="1745" spans="1:25" ht="12.75" customHeight="1" x14ac:dyDescent="0.25">
      <c r="A1745" s="4">
        <v>33</v>
      </c>
      <c r="B1745" s="1" t="s">
        <v>1546</v>
      </c>
      <c r="C1745" s="2" t="s">
        <v>1547</v>
      </c>
      <c r="D1745" s="3" t="s">
        <v>35</v>
      </c>
      <c r="E1745" s="11">
        <v>15</v>
      </c>
      <c r="F1745" s="11">
        <v>116.08</v>
      </c>
      <c r="G1745" s="11">
        <v>1741.2</v>
      </c>
      <c r="H1745" s="1"/>
      <c r="I1745" s="1"/>
      <c r="J1745" s="1"/>
      <c r="K1745" s="1"/>
      <c r="L1745" s="1"/>
      <c r="M1745" s="4"/>
      <c r="N1745" s="1"/>
      <c r="O1745" s="4"/>
      <c r="P1745" s="4"/>
      <c r="Q1745" s="4"/>
      <c r="R1745" s="4"/>
      <c r="S1745" s="4"/>
      <c r="T1745" s="1"/>
      <c r="U1745" s="1"/>
      <c r="V1745" s="1"/>
      <c r="W1745" s="1"/>
      <c r="X1745" s="1"/>
      <c r="Y1745" s="1"/>
    </row>
    <row r="1746" spans="1:25" ht="12.75" customHeight="1" x14ac:dyDescent="0.25">
      <c r="A1746" s="4">
        <v>34</v>
      </c>
      <c r="B1746" s="2" t="s">
        <v>2784</v>
      </c>
      <c r="C1746" s="2" t="s">
        <v>1548</v>
      </c>
      <c r="D1746" s="3" t="s">
        <v>35</v>
      </c>
      <c r="E1746" s="11">
        <v>15</v>
      </c>
      <c r="F1746" s="11">
        <v>220.88</v>
      </c>
      <c r="G1746" s="11">
        <v>3313.2</v>
      </c>
      <c r="H1746" s="1"/>
      <c r="I1746" s="1"/>
      <c r="J1746" s="1"/>
      <c r="K1746" s="1"/>
      <c r="L1746" s="1"/>
      <c r="M1746" s="4"/>
      <c r="N1746" s="1"/>
      <c r="O1746" s="4"/>
      <c r="P1746" s="4"/>
      <c r="Q1746" s="4"/>
      <c r="R1746" s="4"/>
      <c r="S1746" s="4"/>
      <c r="T1746" s="1"/>
      <c r="U1746" s="1"/>
      <c r="V1746" s="1"/>
      <c r="W1746" s="1"/>
      <c r="X1746" s="1"/>
      <c r="Y1746" s="1"/>
    </row>
    <row r="1747" spans="1:25" ht="12.75" customHeight="1" x14ac:dyDescent="0.25">
      <c r="A1747" s="4">
        <v>35</v>
      </c>
      <c r="B1747" s="1" t="s">
        <v>1534</v>
      </c>
      <c r="C1747" s="2" t="s">
        <v>1535</v>
      </c>
      <c r="D1747" s="3" t="s">
        <v>35</v>
      </c>
      <c r="E1747" s="11">
        <v>2</v>
      </c>
      <c r="F1747" s="11">
        <v>117.29</v>
      </c>
      <c r="G1747" s="11">
        <v>234.58</v>
      </c>
      <c r="H1747" s="1"/>
      <c r="I1747" s="1"/>
      <c r="J1747" s="1"/>
      <c r="K1747" s="1"/>
      <c r="L1747" s="1"/>
      <c r="M1747" s="4"/>
      <c r="N1747" s="1"/>
      <c r="O1747" s="4"/>
      <c r="P1747" s="4"/>
      <c r="Q1747" s="4"/>
      <c r="R1747" s="4"/>
      <c r="S1747" s="4"/>
      <c r="T1747" s="1"/>
      <c r="U1747" s="1"/>
      <c r="V1747" s="1"/>
      <c r="W1747" s="1"/>
      <c r="X1747" s="1"/>
      <c r="Y1747" s="1"/>
    </row>
    <row r="1748" spans="1:25" ht="12.75" customHeight="1" x14ac:dyDescent="0.25">
      <c r="A1748" s="4">
        <v>36</v>
      </c>
      <c r="B1748" s="2" t="s">
        <v>2785</v>
      </c>
      <c r="C1748" s="2" t="s">
        <v>1549</v>
      </c>
      <c r="D1748" s="3" t="s">
        <v>35</v>
      </c>
      <c r="E1748" s="11">
        <v>1</v>
      </c>
      <c r="F1748" s="11">
        <v>98.96</v>
      </c>
      <c r="G1748" s="11">
        <v>98.96</v>
      </c>
      <c r="H1748" s="1"/>
      <c r="I1748" s="1"/>
      <c r="J1748" s="1"/>
      <c r="K1748" s="1"/>
      <c r="L1748" s="1"/>
      <c r="M1748" s="4"/>
      <c r="N1748" s="1"/>
      <c r="O1748" s="4"/>
      <c r="P1748" s="4"/>
      <c r="Q1748" s="4"/>
      <c r="R1748" s="4"/>
      <c r="S1748" s="4"/>
      <c r="T1748" s="1"/>
      <c r="U1748" s="1"/>
      <c r="V1748" s="1"/>
      <c r="W1748" s="1"/>
      <c r="X1748" s="1"/>
      <c r="Y1748" s="1"/>
    </row>
    <row r="1749" spans="1:25" ht="12.75" customHeight="1" x14ac:dyDescent="0.25">
      <c r="A1749" s="4">
        <v>37</v>
      </c>
      <c r="B1749" s="2" t="s">
        <v>2786</v>
      </c>
      <c r="C1749" s="2" t="s">
        <v>1550</v>
      </c>
      <c r="D1749" s="3" t="s">
        <v>35</v>
      </c>
      <c r="E1749" s="11">
        <v>1</v>
      </c>
      <c r="F1749" s="11">
        <v>100.54</v>
      </c>
      <c r="G1749" s="11">
        <v>100.54</v>
      </c>
      <c r="H1749" s="1"/>
      <c r="I1749" s="1"/>
      <c r="J1749" s="1"/>
      <c r="K1749" s="1"/>
      <c r="L1749" s="1"/>
      <c r="M1749" s="4"/>
      <c r="N1749" s="1"/>
      <c r="O1749" s="4"/>
      <c r="P1749" s="4"/>
      <c r="Q1749" s="4"/>
      <c r="R1749" s="4"/>
      <c r="S1749" s="4"/>
      <c r="T1749" s="1"/>
      <c r="U1749" s="1"/>
      <c r="V1749" s="1"/>
      <c r="W1749" s="1"/>
      <c r="X1749" s="1"/>
      <c r="Y1749" s="1"/>
    </row>
    <row r="1750" spans="1:25" ht="12.75" customHeight="1" x14ac:dyDescent="0.25">
      <c r="A1750" s="4">
        <v>38</v>
      </c>
      <c r="B1750" s="1" t="s">
        <v>1518</v>
      </c>
      <c r="C1750" s="2" t="s">
        <v>1519</v>
      </c>
      <c r="D1750" s="3" t="s">
        <v>35</v>
      </c>
      <c r="E1750" s="11">
        <v>3</v>
      </c>
      <c r="F1750" s="11">
        <v>115.16</v>
      </c>
      <c r="G1750" s="11">
        <v>345.48</v>
      </c>
      <c r="H1750" s="1"/>
      <c r="I1750" s="1"/>
      <c r="J1750" s="1"/>
      <c r="K1750" s="1"/>
      <c r="L1750" s="1"/>
      <c r="M1750" s="4"/>
      <c r="N1750" s="1"/>
      <c r="O1750" s="4"/>
      <c r="P1750" s="4"/>
      <c r="Q1750" s="4"/>
      <c r="R1750" s="4"/>
      <c r="S1750" s="4"/>
      <c r="T1750" s="1"/>
      <c r="U1750" s="1"/>
      <c r="V1750" s="1"/>
      <c r="W1750" s="1"/>
      <c r="X1750" s="1"/>
      <c r="Y1750" s="1"/>
    </row>
    <row r="1751" spans="1:25" ht="12.75" customHeight="1" x14ac:dyDescent="0.25">
      <c r="A1751" s="4">
        <v>39</v>
      </c>
      <c r="B1751" s="2" t="s">
        <v>2787</v>
      </c>
      <c r="C1751" s="2" t="s">
        <v>1551</v>
      </c>
      <c r="D1751" s="3" t="s">
        <v>35</v>
      </c>
      <c r="E1751" s="11">
        <v>2</v>
      </c>
      <c r="F1751" s="11">
        <v>192.38</v>
      </c>
      <c r="G1751" s="11">
        <v>384.76</v>
      </c>
      <c r="H1751" s="1"/>
      <c r="I1751" s="1"/>
      <c r="J1751" s="1"/>
      <c r="K1751" s="1"/>
      <c r="L1751" s="1"/>
      <c r="M1751" s="4"/>
      <c r="N1751" s="1"/>
      <c r="O1751" s="4"/>
      <c r="P1751" s="4"/>
      <c r="Q1751" s="4"/>
      <c r="R1751" s="4"/>
      <c r="S1751" s="4"/>
      <c r="T1751" s="1"/>
      <c r="U1751" s="1"/>
      <c r="V1751" s="1"/>
      <c r="W1751" s="1"/>
      <c r="X1751" s="1"/>
      <c r="Y1751" s="1"/>
    </row>
    <row r="1752" spans="1:25" ht="12.75" customHeight="1" x14ac:dyDescent="0.25">
      <c r="A1752" s="4">
        <v>40</v>
      </c>
      <c r="B1752" s="2" t="s">
        <v>2788</v>
      </c>
      <c r="C1752" s="1" t="s">
        <v>1552</v>
      </c>
      <c r="D1752" s="3" t="s">
        <v>35</v>
      </c>
      <c r="E1752" s="11">
        <v>1</v>
      </c>
      <c r="F1752" s="11">
        <v>538.29999999999995</v>
      </c>
      <c r="G1752" s="11">
        <v>538.29999999999995</v>
      </c>
      <c r="H1752" s="1"/>
      <c r="I1752" s="1"/>
      <c r="J1752" s="1"/>
      <c r="K1752" s="1"/>
      <c r="L1752" s="1"/>
      <c r="M1752" s="4"/>
      <c r="N1752" s="1"/>
      <c r="O1752" s="4"/>
      <c r="P1752" s="4"/>
      <c r="Q1752" s="4"/>
      <c r="R1752" s="4"/>
      <c r="S1752" s="4"/>
      <c r="T1752" s="1"/>
      <c r="U1752" s="1"/>
      <c r="V1752" s="1"/>
      <c r="W1752" s="1"/>
      <c r="X1752" s="1"/>
      <c r="Y1752" s="1"/>
    </row>
    <row r="1753" spans="1:25" ht="12.75" customHeight="1" x14ac:dyDescent="0.25">
      <c r="A1753" s="4">
        <v>41</v>
      </c>
      <c r="B1753" s="2" t="s">
        <v>2789</v>
      </c>
      <c r="C1753" s="1" t="s">
        <v>1553</v>
      </c>
      <c r="D1753" s="3" t="s">
        <v>35</v>
      </c>
      <c r="E1753" s="11">
        <v>8</v>
      </c>
      <c r="F1753" s="11">
        <v>2.85</v>
      </c>
      <c r="G1753" s="11">
        <v>22.8</v>
      </c>
      <c r="H1753" s="1"/>
      <c r="I1753" s="1"/>
      <c r="J1753" s="1"/>
      <c r="K1753" s="1"/>
      <c r="L1753" s="1"/>
      <c r="M1753" s="4"/>
      <c r="N1753" s="1"/>
      <c r="O1753" s="4"/>
      <c r="P1753" s="4"/>
      <c r="Q1753" s="4"/>
      <c r="R1753" s="4"/>
      <c r="S1753" s="4"/>
      <c r="T1753" s="1"/>
      <c r="U1753" s="1"/>
      <c r="V1753" s="1"/>
      <c r="W1753" s="1"/>
      <c r="X1753" s="1"/>
      <c r="Y1753" s="1"/>
    </row>
    <row r="1754" spans="1:25" ht="12.75" customHeight="1" x14ac:dyDescent="0.25">
      <c r="A1754" s="4">
        <v>42</v>
      </c>
      <c r="B1754" s="1" t="s">
        <v>1554</v>
      </c>
      <c r="C1754" s="1" t="s">
        <v>1555</v>
      </c>
      <c r="D1754" s="3" t="s">
        <v>35</v>
      </c>
      <c r="E1754" s="11">
        <v>1</v>
      </c>
      <c r="F1754" s="11">
        <v>7.17</v>
      </c>
      <c r="G1754" s="11">
        <v>7.17</v>
      </c>
      <c r="H1754" s="1"/>
      <c r="I1754" s="1"/>
      <c r="J1754" s="1"/>
      <c r="K1754" s="1"/>
      <c r="L1754" s="1"/>
      <c r="M1754" s="4"/>
      <c r="N1754" s="1"/>
      <c r="O1754" s="4"/>
      <c r="P1754" s="4"/>
      <c r="Q1754" s="4"/>
      <c r="R1754" s="4"/>
      <c r="S1754" s="4"/>
      <c r="T1754" s="1"/>
      <c r="U1754" s="1"/>
      <c r="V1754" s="1"/>
      <c r="W1754" s="1"/>
      <c r="X1754" s="1"/>
      <c r="Y1754" s="1"/>
    </row>
    <row r="1755" spans="1:25" ht="12.75" customHeight="1" x14ac:dyDescent="0.25">
      <c r="A1755" s="4">
        <v>43</v>
      </c>
      <c r="B1755" s="1" t="s">
        <v>1556</v>
      </c>
      <c r="C1755" s="1" t="s">
        <v>1557</v>
      </c>
      <c r="D1755" s="3" t="s">
        <v>1558</v>
      </c>
      <c r="E1755" s="11">
        <v>3.0000000000000001E-3</v>
      </c>
      <c r="F1755" s="11">
        <v>16688.41</v>
      </c>
      <c r="G1755" s="11">
        <v>50.07</v>
      </c>
      <c r="H1755" s="1"/>
      <c r="I1755" s="1"/>
      <c r="J1755" s="1"/>
      <c r="K1755" s="1"/>
      <c r="L1755" s="1"/>
      <c r="M1755" s="4"/>
      <c r="N1755" s="1"/>
      <c r="O1755" s="4"/>
      <c r="P1755" s="4"/>
      <c r="Q1755" s="4"/>
      <c r="R1755" s="4"/>
      <c r="S1755" s="4"/>
      <c r="T1755" s="1"/>
      <c r="U1755" s="1"/>
      <c r="V1755" s="1"/>
      <c r="W1755" s="1"/>
      <c r="X1755" s="1"/>
      <c r="Y1755" s="1"/>
    </row>
    <row r="1756" spans="1:25" ht="12.75" customHeight="1" x14ac:dyDescent="0.25">
      <c r="A1756" s="4">
        <v>44</v>
      </c>
      <c r="B1756" s="1" t="s">
        <v>1559</v>
      </c>
      <c r="C1756" s="1" t="s">
        <v>1560</v>
      </c>
      <c r="D1756" s="3" t="s">
        <v>1558</v>
      </c>
      <c r="E1756" s="11">
        <v>0.04</v>
      </c>
      <c r="F1756" s="11">
        <v>9498.2999999999993</v>
      </c>
      <c r="G1756" s="11">
        <v>379.93</v>
      </c>
      <c r="H1756" s="1"/>
      <c r="I1756" s="1"/>
      <c r="J1756" s="1"/>
      <c r="K1756" s="1"/>
      <c r="L1756" s="1"/>
      <c r="M1756" s="4"/>
      <c r="N1756" s="1"/>
      <c r="O1756" s="4"/>
      <c r="P1756" s="4"/>
      <c r="Q1756" s="4"/>
      <c r="R1756" s="4"/>
      <c r="S1756" s="4"/>
      <c r="T1756" s="1"/>
      <c r="U1756" s="1"/>
      <c r="V1756" s="1"/>
      <c r="W1756" s="1"/>
      <c r="X1756" s="1"/>
      <c r="Y1756" s="1"/>
    </row>
    <row r="1757" spans="1:25" ht="12.75" customHeight="1" x14ac:dyDescent="0.25">
      <c r="A1757" s="4">
        <v>45</v>
      </c>
      <c r="B1757" s="1" t="s">
        <v>1559</v>
      </c>
      <c r="C1757" s="2" t="s">
        <v>1561</v>
      </c>
      <c r="D1757" s="3" t="s">
        <v>1558</v>
      </c>
      <c r="E1757" s="11">
        <v>0.01</v>
      </c>
      <c r="F1757" s="11">
        <v>25954.41</v>
      </c>
      <c r="G1757" s="11">
        <v>259.54000000000002</v>
      </c>
      <c r="H1757" s="1"/>
      <c r="I1757" s="1"/>
      <c r="J1757" s="1"/>
      <c r="K1757" s="1"/>
      <c r="L1757" s="1"/>
      <c r="M1757" s="4"/>
      <c r="N1757" s="1"/>
      <c r="O1757" s="4"/>
      <c r="P1757" s="4"/>
      <c r="Q1757" s="4"/>
      <c r="R1757" s="4"/>
      <c r="S1757" s="4"/>
      <c r="T1757" s="1"/>
      <c r="U1757" s="1"/>
      <c r="V1757" s="1"/>
      <c r="W1757" s="1"/>
      <c r="X1757" s="1"/>
      <c r="Y1757" s="1"/>
    </row>
    <row r="1758" spans="1:25" ht="12.75" customHeight="1" x14ac:dyDescent="0.25">
      <c r="A1758" s="4">
        <v>46</v>
      </c>
      <c r="B1758" s="1" t="s">
        <v>1534</v>
      </c>
      <c r="C1758" s="2" t="s">
        <v>1535</v>
      </c>
      <c r="D1758" s="3" t="s">
        <v>35</v>
      </c>
      <c r="E1758" s="11">
        <v>1</v>
      </c>
      <c r="F1758" s="11">
        <v>117.29</v>
      </c>
      <c r="G1758" s="11">
        <v>117.29</v>
      </c>
      <c r="H1758" s="1"/>
      <c r="I1758" s="1"/>
      <c r="J1758" s="1"/>
      <c r="K1758" s="1"/>
      <c r="L1758" s="1"/>
      <c r="M1758" s="4"/>
      <c r="N1758" s="1"/>
      <c r="O1758" s="4"/>
      <c r="P1758" s="4"/>
      <c r="Q1758" s="4"/>
      <c r="R1758" s="4"/>
      <c r="S1758" s="4"/>
      <c r="T1758" s="1"/>
      <c r="U1758" s="1"/>
      <c r="V1758" s="1"/>
      <c r="W1758" s="1"/>
      <c r="X1758" s="1"/>
      <c r="Y1758" s="1"/>
    </row>
    <row r="1759" spans="1:25" ht="12.75" customHeight="1" x14ac:dyDescent="0.25">
      <c r="A1759" s="4">
        <v>47</v>
      </c>
      <c r="B1759" s="2" t="s">
        <v>2790</v>
      </c>
      <c r="C1759" s="2" t="s">
        <v>1562</v>
      </c>
      <c r="D1759" s="3" t="s">
        <v>35</v>
      </c>
      <c r="E1759" s="11">
        <v>1</v>
      </c>
      <c r="F1759" s="11">
        <v>463.91</v>
      </c>
      <c r="G1759" s="11">
        <v>463.91</v>
      </c>
      <c r="H1759" s="1"/>
      <c r="I1759" s="1"/>
      <c r="J1759" s="1"/>
      <c r="K1759" s="1"/>
      <c r="L1759" s="1"/>
      <c r="M1759" s="4"/>
      <c r="N1759" s="1"/>
      <c r="O1759" s="4"/>
      <c r="P1759" s="4"/>
      <c r="Q1759" s="4"/>
      <c r="R1759" s="4"/>
      <c r="S1759" s="4"/>
      <c r="T1759" s="1"/>
      <c r="U1759" s="1"/>
      <c r="V1759" s="1"/>
      <c r="W1759" s="1"/>
      <c r="X1759" s="1"/>
      <c r="Y1759" s="1"/>
    </row>
    <row r="1760" spans="1:25" ht="12.75" customHeight="1" x14ac:dyDescent="0.25">
      <c r="A1760" s="4">
        <v>48</v>
      </c>
      <c r="B1760" s="1" t="s">
        <v>1518</v>
      </c>
      <c r="C1760" s="2" t="s">
        <v>1519</v>
      </c>
      <c r="D1760" s="3" t="s">
        <v>35</v>
      </c>
      <c r="E1760" s="11">
        <v>1</v>
      </c>
      <c r="F1760" s="11">
        <v>115.16</v>
      </c>
      <c r="G1760" s="11">
        <v>115.16</v>
      </c>
      <c r="H1760" s="1"/>
      <c r="I1760" s="1"/>
      <c r="J1760" s="1"/>
      <c r="K1760" s="1"/>
      <c r="L1760" s="1"/>
      <c r="M1760" s="4"/>
      <c r="N1760" s="1"/>
      <c r="O1760" s="4"/>
      <c r="P1760" s="4"/>
      <c r="Q1760" s="4"/>
      <c r="R1760" s="4"/>
      <c r="S1760" s="4"/>
      <c r="T1760" s="1"/>
      <c r="U1760" s="1"/>
      <c r="V1760" s="1"/>
      <c r="W1760" s="1"/>
      <c r="X1760" s="1"/>
      <c r="Y1760" s="1"/>
    </row>
    <row r="1761" spans="1:25" ht="12.75" customHeight="1" x14ac:dyDescent="0.25">
      <c r="A1761" s="4">
        <v>49</v>
      </c>
      <c r="B1761" s="2" t="s">
        <v>2787</v>
      </c>
      <c r="C1761" s="2" t="s">
        <v>1551</v>
      </c>
      <c r="D1761" s="3" t="s">
        <v>35</v>
      </c>
      <c r="E1761" s="11">
        <v>1</v>
      </c>
      <c r="F1761" s="11">
        <v>192.38</v>
      </c>
      <c r="G1761" s="11">
        <v>192.38</v>
      </c>
      <c r="H1761" s="1"/>
      <c r="I1761" s="1"/>
      <c r="J1761" s="1"/>
      <c r="K1761" s="1"/>
      <c r="L1761" s="1"/>
      <c r="M1761" s="4"/>
      <c r="N1761" s="1"/>
      <c r="O1761" s="4"/>
      <c r="P1761" s="4"/>
      <c r="Q1761" s="4"/>
      <c r="R1761" s="4"/>
      <c r="S1761" s="4"/>
      <c r="T1761" s="1"/>
      <c r="U1761" s="1"/>
      <c r="V1761" s="1"/>
      <c r="W1761" s="1"/>
      <c r="X1761" s="1"/>
      <c r="Y1761" s="1"/>
    </row>
    <row r="1762" spans="1:25" ht="12.75" customHeight="1" x14ac:dyDescent="0.25">
      <c r="A1762" s="4">
        <v>50</v>
      </c>
      <c r="B1762" s="1" t="s">
        <v>1534</v>
      </c>
      <c r="C1762" s="2" t="s">
        <v>1535</v>
      </c>
      <c r="D1762" s="3" t="s">
        <v>35</v>
      </c>
      <c r="E1762" s="11">
        <v>1</v>
      </c>
      <c r="F1762" s="11">
        <v>117.29</v>
      </c>
      <c r="G1762" s="11">
        <v>117.29</v>
      </c>
      <c r="H1762" s="1"/>
      <c r="I1762" s="1"/>
      <c r="J1762" s="1"/>
      <c r="K1762" s="1"/>
      <c r="L1762" s="1"/>
      <c r="M1762" s="4"/>
      <c r="N1762" s="1"/>
      <c r="O1762" s="4"/>
      <c r="P1762" s="4"/>
      <c r="Q1762" s="4"/>
      <c r="R1762" s="4"/>
      <c r="S1762" s="4"/>
      <c r="T1762" s="1"/>
      <c r="U1762" s="1"/>
      <c r="V1762" s="1"/>
      <c r="W1762" s="1"/>
      <c r="X1762" s="1"/>
      <c r="Y1762" s="1"/>
    </row>
    <row r="1763" spans="1:25" ht="12.75" customHeight="1" x14ac:dyDescent="0.25">
      <c r="A1763" s="4">
        <v>51</v>
      </c>
      <c r="B1763" s="2" t="s">
        <v>2779</v>
      </c>
      <c r="C1763" s="2" t="s">
        <v>1541</v>
      </c>
      <c r="D1763" s="3" t="s">
        <v>35</v>
      </c>
      <c r="E1763" s="11">
        <v>1</v>
      </c>
      <c r="F1763" s="11">
        <v>684</v>
      </c>
      <c r="G1763" s="11">
        <v>684</v>
      </c>
      <c r="H1763" s="1"/>
      <c r="I1763" s="1"/>
      <c r="J1763" s="1"/>
      <c r="K1763" s="1"/>
      <c r="L1763" s="1"/>
      <c r="M1763" s="4"/>
      <c r="N1763" s="1"/>
      <c r="O1763" s="4"/>
      <c r="P1763" s="4"/>
      <c r="Q1763" s="4"/>
      <c r="R1763" s="4"/>
      <c r="S1763" s="4"/>
      <c r="T1763" s="1"/>
      <c r="U1763" s="1"/>
      <c r="V1763" s="1"/>
      <c r="W1763" s="1"/>
      <c r="X1763" s="1"/>
      <c r="Y1763" s="1"/>
    </row>
    <row r="1764" spans="1:25" ht="12.75" customHeight="1" x14ac:dyDescent="0.25">
      <c r="A1764" s="4">
        <v>52</v>
      </c>
      <c r="B1764" s="1" t="s">
        <v>1534</v>
      </c>
      <c r="C1764" s="2" t="s">
        <v>1535</v>
      </c>
      <c r="D1764" s="3" t="s">
        <v>35</v>
      </c>
      <c r="E1764" s="11">
        <v>1</v>
      </c>
      <c r="F1764" s="11">
        <v>117.29</v>
      </c>
      <c r="G1764" s="11">
        <v>117.29</v>
      </c>
      <c r="H1764" s="1"/>
      <c r="I1764" s="1"/>
      <c r="J1764" s="1"/>
      <c r="K1764" s="1"/>
      <c r="L1764" s="1"/>
      <c r="M1764" s="4"/>
      <c r="N1764" s="1"/>
      <c r="O1764" s="4"/>
      <c r="P1764" s="4"/>
      <c r="Q1764" s="4"/>
      <c r="R1764" s="4"/>
      <c r="S1764" s="4"/>
      <c r="T1764" s="1"/>
      <c r="U1764" s="1"/>
      <c r="V1764" s="1"/>
      <c r="W1764" s="1"/>
      <c r="X1764" s="1"/>
      <c r="Y1764" s="1"/>
    </row>
    <row r="1765" spans="1:25" ht="12.75" customHeight="1" x14ac:dyDescent="0.25">
      <c r="A1765" s="4">
        <v>53</v>
      </c>
      <c r="B1765" s="2" t="s">
        <v>2783</v>
      </c>
      <c r="C1765" s="2" t="s">
        <v>1545</v>
      </c>
      <c r="D1765" s="3" t="s">
        <v>35</v>
      </c>
      <c r="E1765" s="11">
        <v>1</v>
      </c>
      <c r="F1765" s="11">
        <v>335.06</v>
      </c>
      <c r="G1765" s="11">
        <v>335.06</v>
      </c>
      <c r="H1765" s="1"/>
      <c r="I1765" s="1"/>
      <c r="J1765" s="1"/>
      <c r="K1765" s="1"/>
      <c r="L1765" s="1"/>
      <c r="M1765" s="4"/>
      <c r="N1765" s="1"/>
      <c r="O1765" s="4"/>
      <c r="P1765" s="4"/>
      <c r="Q1765" s="4"/>
      <c r="R1765" s="4"/>
      <c r="S1765" s="4"/>
      <c r="T1765" s="1"/>
      <c r="U1765" s="1"/>
      <c r="V1765" s="1"/>
      <c r="W1765" s="1"/>
      <c r="X1765" s="1"/>
      <c r="Y1765" s="1"/>
    </row>
    <row r="1766" spans="1:25" ht="12.75" customHeight="1" x14ac:dyDescent="0.25">
      <c r="A1766" s="4">
        <v>54</v>
      </c>
      <c r="B1766" s="1" t="s">
        <v>1546</v>
      </c>
      <c r="C1766" s="2" t="s">
        <v>1547</v>
      </c>
      <c r="D1766" s="3" t="s">
        <v>35</v>
      </c>
      <c r="E1766" s="11">
        <v>2</v>
      </c>
      <c r="F1766" s="11">
        <v>116.08</v>
      </c>
      <c r="G1766" s="11">
        <v>232.16</v>
      </c>
      <c r="H1766" s="1"/>
      <c r="I1766" s="1"/>
      <c r="J1766" s="1"/>
      <c r="K1766" s="1"/>
      <c r="L1766" s="1"/>
      <c r="M1766" s="4"/>
      <c r="N1766" s="1"/>
      <c r="O1766" s="4"/>
      <c r="P1766" s="4"/>
      <c r="Q1766" s="4"/>
      <c r="R1766" s="4"/>
      <c r="S1766" s="4"/>
      <c r="T1766" s="1"/>
      <c r="U1766" s="1"/>
      <c r="V1766" s="1"/>
      <c r="W1766" s="1"/>
      <c r="X1766" s="1"/>
      <c r="Y1766" s="1"/>
    </row>
    <row r="1767" spans="1:25" ht="12.75" customHeight="1" x14ac:dyDescent="0.25">
      <c r="A1767" s="4">
        <v>55</v>
      </c>
      <c r="B1767" s="2" t="s">
        <v>2784</v>
      </c>
      <c r="C1767" s="2" t="s">
        <v>1563</v>
      </c>
      <c r="D1767" s="3" t="s">
        <v>35</v>
      </c>
      <c r="E1767" s="11">
        <v>2</v>
      </c>
      <c r="F1767" s="11">
        <v>220.88</v>
      </c>
      <c r="G1767" s="11">
        <v>441.76</v>
      </c>
      <c r="H1767" s="1"/>
      <c r="I1767" s="1"/>
      <c r="J1767" s="1"/>
      <c r="K1767" s="1"/>
      <c r="L1767" s="1"/>
      <c r="M1767" s="4"/>
      <c r="N1767" s="1"/>
      <c r="O1767" s="4"/>
      <c r="P1767" s="4"/>
      <c r="Q1767" s="4"/>
      <c r="R1767" s="4"/>
      <c r="S1767" s="4"/>
      <c r="T1767" s="1"/>
      <c r="U1767" s="1"/>
      <c r="V1767" s="1"/>
      <c r="W1767" s="1"/>
      <c r="X1767" s="1"/>
      <c r="Y1767" s="1"/>
    </row>
    <row r="1768" spans="1:25" ht="12.75" customHeight="1" x14ac:dyDescent="0.25">
      <c r="A1768" s="4">
        <v>56</v>
      </c>
      <c r="B1768" s="1" t="s">
        <v>1534</v>
      </c>
      <c r="C1768" s="2" t="s">
        <v>1535</v>
      </c>
      <c r="D1768" s="3" t="s">
        <v>35</v>
      </c>
      <c r="E1768" s="11">
        <v>1</v>
      </c>
      <c r="F1768" s="11">
        <v>117.29</v>
      </c>
      <c r="G1768" s="11">
        <v>117.29</v>
      </c>
      <c r="H1768" s="1"/>
      <c r="I1768" s="1"/>
      <c r="J1768" s="1"/>
      <c r="K1768" s="1"/>
      <c r="L1768" s="1"/>
      <c r="M1768" s="4"/>
      <c r="N1768" s="1"/>
      <c r="O1768" s="4"/>
      <c r="P1768" s="4"/>
      <c r="Q1768" s="4"/>
      <c r="R1768" s="4"/>
      <c r="S1768" s="4"/>
      <c r="T1768" s="1"/>
      <c r="U1768" s="1"/>
      <c r="V1768" s="1"/>
      <c r="W1768" s="1"/>
      <c r="X1768" s="1"/>
      <c r="Y1768" s="1"/>
    </row>
    <row r="1769" spans="1:25" ht="12.75" customHeight="1" x14ac:dyDescent="0.25">
      <c r="A1769" s="4">
        <v>57</v>
      </c>
      <c r="B1769" s="2" t="s">
        <v>2785</v>
      </c>
      <c r="C1769" s="2" t="s">
        <v>1549</v>
      </c>
      <c r="D1769" s="3" t="s">
        <v>35</v>
      </c>
      <c r="E1769" s="11">
        <v>1</v>
      </c>
      <c r="F1769" s="11">
        <v>98.96</v>
      </c>
      <c r="G1769" s="11">
        <v>98.96</v>
      </c>
      <c r="H1769" s="1"/>
      <c r="I1769" s="1"/>
      <c r="J1769" s="1"/>
      <c r="K1769" s="1"/>
      <c r="L1769" s="1"/>
      <c r="M1769" s="4"/>
      <c r="N1769" s="1"/>
      <c r="O1769" s="4"/>
      <c r="P1769" s="4"/>
      <c r="Q1769" s="4"/>
      <c r="R1769" s="4"/>
      <c r="S1769" s="4"/>
      <c r="T1769" s="1"/>
      <c r="U1769" s="1"/>
      <c r="V1769" s="1"/>
      <c r="W1769" s="1"/>
      <c r="X1769" s="1"/>
      <c r="Y1769" s="1"/>
    </row>
    <row r="1770" spans="1:25" ht="12.75" customHeight="1" x14ac:dyDescent="0.25">
      <c r="A1770" s="4">
        <v>58</v>
      </c>
      <c r="B1770" s="1" t="s">
        <v>1564</v>
      </c>
      <c r="C1770" s="2" t="s">
        <v>1565</v>
      </c>
      <c r="D1770" s="3" t="s">
        <v>35</v>
      </c>
      <c r="E1770" s="11">
        <v>1</v>
      </c>
      <c r="F1770" s="11">
        <v>256.68</v>
      </c>
      <c r="G1770" s="11">
        <v>256.68</v>
      </c>
      <c r="H1770" s="1"/>
      <c r="I1770" s="1"/>
      <c r="J1770" s="1"/>
      <c r="K1770" s="1"/>
      <c r="L1770" s="1"/>
      <c r="M1770" s="4"/>
      <c r="N1770" s="1"/>
      <c r="O1770" s="4"/>
      <c r="P1770" s="4"/>
      <c r="Q1770" s="4"/>
      <c r="R1770" s="4"/>
      <c r="S1770" s="4"/>
      <c r="T1770" s="1"/>
      <c r="U1770" s="1"/>
      <c r="V1770" s="1"/>
      <c r="W1770" s="1"/>
      <c r="X1770" s="1"/>
      <c r="Y1770" s="1"/>
    </row>
    <row r="1771" spans="1:25" ht="12.75" customHeight="1" x14ac:dyDescent="0.25">
      <c r="A1771" s="4">
        <v>59</v>
      </c>
      <c r="B1771" s="2" t="s">
        <v>2791</v>
      </c>
      <c r="C1771" s="2" t="s">
        <v>1566</v>
      </c>
      <c r="D1771" s="3" t="s">
        <v>35</v>
      </c>
      <c r="E1771" s="11">
        <v>1</v>
      </c>
      <c r="F1771" s="11">
        <v>278.07</v>
      </c>
      <c r="G1771" s="11">
        <v>278.07</v>
      </c>
      <c r="H1771" s="1"/>
      <c r="I1771" s="1"/>
      <c r="J1771" s="1"/>
      <c r="K1771" s="1"/>
      <c r="L1771" s="1"/>
      <c r="M1771" s="4"/>
      <c r="N1771" s="1"/>
      <c r="O1771" s="4"/>
      <c r="P1771" s="4"/>
      <c r="Q1771" s="4"/>
      <c r="R1771" s="4"/>
      <c r="S1771" s="4"/>
      <c r="T1771" s="1"/>
      <c r="U1771" s="1"/>
      <c r="V1771" s="1"/>
      <c r="W1771" s="1"/>
      <c r="X1771" s="1"/>
      <c r="Y1771" s="1"/>
    </row>
    <row r="1772" spans="1:25" ht="12.75" customHeight="1" x14ac:dyDescent="0.25">
      <c r="A1772" s="4">
        <v>60</v>
      </c>
      <c r="B1772" s="1" t="s">
        <v>1567</v>
      </c>
      <c r="C1772" s="2" t="s">
        <v>1568</v>
      </c>
      <c r="D1772" s="3" t="s">
        <v>37</v>
      </c>
      <c r="E1772" s="11">
        <v>0.28999999999999998</v>
      </c>
      <c r="F1772" s="11">
        <v>704.31</v>
      </c>
      <c r="G1772" s="11">
        <v>204.25</v>
      </c>
      <c r="H1772" s="1"/>
      <c r="I1772" s="1"/>
      <c r="J1772" s="1"/>
      <c r="K1772" s="1"/>
      <c r="L1772" s="1"/>
      <c r="M1772" s="4"/>
      <c r="N1772" s="1"/>
      <c r="O1772" s="4"/>
      <c r="P1772" s="4"/>
      <c r="Q1772" s="4"/>
      <c r="R1772" s="4"/>
      <c r="S1772" s="4"/>
      <c r="T1772" s="1"/>
      <c r="U1772" s="1"/>
      <c r="V1772" s="1"/>
      <c r="W1772" s="1"/>
      <c r="X1772" s="1"/>
      <c r="Y1772" s="1"/>
    </row>
    <row r="1773" spans="1:25" ht="12.75" customHeight="1" x14ac:dyDescent="0.25">
      <c r="A1773" s="4">
        <v>61</v>
      </c>
      <c r="B1773" s="1" t="s">
        <v>1569</v>
      </c>
      <c r="C1773" s="2" t="s">
        <v>1570</v>
      </c>
      <c r="D1773" s="3" t="s">
        <v>37</v>
      </c>
      <c r="E1773" s="11">
        <v>0.59</v>
      </c>
      <c r="F1773" s="11">
        <v>817.8</v>
      </c>
      <c r="G1773" s="11">
        <v>482.5</v>
      </c>
      <c r="H1773" s="1"/>
      <c r="I1773" s="1"/>
      <c r="J1773" s="1"/>
      <c r="K1773" s="1"/>
      <c r="L1773" s="1"/>
      <c r="M1773" s="4"/>
      <c r="N1773" s="1"/>
      <c r="O1773" s="4"/>
      <c r="P1773" s="4"/>
      <c r="Q1773" s="4"/>
      <c r="R1773" s="4"/>
      <c r="S1773" s="4"/>
      <c r="T1773" s="1"/>
      <c r="U1773" s="1"/>
      <c r="V1773" s="1"/>
      <c r="W1773" s="1"/>
      <c r="X1773" s="1"/>
      <c r="Y1773" s="1"/>
    </row>
    <row r="1774" spans="1:25" ht="12.75" customHeight="1" x14ac:dyDescent="0.25">
      <c r="A1774" s="4">
        <v>62</v>
      </c>
      <c r="B1774" s="1" t="s">
        <v>1571</v>
      </c>
      <c r="C1774" s="2" t="s">
        <v>1572</v>
      </c>
      <c r="D1774" s="3" t="s">
        <v>37</v>
      </c>
      <c r="E1774" s="11">
        <v>0.03</v>
      </c>
      <c r="F1774" s="11">
        <v>1377.98</v>
      </c>
      <c r="G1774" s="11">
        <v>41.34</v>
      </c>
      <c r="H1774" s="1"/>
      <c r="I1774" s="1"/>
      <c r="J1774" s="1"/>
      <c r="K1774" s="1"/>
      <c r="L1774" s="1"/>
      <c r="M1774" s="4"/>
      <c r="N1774" s="1"/>
      <c r="O1774" s="4"/>
      <c r="P1774" s="4"/>
      <c r="Q1774" s="4"/>
      <c r="R1774" s="4"/>
      <c r="S1774" s="4"/>
      <c r="T1774" s="1"/>
      <c r="U1774" s="1"/>
      <c r="V1774" s="1"/>
      <c r="W1774" s="1"/>
      <c r="X1774" s="1"/>
      <c r="Y1774" s="1"/>
    </row>
    <row r="1775" spans="1:25" ht="12.75" customHeight="1" x14ac:dyDescent="0.25">
      <c r="A1775" s="4">
        <v>63</v>
      </c>
      <c r="B1775" s="1" t="s">
        <v>1573</v>
      </c>
      <c r="C1775" s="2" t="s">
        <v>1574</v>
      </c>
      <c r="D1775" s="3" t="s">
        <v>37</v>
      </c>
      <c r="E1775" s="11">
        <v>4.1500000000000004</v>
      </c>
      <c r="F1775" s="11">
        <v>178.77</v>
      </c>
      <c r="G1775" s="11">
        <v>741.9</v>
      </c>
      <c r="H1775" s="1"/>
      <c r="I1775" s="1"/>
      <c r="J1775" s="1"/>
      <c r="K1775" s="1"/>
      <c r="L1775" s="1"/>
      <c r="M1775" s="4"/>
      <c r="N1775" s="1"/>
      <c r="O1775" s="4"/>
      <c r="P1775" s="4"/>
      <c r="Q1775" s="4"/>
      <c r="R1775" s="4"/>
      <c r="S1775" s="4"/>
      <c r="T1775" s="1"/>
      <c r="U1775" s="1"/>
      <c r="V1775" s="1"/>
      <c r="W1775" s="1"/>
      <c r="X1775" s="1"/>
      <c r="Y1775" s="1"/>
    </row>
    <row r="1776" spans="1:25" ht="12.75" customHeight="1" x14ac:dyDescent="0.25">
      <c r="A1776" s="4">
        <v>64</v>
      </c>
      <c r="B1776" s="1" t="s">
        <v>1575</v>
      </c>
      <c r="C1776" s="2" t="s">
        <v>1576</v>
      </c>
      <c r="D1776" s="3" t="s">
        <v>37</v>
      </c>
      <c r="E1776" s="11">
        <v>0.34</v>
      </c>
      <c r="F1776" s="11">
        <v>10124.74</v>
      </c>
      <c r="G1776" s="11">
        <v>3442.41</v>
      </c>
      <c r="H1776" s="1"/>
      <c r="I1776" s="1"/>
      <c r="J1776" s="1"/>
      <c r="K1776" s="1"/>
      <c r="L1776" s="1"/>
      <c r="M1776" s="4"/>
      <c r="N1776" s="1"/>
      <c r="O1776" s="4"/>
      <c r="P1776" s="4"/>
      <c r="Q1776" s="4"/>
      <c r="R1776" s="4"/>
      <c r="S1776" s="4"/>
      <c r="T1776" s="1"/>
      <c r="U1776" s="1"/>
      <c r="V1776" s="1"/>
      <c r="W1776" s="1"/>
      <c r="X1776" s="1"/>
      <c r="Y1776" s="1"/>
    </row>
    <row r="1777" spans="1:25" ht="12.75" customHeight="1" x14ac:dyDescent="0.25">
      <c r="A1777" s="4">
        <v>65</v>
      </c>
      <c r="B1777" s="1" t="s">
        <v>1577</v>
      </c>
      <c r="C1777" s="2" t="s">
        <v>1578</v>
      </c>
      <c r="D1777" s="3" t="s">
        <v>19</v>
      </c>
      <c r="E1777" s="11">
        <v>0.05</v>
      </c>
      <c r="F1777" s="11">
        <v>16872.47</v>
      </c>
      <c r="G1777" s="11">
        <v>843.62</v>
      </c>
      <c r="H1777" s="1"/>
      <c r="I1777" s="1"/>
      <c r="J1777" s="1"/>
      <c r="K1777" s="1"/>
      <c r="L1777" s="1"/>
      <c r="M1777" s="4"/>
      <c r="N1777" s="1"/>
      <c r="O1777" s="4"/>
      <c r="P1777" s="4"/>
      <c r="Q1777" s="4"/>
      <c r="R1777" s="4"/>
      <c r="S1777" s="4"/>
      <c r="T1777" s="1"/>
      <c r="U1777" s="1"/>
      <c r="V1777" s="1"/>
      <c r="W1777" s="1"/>
      <c r="X1777" s="1"/>
      <c r="Y1777" s="1"/>
    </row>
    <row r="1778" spans="1:25" ht="12.75" customHeight="1" x14ac:dyDescent="0.25">
      <c r="A1778" s="4">
        <v>66</v>
      </c>
      <c r="B1778" s="1" t="s">
        <v>1579</v>
      </c>
      <c r="C1778" s="1" t="s">
        <v>1580</v>
      </c>
      <c r="D1778" s="3" t="s">
        <v>19</v>
      </c>
      <c r="E1778" s="11">
        <v>5.9000000000000004E-2</v>
      </c>
      <c r="F1778" s="11">
        <v>17412.29</v>
      </c>
      <c r="G1778" s="11">
        <v>1027.33</v>
      </c>
      <c r="H1778" s="1"/>
      <c r="I1778" s="1"/>
      <c r="J1778" s="1"/>
      <c r="K1778" s="1"/>
      <c r="L1778" s="1"/>
      <c r="M1778" s="4"/>
      <c r="N1778" s="1"/>
      <c r="O1778" s="4"/>
      <c r="P1778" s="4"/>
      <c r="Q1778" s="4"/>
      <c r="R1778" s="4"/>
      <c r="S1778" s="4"/>
      <c r="T1778" s="1"/>
      <c r="U1778" s="1"/>
      <c r="V1778" s="1"/>
      <c r="W1778" s="1"/>
      <c r="X1778" s="1"/>
      <c r="Y1778" s="1"/>
    </row>
    <row r="1779" spans="1:25" ht="12.75" customHeight="1" x14ac:dyDescent="0.25">
      <c r="A1779" s="4">
        <v>67</v>
      </c>
      <c r="B1779" s="1" t="s">
        <v>1581</v>
      </c>
      <c r="C1779" s="1" t="s">
        <v>1582</v>
      </c>
      <c r="D1779" s="3" t="s">
        <v>19</v>
      </c>
      <c r="E1779" s="11">
        <v>0.14100000000000001</v>
      </c>
      <c r="F1779" s="11">
        <v>23650.52</v>
      </c>
      <c r="G1779" s="11">
        <v>3334.72</v>
      </c>
      <c r="H1779" s="1"/>
      <c r="I1779" s="1"/>
      <c r="J1779" s="1"/>
      <c r="K1779" s="1"/>
      <c r="L1779" s="1"/>
      <c r="M1779" s="4"/>
      <c r="N1779" s="1"/>
      <c r="O1779" s="4"/>
      <c r="P1779" s="4"/>
      <c r="Q1779" s="4"/>
      <c r="R1779" s="4"/>
      <c r="S1779" s="4"/>
      <c r="T1779" s="1"/>
      <c r="U1779" s="1"/>
      <c r="V1779" s="1"/>
      <c r="W1779" s="1"/>
      <c r="X1779" s="1"/>
      <c r="Y1779" s="1"/>
    </row>
    <row r="1780" spans="1:25" ht="12.75" customHeight="1" x14ac:dyDescent="0.25">
      <c r="A1780" s="4">
        <v>68</v>
      </c>
      <c r="B1780" s="1" t="s">
        <v>1583</v>
      </c>
      <c r="C1780" s="1" t="s">
        <v>1584</v>
      </c>
      <c r="D1780" s="3" t="s">
        <v>19</v>
      </c>
      <c r="E1780" s="11">
        <v>0.11800000000000001</v>
      </c>
      <c r="F1780" s="11">
        <v>26881.34</v>
      </c>
      <c r="G1780" s="11">
        <v>3172</v>
      </c>
      <c r="H1780" s="1"/>
      <c r="I1780" s="1"/>
      <c r="J1780" s="1"/>
      <c r="K1780" s="1"/>
      <c r="L1780" s="1"/>
      <c r="M1780" s="4"/>
      <c r="N1780" s="1"/>
      <c r="O1780" s="4"/>
      <c r="P1780" s="4"/>
      <c r="Q1780" s="4"/>
      <c r="R1780" s="4"/>
      <c r="S1780" s="4"/>
      <c r="T1780" s="1"/>
      <c r="U1780" s="1"/>
      <c r="V1780" s="1"/>
      <c r="W1780" s="1"/>
      <c r="X1780" s="1"/>
      <c r="Y1780" s="1"/>
    </row>
    <row r="1781" spans="1:25" ht="12.75" customHeight="1" x14ac:dyDescent="0.25">
      <c r="A1781" s="4">
        <v>69</v>
      </c>
      <c r="B1781" s="1" t="s">
        <v>1585</v>
      </c>
      <c r="C1781" s="1" t="s">
        <v>1586</v>
      </c>
      <c r="D1781" s="3" t="s">
        <v>19</v>
      </c>
      <c r="E1781" s="11">
        <v>9.4E-2</v>
      </c>
      <c r="F1781" s="11">
        <v>37333.589999999997</v>
      </c>
      <c r="G1781" s="11">
        <v>3509.36</v>
      </c>
      <c r="H1781" s="1"/>
      <c r="I1781" s="1"/>
      <c r="J1781" s="1"/>
      <c r="K1781" s="1"/>
      <c r="L1781" s="1"/>
      <c r="M1781" s="4"/>
      <c r="N1781" s="1"/>
      <c r="O1781" s="4"/>
      <c r="P1781" s="4"/>
      <c r="Q1781" s="4"/>
      <c r="R1781" s="4"/>
      <c r="S1781" s="4"/>
      <c r="T1781" s="1"/>
      <c r="U1781" s="1"/>
      <c r="V1781" s="1"/>
      <c r="W1781" s="1"/>
      <c r="X1781" s="1"/>
      <c r="Y1781" s="1"/>
    </row>
    <row r="1782" spans="1:25" ht="12.75" customHeight="1" x14ac:dyDescent="0.25">
      <c r="A1782" s="4">
        <v>70</v>
      </c>
      <c r="B1782" s="1" t="s">
        <v>1587</v>
      </c>
      <c r="C1782" s="1" t="s">
        <v>1588</v>
      </c>
      <c r="D1782" s="3" t="s">
        <v>19</v>
      </c>
      <c r="E1782" s="11">
        <v>7.4999999999999997E-2</v>
      </c>
      <c r="F1782" s="11">
        <v>48871.22</v>
      </c>
      <c r="G1782" s="11">
        <v>3665.34</v>
      </c>
      <c r="H1782" s="1"/>
      <c r="I1782" s="1"/>
      <c r="J1782" s="1"/>
      <c r="K1782" s="1"/>
      <c r="L1782" s="1"/>
      <c r="M1782" s="4"/>
      <c r="N1782" s="1"/>
      <c r="O1782" s="4"/>
      <c r="P1782" s="4"/>
      <c r="Q1782" s="4"/>
      <c r="R1782" s="4"/>
      <c r="S1782" s="4"/>
      <c r="T1782" s="1"/>
      <c r="U1782" s="1"/>
      <c r="V1782" s="1"/>
      <c r="W1782" s="1"/>
      <c r="X1782" s="1"/>
      <c r="Y1782" s="1"/>
    </row>
    <row r="1783" spans="1:25" ht="12.75" customHeight="1" x14ac:dyDescent="0.25">
      <c r="A1783" s="4">
        <v>71</v>
      </c>
      <c r="B1783" s="1" t="s">
        <v>1589</v>
      </c>
      <c r="C1783" s="1" t="s">
        <v>1590</v>
      </c>
      <c r="D1783" s="3" t="s">
        <v>19</v>
      </c>
      <c r="E1783" s="11">
        <v>3.0000000000000001E-3</v>
      </c>
      <c r="F1783" s="11">
        <v>156160.74</v>
      </c>
      <c r="G1783" s="11">
        <v>468.48</v>
      </c>
      <c r="H1783" s="1"/>
      <c r="I1783" s="1"/>
      <c r="J1783" s="1"/>
      <c r="K1783" s="1"/>
      <c r="L1783" s="1"/>
      <c r="M1783" s="4"/>
      <c r="N1783" s="1"/>
      <c r="O1783" s="4"/>
      <c r="P1783" s="4"/>
      <c r="Q1783" s="4"/>
      <c r="R1783" s="4"/>
      <c r="S1783" s="4"/>
      <c r="T1783" s="1"/>
      <c r="U1783" s="1"/>
      <c r="V1783" s="1"/>
      <c r="W1783" s="1"/>
      <c r="X1783" s="1"/>
      <c r="Y1783" s="1"/>
    </row>
    <row r="1784" spans="1:25" ht="12.75" customHeight="1" x14ac:dyDescent="0.25">
      <c r="A1784" s="4">
        <v>72</v>
      </c>
      <c r="B1784" s="1" t="s">
        <v>1591</v>
      </c>
      <c r="C1784" s="2" t="s">
        <v>1592</v>
      </c>
      <c r="D1784" s="3" t="s">
        <v>37</v>
      </c>
      <c r="E1784" s="11">
        <v>0.5</v>
      </c>
      <c r="F1784" s="11">
        <v>4001.82</v>
      </c>
      <c r="G1784" s="11">
        <v>2000.91</v>
      </c>
      <c r="H1784" s="1"/>
      <c r="I1784" s="1"/>
      <c r="J1784" s="1"/>
      <c r="K1784" s="1"/>
      <c r="L1784" s="1"/>
      <c r="M1784" s="4"/>
      <c r="N1784" s="1"/>
      <c r="O1784" s="4"/>
      <c r="P1784" s="4"/>
      <c r="Q1784" s="4"/>
      <c r="R1784" s="4"/>
      <c r="S1784" s="4"/>
      <c r="T1784" s="1"/>
      <c r="U1784" s="1"/>
      <c r="V1784" s="1"/>
      <c r="W1784" s="1"/>
      <c r="X1784" s="1"/>
      <c r="Y1784" s="1"/>
    </row>
    <row r="1785" spans="1:25" ht="12.75" customHeight="1" x14ac:dyDescent="0.25">
      <c r="A1785" s="4">
        <v>73</v>
      </c>
      <c r="B1785" s="1" t="s">
        <v>1593</v>
      </c>
      <c r="C1785" s="2" t="s">
        <v>1594</v>
      </c>
      <c r="D1785" s="3" t="s">
        <v>19</v>
      </c>
      <c r="E1785" s="11">
        <v>0.05</v>
      </c>
      <c r="F1785" s="11">
        <v>3120.36</v>
      </c>
      <c r="G1785" s="11">
        <v>156.02000000000001</v>
      </c>
      <c r="H1785" s="1"/>
      <c r="I1785" s="1"/>
      <c r="J1785" s="1"/>
      <c r="K1785" s="1"/>
      <c r="L1785" s="1"/>
      <c r="M1785" s="4"/>
      <c r="N1785" s="1"/>
      <c r="O1785" s="4"/>
      <c r="P1785" s="4"/>
      <c r="Q1785" s="4"/>
      <c r="R1785" s="4"/>
      <c r="S1785" s="4"/>
      <c r="T1785" s="1"/>
      <c r="U1785" s="1"/>
      <c r="V1785" s="1"/>
      <c r="W1785" s="1"/>
      <c r="X1785" s="1"/>
      <c r="Y1785" s="1"/>
    </row>
    <row r="1786" spans="1:25" ht="12.75" customHeight="1" x14ac:dyDescent="0.25">
      <c r="A1786" s="4">
        <v>74</v>
      </c>
      <c r="B1786" s="1" t="s">
        <v>1595</v>
      </c>
      <c r="C1786" s="2" t="s">
        <v>1596</v>
      </c>
      <c r="D1786" s="3" t="s">
        <v>37</v>
      </c>
      <c r="E1786" s="11">
        <v>0.81</v>
      </c>
      <c r="F1786" s="11">
        <v>5877.65</v>
      </c>
      <c r="G1786" s="11">
        <v>4760.8999999999996</v>
      </c>
      <c r="H1786" s="1"/>
      <c r="I1786" s="1"/>
      <c r="J1786" s="1"/>
      <c r="K1786" s="1"/>
      <c r="L1786" s="1"/>
      <c r="M1786" s="4"/>
      <c r="N1786" s="1"/>
      <c r="O1786" s="4"/>
      <c r="P1786" s="4"/>
      <c r="Q1786" s="4"/>
      <c r="R1786" s="4"/>
      <c r="S1786" s="4"/>
      <c r="T1786" s="1"/>
      <c r="U1786" s="1"/>
      <c r="V1786" s="1"/>
      <c r="W1786" s="1"/>
      <c r="X1786" s="1"/>
      <c r="Y1786" s="1"/>
    </row>
    <row r="1787" spans="1:25" ht="12.75" customHeight="1" x14ac:dyDescent="0.25">
      <c r="A1787" s="4">
        <v>75</v>
      </c>
      <c r="B1787" s="2" t="s">
        <v>2792</v>
      </c>
      <c r="C1787" s="1" t="s">
        <v>1597</v>
      </c>
      <c r="D1787" s="3" t="s">
        <v>69</v>
      </c>
      <c r="E1787" s="11">
        <v>65</v>
      </c>
      <c r="F1787" s="11">
        <v>9.2100000000000009</v>
      </c>
      <c r="G1787" s="11">
        <v>598.65</v>
      </c>
      <c r="H1787" s="1"/>
      <c r="I1787" s="1"/>
      <c r="J1787" s="1"/>
      <c r="K1787" s="1"/>
      <c r="L1787" s="1"/>
      <c r="M1787" s="4"/>
      <c r="N1787" s="1"/>
      <c r="O1787" s="4"/>
      <c r="P1787" s="4"/>
      <c r="Q1787" s="4"/>
      <c r="R1787" s="4"/>
      <c r="S1787" s="4"/>
      <c r="T1787" s="1"/>
      <c r="U1787" s="1"/>
      <c r="V1787" s="1"/>
      <c r="W1787" s="1"/>
      <c r="X1787" s="1"/>
      <c r="Y1787" s="1"/>
    </row>
    <row r="1788" spans="1:25" ht="12.75" customHeight="1" x14ac:dyDescent="0.25">
      <c r="A1788" s="4">
        <v>76</v>
      </c>
      <c r="B1788" s="2" t="s">
        <v>2793</v>
      </c>
      <c r="C1788" s="1" t="s">
        <v>1598</v>
      </c>
      <c r="D1788" s="3" t="s">
        <v>69</v>
      </c>
      <c r="E1788" s="11">
        <v>16</v>
      </c>
      <c r="F1788" s="11">
        <v>12.54</v>
      </c>
      <c r="G1788" s="11">
        <v>200.64</v>
      </c>
      <c r="H1788" s="1"/>
      <c r="I1788" s="1"/>
      <c r="J1788" s="1"/>
      <c r="K1788" s="1"/>
      <c r="L1788" s="1"/>
      <c r="M1788" s="4"/>
      <c r="N1788" s="1"/>
      <c r="O1788" s="4"/>
      <c r="P1788" s="4"/>
      <c r="Q1788" s="4"/>
      <c r="R1788" s="4"/>
      <c r="S1788" s="4"/>
      <c r="T1788" s="1"/>
      <c r="U1788" s="1"/>
      <c r="V1788" s="1"/>
      <c r="W1788" s="1"/>
      <c r="X1788" s="1"/>
      <c r="Y1788" s="1"/>
    </row>
    <row r="1789" spans="1:25" ht="12.75" customHeight="1" x14ac:dyDescent="0.25">
      <c r="A1789" s="4">
        <v>77</v>
      </c>
      <c r="B1789" s="1" t="s">
        <v>1599</v>
      </c>
      <c r="C1789" s="2" t="s">
        <v>1600</v>
      </c>
      <c r="D1789" s="3" t="s">
        <v>37</v>
      </c>
      <c r="E1789" s="11">
        <v>0.08</v>
      </c>
      <c r="F1789" s="11">
        <v>9516.02</v>
      </c>
      <c r="G1789" s="11">
        <v>761.28</v>
      </c>
      <c r="H1789" s="1"/>
      <c r="I1789" s="1"/>
      <c r="J1789" s="1"/>
      <c r="K1789" s="1"/>
      <c r="L1789" s="1"/>
      <c r="M1789" s="4"/>
      <c r="N1789" s="1"/>
      <c r="O1789" s="4"/>
      <c r="P1789" s="4"/>
      <c r="Q1789" s="4"/>
      <c r="R1789" s="4"/>
      <c r="S1789" s="4"/>
      <c r="T1789" s="1"/>
      <c r="U1789" s="1"/>
      <c r="V1789" s="1"/>
      <c r="W1789" s="1"/>
      <c r="X1789" s="1"/>
      <c r="Y1789" s="1"/>
    </row>
    <row r="1790" spans="1:25" ht="12.75" customHeight="1" x14ac:dyDescent="0.25">
      <c r="A1790" s="4">
        <v>78</v>
      </c>
      <c r="B1790" s="1" t="s">
        <v>1601</v>
      </c>
      <c r="C1790" s="2" t="s">
        <v>1602</v>
      </c>
      <c r="D1790" s="3" t="s">
        <v>69</v>
      </c>
      <c r="E1790" s="11">
        <v>8</v>
      </c>
      <c r="F1790" s="11">
        <v>59.31</v>
      </c>
      <c r="G1790" s="11">
        <v>474.48</v>
      </c>
      <c r="H1790" s="1"/>
      <c r="I1790" s="1"/>
      <c r="J1790" s="1"/>
      <c r="K1790" s="1"/>
      <c r="L1790" s="1"/>
      <c r="M1790" s="4"/>
      <c r="N1790" s="1"/>
      <c r="O1790" s="4"/>
      <c r="P1790" s="4"/>
      <c r="Q1790" s="4"/>
      <c r="R1790" s="4"/>
      <c r="S1790" s="4"/>
      <c r="T1790" s="1"/>
      <c r="U1790" s="1"/>
      <c r="V1790" s="1"/>
      <c r="W1790" s="1"/>
      <c r="X1790" s="1"/>
      <c r="Y1790" s="1"/>
    </row>
    <row r="1791" spans="1:25" ht="12.75" customHeight="1" x14ac:dyDescent="0.25">
      <c r="A1791" s="4">
        <v>79</v>
      </c>
      <c r="B1791" s="2" t="s">
        <v>2794</v>
      </c>
      <c r="C1791" s="2" t="s">
        <v>1603</v>
      </c>
      <c r="D1791" s="3" t="s">
        <v>35</v>
      </c>
      <c r="E1791" s="11">
        <v>100</v>
      </c>
      <c r="F1791" s="11">
        <v>0.32</v>
      </c>
      <c r="G1791" s="11">
        <v>32</v>
      </c>
      <c r="H1791" s="1"/>
      <c r="I1791" s="1"/>
      <c r="J1791" s="1"/>
      <c r="K1791" s="1"/>
      <c r="L1791" s="1"/>
      <c r="M1791" s="4"/>
      <c r="N1791" s="1"/>
      <c r="O1791" s="4"/>
      <c r="P1791" s="4"/>
      <c r="Q1791" s="4"/>
      <c r="R1791" s="4"/>
      <c r="S1791" s="4"/>
      <c r="T1791" s="1"/>
      <c r="U1791" s="1"/>
      <c r="V1791" s="1"/>
      <c r="W1791" s="1"/>
      <c r="X1791" s="1"/>
      <c r="Y1791" s="1"/>
    </row>
    <row r="1792" spans="1:25" ht="12.75" customHeight="1" x14ac:dyDescent="0.25">
      <c r="A1792" s="4">
        <v>80</v>
      </c>
      <c r="B1792" s="2" t="s">
        <v>2795</v>
      </c>
      <c r="C1792" s="2" t="s">
        <v>1604</v>
      </c>
      <c r="D1792" s="3" t="s">
        <v>35</v>
      </c>
      <c r="E1792" s="11">
        <v>60</v>
      </c>
      <c r="F1792" s="11">
        <v>0.28999999999999998</v>
      </c>
      <c r="G1792" s="11">
        <v>17.399999999999999</v>
      </c>
      <c r="H1792" s="1"/>
      <c r="I1792" s="1"/>
      <c r="J1792" s="1"/>
      <c r="K1792" s="1"/>
      <c r="L1792" s="1"/>
      <c r="M1792" s="4"/>
      <c r="N1792" s="1"/>
      <c r="O1792" s="4"/>
      <c r="P1792" s="4"/>
      <c r="Q1792" s="4"/>
      <c r="R1792" s="4"/>
      <c r="S1792" s="4"/>
      <c r="T1792" s="1"/>
      <c r="U1792" s="1"/>
      <c r="V1792" s="1"/>
      <c r="W1792" s="1"/>
      <c r="X1792" s="1"/>
      <c r="Y1792" s="1"/>
    </row>
    <row r="1793" spans="1:25" ht="12.75" customHeight="1" x14ac:dyDescent="0.25">
      <c r="A1793" s="4">
        <v>81</v>
      </c>
      <c r="B1793" s="2" t="s">
        <v>2796</v>
      </c>
      <c r="C1793" s="2" t="s">
        <v>1605</v>
      </c>
      <c r="D1793" s="3" t="s">
        <v>35</v>
      </c>
      <c r="E1793" s="11">
        <v>60</v>
      </c>
      <c r="F1793" s="11">
        <v>0.28999999999999998</v>
      </c>
      <c r="G1793" s="11">
        <v>17.399999999999999</v>
      </c>
      <c r="H1793" s="1"/>
      <c r="I1793" s="1"/>
      <c r="J1793" s="1"/>
      <c r="K1793" s="1"/>
      <c r="L1793" s="1"/>
      <c r="M1793" s="4"/>
      <c r="N1793" s="1"/>
      <c r="O1793" s="4"/>
      <c r="P1793" s="4"/>
      <c r="Q1793" s="4"/>
      <c r="R1793" s="4"/>
      <c r="S1793" s="4"/>
      <c r="T1793" s="1"/>
      <c r="U1793" s="1"/>
      <c r="V1793" s="1"/>
      <c r="W1793" s="1"/>
      <c r="X1793" s="1"/>
      <c r="Y1793" s="1"/>
    </row>
    <row r="1794" spans="1:25" ht="12.75" customHeight="1" x14ac:dyDescent="0.25">
      <c r="A1794" s="4">
        <v>82</v>
      </c>
      <c r="B1794" s="2" t="s">
        <v>2797</v>
      </c>
      <c r="C1794" s="2" t="s">
        <v>1606</v>
      </c>
      <c r="D1794" s="3" t="s">
        <v>35</v>
      </c>
      <c r="E1794" s="11">
        <v>20</v>
      </c>
      <c r="F1794" s="11">
        <v>0.28999999999999998</v>
      </c>
      <c r="G1794" s="11">
        <v>5.8</v>
      </c>
      <c r="H1794" s="1"/>
      <c r="I1794" s="1"/>
      <c r="J1794" s="1"/>
      <c r="K1794" s="1"/>
      <c r="L1794" s="1"/>
      <c r="M1794" s="4"/>
      <c r="N1794" s="1"/>
      <c r="O1794" s="4"/>
      <c r="P1794" s="4"/>
      <c r="Q1794" s="4"/>
      <c r="R1794" s="4"/>
      <c r="S1794" s="4"/>
      <c r="T1794" s="1"/>
      <c r="U1794" s="1"/>
      <c r="V1794" s="1"/>
      <c r="W1794" s="1"/>
      <c r="X1794" s="1"/>
      <c r="Y1794" s="1"/>
    </row>
    <row r="1795" spans="1:25" ht="12.75" customHeight="1" x14ac:dyDescent="0.25">
      <c r="A1795" s="4">
        <v>83</v>
      </c>
      <c r="B1795" s="2" t="s">
        <v>2798</v>
      </c>
      <c r="C1795" s="2" t="s">
        <v>1607</v>
      </c>
      <c r="D1795" s="3" t="s">
        <v>35</v>
      </c>
      <c r="E1795" s="11">
        <v>40</v>
      </c>
      <c r="F1795" s="11">
        <v>0.31</v>
      </c>
      <c r="G1795" s="11">
        <v>12.4</v>
      </c>
      <c r="H1795" s="1"/>
      <c r="I1795" s="1"/>
      <c r="J1795" s="1"/>
      <c r="K1795" s="1"/>
      <c r="L1795" s="1"/>
      <c r="M1795" s="4"/>
      <c r="N1795" s="1"/>
      <c r="O1795" s="4"/>
      <c r="P1795" s="4"/>
      <c r="Q1795" s="4"/>
      <c r="R1795" s="4"/>
      <c r="S1795" s="4"/>
      <c r="T1795" s="1"/>
      <c r="U1795" s="1"/>
      <c r="V1795" s="1"/>
      <c r="W1795" s="1"/>
      <c r="X1795" s="1"/>
      <c r="Y1795" s="1"/>
    </row>
    <row r="1796" spans="1:25" ht="12.75" customHeight="1" x14ac:dyDescent="0.25">
      <c r="A1796" s="4">
        <v>84</v>
      </c>
      <c r="B1796" s="1" t="s">
        <v>1608</v>
      </c>
      <c r="C1796" s="2" t="s">
        <v>1609</v>
      </c>
      <c r="D1796" s="3" t="s">
        <v>37</v>
      </c>
      <c r="E1796" s="11">
        <v>0.16</v>
      </c>
      <c r="F1796" s="11">
        <v>3119.55</v>
      </c>
      <c r="G1796" s="11">
        <v>499.13</v>
      </c>
      <c r="H1796" s="1"/>
      <c r="I1796" s="1"/>
      <c r="J1796" s="1"/>
      <c r="K1796" s="1"/>
      <c r="L1796" s="1"/>
      <c r="M1796" s="4"/>
      <c r="N1796" s="1"/>
      <c r="O1796" s="4"/>
      <c r="P1796" s="4"/>
      <c r="Q1796" s="4"/>
      <c r="R1796" s="4"/>
      <c r="S1796" s="4"/>
      <c r="T1796" s="1"/>
      <c r="U1796" s="1"/>
      <c r="V1796" s="1"/>
      <c r="W1796" s="1"/>
      <c r="X1796" s="1"/>
      <c r="Y1796" s="1"/>
    </row>
    <row r="1797" spans="1:25" ht="12.75" customHeight="1" x14ac:dyDescent="0.25">
      <c r="A1797" s="4">
        <v>85</v>
      </c>
      <c r="B1797" s="2" t="s">
        <v>2799</v>
      </c>
      <c r="C1797" s="1" t="s">
        <v>1610</v>
      </c>
      <c r="D1797" s="3" t="s">
        <v>35</v>
      </c>
      <c r="E1797" s="11">
        <v>8</v>
      </c>
      <c r="F1797" s="11">
        <v>95.4</v>
      </c>
      <c r="G1797" s="11">
        <v>763.2</v>
      </c>
      <c r="H1797" s="1"/>
      <c r="I1797" s="1"/>
      <c r="J1797" s="1"/>
      <c r="K1797" s="1"/>
      <c r="L1797" s="1"/>
      <c r="M1797" s="4"/>
      <c r="N1797" s="1"/>
      <c r="O1797" s="4"/>
      <c r="P1797" s="4"/>
      <c r="Q1797" s="4"/>
      <c r="R1797" s="4"/>
      <c r="S1797" s="4"/>
      <c r="T1797" s="1"/>
      <c r="U1797" s="1"/>
      <c r="V1797" s="1"/>
      <c r="W1797" s="1"/>
      <c r="X1797" s="1"/>
      <c r="Y1797" s="1"/>
    </row>
    <row r="1798" spans="1:25" ht="12.75" customHeight="1" x14ac:dyDescent="0.25">
      <c r="A1798" s="4">
        <v>86</v>
      </c>
      <c r="B1798" s="2" t="s">
        <v>2800</v>
      </c>
      <c r="C1798" s="2" t="s">
        <v>1611</v>
      </c>
      <c r="D1798" s="3" t="s">
        <v>35</v>
      </c>
      <c r="E1798" s="11">
        <v>8</v>
      </c>
      <c r="F1798" s="11">
        <v>50.12</v>
      </c>
      <c r="G1798" s="11">
        <v>400.96</v>
      </c>
      <c r="H1798" s="1"/>
      <c r="I1798" s="1"/>
      <c r="J1798" s="1"/>
      <c r="K1798" s="1"/>
      <c r="L1798" s="1"/>
      <c r="M1798" s="4"/>
      <c r="N1798" s="1"/>
      <c r="O1798" s="4"/>
      <c r="P1798" s="4"/>
      <c r="Q1798" s="4"/>
      <c r="R1798" s="4"/>
      <c r="S1798" s="4"/>
      <c r="T1798" s="1"/>
      <c r="U1798" s="1"/>
      <c r="V1798" s="1"/>
      <c r="W1798" s="1"/>
      <c r="X1798" s="1"/>
      <c r="Y1798" s="1"/>
    </row>
    <row r="1799" spans="1:25" ht="12.75" customHeight="1" x14ac:dyDescent="0.25">
      <c r="A1799" s="4">
        <v>87</v>
      </c>
      <c r="B1799" s="2" t="s">
        <v>2801</v>
      </c>
      <c r="C1799" s="2" t="s">
        <v>1612</v>
      </c>
      <c r="D1799" s="3" t="s">
        <v>35</v>
      </c>
      <c r="E1799" s="11">
        <v>2</v>
      </c>
      <c r="F1799" s="11">
        <v>131.77000000000001</v>
      </c>
      <c r="G1799" s="11">
        <v>263.54000000000002</v>
      </c>
      <c r="H1799" s="1"/>
      <c r="I1799" s="1"/>
      <c r="J1799" s="1"/>
      <c r="K1799" s="1"/>
      <c r="L1799" s="1"/>
      <c r="M1799" s="4"/>
      <c r="N1799" s="1"/>
      <c r="O1799" s="4"/>
      <c r="P1799" s="4"/>
      <c r="Q1799" s="4"/>
      <c r="R1799" s="4"/>
      <c r="S1799" s="4"/>
      <c r="T1799" s="1"/>
      <c r="U1799" s="1"/>
      <c r="V1799" s="1"/>
      <c r="W1799" s="1"/>
      <c r="X1799" s="1"/>
      <c r="Y1799" s="1"/>
    </row>
    <row r="1800" spans="1:25" ht="12.75" customHeight="1" x14ac:dyDescent="0.25">
      <c r="A1800" s="4">
        <v>88</v>
      </c>
      <c r="B1800" s="2" t="s">
        <v>2802</v>
      </c>
      <c r="C1800" s="2" t="s">
        <v>1613</v>
      </c>
      <c r="D1800" s="3" t="s">
        <v>35</v>
      </c>
      <c r="E1800" s="11">
        <v>6</v>
      </c>
      <c r="F1800" s="11">
        <v>40.22</v>
      </c>
      <c r="G1800" s="11">
        <v>241.32</v>
      </c>
      <c r="H1800" s="1"/>
      <c r="I1800" s="1"/>
      <c r="J1800" s="1"/>
      <c r="K1800" s="1"/>
      <c r="L1800" s="1"/>
      <c r="M1800" s="4"/>
      <c r="N1800" s="1"/>
      <c r="O1800" s="4"/>
      <c r="P1800" s="4"/>
      <c r="Q1800" s="4"/>
      <c r="R1800" s="4"/>
      <c r="S1800" s="4"/>
      <c r="T1800" s="1"/>
      <c r="U1800" s="1"/>
      <c r="V1800" s="1"/>
      <c r="W1800" s="1"/>
      <c r="X1800" s="1"/>
      <c r="Y1800" s="1"/>
    </row>
    <row r="1801" spans="1:25" ht="12.75" customHeight="1" x14ac:dyDescent="0.25">
      <c r="A1801" s="4">
        <v>89</v>
      </c>
      <c r="B1801" s="2" t="s">
        <v>2803</v>
      </c>
      <c r="C1801" s="1" t="s">
        <v>1614</v>
      </c>
      <c r="D1801" s="3" t="s">
        <v>35</v>
      </c>
      <c r="E1801" s="11">
        <v>100</v>
      </c>
      <c r="F1801" s="11">
        <v>3.45</v>
      </c>
      <c r="G1801" s="11">
        <v>345</v>
      </c>
      <c r="H1801" s="1"/>
      <c r="I1801" s="1"/>
      <c r="J1801" s="1"/>
      <c r="K1801" s="1"/>
      <c r="L1801" s="1"/>
      <c r="M1801" s="4"/>
      <c r="N1801" s="1"/>
      <c r="O1801" s="4"/>
      <c r="P1801" s="4"/>
      <c r="Q1801" s="4"/>
      <c r="R1801" s="4"/>
      <c r="S1801" s="4"/>
      <c r="T1801" s="1"/>
      <c r="U1801" s="1"/>
      <c r="V1801" s="1"/>
      <c r="W1801" s="1"/>
      <c r="X1801" s="1"/>
      <c r="Y1801" s="1"/>
    </row>
    <row r="1802" spans="1:25" ht="12.75" customHeight="1" x14ac:dyDescent="0.25">
      <c r="A1802" s="4" t="s">
        <v>1615</v>
      </c>
      <c r="B1802" s="1"/>
      <c r="C1802" s="1"/>
      <c r="D1802" s="3"/>
      <c r="E1802" s="3"/>
      <c r="F1802" s="3"/>
      <c r="G1802" s="3"/>
      <c r="H1802" s="1"/>
      <c r="I1802" s="1"/>
      <c r="J1802" s="1"/>
      <c r="K1802" s="1"/>
      <c r="L1802" s="1"/>
      <c r="M1802" s="4"/>
      <c r="N1802" s="1"/>
      <c r="O1802" s="4"/>
      <c r="P1802" s="4"/>
      <c r="Q1802" s="4"/>
      <c r="R1802" s="4"/>
      <c r="S1802" s="4"/>
      <c r="T1802" s="1"/>
      <c r="U1802" s="1"/>
      <c r="V1802" s="1"/>
      <c r="W1802" s="1"/>
      <c r="X1802" s="1"/>
      <c r="Y1802" s="1"/>
    </row>
    <row r="1803" spans="1:25" ht="12.75" customHeight="1" x14ac:dyDescent="0.25">
      <c r="A1803" s="4">
        <v>1</v>
      </c>
      <c r="B1803" s="1" t="s">
        <v>1616</v>
      </c>
      <c r="C1803" s="2" t="s">
        <v>1617</v>
      </c>
      <c r="D1803" s="3" t="s">
        <v>35</v>
      </c>
      <c r="E1803" s="11">
        <v>2</v>
      </c>
      <c r="F1803" s="11">
        <v>443</v>
      </c>
      <c r="G1803" s="11">
        <v>886</v>
      </c>
      <c r="H1803" s="1"/>
      <c r="I1803" s="1"/>
      <c r="J1803" s="1"/>
      <c r="K1803" s="1"/>
      <c r="L1803" s="1"/>
      <c r="M1803" s="4"/>
      <c r="N1803" s="1"/>
      <c r="O1803" s="4"/>
      <c r="P1803" s="4"/>
      <c r="Q1803" s="4"/>
      <c r="R1803" s="4"/>
      <c r="S1803" s="4"/>
      <c r="T1803" s="1"/>
      <c r="U1803" s="1"/>
      <c r="V1803" s="1"/>
      <c r="W1803" s="1"/>
      <c r="X1803" s="1"/>
      <c r="Y1803" s="1"/>
    </row>
    <row r="1804" spans="1:25" ht="12.75" customHeight="1" x14ac:dyDescent="0.25">
      <c r="A1804" s="4">
        <v>2</v>
      </c>
      <c r="B1804" s="2" t="s">
        <v>2804</v>
      </c>
      <c r="C1804" s="2" t="s">
        <v>1618</v>
      </c>
      <c r="D1804" s="3" t="s">
        <v>35</v>
      </c>
      <c r="E1804" s="11">
        <v>2</v>
      </c>
      <c r="F1804" s="11">
        <v>725.16</v>
      </c>
      <c r="G1804" s="11">
        <v>1450.32</v>
      </c>
      <c r="H1804" s="1"/>
      <c r="I1804" s="1"/>
      <c r="J1804" s="1"/>
      <c r="K1804" s="1"/>
      <c r="L1804" s="1"/>
      <c r="M1804" s="4"/>
      <c r="N1804" s="1"/>
      <c r="O1804" s="4"/>
      <c r="P1804" s="4"/>
      <c r="Q1804" s="4"/>
      <c r="R1804" s="4"/>
      <c r="S1804" s="4"/>
      <c r="T1804" s="1"/>
      <c r="U1804" s="1"/>
      <c r="V1804" s="1"/>
      <c r="W1804" s="1"/>
      <c r="X1804" s="1"/>
      <c r="Y1804" s="1"/>
    </row>
    <row r="1805" spans="1:25" ht="12.75" customHeight="1" x14ac:dyDescent="0.25">
      <c r="A1805" s="4">
        <v>3</v>
      </c>
      <c r="B1805" s="1" t="s">
        <v>1619</v>
      </c>
      <c r="C1805" s="2" t="s">
        <v>1620</v>
      </c>
      <c r="D1805" s="3" t="s">
        <v>79</v>
      </c>
      <c r="E1805" s="11">
        <v>0.22</v>
      </c>
      <c r="F1805" s="11">
        <v>13954.92</v>
      </c>
      <c r="G1805" s="11">
        <v>3070.08</v>
      </c>
      <c r="H1805" s="1"/>
      <c r="I1805" s="1"/>
      <c r="J1805" s="1"/>
      <c r="K1805" s="1"/>
      <c r="L1805" s="1"/>
      <c r="M1805" s="4"/>
      <c r="N1805" s="1"/>
      <c r="O1805" s="4"/>
      <c r="P1805" s="4"/>
      <c r="Q1805" s="4"/>
      <c r="R1805" s="4"/>
      <c r="S1805" s="4"/>
      <c r="T1805" s="1"/>
      <c r="U1805" s="1"/>
      <c r="V1805" s="1"/>
      <c r="W1805" s="1"/>
      <c r="X1805" s="1"/>
      <c r="Y1805" s="1"/>
    </row>
    <row r="1806" spans="1:25" ht="12.75" customHeight="1" x14ac:dyDescent="0.25">
      <c r="A1806" s="4">
        <v>4</v>
      </c>
      <c r="B1806" s="1" t="s">
        <v>1621</v>
      </c>
      <c r="C1806" s="2" t="s">
        <v>1622</v>
      </c>
      <c r="D1806" s="3" t="s">
        <v>35</v>
      </c>
      <c r="E1806" s="11">
        <v>2</v>
      </c>
      <c r="F1806" s="11">
        <v>227.82</v>
      </c>
      <c r="G1806" s="11">
        <v>455.64</v>
      </c>
      <c r="H1806" s="1"/>
      <c r="I1806" s="1"/>
      <c r="J1806" s="1"/>
      <c r="K1806" s="1"/>
      <c r="L1806" s="1"/>
      <c r="M1806" s="4"/>
      <c r="N1806" s="1"/>
      <c r="O1806" s="4"/>
      <c r="P1806" s="4"/>
      <c r="Q1806" s="4"/>
      <c r="R1806" s="4"/>
      <c r="S1806" s="4"/>
      <c r="T1806" s="1"/>
      <c r="U1806" s="1"/>
      <c r="V1806" s="1"/>
      <c r="W1806" s="1"/>
      <c r="X1806" s="1"/>
      <c r="Y1806" s="1"/>
    </row>
    <row r="1807" spans="1:25" ht="12.75" customHeight="1" x14ac:dyDescent="0.25">
      <c r="A1807" s="4">
        <v>5</v>
      </c>
      <c r="B1807" s="1" t="s">
        <v>1621</v>
      </c>
      <c r="C1807" s="2" t="s">
        <v>1623</v>
      </c>
      <c r="D1807" s="3" t="s">
        <v>35</v>
      </c>
      <c r="E1807" s="11">
        <v>8</v>
      </c>
      <c r="F1807" s="11">
        <v>76.86</v>
      </c>
      <c r="G1807" s="11">
        <v>614.88</v>
      </c>
      <c r="H1807" s="1"/>
      <c r="I1807" s="1"/>
      <c r="J1807" s="1"/>
      <c r="K1807" s="1"/>
      <c r="L1807" s="1"/>
      <c r="M1807" s="4"/>
      <c r="N1807" s="1"/>
      <c r="O1807" s="4"/>
      <c r="P1807" s="4"/>
      <c r="Q1807" s="4"/>
      <c r="R1807" s="4"/>
      <c r="S1807" s="4"/>
      <c r="T1807" s="1"/>
      <c r="U1807" s="1"/>
      <c r="V1807" s="1"/>
      <c r="W1807" s="1"/>
      <c r="X1807" s="1"/>
      <c r="Y1807" s="1"/>
    </row>
    <row r="1808" spans="1:25" ht="12.75" customHeight="1" x14ac:dyDescent="0.25">
      <c r="A1808" s="4">
        <v>6</v>
      </c>
      <c r="B1808" s="1" t="s">
        <v>1621</v>
      </c>
      <c r="C1808" s="2" t="s">
        <v>1624</v>
      </c>
      <c r="D1808" s="3" t="s">
        <v>35</v>
      </c>
      <c r="E1808" s="11">
        <v>1</v>
      </c>
      <c r="F1808" s="11">
        <v>76.86</v>
      </c>
      <c r="G1808" s="11">
        <v>76.86</v>
      </c>
      <c r="H1808" s="1"/>
      <c r="I1808" s="1"/>
      <c r="J1808" s="1"/>
      <c r="K1808" s="1"/>
      <c r="L1808" s="1"/>
      <c r="M1808" s="4"/>
      <c r="N1808" s="1"/>
      <c r="O1808" s="4"/>
      <c r="P1808" s="4"/>
      <c r="Q1808" s="4"/>
      <c r="R1808" s="4"/>
      <c r="S1808" s="4"/>
      <c r="T1808" s="1"/>
      <c r="U1808" s="1"/>
      <c r="V1808" s="1"/>
      <c r="W1808" s="1"/>
      <c r="X1808" s="1"/>
      <c r="Y1808" s="1"/>
    </row>
    <row r="1809" spans="1:25" ht="12.75" customHeight="1" x14ac:dyDescent="0.25">
      <c r="A1809" s="4">
        <v>7</v>
      </c>
      <c r="B1809" s="1" t="s">
        <v>1621</v>
      </c>
      <c r="C1809" s="2" t="s">
        <v>1625</v>
      </c>
      <c r="D1809" s="3" t="s">
        <v>35</v>
      </c>
      <c r="E1809" s="11">
        <v>11</v>
      </c>
      <c r="F1809" s="11">
        <v>154.38</v>
      </c>
      <c r="G1809" s="11">
        <v>1698.18</v>
      </c>
      <c r="H1809" s="1"/>
      <c r="I1809" s="1"/>
      <c r="J1809" s="1"/>
      <c r="K1809" s="1"/>
      <c r="L1809" s="1"/>
      <c r="M1809" s="4"/>
      <c r="N1809" s="1"/>
      <c r="O1809" s="4"/>
      <c r="P1809" s="4"/>
      <c r="Q1809" s="4"/>
      <c r="R1809" s="4"/>
      <c r="S1809" s="4"/>
      <c r="T1809" s="1"/>
      <c r="U1809" s="1"/>
      <c r="V1809" s="1"/>
      <c r="W1809" s="1"/>
      <c r="X1809" s="1"/>
      <c r="Y1809" s="1"/>
    </row>
    <row r="1810" spans="1:25" ht="12.75" customHeight="1" x14ac:dyDescent="0.25">
      <c r="A1810" s="4">
        <v>8</v>
      </c>
      <c r="B1810" s="1" t="s">
        <v>1616</v>
      </c>
      <c r="C1810" s="2" t="s">
        <v>1617</v>
      </c>
      <c r="D1810" s="3" t="s">
        <v>35</v>
      </c>
      <c r="E1810" s="11">
        <v>2</v>
      </c>
      <c r="F1810" s="11">
        <v>443</v>
      </c>
      <c r="G1810" s="11">
        <v>886</v>
      </c>
      <c r="H1810" s="1"/>
      <c r="I1810" s="1"/>
      <c r="J1810" s="1"/>
      <c r="K1810" s="1"/>
      <c r="L1810" s="1"/>
      <c r="M1810" s="4"/>
      <c r="N1810" s="1"/>
      <c r="O1810" s="4"/>
      <c r="P1810" s="4"/>
      <c r="Q1810" s="4"/>
      <c r="R1810" s="4"/>
      <c r="S1810" s="4"/>
      <c r="T1810" s="1"/>
      <c r="U1810" s="1"/>
      <c r="V1810" s="1"/>
      <c r="W1810" s="1"/>
      <c r="X1810" s="1"/>
      <c r="Y1810" s="1"/>
    </row>
    <row r="1811" spans="1:25" ht="12.75" customHeight="1" x14ac:dyDescent="0.25">
      <c r="A1811" s="4">
        <v>9</v>
      </c>
      <c r="B1811" s="1" t="s">
        <v>1626</v>
      </c>
      <c r="C1811" s="2" t="s">
        <v>1627</v>
      </c>
      <c r="D1811" s="3" t="s">
        <v>35</v>
      </c>
      <c r="E1811" s="11">
        <v>1</v>
      </c>
      <c r="F1811" s="11">
        <v>531.86</v>
      </c>
      <c r="G1811" s="11">
        <v>531.86</v>
      </c>
      <c r="H1811" s="1"/>
      <c r="I1811" s="1"/>
      <c r="J1811" s="1"/>
      <c r="K1811" s="1"/>
      <c r="L1811" s="1"/>
      <c r="M1811" s="4"/>
      <c r="N1811" s="1"/>
      <c r="O1811" s="4"/>
      <c r="P1811" s="4"/>
      <c r="Q1811" s="4"/>
      <c r="R1811" s="4"/>
      <c r="S1811" s="4"/>
      <c r="T1811" s="1"/>
      <c r="U1811" s="1"/>
      <c r="V1811" s="1"/>
      <c r="W1811" s="1"/>
      <c r="X1811" s="1"/>
      <c r="Y1811" s="1"/>
    </row>
    <row r="1812" spans="1:25" ht="12.75" customHeight="1" x14ac:dyDescent="0.25">
      <c r="A1812" s="4">
        <v>10</v>
      </c>
      <c r="B1812" s="1" t="s">
        <v>1626</v>
      </c>
      <c r="C1812" s="2" t="s">
        <v>1628</v>
      </c>
      <c r="D1812" s="3" t="s">
        <v>35</v>
      </c>
      <c r="E1812" s="11">
        <v>1</v>
      </c>
      <c r="F1812" s="11">
        <v>161.85</v>
      </c>
      <c r="G1812" s="11">
        <v>161.85</v>
      </c>
      <c r="H1812" s="1"/>
      <c r="I1812" s="1"/>
      <c r="J1812" s="1"/>
      <c r="K1812" s="1"/>
      <c r="L1812" s="1"/>
      <c r="M1812" s="4"/>
      <c r="N1812" s="1"/>
      <c r="O1812" s="4"/>
      <c r="P1812" s="4"/>
      <c r="Q1812" s="4"/>
      <c r="R1812" s="4"/>
      <c r="S1812" s="4"/>
      <c r="T1812" s="1"/>
      <c r="U1812" s="1"/>
      <c r="V1812" s="1"/>
      <c r="W1812" s="1"/>
      <c r="X1812" s="1"/>
      <c r="Y1812" s="1"/>
    </row>
    <row r="1813" spans="1:25" ht="12.75" customHeight="1" x14ac:dyDescent="0.25">
      <c r="A1813" s="4">
        <v>11</v>
      </c>
      <c r="B1813" s="1" t="s">
        <v>1629</v>
      </c>
      <c r="C1813" s="2" t="s">
        <v>1630</v>
      </c>
      <c r="D1813" s="3" t="s">
        <v>79</v>
      </c>
      <c r="E1813" s="11">
        <v>0.43</v>
      </c>
      <c r="F1813" s="11">
        <v>43493.07</v>
      </c>
      <c r="G1813" s="11">
        <v>18702.02</v>
      </c>
      <c r="H1813" s="1"/>
      <c r="I1813" s="1"/>
      <c r="J1813" s="1"/>
      <c r="K1813" s="1"/>
      <c r="L1813" s="1"/>
      <c r="M1813" s="4"/>
      <c r="N1813" s="1"/>
      <c r="O1813" s="4"/>
      <c r="P1813" s="4"/>
      <c r="Q1813" s="4"/>
      <c r="R1813" s="4"/>
      <c r="S1813" s="4"/>
      <c r="T1813" s="1"/>
      <c r="U1813" s="1"/>
      <c r="V1813" s="1"/>
      <c r="W1813" s="1"/>
      <c r="X1813" s="1"/>
      <c r="Y1813" s="1"/>
    </row>
    <row r="1814" spans="1:25" ht="12.75" customHeight="1" x14ac:dyDescent="0.25">
      <c r="A1814" s="4">
        <v>12</v>
      </c>
      <c r="B1814" s="2" t="s">
        <v>2805</v>
      </c>
      <c r="C1814" s="2" t="s">
        <v>1631</v>
      </c>
      <c r="D1814" s="3" t="s">
        <v>35</v>
      </c>
      <c r="E1814" s="11">
        <v>16</v>
      </c>
      <c r="F1814" s="11">
        <v>1335.46</v>
      </c>
      <c r="G1814" s="11">
        <v>21367.360000000001</v>
      </c>
      <c r="H1814" s="1"/>
      <c r="I1814" s="1"/>
      <c r="J1814" s="1"/>
      <c r="K1814" s="1"/>
      <c r="L1814" s="1"/>
      <c r="M1814" s="4"/>
      <c r="N1814" s="1"/>
      <c r="O1814" s="4"/>
      <c r="P1814" s="4"/>
      <c r="Q1814" s="4"/>
      <c r="R1814" s="4"/>
      <c r="S1814" s="4"/>
      <c r="T1814" s="1"/>
      <c r="U1814" s="1"/>
      <c r="V1814" s="1"/>
      <c r="W1814" s="1"/>
      <c r="X1814" s="1"/>
      <c r="Y1814" s="1"/>
    </row>
    <row r="1815" spans="1:25" ht="12.75" customHeight="1" x14ac:dyDescent="0.25">
      <c r="A1815" s="4">
        <v>13</v>
      </c>
      <c r="B1815" s="2" t="s">
        <v>2805</v>
      </c>
      <c r="C1815" s="2" t="s">
        <v>1632</v>
      </c>
      <c r="D1815" s="3" t="s">
        <v>35</v>
      </c>
      <c r="E1815" s="11">
        <v>27</v>
      </c>
      <c r="F1815" s="11">
        <v>1197</v>
      </c>
      <c r="G1815" s="11">
        <v>32319</v>
      </c>
      <c r="H1815" s="1"/>
      <c r="I1815" s="1"/>
      <c r="J1815" s="1"/>
      <c r="K1815" s="1"/>
      <c r="L1815" s="1"/>
      <c r="M1815" s="4"/>
      <c r="N1815" s="1"/>
      <c r="O1815" s="4"/>
      <c r="P1815" s="4"/>
      <c r="Q1815" s="4"/>
      <c r="R1815" s="4"/>
      <c r="S1815" s="4"/>
      <c r="T1815" s="1"/>
      <c r="U1815" s="1"/>
      <c r="V1815" s="1"/>
      <c r="W1815" s="1"/>
      <c r="X1815" s="1"/>
      <c r="Y1815" s="1"/>
    </row>
    <row r="1816" spans="1:25" ht="12.75" customHeight="1" x14ac:dyDescent="0.25">
      <c r="A1816" s="4">
        <v>14</v>
      </c>
      <c r="B1816" s="1" t="s">
        <v>1629</v>
      </c>
      <c r="C1816" s="2" t="s">
        <v>1630</v>
      </c>
      <c r="D1816" s="3" t="s">
        <v>79</v>
      </c>
      <c r="E1816" s="11">
        <v>1.1599999999999999</v>
      </c>
      <c r="F1816" s="11">
        <v>43493.07</v>
      </c>
      <c r="G1816" s="11">
        <v>50451.96</v>
      </c>
      <c r="H1816" s="1"/>
      <c r="I1816" s="1"/>
      <c r="J1816" s="1"/>
      <c r="K1816" s="1"/>
      <c r="L1816" s="1"/>
      <c r="M1816" s="4"/>
      <c r="N1816" s="1"/>
      <c r="O1816" s="4"/>
      <c r="P1816" s="4"/>
      <c r="Q1816" s="4"/>
      <c r="R1816" s="4"/>
      <c r="S1816" s="4"/>
      <c r="T1816" s="1"/>
      <c r="U1816" s="1"/>
      <c r="V1816" s="1"/>
      <c r="W1816" s="1"/>
      <c r="X1816" s="1"/>
      <c r="Y1816" s="1"/>
    </row>
    <row r="1817" spans="1:25" ht="12.75" customHeight="1" x14ac:dyDescent="0.25">
      <c r="A1817" s="4">
        <v>15</v>
      </c>
      <c r="B1817" s="2" t="s">
        <v>2806</v>
      </c>
      <c r="C1817" s="2" t="s">
        <v>1633</v>
      </c>
      <c r="D1817" s="3" t="s">
        <v>35</v>
      </c>
      <c r="E1817" s="11">
        <v>2</v>
      </c>
      <c r="F1817" s="11">
        <v>394.89</v>
      </c>
      <c r="G1817" s="11">
        <v>789.78</v>
      </c>
      <c r="H1817" s="1"/>
      <c r="I1817" s="1"/>
      <c r="J1817" s="1"/>
      <c r="K1817" s="1"/>
      <c r="L1817" s="1"/>
      <c r="M1817" s="4"/>
      <c r="N1817" s="1"/>
      <c r="O1817" s="4"/>
      <c r="P1817" s="4"/>
      <c r="Q1817" s="4"/>
      <c r="R1817" s="4"/>
      <c r="S1817" s="4"/>
      <c r="T1817" s="1"/>
      <c r="U1817" s="1"/>
      <c r="V1817" s="1"/>
      <c r="W1817" s="1"/>
      <c r="X1817" s="1"/>
      <c r="Y1817" s="1"/>
    </row>
    <row r="1818" spans="1:25" ht="12.75" customHeight="1" x14ac:dyDescent="0.25">
      <c r="A1818" s="4">
        <v>16</v>
      </c>
      <c r="B1818" s="2" t="s">
        <v>2806</v>
      </c>
      <c r="C1818" s="2" t="s">
        <v>1634</v>
      </c>
      <c r="D1818" s="3" t="s">
        <v>35</v>
      </c>
      <c r="E1818" s="11">
        <v>44</v>
      </c>
      <c r="F1818" s="11">
        <v>477.96</v>
      </c>
      <c r="G1818" s="11">
        <v>21030.240000000002</v>
      </c>
      <c r="H1818" s="1"/>
      <c r="I1818" s="1"/>
      <c r="J1818" s="1"/>
      <c r="K1818" s="1"/>
      <c r="L1818" s="1"/>
      <c r="M1818" s="4"/>
      <c r="N1818" s="1"/>
      <c r="O1818" s="4"/>
      <c r="P1818" s="4"/>
      <c r="Q1818" s="4"/>
      <c r="R1818" s="4"/>
      <c r="S1818" s="4"/>
      <c r="T1818" s="1"/>
      <c r="U1818" s="1"/>
      <c r="V1818" s="1"/>
      <c r="W1818" s="1"/>
      <c r="X1818" s="1"/>
      <c r="Y1818" s="1"/>
    </row>
    <row r="1819" spans="1:25" ht="12.75" customHeight="1" x14ac:dyDescent="0.25">
      <c r="A1819" s="4">
        <v>17</v>
      </c>
      <c r="B1819" s="2" t="s">
        <v>2806</v>
      </c>
      <c r="C1819" s="2" t="s">
        <v>1635</v>
      </c>
      <c r="D1819" s="3" t="s">
        <v>35</v>
      </c>
      <c r="E1819" s="11">
        <v>33</v>
      </c>
      <c r="F1819" s="11">
        <v>419.16</v>
      </c>
      <c r="G1819" s="11">
        <v>13832.28</v>
      </c>
      <c r="H1819" s="1"/>
      <c r="I1819" s="1"/>
      <c r="J1819" s="1"/>
      <c r="K1819" s="1"/>
      <c r="L1819" s="1"/>
      <c r="M1819" s="4"/>
      <c r="N1819" s="1"/>
      <c r="O1819" s="4"/>
      <c r="P1819" s="4"/>
      <c r="Q1819" s="4"/>
      <c r="R1819" s="4"/>
      <c r="S1819" s="4"/>
      <c r="T1819" s="1"/>
      <c r="U1819" s="1"/>
      <c r="V1819" s="1"/>
      <c r="W1819" s="1"/>
      <c r="X1819" s="1"/>
      <c r="Y1819" s="1"/>
    </row>
    <row r="1820" spans="1:25" ht="12.75" customHeight="1" x14ac:dyDescent="0.25">
      <c r="A1820" s="4">
        <v>18</v>
      </c>
      <c r="B1820" s="2" t="s">
        <v>2806</v>
      </c>
      <c r="C1820" s="2" t="s">
        <v>1636</v>
      </c>
      <c r="D1820" s="3" t="s">
        <v>35</v>
      </c>
      <c r="E1820" s="11">
        <v>4</v>
      </c>
      <c r="F1820" s="11">
        <v>1213.74</v>
      </c>
      <c r="G1820" s="11">
        <v>4854.96</v>
      </c>
      <c r="H1820" s="1"/>
      <c r="I1820" s="1"/>
      <c r="J1820" s="1"/>
      <c r="K1820" s="1"/>
      <c r="L1820" s="1"/>
      <c r="M1820" s="4"/>
      <c r="N1820" s="1"/>
      <c r="O1820" s="4"/>
      <c r="P1820" s="4"/>
      <c r="Q1820" s="4"/>
      <c r="R1820" s="4"/>
      <c r="S1820" s="4"/>
      <c r="T1820" s="1"/>
      <c r="U1820" s="1"/>
      <c r="V1820" s="1"/>
      <c r="W1820" s="1"/>
      <c r="X1820" s="1"/>
      <c r="Y1820" s="1"/>
    </row>
    <row r="1821" spans="1:25" ht="12.75" customHeight="1" x14ac:dyDescent="0.25">
      <c r="A1821" s="4">
        <v>19</v>
      </c>
      <c r="B1821" s="2" t="s">
        <v>2806</v>
      </c>
      <c r="C1821" s="2" t="s">
        <v>1637</v>
      </c>
      <c r="D1821" s="3" t="s">
        <v>35</v>
      </c>
      <c r="E1821" s="11">
        <v>16</v>
      </c>
      <c r="F1821" s="11">
        <v>360.6</v>
      </c>
      <c r="G1821" s="11">
        <v>5769.6</v>
      </c>
      <c r="H1821" s="1"/>
      <c r="I1821" s="1"/>
      <c r="J1821" s="1"/>
      <c r="K1821" s="1"/>
      <c r="L1821" s="1"/>
      <c r="M1821" s="4"/>
      <c r="N1821" s="1"/>
      <c r="O1821" s="4"/>
      <c r="P1821" s="4"/>
      <c r="Q1821" s="4"/>
      <c r="R1821" s="4"/>
      <c r="S1821" s="4"/>
      <c r="T1821" s="1"/>
      <c r="U1821" s="1"/>
      <c r="V1821" s="1"/>
      <c r="W1821" s="1"/>
      <c r="X1821" s="1"/>
      <c r="Y1821" s="1"/>
    </row>
    <row r="1822" spans="1:25" ht="12.75" customHeight="1" x14ac:dyDescent="0.25">
      <c r="A1822" s="4">
        <v>20</v>
      </c>
      <c r="B1822" s="2" t="s">
        <v>2806</v>
      </c>
      <c r="C1822" s="2" t="s">
        <v>1638</v>
      </c>
      <c r="D1822" s="3" t="s">
        <v>35</v>
      </c>
      <c r="E1822" s="11">
        <v>17</v>
      </c>
      <c r="F1822" s="11">
        <v>579.48</v>
      </c>
      <c r="G1822" s="11">
        <v>9851.16</v>
      </c>
      <c r="H1822" s="1"/>
      <c r="I1822" s="1"/>
      <c r="J1822" s="1"/>
      <c r="K1822" s="1"/>
      <c r="L1822" s="1"/>
      <c r="M1822" s="4"/>
      <c r="N1822" s="1"/>
      <c r="O1822" s="4"/>
      <c r="P1822" s="4"/>
      <c r="Q1822" s="4"/>
      <c r="R1822" s="4"/>
      <c r="S1822" s="4"/>
      <c r="T1822" s="1"/>
      <c r="U1822" s="1"/>
      <c r="V1822" s="1"/>
      <c r="W1822" s="1"/>
      <c r="X1822" s="1"/>
      <c r="Y1822" s="1"/>
    </row>
    <row r="1823" spans="1:25" ht="12.75" customHeight="1" x14ac:dyDescent="0.25">
      <c r="A1823" s="4">
        <v>21</v>
      </c>
      <c r="B1823" s="1" t="s">
        <v>1639</v>
      </c>
      <c r="C1823" s="2" t="s">
        <v>1640</v>
      </c>
      <c r="D1823" s="3" t="s">
        <v>79</v>
      </c>
      <c r="E1823" s="11">
        <v>0.26</v>
      </c>
      <c r="F1823" s="11">
        <v>9885.7000000000007</v>
      </c>
      <c r="G1823" s="11">
        <v>2570.2800000000002</v>
      </c>
      <c r="H1823" s="1"/>
      <c r="I1823" s="1"/>
      <c r="J1823" s="1"/>
      <c r="K1823" s="1"/>
      <c r="L1823" s="1"/>
      <c r="M1823" s="4"/>
      <c r="N1823" s="1"/>
      <c r="O1823" s="4"/>
      <c r="P1823" s="4"/>
      <c r="Q1823" s="4"/>
      <c r="R1823" s="4"/>
      <c r="S1823" s="4"/>
      <c r="T1823" s="1"/>
      <c r="U1823" s="1"/>
      <c r="V1823" s="1"/>
      <c r="W1823" s="1"/>
      <c r="X1823" s="1"/>
      <c r="Y1823" s="1"/>
    </row>
    <row r="1824" spans="1:25" ht="12.75" customHeight="1" x14ac:dyDescent="0.25">
      <c r="A1824" s="4">
        <v>22</v>
      </c>
      <c r="B1824" s="2" t="s">
        <v>2807</v>
      </c>
      <c r="C1824" s="2" t="s">
        <v>1641</v>
      </c>
      <c r="D1824" s="3" t="s">
        <v>35</v>
      </c>
      <c r="E1824" s="11">
        <v>3</v>
      </c>
      <c r="F1824" s="11">
        <v>209.83</v>
      </c>
      <c r="G1824" s="11">
        <v>629.49</v>
      </c>
      <c r="H1824" s="1"/>
      <c r="I1824" s="1"/>
      <c r="J1824" s="1"/>
      <c r="K1824" s="1"/>
      <c r="L1824" s="1"/>
      <c r="M1824" s="4"/>
      <c r="N1824" s="1"/>
      <c r="O1824" s="4"/>
      <c r="P1824" s="4"/>
      <c r="Q1824" s="4"/>
      <c r="R1824" s="4"/>
      <c r="S1824" s="4"/>
      <c r="T1824" s="1"/>
      <c r="U1824" s="1"/>
      <c r="V1824" s="1"/>
      <c r="W1824" s="1"/>
      <c r="X1824" s="1"/>
      <c r="Y1824" s="1"/>
    </row>
    <row r="1825" spans="1:25" ht="12.75" customHeight="1" x14ac:dyDescent="0.25">
      <c r="A1825" s="4">
        <v>23</v>
      </c>
      <c r="B1825" s="1" t="s">
        <v>2808</v>
      </c>
      <c r="C1825" s="2" t="s">
        <v>1642</v>
      </c>
      <c r="D1825" s="3" t="s">
        <v>35</v>
      </c>
      <c r="E1825" s="11">
        <v>23</v>
      </c>
      <c r="F1825" s="11">
        <v>1516.49</v>
      </c>
      <c r="G1825" s="11">
        <v>34879.269999999997</v>
      </c>
      <c r="H1825" s="1"/>
      <c r="I1825" s="1"/>
      <c r="J1825" s="1"/>
      <c r="K1825" s="1"/>
      <c r="L1825" s="1"/>
      <c r="M1825" s="4"/>
      <c r="N1825" s="1"/>
      <c r="O1825" s="4"/>
      <c r="P1825" s="4"/>
      <c r="Q1825" s="4"/>
      <c r="R1825" s="4"/>
      <c r="S1825" s="4"/>
      <c r="T1825" s="1"/>
      <c r="U1825" s="1"/>
      <c r="V1825" s="1"/>
      <c r="W1825" s="1"/>
      <c r="X1825" s="1"/>
      <c r="Y1825" s="1"/>
    </row>
    <row r="1826" spans="1:25" ht="12.75" customHeight="1" x14ac:dyDescent="0.25">
      <c r="A1826" s="4">
        <v>24</v>
      </c>
      <c r="B1826" s="1" t="s">
        <v>1643</v>
      </c>
      <c r="C1826" s="2" t="s">
        <v>1644</v>
      </c>
      <c r="D1826" s="3" t="s">
        <v>35</v>
      </c>
      <c r="E1826" s="11">
        <v>11</v>
      </c>
      <c r="F1826" s="11">
        <v>1608.67</v>
      </c>
      <c r="G1826" s="11">
        <v>17695.37</v>
      </c>
      <c r="H1826" s="1"/>
      <c r="I1826" s="1"/>
      <c r="J1826" s="1"/>
      <c r="K1826" s="1"/>
      <c r="L1826" s="1"/>
      <c r="M1826" s="4"/>
      <c r="N1826" s="1"/>
      <c r="O1826" s="4"/>
      <c r="P1826" s="4"/>
      <c r="Q1826" s="4"/>
      <c r="R1826" s="4"/>
      <c r="S1826" s="4"/>
      <c r="T1826" s="1"/>
      <c r="U1826" s="1"/>
      <c r="V1826" s="1"/>
      <c r="W1826" s="1"/>
      <c r="X1826" s="1"/>
      <c r="Y1826" s="1"/>
    </row>
    <row r="1827" spans="1:25" ht="12.75" customHeight="1" x14ac:dyDescent="0.25">
      <c r="A1827" s="4">
        <v>25</v>
      </c>
      <c r="B1827" s="1" t="s">
        <v>1645</v>
      </c>
      <c r="C1827" s="2" t="s">
        <v>1646</v>
      </c>
      <c r="D1827" s="3" t="s">
        <v>35</v>
      </c>
      <c r="E1827" s="11">
        <v>11</v>
      </c>
      <c r="F1827" s="11">
        <v>956.34</v>
      </c>
      <c r="G1827" s="11">
        <v>10519.74</v>
      </c>
      <c r="H1827" s="1"/>
      <c r="I1827" s="1"/>
      <c r="J1827" s="1"/>
      <c r="K1827" s="1"/>
      <c r="L1827" s="1"/>
      <c r="M1827" s="4"/>
      <c r="N1827" s="1"/>
      <c r="O1827" s="4"/>
      <c r="P1827" s="4"/>
      <c r="Q1827" s="4"/>
      <c r="R1827" s="4"/>
      <c r="S1827" s="4"/>
      <c r="T1827" s="1"/>
      <c r="U1827" s="1"/>
      <c r="V1827" s="1"/>
      <c r="W1827" s="1"/>
      <c r="X1827" s="1"/>
      <c r="Y1827" s="1"/>
    </row>
    <row r="1828" spans="1:25" ht="12.75" customHeight="1" x14ac:dyDescent="0.25">
      <c r="A1828" s="4">
        <v>26</v>
      </c>
      <c r="B1828" s="1" t="s">
        <v>1647</v>
      </c>
      <c r="C1828" s="2" t="s">
        <v>1648</v>
      </c>
      <c r="D1828" s="3" t="s">
        <v>79</v>
      </c>
      <c r="E1828" s="11">
        <v>0.01</v>
      </c>
      <c r="F1828" s="11">
        <v>12384.66</v>
      </c>
      <c r="G1828" s="11">
        <v>123.85</v>
      </c>
      <c r="H1828" s="1"/>
      <c r="I1828" s="1"/>
      <c r="J1828" s="1"/>
      <c r="K1828" s="1"/>
      <c r="L1828" s="1"/>
      <c r="M1828" s="4"/>
      <c r="N1828" s="1"/>
      <c r="O1828" s="4"/>
      <c r="P1828" s="4"/>
      <c r="Q1828" s="4"/>
      <c r="R1828" s="4"/>
      <c r="S1828" s="4"/>
      <c r="T1828" s="1"/>
      <c r="U1828" s="1"/>
      <c r="V1828" s="1"/>
      <c r="W1828" s="1"/>
      <c r="X1828" s="1"/>
      <c r="Y1828" s="1"/>
    </row>
    <row r="1829" spans="1:25" ht="12.75" customHeight="1" x14ac:dyDescent="0.25">
      <c r="A1829" s="4">
        <v>27</v>
      </c>
      <c r="B1829" s="1" t="s">
        <v>1649</v>
      </c>
      <c r="C1829" s="2" t="s">
        <v>1650</v>
      </c>
      <c r="D1829" s="3" t="s">
        <v>35</v>
      </c>
      <c r="E1829" s="11">
        <v>1</v>
      </c>
      <c r="F1829" s="11">
        <v>609.52</v>
      </c>
      <c r="G1829" s="11">
        <v>609.52</v>
      </c>
      <c r="H1829" s="1"/>
      <c r="I1829" s="1"/>
      <c r="J1829" s="1"/>
      <c r="K1829" s="1"/>
      <c r="L1829" s="1"/>
      <c r="M1829" s="4"/>
      <c r="N1829" s="1"/>
      <c r="O1829" s="4"/>
      <c r="P1829" s="4"/>
      <c r="Q1829" s="4"/>
      <c r="R1829" s="4"/>
      <c r="S1829" s="4"/>
      <c r="T1829" s="1"/>
      <c r="U1829" s="1"/>
      <c r="V1829" s="1"/>
      <c r="W1829" s="1"/>
      <c r="X1829" s="1"/>
      <c r="Y1829" s="1"/>
    </row>
    <row r="1830" spans="1:25" ht="12.75" customHeight="1" x14ac:dyDescent="0.25">
      <c r="A1830" s="4">
        <v>28</v>
      </c>
      <c r="B1830" s="1" t="s">
        <v>1651</v>
      </c>
      <c r="C1830" s="2" t="s">
        <v>1652</v>
      </c>
      <c r="D1830" s="3" t="s">
        <v>79</v>
      </c>
      <c r="E1830" s="11">
        <v>0.31</v>
      </c>
      <c r="F1830" s="11">
        <v>1741.19</v>
      </c>
      <c r="G1830" s="11">
        <v>539.77</v>
      </c>
      <c r="H1830" s="1"/>
      <c r="I1830" s="1"/>
      <c r="J1830" s="1"/>
      <c r="K1830" s="1"/>
      <c r="L1830" s="1"/>
      <c r="M1830" s="4"/>
      <c r="N1830" s="1"/>
      <c r="O1830" s="4"/>
      <c r="P1830" s="4"/>
      <c r="Q1830" s="4"/>
      <c r="R1830" s="4"/>
      <c r="S1830" s="4"/>
      <c r="T1830" s="1"/>
      <c r="U1830" s="1"/>
      <c r="V1830" s="1"/>
      <c r="W1830" s="1"/>
      <c r="X1830" s="1"/>
      <c r="Y1830" s="1"/>
    </row>
    <row r="1831" spans="1:25" ht="12.75" customHeight="1" x14ac:dyDescent="0.25">
      <c r="A1831" s="4">
        <v>29</v>
      </c>
      <c r="B1831" s="1" t="s">
        <v>1653</v>
      </c>
      <c r="C1831" s="2" t="s">
        <v>1654</v>
      </c>
      <c r="D1831" s="3" t="s">
        <v>35</v>
      </c>
      <c r="E1831" s="11">
        <v>31</v>
      </c>
      <c r="F1831" s="11">
        <v>60.54</v>
      </c>
      <c r="G1831" s="11">
        <v>1876.74</v>
      </c>
      <c r="H1831" s="1"/>
      <c r="I1831" s="1"/>
      <c r="J1831" s="1"/>
      <c r="K1831" s="1"/>
      <c r="L1831" s="1"/>
      <c r="M1831" s="4"/>
      <c r="N1831" s="1"/>
      <c r="O1831" s="4"/>
      <c r="P1831" s="4"/>
      <c r="Q1831" s="4"/>
      <c r="R1831" s="4"/>
      <c r="S1831" s="4"/>
      <c r="T1831" s="1"/>
      <c r="U1831" s="1"/>
      <c r="V1831" s="1"/>
      <c r="W1831" s="1"/>
      <c r="X1831" s="1"/>
      <c r="Y1831" s="1"/>
    </row>
    <row r="1832" spans="1:25" ht="12.75" customHeight="1" x14ac:dyDescent="0.25">
      <c r="A1832" s="4">
        <v>30</v>
      </c>
      <c r="B1832" s="1" t="s">
        <v>1655</v>
      </c>
      <c r="C1832" s="2" t="s">
        <v>1656</v>
      </c>
      <c r="D1832" s="3" t="s">
        <v>79</v>
      </c>
      <c r="E1832" s="11">
        <v>0.15</v>
      </c>
      <c r="F1832" s="11">
        <v>1842.44</v>
      </c>
      <c r="G1832" s="11">
        <v>276.37</v>
      </c>
      <c r="H1832" s="1"/>
      <c r="I1832" s="1"/>
      <c r="J1832" s="1"/>
      <c r="K1832" s="1"/>
      <c r="L1832" s="1"/>
      <c r="M1832" s="4"/>
      <c r="N1832" s="1"/>
      <c r="O1832" s="4"/>
      <c r="P1832" s="4"/>
      <c r="Q1832" s="4"/>
      <c r="R1832" s="4"/>
      <c r="S1832" s="4"/>
      <c r="T1832" s="1"/>
      <c r="U1832" s="1"/>
      <c r="V1832" s="1"/>
      <c r="W1832" s="1"/>
      <c r="X1832" s="1"/>
      <c r="Y1832" s="1"/>
    </row>
    <row r="1833" spans="1:25" ht="12.75" customHeight="1" x14ac:dyDescent="0.25">
      <c r="A1833" s="4">
        <v>31</v>
      </c>
      <c r="B1833" s="1" t="s">
        <v>1653</v>
      </c>
      <c r="C1833" s="2" t="s">
        <v>1654</v>
      </c>
      <c r="D1833" s="3" t="s">
        <v>35</v>
      </c>
      <c r="E1833" s="11">
        <v>15</v>
      </c>
      <c r="F1833" s="11">
        <v>60.54</v>
      </c>
      <c r="G1833" s="11">
        <v>908.1</v>
      </c>
      <c r="H1833" s="1"/>
      <c r="I1833" s="1"/>
      <c r="J1833" s="1"/>
      <c r="K1833" s="1"/>
      <c r="L1833" s="1"/>
      <c r="M1833" s="4"/>
      <c r="N1833" s="1"/>
      <c r="O1833" s="4"/>
      <c r="P1833" s="4"/>
      <c r="Q1833" s="4"/>
      <c r="R1833" s="4"/>
      <c r="S1833" s="4"/>
      <c r="T1833" s="1"/>
      <c r="U1833" s="1"/>
      <c r="V1833" s="1"/>
      <c r="W1833" s="1"/>
      <c r="X1833" s="1"/>
      <c r="Y1833" s="1"/>
    </row>
    <row r="1834" spans="1:25" ht="12.75" customHeight="1" x14ac:dyDescent="0.25">
      <c r="A1834" s="4">
        <v>32</v>
      </c>
      <c r="B1834" s="1" t="s">
        <v>1657</v>
      </c>
      <c r="C1834" s="2" t="s">
        <v>1658</v>
      </c>
      <c r="D1834" s="3" t="s">
        <v>79</v>
      </c>
      <c r="E1834" s="11">
        <v>0.02</v>
      </c>
      <c r="F1834" s="11">
        <v>1848.23</v>
      </c>
      <c r="G1834" s="11">
        <v>36.96</v>
      </c>
      <c r="H1834" s="1"/>
      <c r="I1834" s="1"/>
      <c r="J1834" s="1"/>
      <c r="K1834" s="1"/>
      <c r="L1834" s="1"/>
      <c r="M1834" s="4"/>
      <c r="N1834" s="1"/>
      <c r="O1834" s="4"/>
      <c r="P1834" s="4"/>
      <c r="Q1834" s="4"/>
      <c r="R1834" s="4"/>
      <c r="S1834" s="4"/>
      <c r="T1834" s="1"/>
      <c r="U1834" s="1"/>
      <c r="V1834" s="1"/>
      <c r="W1834" s="1"/>
      <c r="X1834" s="1"/>
      <c r="Y1834" s="1"/>
    </row>
    <row r="1835" spans="1:25" ht="12.75" customHeight="1" x14ac:dyDescent="0.25">
      <c r="A1835" s="4">
        <v>33</v>
      </c>
      <c r="B1835" s="1" t="s">
        <v>1659</v>
      </c>
      <c r="C1835" s="2" t="s">
        <v>1660</v>
      </c>
      <c r="D1835" s="3" t="s">
        <v>35</v>
      </c>
      <c r="E1835" s="11">
        <v>2</v>
      </c>
      <c r="F1835" s="11">
        <v>73.34</v>
      </c>
      <c r="G1835" s="11">
        <v>146.68</v>
      </c>
      <c r="H1835" s="1"/>
      <c r="I1835" s="1"/>
      <c r="J1835" s="1"/>
      <c r="K1835" s="1"/>
      <c r="L1835" s="1"/>
      <c r="M1835" s="4"/>
      <c r="N1835" s="1"/>
      <c r="O1835" s="4"/>
      <c r="P1835" s="4"/>
      <c r="Q1835" s="4"/>
      <c r="R1835" s="4"/>
      <c r="S1835" s="4"/>
      <c r="T1835" s="1"/>
      <c r="U1835" s="1"/>
      <c r="V1835" s="1"/>
      <c r="W1835" s="1"/>
      <c r="X1835" s="1"/>
      <c r="Y1835" s="1"/>
    </row>
    <row r="1836" spans="1:25" ht="12.75" customHeight="1" x14ac:dyDescent="0.25">
      <c r="A1836" s="4">
        <v>34</v>
      </c>
      <c r="B1836" s="1" t="s">
        <v>1661</v>
      </c>
      <c r="C1836" s="2" t="s">
        <v>1662</v>
      </c>
      <c r="D1836" s="3" t="s">
        <v>35</v>
      </c>
      <c r="E1836" s="11">
        <v>46</v>
      </c>
      <c r="F1836" s="11">
        <v>3.77</v>
      </c>
      <c r="G1836" s="11">
        <v>173.42</v>
      </c>
      <c r="H1836" s="1"/>
      <c r="I1836" s="1"/>
      <c r="J1836" s="1"/>
      <c r="K1836" s="1"/>
      <c r="L1836" s="1"/>
      <c r="M1836" s="4"/>
      <c r="N1836" s="1"/>
      <c r="O1836" s="4"/>
      <c r="P1836" s="4"/>
      <c r="Q1836" s="4"/>
      <c r="R1836" s="4"/>
      <c r="S1836" s="4"/>
      <c r="T1836" s="1"/>
      <c r="U1836" s="1"/>
      <c r="V1836" s="1"/>
      <c r="W1836" s="1"/>
      <c r="X1836" s="1"/>
      <c r="Y1836" s="1"/>
    </row>
    <row r="1837" spans="1:25" ht="12.75" customHeight="1" x14ac:dyDescent="0.25">
      <c r="A1837" s="4">
        <v>35</v>
      </c>
      <c r="B1837" s="1" t="s">
        <v>1663</v>
      </c>
      <c r="C1837" s="2" t="s">
        <v>1664</v>
      </c>
      <c r="D1837" s="3" t="s">
        <v>35</v>
      </c>
      <c r="E1837" s="11">
        <v>131</v>
      </c>
      <c r="F1837" s="11">
        <v>26.19</v>
      </c>
      <c r="G1837" s="11">
        <v>3430.89</v>
      </c>
      <c r="H1837" s="1"/>
      <c r="I1837" s="1"/>
      <c r="J1837" s="1"/>
      <c r="K1837" s="1"/>
      <c r="L1837" s="1"/>
      <c r="M1837" s="4"/>
      <c r="N1837" s="1"/>
      <c r="O1837" s="4"/>
      <c r="P1837" s="4"/>
      <c r="Q1837" s="4"/>
      <c r="R1837" s="4"/>
      <c r="S1837" s="4"/>
      <c r="T1837" s="1"/>
      <c r="U1837" s="1"/>
      <c r="V1837" s="1"/>
      <c r="W1837" s="1"/>
      <c r="X1837" s="1"/>
      <c r="Y1837" s="1"/>
    </row>
    <row r="1838" spans="1:25" ht="12.75" customHeight="1" x14ac:dyDescent="0.25">
      <c r="A1838" s="4">
        <v>36</v>
      </c>
      <c r="B1838" s="1" t="s">
        <v>1665</v>
      </c>
      <c r="C1838" s="1" t="s">
        <v>1666</v>
      </c>
      <c r="D1838" s="3" t="s">
        <v>83</v>
      </c>
      <c r="E1838" s="11">
        <v>0.26</v>
      </c>
      <c r="F1838" s="11">
        <v>5592.53</v>
      </c>
      <c r="G1838" s="11">
        <v>1454.06</v>
      </c>
      <c r="H1838" s="1"/>
      <c r="I1838" s="1"/>
      <c r="J1838" s="1"/>
      <c r="K1838" s="1"/>
      <c r="L1838" s="1"/>
      <c r="M1838" s="4"/>
      <c r="N1838" s="1"/>
      <c r="O1838" s="4"/>
      <c r="P1838" s="4"/>
      <c r="Q1838" s="4"/>
      <c r="R1838" s="4"/>
      <c r="S1838" s="4"/>
      <c r="T1838" s="1"/>
      <c r="U1838" s="1"/>
      <c r="V1838" s="1"/>
      <c r="W1838" s="1"/>
      <c r="X1838" s="1"/>
      <c r="Y1838" s="1"/>
    </row>
    <row r="1839" spans="1:25" ht="12.75" customHeight="1" x14ac:dyDescent="0.25">
      <c r="A1839" s="4">
        <v>37</v>
      </c>
      <c r="B1839" s="2" t="s">
        <v>2809</v>
      </c>
      <c r="C1839" s="1" t="s">
        <v>1667</v>
      </c>
      <c r="D1839" s="3" t="s">
        <v>69</v>
      </c>
      <c r="E1839" s="11">
        <v>26</v>
      </c>
      <c r="F1839" s="11">
        <v>25.72</v>
      </c>
      <c r="G1839" s="11">
        <v>668.72</v>
      </c>
      <c r="H1839" s="1"/>
      <c r="I1839" s="1"/>
      <c r="J1839" s="1"/>
      <c r="K1839" s="1"/>
      <c r="L1839" s="1"/>
      <c r="M1839" s="4"/>
      <c r="N1839" s="1"/>
      <c r="O1839" s="4"/>
      <c r="P1839" s="4"/>
      <c r="Q1839" s="4"/>
      <c r="R1839" s="4"/>
      <c r="S1839" s="4"/>
      <c r="T1839" s="1"/>
      <c r="U1839" s="1"/>
      <c r="V1839" s="1"/>
      <c r="W1839" s="1"/>
      <c r="X1839" s="1"/>
      <c r="Y1839" s="1"/>
    </row>
    <row r="1840" spans="1:25" ht="12.75" customHeight="1" x14ac:dyDescent="0.25">
      <c r="A1840" s="4">
        <v>38</v>
      </c>
      <c r="B1840" s="1" t="s">
        <v>1668</v>
      </c>
      <c r="C1840" s="2" t="s">
        <v>1669</v>
      </c>
      <c r="D1840" s="3" t="s">
        <v>83</v>
      </c>
      <c r="E1840" s="11">
        <v>1.43</v>
      </c>
      <c r="F1840" s="11">
        <v>3511.41</v>
      </c>
      <c r="G1840" s="11">
        <v>5021.32</v>
      </c>
      <c r="H1840" s="1"/>
      <c r="I1840" s="1"/>
      <c r="J1840" s="1"/>
      <c r="K1840" s="1"/>
      <c r="L1840" s="1"/>
      <c r="M1840" s="4"/>
      <c r="N1840" s="1"/>
      <c r="O1840" s="4"/>
      <c r="P1840" s="4"/>
      <c r="Q1840" s="4"/>
      <c r="R1840" s="4"/>
      <c r="S1840" s="4"/>
      <c r="T1840" s="1"/>
      <c r="U1840" s="1"/>
      <c r="V1840" s="1"/>
      <c r="W1840" s="1"/>
      <c r="X1840" s="1"/>
      <c r="Y1840" s="1"/>
    </row>
    <row r="1841" spans="1:25" ht="12.75" customHeight="1" x14ac:dyDescent="0.25">
      <c r="A1841" s="4">
        <v>39</v>
      </c>
      <c r="B1841" s="1" t="s">
        <v>1670</v>
      </c>
      <c r="C1841" s="1" t="s">
        <v>1671</v>
      </c>
      <c r="D1841" s="3" t="s">
        <v>69</v>
      </c>
      <c r="E1841" s="11">
        <v>145.86000000000001</v>
      </c>
      <c r="F1841" s="11">
        <v>8.6</v>
      </c>
      <c r="G1841" s="11">
        <v>1254.4000000000001</v>
      </c>
      <c r="H1841" s="1"/>
      <c r="I1841" s="1"/>
      <c r="J1841" s="1"/>
      <c r="K1841" s="1"/>
      <c r="L1841" s="1"/>
      <c r="M1841" s="4"/>
      <c r="N1841" s="1"/>
      <c r="O1841" s="4"/>
      <c r="P1841" s="4"/>
      <c r="Q1841" s="4"/>
      <c r="R1841" s="4"/>
      <c r="S1841" s="4"/>
      <c r="T1841" s="1"/>
      <c r="U1841" s="1"/>
      <c r="V1841" s="1"/>
      <c r="W1841" s="1"/>
      <c r="X1841" s="1"/>
      <c r="Y1841" s="1"/>
    </row>
    <row r="1842" spans="1:25" ht="12.75" customHeight="1" x14ac:dyDescent="0.25">
      <c r="A1842" s="4">
        <v>40</v>
      </c>
      <c r="B1842" s="1" t="s">
        <v>1672</v>
      </c>
      <c r="C1842" s="2" t="s">
        <v>1673</v>
      </c>
      <c r="D1842" s="3" t="s">
        <v>83</v>
      </c>
      <c r="E1842" s="11">
        <v>13.4</v>
      </c>
      <c r="F1842" s="11">
        <v>4494.45</v>
      </c>
      <c r="G1842" s="11">
        <v>60225.63</v>
      </c>
      <c r="H1842" s="1"/>
      <c r="I1842" s="1"/>
      <c r="J1842" s="1"/>
      <c r="K1842" s="1"/>
      <c r="L1842" s="1"/>
      <c r="M1842" s="4"/>
      <c r="N1842" s="1"/>
      <c r="O1842" s="4"/>
      <c r="P1842" s="4"/>
      <c r="Q1842" s="4"/>
      <c r="R1842" s="4"/>
      <c r="S1842" s="4"/>
      <c r="T1842" s="1"/>
      <c r="U1842" s="1"/>
      <c r="V1842" s="1"/>
      <c r="W1842" s="1"/>
      <c r="X1842" s="1"/>
      <c r="Y1842" s="1"/>
    </row>
    <row r="1843" spans="1:25" ht="12.75" customHeight="1" x14ac:dyDescent="0.25">
      <c r="A1843" s="4">
        <v>41</v>
      </c>
      <c r="B1843" s="1" t="s">
        <v>2810</v>
      </c>
      <c r="C1843" s="1" t="s">
        <v>1674</v>
      </c>
      <c r="D1843" s="3" t="s">
        <v>69</v>
      </c>
      <c r="E1843" s="11">
        <v>1366.8</v>
      </c>
      <c r="F1843" s="11">
        <v>8.74</v>
      </c>
      <c r="G1843" s="11">
        <v>11945.83</v>
      </c>
      <c r="H1843" s="1"/>
      <c r="I1843" s="1"/>
      <c r="J1843" s="1"/>
      <c r="K1843" s="1"/>
      <c r="L1843" s="1"/>
      <c r="M1843" s="4"/>
      <c r="N1843" s="1"/>
      <c r="O1843" s="4"/>
      <c r="P1843" s="4"/>
      <c r="Q1843" s="4"/>
      <c r="R1843" s="4"/>
      <c r="S1843" s="4"/>
      <c r="T1843" s="1"/>
      <c r="U1843" s="1"/>
      <c r="V1843" s="1"/>
      <c r="W1843" s="1"/>
      <c r="X1843" s="1"/>
      <c r="Y1843" s="1"/>
    </row>
    <row r="1844" spans="1:25" ht="12.75" customHeight="1" x14ac:dyDescent="0.25">
      <c r="A1844" s="4">
        <v>42</v>
      </c>
      <c r="B1844" s="1" t="s">
        <v>1675</v>
      </c>
      <c r="C1844" s="2" t="s">
        <v>1676</v>
      </c>
      <c r="D1844" s="3" t="s">
        <v>83</v>
      </c>
      <c r="E1844" s="11">
        <v>14.83</v>
      </c>
      <c r="F1844" s="11">
        <v>683.12</v>
      </c>
      <c r="G1844" s="11">
        <v>10130.67</v>
      </c>
      <c r="H1844" s="1"/>
      <c r="I1844" s="1"/>
      <c r="J1844" s="1"/>
      <c r="K1844" s="1"/>
      <c r="L1844" s="1"/>
      <c r="M1844" s="4"/>
      <c r="N1844" s="1"/>
      <c r="O1844" s="4"/>
      <c r="P1844" s="4"/>
      <c r="Q1844" s="4"/>
      <c r="R1844" s="4"/>
      <c r="S1844" s="4"/>
      <c r="T1844" s="1"/>
      <c r="U1844" s="1"/>
      <c r="V1844" s="1"/>
      <c r="W1844" s="1"/>
      <c r="X1844" s="1"/>
      <c r="Y1844" s="1"/>
    </row>
    <row r="1845" spans="1:25" ht="12.75" customHeight="1" x14ac:dyDescent="0.25">
      <c r="A1845" s="4">
        <v>43</v>
      </c>
      <c r="B1845" s="1" t="s">
        <v>1677</v>
      </c>
      <c r="C1845" s="2" t="s">
        <v>1678</v>
      </c>
      <c r="D1845" s="3" t="s">
        <v>83</v>
      </c>
      <c r="E1845" s="11">
        <v>0.87</v>
      </c>
      <c r="F1845" s="11">
        <v>369.1</v>
      </c>
      <c r="G1845" s="11">
        <v>321.12</v>
      </c>
      <c r="H1845" s="1"/>
      <c r="I1845" s="1"/>
      <c r="J1845" s="1"/>
      <c r="K1845" s="1"/>
      <c r="L1845" s="1"/>
      <c r="M1845" s="4"/>
      <c r="N1845" s="1"/>
      <c r="O1845" s="4"/>
      <c r="P1845" s="4"/>
      <c r="Q1845" s="4"/>
      <c r="R1845" s="4"/>
      <c r="S1845" s="4"/>
      <c r="T1845" s="1"/>
      <c r="U1845" s="1"/>
      <c r="V1845" s="1"/>
      <c r="W1845" s="1"/>
      <c r="X1845" s="1"/>
      <c r="Y1845" s="1"/>
    </row>
    <row r="1846" spans="1:25" ht="12.75" customHeight="1" x14ac:dyDescent="0.25">
      <c r="A1846" s="4">
        <v>44</v>
      </c>
      <c r="B1846" s="2" t="s">
        <v>2811</v>
      </c>
      <c r="C1846" s="2" t="s">
        <v>1679</v>
      </c>
      <c r="D1846" s="3" t="s">
        <v>69</v>
      </c>
      <c r="E1846" s="11">
        <v>1318.4</v>
      </c>
      <c r="F1846" s="11">
        <v>16.149999999999999</v>
      </c>
      <c r="G1846" s="11">
        <v>21292.16</v>
      </c>
      <c r="H1846" s="1"/>
      <c r="I1846" s="1"/>
      <c r="J1846" s="1"/>
      <c r="K1846" s="1"/>
      <c r="L1846" s="1"/>
      <c r="M1846" s="4"/>
      <c r="N1846" s="1"/>
      <c r="O1846" s="4"/>
      <c r="P1846" s="4"/>
      <c r="Q1846" s="4"/>
      <c r="R1846" s="4"/>
      <c r="S1846" s="4"/>
      <c r="T1846" s="1"/>
      <c r="U1846" s="1"/>
      <c r="V1846" s="1"/>
      <c r="W1846" s="1"/>
      <c r="X1846" s="1"/>
      <c r="Y1846" s="1"/>
    </row>
    <row r="1847" spans="1:25" ht="12.75" customHeight="1" x14ac:dyDescent="0.25">
      <c r="A1847" s="4">
        <v>45</v>
      </c>
      <c r="B1847" s="2" t="s">
        <v>2811</v>
      </c>
      <c r="C1847" s="2" t="s">
        <v>1680</v>
      </c>
      <c r="D1847" s="3" t="s">
        <v>69</v>
      </c>
      <c r="E1847" s="11">
        <v>87.55</v>
      </c>
      <c r="F1847" s="11">
        <v>11.44</v>
      </c>
      <c r="G1847" s="11">
        <v>1001.57</v>
      </c>
      <c r="H1847" s="1"/>
      <c r="I1847" s="1"/>
      <c r="J1847" s="1"/>
      <c r="K1847" s="1"/>
      <c r="L1847" s="1"/>
      <c r="M1847" s="4"/>
      <c r="N1847" s="1"/>
      <c r="O1847" s="4"/>
      <c r="P1847" s="4"/>
      <c r="Q1847" s="4"/>
      <c r="R1847" s="4"/>
      <c r="S1847" s="4"/>
      <c r="T1847" s="1"/>
      <c r="U1847" s="1"/>
      <c r="V1847" s="1"/>
      <c r="W1847" s="1"/>
      <c r="X1847" s="1"/>
      <c r="Y1847" s="1"/>
    </row>
    <row r="1848" spans="1:25" ht="12.75" customHeight="1" x14ac:dyDescent="0.25">
      <c r="A1848" s="4">
        <v>46</v>
      </c>
      <c r="B1848" s="2" t="s">
        <v>2811</v>
      </c>
      <c r="C1848" s="2" t="s">
        <v>1681</v>
      </c>
      <c r="D1848" s="3" t="s">
        <v>69</v>
      </c>
      <c r="E1848" s="11">
        <v>211.15</v>
      </c>
      <c r="F1848" s="11">
        <v>21.25</v>
      </c>
      <c r="G1848" s="11">
        <v>4486.9399999999996</v>
      </c>
      <c r="H1848" s="1"/>
      <c r="I1848" s="1"/>
      <c r="J1848" s="1"/>
      <c r="K1848" s="1"/>
      <c r="L1848" s="1"/>
      <c r="M1848" s="4"/>
      <c r="N1848" s="1"/>
      <c r="O1848" s="4"/>
      <c r="P1848" s="4"/>
      <c r="Q1848" s="4"/>
      <c r="R1848" s="4"/>
      <c r="S1848" s="4"/>
      <c r="T1848" s="1"/>
      <c r="U1848" s="1"/>
      <c r="V1848" s="1"/>
      <c r="W1848" s="1"/>
      <c r="X1848" s="1"/>
      <c r="Y1848" s="1"/>
    </row>
    <row r="1849" spans="1:25" ht="12.75" customHeight="1" x14ac:dyDescent="0.25">
      <c r="A1849" s="4">
        <v>47</v>
      </c>
      <c r="B1849" s="1" t="s">
        <v>1682</v>
      </c>
      <c r="C1849" s="1" t="s">
        <v>1683</v>
      </c>
      <c r="D1849" s="3" t="s">
        <v>35</v>
      </c>
      <c r="E1849" s="11">
        <v>12</v>
      </c>
      <c r="F1849" s="11">
        <v>7.28</v>
      </c>
      <c r="G1849" s="11">
        <v>87.36</v>
      </c>
      <c r="H1849" s="1"/>
      <c r="I1849" s="1"/>
      <c r="J1849" s="1"/>
      <c r="K1849" s="1"/>
      <c r="L1849" s="1"/>
      <c r="M1849" s="4"/>
      <c r="N1849" s="1"/>
      <c r="O1849" s="4"/>
      <c r="P1849" s="4"/>
      <c r="Q1849" s="4"/>
      <c r="R1849" s="4"/>
      <c r="S1849" s="4"/>
      <c r="T1849" s="1"/>
      <c r="U1849" s="1"/>
      <c r="V1849" s="1"/>
      <c r="W1849" s="1"/>
      <c r="X1849" s="1"/>
      <c r="Y1849" s="1"/>
    </row>
    <row r="1850" spans="1:25" ht="12.75" customHeight="1" x14ac:dyDescent="0.25">
      <c r="A1850" s="4" t="s">
        <v>1684</v>
      </c>
      <c r="B1850" s="1"/>
      <c r="C1850" s="1"/>
      <c r="D1850" s="3"/>
      <c r="E1850" s="3"/>
      <c r="F1850" s="3"/>
      <c r="G1850" s="3"/>
      <c r="H1850" s="1"/>
      <c r="I1850" s="1"/>
      <c r="J1850" s="1"/>
      <c r="K1850" s="1"/>
      <c r="L1850" s="1"/>
      <c r="M1850" s="4"/>
      <c r="N1850" s="1"/>
      <c r="O1850" s="4"/>
      <c r="P1850" s="4"/>
      <c r="Q1850" s="4"/>
      <c r="R1850" s="4"/>
      <c r="S1850" s="4"/>
      <c r="T1850" s="1"/>
      <c r="U1850" s="1"/>
      <c r="V1850" s="1"/>
      <c r="W1850" s="1"/>
      <c r="X1850" s="1"/>
      <c r="Y1850" s="1"/>
    </row>
    <row r="1851" spans="1:25" ht="12.75" customHeight="1" x14ac:dyDescent="0.25">
      <c r="A1851" s="4">
        <v>2</v>
      </c>
      <c r="B1851" s="2" t="s">
        <v>2804</v>
      </c>
      <c r="C1851" s="2" t="s">
        <v>1685</v>
      </c>
      <c r="D1851" s="3" t="s">
        <v>35</v>
      </c>
      <c r="E1851" s="11">
        <v>1</v>
      </c>
      <c r="F1851" s="11">
        <v>1653</v>
      </c>
      <c r="G1851" s="11">
        <v>1653</v>
      </c>
      <c r="H1851" s="1"/>
      <c r="I1851" s="1"/>
      <c r="J1851" s="1"/>
      <c r="K1851" s="1"/>
      <c r="L1851" s="1"/>
      <c r="M1851" s="4"/>
      <c r="N1851" s="1"/>
      <c r="O1851" s="4"/>
      <c r="P1851" s="4"/>
      <c r="Q1851" s="4"/>
      <c r="R1851" s="4"/>
      <c r="S1851" s="4"/>
      <c r="T1851" s="1"/>
      <c r="U1851" s="1"/>
      <c r="V1851" s="1"/>
      <c r="W1851" s="1"/>
      <c r="X1851" s="1"/>
      <c r="Y1851" s="1"/>
    </row>
    <row r="1852" spans="1:25" ht="12.75" customHeight="1" x14ac:dyDescent="0.25">
      <c r="A1852" s="4">
        <v>3</v>
      </c>
      <c r="B1852" s="2" t="s">
        <v>2804</v>
      </c>
      <c r="C1852" s="2" t="s">
        <v>1686</v>
      </c>
      <c r="D1852" s="3" t="s">
        <v>35</v>
      </c>
      <c r="E1852" s="11">
        <v>2</v>
      </c>
      <c r="F1852" s="11">
        <v>912.79</v>
      </c>
      <c r="G1852" s="11">
        <v>1825.58</v>
      </c>
      <c r="H1852" s="1"/>
      <c r="I1852" s="1"/>
      <c r="J1852" s="1"/>
      <c r="K1852" s="1"/>
      <c r="L1852" s="1"/>
      <c r="M1852" s="4"/>
      <c r="N1852" s="1"/>
      <c r="O1852" s="4"/>
      <c r="P1852" s="4"/>
      <c r="Q1852" s="4"/>
      <c r="R1852" s="4"/>
      <c r="S1852" s="4"/>
      <c r="T1852" s="1"/>
      <c r="U1852" s="1"/>
      <c r="V1852" s="1"/>
      <c r="W1852" s="1"/>
      <c r="X1852" s="1"/>
      <c r="Y1852" s="1"/>
    </row>
    <row r="1853" spans="1:25" ht="12.75" customHeight="1" x14ac:dyDescent="0.25">
      <c r="A1853" s="4">
        <v>4</v>
      </c>
      <c r="B1853" s="2" t="s">
        <v>2804</v>
      </c>
      <c r="C1853" s="2" t="s">
        <v>1618</v>
      </c>
      <c r="D1853" s="3" t="s">
        <v>35</v>
      </c>
      <c r="E1853" s="11">
        <v>1</v>
      </c>
      <c r="F1853" s="11">
        <v>725.16</v>
      </c>
      <c r="G1853" s="11">
        <v>725.16</v>
      </c>
      <c r="H1853" s="1"/>
      <c r="I1853" s="1"/>
      <c r="J1853" s="1"/>
      <c r="K1853" s="1"/>
      <c r="L1853" s="1"/>
      <c r="M1853" s="4"/>
      <c r="N1853" s="1"/>
      <c r="O1853" s="4"/>
      <c r="P1853" s="4"/>
      <c r="Q1853" s="4"/>
      <c r="R1853" s="4"/>
      <c r="S1853" s="4"/>
      <c r="T1853" s="1"/>
      <c r="U1853" s="1"/>
      <c r="V1853" s="1"/>
      <c r="W1853" s="1"/>
      <c r="X1853" s="1"/>
      <c r="Y1853" s="1"/>
    </row>
    <row r="1854" spans="1:25" ht="12.75" customHeight="1" x14ac:dyDescent="0.25">
      <c r="A1854" s="4">
        <v>5</v>
      </c>
      <c r="B1854" s="1" t="s">
        <v>1534</v>
      </c>
      <c r="C1854" s="2" t="s">
        <v>1535</v>
      </c>
      <c r="D1854" s="3" t="s">
        <v>35</v>
      </c>
      <c r="E1854" s="11">
        <v>1</v>
      </c>
      <c r="F1854" s="11">
        <v>117.29</v>
      </c>
      <c r="G1854" s="11">
        <v>117.29</v>
      </c>
      <c r="H1854" s="1"/>
      <c r="I1854" s="1"/>
      <c r="J1854" s="1"/>
      <c r="K1854" s="1"/>
      <c r="L1854" s="1"/>
      <c r="M1854" s="4"/>
      <c r="N1854" s="1"/>
      <c r="O1854" s="4"/>
      <c r="P1854" s="4"/>
      <c r="Q1854" s="4"/>
      <c r="R1854" s="4"/>
      <c r="S1854" s="4"/>
      <c r="T1854" s="1"/>
      <c r="U1854" s="1"/>
      <c r="V1854" s="1"/>
      <c r="W1854" s="1"/>
      <c r="X1854" s="1"/>
      <c r="Y1854" s="1"/>
    </row>
    <row r="1855" spans="1:25" ht="12.75" customHeight="1" x14ac:dyDescent="0.25">
      <c r="A1855" s="4">
        <v>6</v>
      </c>
      <c r="B1855" s="2" t="s">
        <v>2812</v>
      </c>
      <c r="C1855" s="2" t="s">
        <v>1687</v>
      </c>
      <c r="D1855" s="3" t="s">
        <v>35</v>
      </c>
      <c r="E1855" s="11">
        <v>1</v>
      </c>
      <c r="F1855" s="11">
        <v>685.17</v>
      </c>
      <c r="G1855" s="11">
        <v>685.17</v>
      </c>
      <c r="H1855" s="1"/>
      <c r="I1855" s="1"/>
      <c r="J1855" s="1"/>
      <c r="K1855" s="1"/>
      <c r="L1855" s="1"/>
      <c r="M1855" s="4"/>
      <c r="N1855" s="1"/>
      <c r="O1855" s="4"/>
      <c r="P1855" s="4"/>
      <c r="Q1855" s="4"/>
      <c r="R1855" s="4"/>
      <c r="S1855" s="4"/>
      <c r="T1855" s="1"/>
      <c r="U1855" s="1"/>
      <c r="V1855" s="1"/>
      <c r="W1855" s="1"/>
      <c r="X1855" s="1"/>
      <c r="Y1855" s="1"/>
    </row>
    <row r="1856" spans="1:25" ht="12.75" customHeight="1" x14ac:dyDescent="0.25">
      <c r="A1856" s="4">
        <v>7</v>
      </c>
      <c r="B1856" s="1" t="s">
        <v>1534</v>
      </c>
      <c r="C1856" s="2" t="s">
        <v>1535</v>
      </c>
      <c r="D1856" s="3" t="s">
        <v>35</v>
      </c>
      <c r="E1856" s="11">
        <v>9</v>
      </c>
      <c r="F1856" s="11">
        <v>117.29</v>
      </c>
      <c r="G1856" s="11">
        <v>1055.6099999999999</v>
      </c>
      <c r="H1856" s="1"/>
      <c r="I1856" s="1"/>
      <c r="J1856" s="1"/>
      <c r="K1856" s="1"/>
      <c r="L1856" s="1"/>
      <c r="M1856" s="4"/>
      <c r="N1856" s="1"/>
      <c r="O1856" s="4"/>
      <c r="P1856" s="4"/>
      <c r="Q1856" s="4"/>
      <c r="R1856" s="4"/>
      <c r="S1856" s="4"/>
      <c r="T1856" s="1"/>
      <c r="U1856" s="1"/>
      <c r="V1856" s="1"/>
      <c r="W1856" s="1"/>
      <c r="X1856" s="1"/>
      <c r="Y1856" s="1"/>
    </row>
    <row r="1857" spans="1:25" ht="12.75" customHeight="1" x14ac:dyDescent="0.25">
      <c r="A1857" s="4">
        <v>8</v>
      </c>
      <c r="B1857" s="2" t="s">
        <v>2812</v>
      </c>
      <c r="C1857" s="2" t="s">
        <v>1688</v>
      </c>
      <c r="D1857" s="3" t="s">
        <v>35</v>
      </c>
      <c r="E1857" s="11">
        <v>2</v>
      </c>
      <c r="F1857" s="11">
        <v>198.87</v>
      </c>
      <c r="G1857" s="11">
        <v>397.74</v>
      </c>
      <c r="H1857" s="1"/>
      <c r="I1857" s="1"/>
      <c r="J1857" s="1"/>
      <c r="K1857" s="1"/>
      <c r="L1857" s="1"/>
      <c r="M1857" s="4"/>
      <c r="N1857" s="1"/>
      <c r="O1857" s="4"/>
      <c r="P1857" s="4"/>
      <c r="Q1857" s="4"/>
      <c r="R1857" s="4"/>
      <c r="S1857" s="4"/>
      <c r="T1857" s="1"/>
      <c r="U1857" s="1"/>
      <c r="V1857" s="1"/>
      <c r="W1857" s="1"/>
      <c r="X1857" s="1"/>
      <c r="Y1857" s="1"/>
    </row>
    <row r="1858" spans="1:25" ht="12.75" customHeight="1" x14ac:dyDescent="0.25">
      <c r="A1858" s="4">
        <v>9</v>
      </c>
      <c r="B1858" s="2" t="s">
        <v>2812</v>
      </c>
      <c r="C1858" s="2" t="s">
        <v>1689</v>
      </c>
      <c r="D1858" s="3" t="s">
        <v>35</v>
      </c>
      <c r="E1858" s="11">
        <v>2</v>
      </c>
      <c r="F1858" s="11">
        <v>685.17</v>
      </c>
      <c r="G1858" s="11">
        <v>1370.34</v>
      </c>
      <c r="H1858" s="1"/>
      <c r="I1858" s="1"/>
      <c r="J1858" s="1"/>
      <c r="K1858" s="1"/>
      <c r="L1858" s="1"/>
      <c r="M1858" s="4"/>
      <c r="N1858" s="1"/>
      <c r="O1858" s="4"/>
      <c r="P1858" s="4"/>
      <c r="Q1858" s="4"/>
      <c r="R1858" s="4"/>
      <c r="S1858" s="4"/>
      <c r="T1858" s="1"/>
      <c r="U1858" s="1"/>
      <c r="V1858" s="1"/>
      <c r="W1858" s="1"/>
      <c r="X1858" s="1"/>
      <c r="Y1858" s="1"/>
    </row>
    <row r="1859" spans="1:25" ht="12.75" customHeight="1" x14ac:dyDescent="0.25">
      <c r="A1859" s="4">
        <v>10</v>
      </c>
      <c r="B1859" s="2" t="s">
        <v>2812</v>
      </c>
      <c r="C1859" s="2" t="s">
        <v>1690</v>
      </c>
      <c r="D1859" s="3" t="s">
        <v>35</v>
      </c>
      <c r="E1859" s="11">
        <v>1</v>
      </c>
      <c r="F1859" s="11">
        <v>685.17</v>
      </c>
      <c r="G1859" s="11">
        <v>685.17</v>
      </c>
      <c r="H1859" s="1"/>
      <c r="I1859" s="1"/>
      <c r="J1859" s="1"/>
      <c r="K1859" s="1"/>
      <c r="L1859" s="1"/>
      <c r="M1859" s="4"/>
      <c r="N1859" s="1"/>
      <c r="O1859" s="4"/>
      <c r="P1859" s="4"/>
      <c r="Q1859" s="4"/>
      <c r="R1859" s="4"/>
      <c r="S1859" s="4"/>
      <c r="T1859" s="1"/>
      <c r="U1859" s="1"/>
      <c r="V1859" s="1"/>
      <c r="W1859" s="1"/>
      <c r="X1859" s="1"/>
      <c r="Y1859" s="1"/>
    </row>
    <row r="1860" spans="1:25" ht="12.75" customHeight="1" x14ac:dyDescent="0.25">
      <c r="A1860" s="4">
        <v>11</v>
      </c>
      <c r="B1860" s="2" t="s">
        <v>2812</v>
      </c>
      <c r="C1860" s="2" t="s">
        <v>1691</v>
      </c>
      <c r="D1860" s="3" t="s">
        <v>35</v>
      </c>
      <c r="E1860" s="11">
        <v>1</v>
      </c>
      <c r="F1860" s="11">
        <v>174.66</v>
      </c>
      <c r="G1860" s="11">
        <v>174.66</v>
      </c>
      <c r="H1860" s="1"/>
      <c r="I1860" s="1"/>
      <c r="J1860" s="1"/>
      <c r="K1860" s="1"/>
      <c r="L1860" s="1"/>
      <c r="M1860" s="4"/>
      <c r="N1860" s="1"/>
      <c r="O1860" s="4"/>
      <c r="P1860" s="4"/>
      <c r="Q1860" s="4"/>
      <c r="R1860" s="4"/>
      <c r="S1860" s="4"/>
      <c r="T1860" s="1"/>
      <c r="U1860" s="1"/>
      <c r="V1860" s="1"/>
      <c r="W1860" s="1"/>
      <c r="X1860" s="1"/>
      <c r="Y1860" s="1"/>
    </row>
    <row r="1861" spans="1:25" ht="12.75" customHeight="1" x14ac:dyDescent="0.25">
      <c r="A1861" s="4">
        <v>12</v>
      </c>
      <c r="B1861" s="2" t="s">
        <v>2812</v>
      </c>
      <c r="C1861" s="2" t="s">
        <v>1692</v>
      </c>
      <c r="D1861" s="3" t="s">
        <v>35</v>
      </c>
      <c r="E1861" s="11">
        <v>2</v>
      </c>
      <c r="F1861" s="11">
        <v>198.87</v>
      </c>
      <c r="G1861" s="11">
        <v>397.74</v>
      </c>
      <c r="H1861" s="1"/>
      <c r="I1861" s="1"/>
      <c r="J1861" s="1"/>
      <c r="K1861" s="1"/>
      <c r="L1861" s="1"/>
      <c r="M1861" s="4"/>
      <c r="N1861" s="1"/>
      <c r="O1861" s="4"/>
      <c r="P1861" s="4"/>
      <c r="Q1861" s="4"/>
      <c r="R1861" s="4"/>
      <c r="S1861" s="4"/>
      <c r="T1861" s="1"/>
      <c r="U1861" s="1"/>
      <c r="V1861" s="1"/>
      <c r="W1861" s="1"/>
      <c r="X1861" s="1"/>
      <c r="Y1861" s="1"/>
    </row>
    <row r="1862" spans="1:25" ht="12.75" customHeight="1" x14ac:dyDescent="0.25">
      <c r="A1862" s="4">
        <v>13</v>
      </c>
      <c r="B1862" s="2" t="s">
        <v>2812</v>
      </c>
      <c r="C1862" s="2" t="s">
        <v>1693</v>
      </c>
      <c r="D1862" s="3" t="s">
        <v>35</v>
      </c>
      <c r="E1862" s="11">
        <v>1</v>
      </c>
      <c r="F1862" s="11">
        <v>174.66</v>
      </c>
      <c r="G1862" s="11">
        <v>174.66</v>
      </c>
      <c r="H1862" s="1"/>
      <c r="I1862" s="1"/>
      <c r="J1862" s="1"/>
      <c r="K1862" s="1"/>
      <c r="L1862" s="1"/>
      <c r="M1862" s="4"/>
      <c r="N1862" s="1"/>
      <c r="O1862" s="4"/>
      <c r="P1862" s="4"/>
      <c r="Q1862" s="4"/>
      <c r="R1862" s="4"/>
      <c r="S1862" s="4"/>
      <c r="T1862" s="1"/>
      <c r="U1862" s="1"/>
      <c r="V1862" s="1"/>
      <c r="W1862" s="1"/>
      <c r="X1862" s="1"/>
      <c r="Y1862" s="1"/>
    </row>
    <row r="1863" spans="1:25" ht="12.75" customHeight="1" x14ac:dyDescent="0.25">
      <c r="A1863" s="4">
        <v>14</v>
      </c>
      <c r="B1863" s="1" t="s">
        <v>1534</v>
      </c>
      <c r="C1863" s="2" t="s">
        <v>1535</v>
      </c>
      <c r="D1863" s="3" t="s">
        <v>35</v>
      </c>
      <c r="E1863" s="11">
        <v>9</v>
      </c>
      <c r="F1863" s="11">
        <v>117.29</v>
      </c>
      <c r="G1863" s="11">
        <v>1055.6099999999999</v>
      </c>
      <c r="H1863" s="1"/>
      <c r="I1863" s="1"/>
      <c r="J1863" s="1"/>
      <c r="K1863" s="1"/>
      <c r="L1863" s="1"/>
      <c r="M1863" s="4"/>
      <c r="N1863" s="1"/>
      <c r="O1863" s="4"/>
      <c r="P1863" s="4"/>
      <c r="Q1863" s="4"/>
      <c r="R1863" s="4"/>
      <c r="S1863" s="4"/>
      <c r="T1863" s="1"/>
      <c r="U1863" s="1"/>
      <c r="V1863" s="1"/>
      <c r="W1863" s="1"/>
      <c r="X1863" s="1"/>
      <c r="Y1863" s="1"/>
    </row>
    <row r="1864" spans="1:25" ht="12.75" customHeight="1" x14ac:dyDescent="0.25">
      <c r="A1864" s="4">
        <v>15</v>
      </c>
      <c r="B1864" s="2" t="s">
        <v>2812</v>
      </c>
      <c r="C1864" s="2" t="s">
        <v>1694</v>
      </c>
      <c r="D1864" s="3" t="s">
        <v>35</v>
      </c>
      <c r="E1864" s="11">
        <v>2</v>
      </c>
      <c r="F1864" s="11">
        <v>166.87</v>
      </c>
      <c r="G1864" s="11">
        <v>333.74</v>
      </c>
      <c r="H1864" s="1"/>
      <c r="I1864" s="1"/>
      <c r="J1864" s="1"/>
      <c r="K1864" s="1"/>
      <c r="L1864" s="1"/>
      <c r="M1864" s="4"/>
      <c r="N1864" s="1"/>
      <c r="O1864" s="4"/>
      <c r="P1864" s="4"/>
      <c r="Q1864" s="4"/>
      <c r="R1864" s="4"/>
      <c r="S1864" s="4"/>
      <c r="T1864" s="1"/>
      <c r="U1864" s="1"/>
      <c r="V1864" s="1"/>
      <c r="W1864" s="1"/>
      <c r="X1864" s="1"/>
      <c r="Y1864" s="1"/>
    </row>
    <row r="1865" spans="1:25" ht="12.75" customHeight="1" x14ac:dyDescent="0.25">
      <c r="A1865" s="4">
        <v>16</v>
      </c>
      <c r="B1865" s="2" t="s">
        <v>2812</v>
      </c>
      <c r="C1865" s="2" t="s">
        <v>1695</v>
      </c>
      <c r="D1865" s="3" t="s">
        <v>35</v>
      </c>
      <c r="E1865" s="11">
        <v>1</v>
      </c>
      <c r="F1865" s="11">
        <v>51.03</v>
      </c>
      <c r="G1865" s="11">
        <v>51.03</v>
      </c>
      <c r="H1865" s="1"/>
      <c r="I1865" s="1"/>
      <c r="J1865" s="1"/>
      <c r="K1865" s="1"/>
      <c r="L1865" s="1"/>
      <c r="M1865" s="4"/>
      <c r="N1865" s="1"/>
      <c r="O1865" s="4"/>
      <c r="P1865" s="4"/>
      <c r="Q1865" s="4"/>
      <c r="R1865" s="4"/>
      <c r="S1865" s="4"/>
      <c r="T1865" s="1"/>
      <c r="U1865" s="1"/>
      <c r="V1865" s="1"/>
      <c r="W1865" s="1"/>
      <c r="X1865" s="1"/>
      <c r="Y1865" s="1"/>
    </row>
    <row r="1866" spans="1:25" ht="12.75" customHeight="1" x14ac:dyDescent="0.25">
      <c r="A1866" s="4">
        <v>17</v>
      </c>
      <c r="B1866" s="2" t="s">
        <v>2812</v>
      </c>
      <c r="C1866" s="2" t="s">
        <v>1696</v>
      </c>
      <c r="D1866" s="3" t="s">
        <v>35</v>
      </c>
      <c r="E1866" s="11">
        <v>1</v>
      </c>
      <c r="F1866" s="11">
        <v>51.03</v>
      </c>
      <c r="G1866" s="11">
        <v>51.03</v>
      </c>
      <c r="H1866" s="1"/>
      <c r="I1866" s="1"/>
      <c r="J1866" s="1"/>
      <c r="K1866" s="1"/>
      <c r="L1866" s="1"/>
      <c r="M1866" s="4"/>
      <c r="N1866" s="1"/>
      <c r="O1866" s="4"/>
      <c r="P1866" s="4"/>
      <c r="Q1866" s="4"/>
      <c r="R1866" s="4"/>
      <c r="S1866" s="4"/>
      <c r="T1866" s="1"/>
      <c r="U1866" s="1"/>
      <c r="V1866" s="1"/>
      <c r="W1866" s="1"/>
      <c r="X1866" s="1"/>
      <c r="Y1866" s="1"/>
    </row>
    <row r="1867" spans="1:25" ht="12.75" customHeight="1" x14ac:dyDescent="0.25">
      <c r="A1867" s="4">
        <v>18</v>
      </c>
      <c r="B1867" s="2" t="s">
        <v>2813</v>
      </c>
      <c r="C1867" s="2" t="s">
        <v>1697</v>
      </c>
      <c r="D1867" s="3" t="s">
        <v>35</v>
      </c>
      <c r="E1867" s="11">
        <v>5</v>
      </c>
      <c r="F1867" s="11">
        <v>238.92</v>
      </c>
      <c r="G1867" s="11">
        <v>1194.5999999999999</v>
      </c>
      <c r="H1867" s="1"/>
      <c r="I1867" s="1"/>
      <c r="J1867" s="1"/>
      <c r="K1867" s="1"/>
      <c r="L1867" s="1"/>
      <c r="M1867" s="4"/>
      <c r="N1867" s="1"/>
      <c r="O1867" s="4"/>
      <c r="P1867" s="4"/>
      <c r="Q1867" s="4"/>
      <c r="R1867" s="4"/>
      <c r="S1867" s="4"/>
      <c r="T1867" s="1"/>
      <c r="U1867" s="1"/>
      <c r="V1867" s="1"/>
      <c r="W1867" s="1"/>
      <c r="X1867" s="1"/>
      <c r="Y1867" s="1"/>
    </row>
    <row r="1868" spans="1:25" ht="12.75" customHeight="1" x14ac:dyDescent="0.25">
      <c r="A1868" s="4">
        <v>19</v>
      </c>
      <c r="B1868" s="1" t="s">
        <v>1534</v>
      </c>
      <c r="C1868" s="2" t="s">
        <v>1535</v>
      </c>
      <c r="D1868" s="3" t="s">
        <v>35</v>
      </c>
      <c r="E1868" s="11">
        <v>1</v>
      </c>
      <c r="F1868" s="11">
        <v>117.29</v>
      </c>
      <c r="G1868" s="11">
        <v>117.29</v>
      </c>
      <c r="H1868" s="1"/>
      <c r="I1868" s="1"/>
      <c r="J1868" s="1"/>
      <c r="K1868" s="1"/>
      <c r="L1868" s="1"/>
      <c r="M1868" s="4"/>
      <c r="N1868" s="1"/>
      <c r="O1868" s="4"/>
      <c r="P1868" s="4"/>
      <c r="Q1868" s="4"/>
      <c r="R1868" s="4"/>
      <c r="S1868" s="4"/>
      <c r="T1868" s="1"/>
      <c r="U1868" s="1"/>
      <c r="V1868" s="1"/>
      <c r="W1868" s="1"/>
      <c r="X1868" s="1"/>
      <c r="Y1868" s="1"/>
    </row>
    <row r="1869" spans="1:25" ht="12.75" customHeight="1" x14ac:dyDescent="0.25">
      <c r="A1869" s="4">
        <v>20</v>
      </c>
      <c r="B1869" s="2" t="s">
        <v>2814</v>
      </c>
      <c r="C1869" s="2" t="s">
        <v>1698</v>
      </c>
      <c r="D1869" s="3" t="s">
        <v>35</v>
      </c>
      <c r="E1869" s="11">
        <v>1</v>
      </c>
      <c r="F1869" s="11">
        <v>840.56</v>
      </c>
      <c r="G1869" s="11">
        <v>840.56</v>
      </c>
      <c r="H1869" s="1"/>
      <c r="I1869" s="1"/>
      <c r="J1869" s="1"/>
      <c r="K1869" s="1"/>
      <c r="L1869" s="1"/>
      <c r="M1869" s="4"/>
      <c r="N1869" s="1"/>
      <c r="O1869" s="4"/>
      <c r="P1869" s="4"/>
      <c r="Q1869" s="4"/>
      <c r="R1869" s="4"/>
      <c r="S1869" s="4"/>
      <c r="T1869" s="1"/>
      <c r="U1869" s="1"/>
      <c r="V1869" s="1"/>
      <c r="W1869" s="1"/>
      <c r="X1869" s="1"/>
      <c r="Y1869" s="1"/>
    </row>
    <row r="1870" spans="1:25" ht="12.75" customHeight="1" x14ac:dyDescent="0.25">
      <c r="A1870" s="4">
        <v>21</v>
      </c>
      <c r="B1870" s="1" t="s">
        <v>1699</v>
      </c>
      <c r="C1870" s="2" t="s">
        <v>1700</v>
      </c>
      <c r="D1870" s="3" t="s">
        <v>35</v>
      </c>
      <c r="E1870" s="11">
        <v>1</v>
      </c>
      <c r="F1870" s="11">
        <v>128.35</v>
      </c>
      <c r="G1870" s="11">
        <v>128.35</v>
      </c>
      <c r="H1870" s="1"/>
      <c r="I1870" s="1"/>
      <c r="J1870" s="1"/>
      <c r="K1870" s="1"/>
      <c r="L1870" s="1"/>
      <c r="M1870" s="4"/>
      <c r="N1870" s="1"/>
      <c r="O1870" s="4"/>
      <c r="P1870" s="4"/>
      <c r="Q1870" s="4"/>
      <c r="R1870" s="4"/>
      <c r="S1870" s="4"/>
      <c r="T1870" s="1"/>
      <c r="U1870" s="1"/>
      <c r="V1870" s="1"/>
      <c r="W1870" s="1"/>
      <c r="X1870" s="1"/>
      <c r="Y1870" s="1"/>
    </row>
    <row r="1871" spans="1:25" ht="12.75" customHeight="1" x14ac:dyDescent="0.25">
      <c r="A1871" s="4">
        <v>22</v>
      </c>
      <c r="B1871" s="1" t="s">
        <v>1701</v>
      </c>
      <c r="C1871" s="2" t="s">
        <v>1702</v>
      </c>
      <c r="D1871" s="3" t="s">
        <v>35</v>
      </c>
      <c r="E1871" s="11">
        <v>1</v>
      </c>
      <c r="F1871" s="11">
        <v>2137.5</v>
      </c>
      <c r="G1871" s="11">
        <v>2137.5</v>
      </c>
      <c r="H1871" s="1"/>
      <c r="I1871" s="1"/>
      <c r="J1871" s="1"/>
      <c r="K1871" s="1"/>
      <c r="L1871" s="1"/>
      <c r="M1871" s="4"/>
      <c r="N1871" s="1"/>
      <c r="O1871" s="4"/>
      <c r="P1871" s="4"/>
      <c r="Q1871" s="4"/>
      <c r="R1871" s="4"/>
      <c r="S1871" s="4"/>
      <c r="T1871" s="1"/>
      <c r="U1871" s="1"/>
      <c r="V1871" s="1"/>
      <c r="W1871" s="1"/>
      <c r="X1871" s="1"/>
      <c r="Y1871" s="1"/>
    </row>
    <row r="1872" spans="1:25" ht="12.75" customHeight="1" x14ac:dyDescent="0.25">
      <c r="A1872" s="4">
        <v>23</v>
      </c>
      <c r="B1872" s="1" t="s">
        <v>1703</v>
      </c>
      <c r="C1872" s="2" t="s">
        <v>1704</v>
      </c>
      <c r="D1872" s="3" t="s">
        <v>257</v>
      </c>
      <c r="E1872" s="11">
        <v>0.47</v>
      </c>
      <c r="F1872" s="11">
        <v>6400.88</v>
      </c>
      <c r="G1872" s="11">
        <v>3008.41</v>
      </c>
      <c r="H1872" s="1"/>
      <c r="I1872" s="1"/>
      <c r="J1872" s="1"/>
      <c r="K1872" s="1"/>
      <c r="L1872" s="1"/>
      <c r="M1872" s="4"/>
      <c r="N1872" s="1"/>
      <c r="O1872" s="4"/>
      <c r="P1872" s="4"/>
      <c r="Q1872" s="4"/>
      <c r="R1872" s="4"/>
      <c r="S1872" s="4"/>
      <c r="T1872" s="1"/>
      <c r="U1872" s="1"/>
      <c r="V1872" s="1"/>
      <c r="W1872" s="1"/>
      <c r="X1872" s="1"/>
      <c r="Y1872" s="1"/>
    </row>
    <row r="1873" spans="1:25" ht="12.75" customHeight="1" x14ac:dyDescent="0.25">
      <c r="A1873" s="4">
        <v>24</v>
      </c>
      <c r="B1873" s="1" t="s">
        <v>1705</v>
      </c>
      <c r="C1873" s="2" t="s">
        <v>1706</v>
      </c>
      <c r="D1873" s="3" t="s">
        <v>35</v>
      </c>
      <c r="E1873" s="11">
        <v>47</v>
      </c>
      <c r="F1873" s="11">
        <v>67.52</v>
      </c>
      <c r="G1873" s="11">
        <v>3173.44</v>
      </c>
      <c r="H1873" s="1"/>
      <c r="I1873" s="1"/>
      <c r="J1873" s="1"/>
      <c r="K1873" s="1"/>
      <c r="L1873" s="1"/>
      <c r="M1873" s="4"/>
      <c r="N1873" s="1"/>
      <c r="O1873" s="4"/>
      <c r="P1873" s="4"/>
      <c r="Q1873" s="4"/>
      <c r="R1873" s="4"/>
      <c r="S1873" s="4"/>
      <c r="T1873" s="1"/>
      <c r="U1873" s="1"/>
      <c r="V1873" s="1"/>
      <c r="W1873" s="1"/>
      <c r="X1873" s="1"/>
      <c r="Y1873" s="1"/>
    </row>
    <row r="1874" spans="1:25" ht="12.75" customHeight="1" x14ac:dyDescent="0.25">
      <c r="A1874" s="4">
        <v>25</v>
      </c>
      <c r="B1874" s="1" t="s">
        <v>1707</v>
      </c>
      <c r="C1874" s="2" t="s">
        <v>1708</v>
      </c>
      <c r="D1874" s="3" t="s">
        <v>257</v>
      </c>
      <c r="E1874" s="11">
        <v>0.02</v>
      </c>
      <c r="F1874" s="11">
        <v>5819.04</v>
      </c>
      <c r="G1874" s="11">
        <v>116.38</v>
      </c>
      <c r="H1874" s="1"/>
      <c r="I1874" s="1"/>
      <c r="J1874" s="1"/>
      <c r="K1874" s="1"/>
      <c r="L1874" s="1"/>
      <c r="M1874" s="4"/>
      <c r="N1874" s="1"/>
      <c r="O1874" s="4"/>
      <c r="P1874" s="4"/>
      <c r="Q1874" s="4"/>
      <c r="R1874" s="4"/>
      <c r="S1874" s="4"/>
      <c r="T1874" s="1"/>
      <c r="U1874" s="1"/>
      <c r="V1874" s="1"/>
      <c r="W1874" s="1"/>
      <c r="X1874" s="1"/>
      <c r="Y1874" s="1"/>
    </row>
    <row r="1875" spans="1:25" ht="12.75" customHeight="1" x14ac:dyDescent="0.25">
      <c r="A1875" s="4">
        <v>26</v>
      </c>
      <c r="B1875" s="1" t="s">
        <v>1653</v>
      </c>
      <c r="C1875" s="2" t="s">
        <v>1654</v>
      </c>
      <c r="D1875" s="3" t="s">
        <v>35</v>
      </c>
      <c r="E1875" s="11">
        <v>2</v>
      </c>
      <c r="F1875" s="11">
        <v>60.54</v>
      </c>
      <c r="G1875" s="11">
        <v>121.08</v>
      </c>
      <c r="H1875" s="1"/>
      <c r="I1875" s="1"/>
      <c r="J1875" s="1"/>
      <c r="K1875" s="1"/>
      <c r="L1875" s="1"/>
      <c r="M1875" s="4"/>
      <c r="N1875" s="1"/>
      <c r="O1875" s="4"/>
      <c r="P1875" s="4"/>
      <c r="Q1875" s="4"/>
      <c r="R1875" s="4"/>
      <c r="S1875" s="4"/>
      <c r="T1875" s="1"/>
      <c r="U1875" s="1"/>
      <c r="V1875" s="1"/>
      <c r="W1875" s="1"/>
      <c r="X1875" s="1"/>
      <c r="Y1875" s="1"/>
    </row>
    <row r="1876" spans="1:25" ht="12.75" customHeight="1" x14ac:dyDescent="0.25">
      <c r="A1876" s="4">
        <v>27</v>
      </c>
      <c r="B1876" s="1" t="s">
        <v>1709</v>
      </c>
      <c r="C1876" s="2" t="s">
        <v>1710</v>
      </c>
      <c r="D1876" s="3" t="s">
        <v>257</v>
      </c>
      <c r="E1876" s="11">
        <v>0.03</v>
      </c>
      <c r="F1876" s="11">
        <v>5819.04</v>
      </c>
      <c r="G1876" s="11">
        <v>174.57</v>
      </c>
      <c r="H1876" s="1"/>
      <c r="I1876" s="1"/>
      <c r="J1876" s="1"/>
      <c r="K1876" s="1"/>
      <c r="L1876" s="1"/>
      <c r="M1876" s="4"/>
      <c r="N1876" s="1"/>
      <c r="O1876" s="4"/>
      <c r="P1876" s="4"/>
      <c r="Q1876" s="4"/>
      <c r="R1876" s="4"/>
      <c r="S1876" s="4"/>
      <c r="T1876" s="1"/>
      <c r="U1876" s="1"/>
      <c r="V1876" s="1"/>
      <c r="W1876" s="1"/>
      <c r="X1876" s="1"/>
      <c r="Y1876" s="1"/>
    </row>
    <row r="1877" spans="1:25" ht="12.75" customHeight="1" x14ac:dyDescent="0.25">
      <c r="A1877" s="4">
        <v>28</v>
      </c>
      <c r="B1877" s="1" t="s">
        <v>1653</v>
      </c>
      <c r="C1877" s="2" t="s">
        <v>1654</v>
      </c>
      <c r="D1877" s="3" t="s">
        <v>35</v>
      </c>
      <c r="E1877" s="11">
        <v>3</v>
      </c>
      <c r="F1877" s="11">
        <v>60.54</v>
      </c>
      <c r="G1877" s="11">
        <v>181.62</v>
      </c>
      <c r="H1877" s="1"/>
      <c r="I1877" s="1"/>
      <c r="J1877" s="1"/>
      <c r="K1877" s="1"/>
      <c r="L1877" s="1"/>
      <c r="M1877" s="4"/>
      <c r="N1877" s="1"/>
      <c r="O1877" s="4"/>
      <c r="P1877" s="4"/>
      <c r="Q1877" s="4"/>
      <c r="R1877" s="4"/>
      <c r="S1877" s="4"/>
      <c r="T1877" s="1"/>
      <c r="U1877" s="1"/>
      <c r="V1877" s="1"/>
      <c r="W1877" s="1"/>
      <c r="X1877" s="1"/>
      <c r="Y1877" s="1"/>
    </row>
    <row r="1878" spans="1:25" ht="12.75" customHeight="1" x14ac:dyDescent="0.25">
      <c r="A1878" s="4">
        <v>29</v>
      </c>
      <c r="B1878" s="1" t="s">
        <v>1534</v>
      </c>
      <c r="C1878" s="2" t="s">
        <v>1535</v>
      </c>
      <c r="D1878" s="3" t="s">
        <v>35</v>
      </c>
      <c r="E1878" s="11">
        <v>14</v>
      </c>
      <c r="F1878" s="11">
        <v>117.29</v>
      </c>
      <c r="G1878" s="11">
        <v>1642.06</v>
      </c>
      <c r="H1878" s="1"/>
      <c r="I1878" s="1"/>
      <c r="J1878" s="1"/>
      <c r="K1878" s="1"/>
      <c r="L1878" s="1"/>
      <c r="M1878" s="4"/>
      <c r="N1878" s="1"/>
      <c r="O1878" s="4"/>
      <c r="P1878" s="4"/>
      <c r="Q1878" s="4"/>
      <c r="R1878" s="4"/>
      <c r="S1878" s="4"/>
      <c r="T1878" s="1"/>
      <c r="U1878" s="1"/>
      <c r="V1878" s="1"/>
      <c r="W1878" s="1"/>
      <c r="X1878" s="1"/>
      <c r="Y1878" s="1"/>
    </row>
    <row r="1879" spans="1:25" ht="12.75" customHeight="1" x14ac:dyDescent="0.25">
      <c r="A1879" s="4">
        <v>30</v>
      </c>
      <c r="B1879" s="1" t="s">
        <v>1711</v>
      </c>
      <c r="C1879" s="2" t="s">
        <v>1712</v>
      </c>
      <c r="D1879" s="3" t="s">
        <v>35</v>
      </c>
      <c r="E1879" s="11">
        <v>3</v>
      </c>
      <c r="F1879" s="11">
        <v>228.79</v>
      </c>
      <c r="G1879" s="11">
        <v>686.37</v>
      </c>
      <c r="H1879" s="1"/>
      <c r="I1879" s="1"/>
      <c r="J1879" s="1"/>
      <c r="K1879" s="1"/>
      <c r="L1879" s="1"/>
      <c r="M1879" s="4"/>
      <c r="N1879" s="1"/>
      <c r="O1879" s="4"/>
      <c r="P1879" s="4"/>
      <c r="Q1879" s="4"/>
      <c r="R1879" s="4"/>
      <c r="S1879" s="4"/>
      <c r="T1879" s="1"/>
      <c r="U1879" s="1"/>
      <c r="V1879" s="1"/>
      <c r="W1879" s="1"/>
      <c r="X1879" s="1"/>
      <c r="Y1879" s="1"/>
    </row>
    <row r="1880" spans="1:25" ht="12.75" customHeight="1" x14ac:dyDescent="0.25">
      <c r="A1880" s="4">
        <v>31</v>
      </c>
      <c r="B1880" s="1" t="s">
        <v>1711</v>
      </c>
      <c r="C1880" s="2" t="s">
        <v>1713</v>
      </c>
      <c r="D1880" s="3" t="s">
        <v>35</v>
      </c>
      <c r="E1880" s="11">
        <v>3</v>
      </c>
      <c r="F1880" s="11">
        <v>222.74</v>
      </c>
      <c r="G1880" s="11">
        <v>668.22</v>
      </c>
      <c r="H1880" s="1"/>
      <c r="I1880" s="1"/>
      <c r="J1880" s="1"/>
      <c r="K1880" s="1"/>
      <c r="L1880" s="1"/>
      <c r="M1880" s="4"/>
      <c r="N1880" s="1"/>
      <c r="O1880" s="4"/>
      <c r="P1880" s="4"/>
      <c r="Q1880" s="4"/>
      <c r="R1880" s="4"/>
      <c r="S1880" s="4"/>
      <c r="T1880" s="1"/>
      <c r="U1880" s="1"/>
      <c r="V1880" s="1"/>
      <c r="W1880" s="1"/>
      <c r="X1880" s="1"/>
      <c r="Y1880" s="1"/>
    </row>
    <row r="1881" spans="1:25" ht="12.75" customHeight="1" x14ac:dyDescent="0.25">
      <c r="A1881" s="4">
        <v>32</v>
      </c>
      <c r="B1881" s="1" t="s">
        <v>1711</v>
      </c>
      <c r="C1881" s="2" t="s">
        <v>1714</v>
      </c>
      <c r="D1881" s="3" t="s">
        <v>35</v>
      </c>
      <c r="E1881" s="11">
        <v>1</v>
      </c>
      <c r="F1881" s="11">
        <v>222.74</v>
      </c>
      <c r="G1881" s="11">
        <v>222.74</v>
      </c>
      <c r="H1881" s="1"/>
      <c r="I1881" s="1"/>
      <c r="J1881" s="1"/>
      <c r="K1881" s="1"/>
      <c r="L1881" s="1"/>
      <c r="M1881" s="4"/>
      <c r="N1881" s="1"/>
      <c r="O1881" s="4"/>
      <c r="P1881" s="4"/>
      <c r="Q1881" s="4"/>
      <c r="R1881" s="4"/>
      <c r="S1881" s="4"/>
      <c r="T1881" s="1"/>
      <c r="U1881" s="1"/>
      <c r="V1881" s="1"/>
      <c r="W1881" s="1"/>
      <c r="X1881" s="1"/>
      <c r="Y1881" s="1"/>
    </row>
    <row r="1882" spans="1:25" ht="12.75" customHeight="1" x14ac:dyDescent="0.25">
      <c r="A1882" s="4">
        <v>33</v>
      </c>
      <c r="B1882" s="1" t="s">
        <v>1711</v>
      </c>
      <c r="C1882" s="2" t="s">
        <v>1715</v>
      </c>
      <c r="D1882" s="3" t="s">
        <v>35</v>
      </c>
      <c r="E1882" s="11">
        <v>2</v>
      </c>
      <c r="F1882" s="11">
        <v>331.75</v>
      </c>
      <c r="G1882" s="11">
        <v>663.5</v>
      </c>
      <c r="H1882" s="1"/>
      <c r="I1882" s="1"/>
      <c r="J1882" s="1"/>
      <c r="K1882" s="1"/>
      <c r="L1882" s="1"/>
      <c r="M1882" s="4"/>
      <c r="N1882" s="1"/>
      <c r="O1882" s="4"/>
      <c r="P1882" s="4"/>
      <c r="Q1882" s="4"/>
      <c r="R1882" s="4"/>
      <c r="S1882" s="4"/>
      <c r="T1882" s="1"/>
      <c r="U1882" s="1"/>
      <c r="V1882" s="1"/>
      <c r="W1882" s="1"/>
      <c r="X1882" s="1"/>
      <c r="Y1882" s="1"/>
    </row>
    <row r="1883" spans="1:25" ht="12.75" customHeight="1" x14ac:dyDescent="0.25">
      <c r="A1883" s="4">
        <v>34</v>
      </c>
      <c r="B1883" s="1" t="s">
        <v>1711</v>
      </c>
      <c r="C1883" s="2" t="s">
        <v>1716</v>
      </c>
      <c r="D1883" s="3" t="s">
        <v>35</v>
      </c>
      <c r="E1883" s="11">
        <v>3</v>
      </c>
      <c r="F1883" s="11">
        <v>331.75</v>
      </c>
      <c r="G1883" s="11">
        <v>995.25</v>
      </c>
      <c r="H1883" s="1"/>
      <c r="I1883" s="1"/>
      <c r="J1883" s="1"/>
      <c r="K1883" s="1"/>
      <c r="L1883" s="1"/>
      <c r="M1883" s="4"/>
      <c r="N1883" s="1"/>
      <c r="O1883" s="4"/>
      <c r="P1883" s="4"/>
      <c r="Q1883" s="4"/>
      <c r="R1883" s="4"/>
      <c r="S1883" s="4"/>
      <c r="T1883" s="1"/>
      <c r="U1883" s="1"/>
      <c r="V1883" s="1"/>
      <c r="W1883" s="1"/>
      <c r="X1883" s="1"/>
      <c r="Y1883" s="1"/>
    </row>
    <row r="1884" spans="1:25" ht="12.75" customHeight="1" x14ac:dyDescent="0.25">
      <c r="A1884" s="4">
        <v>35</v>
      </c>
      <c r="B1884" s="1" t="s">
        <v>1711</v>
      </c>
      <c r="C1884" s="2" t="s">
        <v>1717</v>
      </c>
      <c r="D1884" s="3" t="s">
        <v>35</v>
      </c>
      <c r="E1884" s="11">
        <v>2</v>
      </c>
      <c r="F1884" s="11">
        <v>228.79</v>
      </c>
      <c r="G1884" s="11">
        <v>457.58</v>
      </c>
      <c r="H1884" s="1"/>
      <c r="I1884" s="1"/>
      <c r="J1884" s="1"/>
      <c r="K1884" s="1"/>
      <c r="L1884" s="1"/>
      <c r="M1884" s="4"/>
      <c r="N1884" s="1"/>
      <c r="O1884" s="4"/>
      <c r="P1884" s="4"/>
      <c r="Q1884" s="4"/>
      <c r="R1884" s="4"/>
      <c r="S1884" s="4"/>
      <c r="T1884" s="1"/>
      <c r="U1884" s="1"/>
      <c r="V1884" s="1"/>
      <c r="W1884" s="1"/>
      <c r="X1884" s="1"/>
      <c r="Y1884" s="1"/>
    </row>
    <row r="1885" spans="1:25" ht="12.75" customHeight="1" x14ac:dyDescent="0.25">
      <c r="A1885" s="4">
        <v>36</v>
      </c>
      <c r="B1885" s="1" t="s">
        <v>1534</v>
      </c>
      <c r="C1885" s="2" t="s">
        <v>1535</v>
      </c>
      <c r="D1885" s="3" t="s">
        <v>35</v>
      </c>
      <c r="E1885" s="11">
        <v>1</v>
      </c>
      <c r="F1885" s="11">
        <v>117.29</v>
      </c>
      <c r="G1885" s="11">
        <v>117.29</v>
      </c>
      <c r="H1885" s="1"/>
      <c r="I1885" s="1"/>
      <c r="J1885" s="1"/>
      <c r="K1885" s="1"/>
      <c r="L1885" s="1"/>
      <c r="M1885" s="4"/>
      <c r="N1885" s="1"/>
      <c r="O1885" s="4"/>
      <c r="P1885" s="4"/>
      <c r="Q1885" s="4"/>
      <c r="R1885" s="4"/>
      <c r="S1885" s="4"/>
      <c r="T1885" s="1"/>
      <c r="U1885" s="1"/>
      <c r="V1885" s="1"/>
      <c r="W1885" s="1"/>
      <c r="X1885" s="1"/>
      <c r="Y1885" s="1"/>
    </row>
    <row r="1886" spans="1:25" ht="12.75" customHeight="1" x14ac:dyDescent="0.25">
      <c r="A1886" s="4">
        <v>37</v>
      </c>
      <c r="B1886" s="1" t="s">
        <v>1711</v>
      </c>
      <c r="C1886" s="2" t="s">
        <v>1718</v>
      </c>
      <c r="D1886" s="3" t="s">
        <v>35</v>
      </c>
      <c r="E1886" s="11">
        <v>1</v>
      </c>
      <c r="F1886" s="11">
        <v>222.74</v>
      </c>
      <c r="G1886" s="11">
        <v>222.74</v>
      </c>
      <c r="H1886" s="1"/>
      <c r="I1886" s="1"/>
      <c r="J1886" s="1"/>
      <c r="K1886" s="1"/>
      <c r="L1886" s="1"/>
      <c r="M1886" s="4"/>
      <c r="N1886" s="1"/>
      <c r="O1886" s="4"/>
      <c r="P1886" s="4"/>
      <c r="Q1886" s="4"/>
      <c r="R1886" s="4"/>
      <c r="S1886" s="4"/>
      <c r="T1886" s="1"/>
      <c r="U1886" s="1"/>
      <c r="V1886" s="1"/>
      <c r="W1886" s="1"/>
      <c r="X1886" s="1"/>
      <c r="Y1886" s="1"/>
    </row>
    <row r="1887" spans="1:25" ht="12.75" customHeight="1" x14ac:dyDescent="0.25">
      <c r="A1887" s="4">
        <v>38</v>
      </c>
      <c r="B1887" s="1" t="s">
        <v>1719</v>
      </c>
      <c r="C1887" s="2" t="s">
        <v>1720</v>
      </c>
      <c r="D1887" s="3" t="s">
        <v>35</v>
      </c>
      <c r="E1887" s="11">
        <v>5</v>
      </c>
      <c r="F1887" s="11">
        <v>12.52</v>
      </c>
      <c r="G1887" s="11">
        <v>62.6</v>
      </c>
      <c r="H1887" s="1"/>
      <c r="I1887" s="1"/>
      <c r="J1887" s="1"/>
      <c r="K1887" s="1"/>
      <c r="L1887" s="1"/>
      <c r="M1887" s="4"/>
      <c r="N1887" s="1"/>
      <c r="O1887" s="4"/>
      <c r="P1887" s="4"/>
      <c r="Q1887" s="4"/>
      <c r="R1887" s="4"/>
      <c r="S1887" s="4"/>
      <c r="T1887" s="1"/>
      <c r="U1887" s="1"/>
      <c r="V1887" s="1"/>
      <c r="W1887" s="1"/>
      <c r="X1887" s="1"/>
      <c r="Y1887" s="1"/>
    </row>
    <row r="1888" spans="1:25" ht="12.75" customHeight="1" x14ac:dyDescent="0.25">
      <c r="A1888" s="4">
        <v>39</v>
      </c>
      <c r="B1888" s="1" t="s">
        <v>1719</v>
      </c>
      <c r="C1888" s="2" t="s">
        <v>1720</v>
      </c>
      <c r="D1888" s="3" t="s">
        <v>35</v>
      </c>
      <c r="E1888" s="11">
        <v>47</v>
      </c>
      <c r="F1888" s="11">
        <v>12.52</v>
      </c>
      <c r="G1888" s="11">
        <v>588.44000000000005</v>
      </c>
      <c r="H1888" s="1"/>
      <c r="I1888" s="1"/>
      <c r="J1888" s="1"/>
      <c r="K1888" s="1"/>
      <c r="L1888" s="1"/>
      <c r="M1888" s="4"/>
      <c r="N1888" s="1"/>
      <c r="O1888" s="4"/>
      <c r="P1888" s="4"/>
      <c r="Q1888" s="4"/>
      <c r="R1888" s="4"/>
      <c r="S1888" s="4"/>
      <c r="T1888" s="1"/>
      <c r="U1888" s="1"/>
      <c r="V1888" s="1"/>
      <c r="W1888" s="1"/>
      <c r="X1888" s="1"/>
      <c r="Y1888" s="1"/>
    </row>
    <row r="1889" spans="1:25" ht="12.75" customHeight="1" x14ac:dyDescent="0.25">
      <c r="A1889" s="4">
        <v>40</v>
      </c>
      <c r="B1889" s="1" t="s">
        <v>1721</v>
      </c>
      <c r="C1889" s="2" t="s">
        <v>1722</v>
      </c>
      <c r="D1889" s="3" t="s">
        <v>79</v>
      </c>
      <c r="E1889" s="11">
        <v>0.75</v>
      </c>
      <c r="F1889" s="11">
        <v>3186.77</v>
      </c>
      <c r="G1889" s="11">
        <v>2390.08</v>
      </c>
      <c r="H1889" s="1"/>
      <c r="I1889" s="1"/>
      <c r="J1889" s="1"/>
      <c r="K1889" s="1"/>
      <c r="L1889" s="1"/>
      <c r="M1889" s="4"/>
      <c r="N1889" s="1"/>
      <c r="O1889" s="4"/>
      <c r="P1889" s="4"/>
      <c r="Q1889" s="4"/>
      <c r="R1889" s="4"/>
      <c r="S1889" s="4"/>
      <c r="T1889" s="1"/>
      <c r="U1889" s="1"/>
      <c r="V1889" s="1"/>
      <c r="W1889" s="1"/>
      <c r="X1889" s="1"/>
      <c r="Y1889" s="1"/>
    </row>
    <row r="1890" spans="1:25" ht="12.75" customHeight="1" x14ac:dyDescent="0.25">
      <c r="A1890" s="4">
        <v>41</v>
      </c>
      <c r="B1890" s="1" t="s">
        <v>1569</v>
      </c>
      <c r="C1890" s="2" t="s">
        <v>1570</v>
      </c>
      <c r="D1890" s="3" t="s">
        <v>37</v>
      </c>
      <c r="E1890" s="11">
        <v>3.45</v>
      </c>
      <c r="F1890" s="11">
        <v>817.8</v>
      </c>
      <c r="G1890" s="11">
        <v>2821.41</v>
      </c>
      <c r="H1890" s="1"/>
      <c r="I1890" s="1"/>
      <c r="J1890" s="1"/>
      <c r="K1890" s="1"/>
      <c r="L1890" s="1"/>
      <c r="M1890" s="4"/>
      <c r="N1890" s="1"/>
      <c r="O1890" s="4"/>
      <c r="P1890" s="4"/>
      <c r="Q1890" s="4"/>
      <c r="R1890" s="4"/>
      <c r="S1890" s="4"/>
      <c r="T1890" s="1"/>
      <c r="U1890" s="1"/>
      <c r="V1890" s="1"/>
      <c r="W1890" s="1"/>
      <c r="X1890" s="1"/>
      <c r="Y1890" s="1"/>
    </row>
    <row r="1891" spans="1:25" ht="12.75" customHeight="1" x14ac:dyDescent="0.25">
      <c r="A1891" s="4">
        <v>42</v>
      </c>
      <c r="B1891" s="1" t="s">
        <v>1723</v>
      </c>
      <c r="C1891" s="2" t="s">
        <v>1724</v>
      </c>
      <c r="D1891" s="3" t="s">
        <v>37</v>
      </c>
      <c r="E1891" s="11">
        <v>0.99</v>
      </c>
      <c r="F1891" s="11">
        <v>369.1</v>
      </c>
      <c r="G1891" s="11">
        <v>365.41</v>
      </c>
      <c r="H1891" s="1"/>
      <c r="I1891" s="1"/>
      <c r="J1891" s="1"/>
      <c r="K1891" s="1"/>
      <c r="L1891" s="1"/>
      <c r="M1891" s="4"/>
      <c r="N1891" s="1"/>
      <c r="O1891" s="4"/>
      <c r="P1891" s="4"/>
      <c r="Q1891" s="4"/>
      <c r="R1891" s="4"/>
      <c r="S1891" s="4"/>
      <c r="T1891" s="1"/>
      <c r="U1891" s="1"/>
      <c r="V1891" s="1"/>
      <c r="W1891" s="1"/>
      <c r="X1891" s="1"/>
      <c r="Y1891" s="1"/>
    </row>
    <row r="1892" spans="1:25" ht="12.75" customHeight="1" x14ac:dyDescent="0.25">
      <c r="A1892" s="4">
        <v>43</v>
      </c>
      <c r="B1892" s="1" t="s">
        <v>1725</v>
      </c>
      <c r="C1892" s="2" t="s">
        <v>1726</v>
      </c>
      <c r="D1892" s="3" t="s">
        <v>37</v>
      </c>
      <c r="E1892" s="11">
        <v>5.22</v>
      </c>
      <c r="F1892" s="11">
        <v>1038.2</v>
      </c>
      <c r="G1892" s="11">
        <v>5419.4</v>
      </c>
      <c r="H1892" s="1"/>
      <c r="I1892" s="1"/>
      <c r="J1892" s="1"/>
      <c r="K1892" s="1"/>
      <c r="L1892" s="1"/>
      <c r="M1892" s="4"/>
      <c r="N1892" s="1"/>
      <c r="O1892" s="4"/>
      <c r="P1892" s="4"/>
      <c r="Q1892" s="4"/>
      <c r="R1892" s="4"/>
      <c r="S1892" s="4"/>
      <c r="T1892" s="1"/>
      <c r="U1892" s="1"/>
      <c r="V1892" s="1"/>
      <c r="W1892" s="1"/>
      <c r="X1892" s="1"/>
      <c r="Y1892" s="1"/>
    </row>
    <row r="1893" spans="1:25" ht="12.75" customHeight="1" x14ac:dyDescent="0.25">
      <c r="A1893" s="4">
        <v>44</v>
      </c>
      <c r="B1893" s="1" t="s">
        <v>1571</v>
      </c>
      <c r="C1893" s="2" t="s">
        <v>1572</v>
      </c>
      <c r="D1893" s="3" t="s">
        <v>37</v>
      </c>
      <c r="E1893" s="11">
        <v>0.60000000000000009</v>
      </c>
      <c r="F1893" s="11">
        <v>1377.98</v>
      </c>
      <c r="G1893" s="11">
        <v>826.79</v>
      </c>
      <c r="H1893" s="1"/>
      <c r="I1893" s="1"/>
      <c r="J1893" s="1"/>
      <c r="K1893" s="1"/>
      <c r="L1893" s="1"/>
      <c r="M1893" s="4"/>
      <c r="N1893" s="1"/>
      <c r="O1893" s="4"/>
      <c r="P1893" s="4"/>
      <c r="Q1893" s="4"/>
      <c r="R1893" s="4"/>
      <c r="S1893" s="4"/>
      <c r="T1893" s="1"/>
      <c r="U1893" s="1"/>
      <c r="V1893" s="1"/>
      <c r="W1893" s="1"/>
      <c r="X1893" s="1"/>
      <c r="Y1893" s="1"/>
    </row>
    <row r="1894" spans="1:25" ht="12.75" customHeight="1" x14ac:dyDescent="0.25">
      <c r="A1894" s="4">
        <v>45</v>
      </c>
      <c r="B1894" s="1" t="s">
        <v>1727</v>
      </c>
      <c r="C1894" s="2" t="s">
        <v>1728</v>
      </c>
      <c r="D1894" s="3" t="s">
        <v>37</v>
      </c>
      <c r="E1894" s="11">
        <v>0.68</v>
      </c>
      <c r="F1894" s="11">
        <v>1882.48</v>
      </c>
      <c r="G1894" s="11">
        <v>1280.0899999999999</v>
      </c>
      <c r="H1894" s="1"/>
      <c r="I1894" s="1"/>
      <c r="J1894" s="1"/>
      <c r="K1894" s="1"/>
      <c r="L1894" s="1"/>
      <c r="M1894" s="4"/>
      <c r="N1894" s="1"/>
      <c r="O1894" s="4"/>
      <c r="P1894" s="4"/>
      <c r="Q1894" s="4"/>
      <c r="R1894" s="4"/>
      <c r="S1894" s="4"/>
      <c r="T1894" s="1"/>
      <c r="U1894" s="1"/>
      <c r="V1894" s="1"/>
      <c r="W1894" s="1"/>
      <c r="X1894" s="1"/>
      <c r="Y1894" s="1"/>
    </row>
    <row r="1895" spans="1:25" ht="12.75" customHeight="1" x14ac:dyDescent="0.25">
      <c r="A1895" s="4">
        <v>46</v>
      </c>
      <c r="B1895" s="1" t="s">
        <v>1729</v>
      </c>
      <c r="C1895" s="2" t="s">
        <v>1730</v>
      </c>
      <c r="D1895" s="3" t="s">
        <v>37</v>
      </c>
      <c r="E1895" s="11">
        <v>2.1800000000000002</v>
      </c>
      <c r="F1895" s="11">
        <v>2413.1799999999998</v>
      </c>
      <c r="G1895" s="11">
        <v>5260.73</v>
      </c>
      <c r="H1895" s="1"/>
      <c r="I1895" s="1"/>
      <c r="J1895" s="1"/>
      <c r="K1895" s="1"/>
      <c r="L1895" s="1"/>
      <c r="M1895" s="4"/>
      <c r="N1895" s="1"/>
      <c r="O1895" s="4"/>
      <c r="P1895" s="4"/>
      <c r="Q1895" s="4"/>
      <c r="R1895" s="4"/>
      <c r="S1895" s="4"/>
      <c r="T1895" s="1"/>
      <c r="U1895" s="1"/>
      <c r="V1895" s="1"/>
      <c r="W1895" s="1"/>
      <c r="X1895" s="1"/>
      <c r="Y1895" s="1"/>
    </row>
    <row r="1896" spans="1:25" ht="12.75" customHeight="1" x14ac:dyDescent="0.25">
      <c r="A1896" s="4">
        <v>47</v>
      </c>
      <c r="B1896" s="1" t="s">
        <v>1575</v>
      </c>
      <c r="C1896" s="2" t="s">
        <v>1576</v>
      </c>
      <c r="D1896" s="3" t="s">
        <v>37</v>
      </c>
      <c r="E1896" s="11">
        <v>1.74</v>
      </c>
      <c r="F1896" s="11">
        <v>10768.6</v>
      </c>
      <c r="G1896" s="11">
        <v>18737.36</v>
      </c>
      <c r="H1896" s="1"/>
      <c r="I1896" s="1"/>
      <c r="J1896" s="1"/>
      <c r="K1896" s="1"/>
      <c r="L1896" s="1"/>
      <c r="M1896" s="4"/>
      <c r="N1896" s="1"/>
      <c r="O1896" s="4"/>
      <c r="P1896" s="4"/>
      <c r="Q1896" s="4"/>
      <c r="R1896" s="4"/>
      <c r="S1896" s="4"/>
      <c r="T1896" s="1"/>
      <c r="U1896" s="1"/>
      <c r="V1896" s="1"/>
      <c r="W1896" s="1"/>
      <c r="X1896" s="1"/>
      <c r="Y1896" s="1"/>
    </row>
    <row r="1897" spans="1:25" ht="12.75" customHeight="1" x14ac:dyDescent="0.25">
      <c r="A1897" s="4">
        <v>48</v>
      </c>
      <c r="B1897" s="1" t="s">
        <v>1731</v>
      </c>
      <c r="C1897" s="2" t="s">
        <v>1732</v>
      </c>
      <c r="D1897" s="3" t="s">
        <v>37</v>
      </c>
      <c r="E1897" s="11">
        <v>1.04</v>
      </c>
      <c r="F1897" s="11">
        <v>1314.64</v>
      </c>
      <c r="G1897" s="11">
        <v>1367.23</v>
      </c>
      <c r="H1897" s="1"/>
      <c r="I1897" s="1"/>
      <c r="J1897" s="1"/>
      <c r="K1897" s="1"/>
      <c r="L1897" s="1"/>
      <c r="M1897" s="4"/>
      <c r="N1897" s="1"/>
      <c r="O1897" s="4"/>
      <c r="P1897" s="4"/>
      <c r="Q1897" s="4"/>
      <c r="R1897" s="4"/>
      <c r="S1897" s="4"/>
      <c r="T1897" s="1"/>
      <c r="U1897" s="1"/>
      <c r="V1897" s="1"/>
      <c r="W1897" s="1"/>
      <c r="X1897" s="1"/>
      <c r="Y1897" s="1"/>
    </row>
    <row r="1898" spans="1:25" ht="12.75" customHeight="1" x14ac:dyDescent="0.25">
      <c r="A1898" s="4">
        <v>49</v>
      </c>
      <c r="B1898" s="2" t="s">
        <v>2811</v>
      </c>
      <c r="C1898" s="2" t="s">
        <v>1733</v>
      </c>
      <c r="D1898" s="3" t="s">
        <v>69</v>
      </c>
      <c r="E1898" s="11">
        <v>431</v>
      </c>
      <c r="F1898" s="11">
        <v>27.05</v>
      </c>
      <c r="G1898" s="11">
        <v>11658.55</v>
      </c>
      <c r="H1898" s="1"/>
      <c r="I1898" s="1"/>
      <c r="J1898" s="1"/>
      <c r="K1898" s="1"/>
      <c r="L1898" s="1"/>
      <c r="M1898" s="4"/>
      <c r="N1898" s="1"/>
      <c r="O1898" s="4"/>
      <c r="P1898" s="4"/>
      <c r="Q1898" s="4"/>
      <c r="R1898" s="4"/>
      <c r="S1898" s="4"/>
      <c r="T1898" s="1"/>
      <c r="U1898" s="1"/>
      <c r="V1898" s="1"/>
      <c r="W1898" s="1"/>
      <c r="X1898" s="1"/>
      <c r="Y1898" s="1"/>
    </row>
    <row r="1899" spans="1:25" ht="12.75" customHeight="1" x14ac:dyDescent="0.25">
      <c r="A1899" s="4">
        <v>50</v>
      </c>
      <c r="B1899" s="2" t="s">
        <v>2811</v>
      </c>
      <c r="C1899" s="2" t="s">
        <v>1679</v>
      </c>
      <c r="D1899" s="3" t="s">
        <v>69</v>
      </c>
      <c r="E1899" s="11">
        <v>170</v>
      </c>
      <c r="F1899" s="11">
        <v>16.149999999999999</v>
      </c>
      <c r="G1899" s="11">
        <v>2745.5</v>
      </c>
      <c r="H1899" s="1"/>
      <c r="I1899" s="1"/>
      <c r="J1899" s="1"/>
      <c r="K1899" s="1"/>
      <c r="L1899" s="1"/>
      <c r="M1899" s="4"/>
      <c r="N1899" s="1"/>
      <c r="O1899" s="4"/>
      <c r="P1899" s="4"/>
      <c r="Q1899" s="4"/>
      <c r="R1899" s="4"/>
      <c r="S1899" s="4"/>
      <c r="T1899" s="1"/>
      <c r="U1899" s="1"/>
      <c r="V1899" s="1"/>
      <c r="W1899" s="1"/>
      <c r="X1899" s="1"/>
      <c r="Y1899" s="1"/>
    </row>
    <row r="1900" spans="1:25" ht="12.75" customHeight="1" x14ac:dyDescent="0.25">
      <c r="A1900" s="4">
        <v>51</v>
      </c>
      <c r="B1900" s="2" t="s">
        <v>2811</v>
      </c>
      <c r="C1900" s="2" t="s">
        <v>1734</v>
      </c>
      <c r="D1900" s="3" t="s">
        <v>69</v>
      </c>
      <c r="E1900" s="11">
        <v>32</v>
      </c>
      <c r="F1900" s="11">
        <v>67.64</v>
      </c>
      <c r="G1900" s="11">
        <v>2164.48</v>
      </c>
      <c r="H1900" s="1"/>
      <c r="I1900" s="1"/>
      <c r="J1900" s="1"/>
      <c r="K1900" s="1"/>
      <c r="L1900" s="1"/>
      <c r="M1900" s="4"/>
      <c r="N1900" s="1"/>
      <c r="O1900" s="4"/>
      <c r="P1900" s="4"/>
      <c r="Q1900" s="4"/>
      <c r="R1900" s="4"/>
      <c r="S1900" s="4"/>
      <c r="T1900" s="1"/>
      <c r="U1900" s="1"/>
      <c r="V1900" s="1"/>
      <c r="W1900" s="1"/>
      <c r="X1900" s="1"/>
      <c r="Y1900" s="1"/>
    </row>
    <row r="1901" spans="1:25" ht="12.75" customHeight="1" x14ac:dyDescent="0.25">
      <c r="A1901" s="4">
        <v>52</v>
      </c>
      <c r="B1901" s="2" t="s">
        <v>2811</v>
      </c>
      <c r="C1901" s="2" t="s">
        <v>1735</v>
      </c>
      <c r="D1901" s="3" t="s">
        <v>69</v>
      </c>
      <c r="E1901" s="11">
        <v>71</v>
      </c>
      <c r="F1901" s="11">
        <v>165.16</v>
      </c>
      <c r="G1901" s="11">
        <v>11726.36</v>
      </c>
      <c r="H1901" s="1"/>
      <c r="I1901" s="1"/>
      <c r="J1901" s="1"/>
      <c r="K1901" s="1"/>
      <c r="L1901" s="1"/>
      <c r="M1901" s="4"/>
      <c r="N1901" s="1"/>
      <c r="O1901" s="4"/>
      <c r="P1901" s="4"/>
      <c r="Q1901" s="4"/>
      <c r="R1901" s="4"/>
      <c r="S1901" s="4"/>
      <c r="T1901" s="1"/>
      <c r="U1901" s="1"/>
      <c r="V1901" s="1"/>
      <c r="W1901" s="1"/>
      <c r="X1901" s="1"/>
      <c r="Y1901" s="1"/>
    </row>
    <row r="1902" spans="1:25" ht="12.75" customHeight="1" x14ac:dyDescent="0.25">
      <c r="A1902" s="4">
        <v>53</v>
      </c>
      <c r="B1902" s="2" t="s">
        <v>2811</v>
      </c>
      <c r="C1902" s="2" t="s">
        <v>1736</v>
      </c>
      <c r="D1902" s="3" t="s">
        <v>69</v>
      </c>
      <c r="E1902" s="11">
        <v>117</v>
      </c>
      <c r="F1902" s="11">
        <v>297.7</v>
      </c>
      <c r="G1902" s="11">
        <v>34830.9</v>
      </c>
      <c r="H1902" s="1"/>
      <c r="I1902" s="1"/>
      <c r="J1902" s="1"/>
      <c r="K1902" s="1"/>
      <c r="L1902" s="1"/>
      <c r="M1902" s="4"/>
      <c r="N1902" s="1"/>
      <c r="O1902" s="4"/>
      <c r="P1902" s="4"/>
      <c r="Q1902" s="4"/>
      <c r="R1902" s="4"/>
      <c r="S1902" s="4"/>
      <c r="T1902" s="1"/>
      <c r="U1902" s="1"/>
      <c r="V1902" s="1"/>
      <c r="W1902" s="1"/>
      <c r="X1902" s="1"/>
      <c r="Y1902" s="1"/>
    </row>
    <row r="1903" spans="1:25" ht="12.75" customHeight="1" x14ac:dyDescent="0.25">
      <c r="A1903" s="4">
        <v>54</v>
      </c>
      <c r="B1903" s="2" t="s">
        <v>2811</v>
      </c>
      <c r="C1903" s="2" t="s">
        <v>1737</v>
      </c>
      <c r="D1903" s="3" t="s">
        <v>69</v>
      </c>
      <c r="E1903" s="11">
        <v>101</v>
      </c>
      <c r="F1903" s="11">
        <v>446.69</v>
      </c>
      <c r="G1903" s="11">
        <v>45115.69</v>
      </c>
      <c r="H1903" s="1"/>
      <c r="I1903" s="1"/>
      <c r="J1903" s="1"/>
      <c r="K1903" s="1"/>
      <c r="L1903" s="1"/>
      <c r="M1903" s="4"/>
      <c r="N1903" s="1"/>
      <c r="O1903" s="4"/>
      <c r="P1903" s="4"/>
      <c r="Q1903" s="4"/>
      <c r="R1903" s="4"/>
      <c r="S1903" s="4"/>
      <c r="T1903" s="1"/>
      <c r="U1903" s="1"/>
      <c r="V1903" s="1"/>
      <c r="W1903" s="1"/>
      <c r="X1903" s="1"/>
      <c r="Y1903" s="1"/>
    </row>
    <row r="1904" spans="1:25" ht="12.75" customHeight="1" x14ac:dyDescent="0.25">
      <c r="A1904" s="4">
        <v>55</v>
      </c>
      <c r="B1904" s="1" t="s">
        <v>1738</v>
      </c>
      <c r="C1904" s="2" t="s">
        <v>1739</v>
      </c>
      <c r="D1904" s="3" t="s">
        <v>19</v>
      </c>
      <c r="E1904" s="11">
        <v>1.4999999999999999E-2</v>
      </c>
      <c r="F1904" s="11">
        <v>12453.66</v>
      </c>
      <c r="G1904" s="11">
        <v>186.8</v>
      </c>
      <c r="H1904" s="1"/>
      <c r="I1904" s="1"/>
      <c r="J1904" s="1"/>
      <c r="K1904" s="1"/>
      <c r="L1904" s="1"/>
      <c r="M1904" s="4"/>
      <c r="N1904" s="1"/>
      <c r="O1904" s="4"/>
      <c r="P1904" s="4"/>
      <c r="Q1904" s="4"/>
      <c r="R1904" s="4"/>
      <c r="S1904" s="4"/>
      <c r="T1904" s="1"/>
      <c r="U1904" s="1"/>
      <c r="V1904" s="1"/>
      <c r="W1904" s="1"/>
      <c r="X1904" s="1"/>
      <c r="Y1904" s="1"/>
    </row>
    <row r="1905" spans="1:25" ht="12.75" customHeight="1" x14ac:dyDescent="0.25">
      <c r="A1905" s="4">
        <v>56</v>
      </c>
      <c r="B1905" s="1" t="s">
        <v>1740</v>
      </c>
      <c r="C1905" s="2" t="s">
        <v>1741</v>
      </c>
      <c r="D1905" s="3" t="s">
        <v>19</v>
      </c>
      <c r="E1905" s="11">
        <v>2.6000000000000002E-2</v>
      </c>
      <c r="F1905" s="11">
        <v>11273.59</v>
      </c>
      <c r="G1905" s="11">
        <v>293.11</v>
      </c>
      <c r="H1905" s="1"/>
      <c r="I1905" s="1"/>
      <c r="J1905" s="1"/>
      <c r="K1905" s="1"/>
      <c r="L1905" s="1"/>
      <c r="M1905" s="4"/>
      <c r="N1905" s="1"/>
      <c r="O1905" s="4"/>
      <c r="P1905" s="4"/>
      <c r="Q1905" s="4"/>
      <c r="R1905" s="4"/>
      <c r="S1905" s="4"/>
      <c r="T1905" s="1"/>
      <c r="U1905" s="1"/>
      <c r="V1905" s="1"/>
      <c r="W1905" s="1"/>
      <c r="X1905" s="1"/>
      <c r="Y1905" s="1"/>
    </row>
    <row r="1906" spans="1:25" ht="12.75" customHeight="1" x14ac:dyDescent="0.25">
      <c r="A1906" s="4">
        <v>57</v>
      </c>
      <c r="B1906" s="1" t="s">
        <v>1742</v>
      </c>
      <c r="C1906" s="2" t="s">
        <v>1743</v>
      </c>
      <c r="D1906" s="3" t="s">
        <v>19</v>
      </c>
      <c r="E1906" s="11">
        <v>0.14300000000000002</v>
      </c>
      <c r="F1906" s="11">
        <v>8726.1</v>
      </c>
      <c r="G1906" s="11">
        <v>1247.83</v>
      </c>
      <c r="H1906" s="1"/>
      <c r="I1906" s="1"/>
      <c r="J1906" s="1"/>
      <c r="K1906" s="1"/>
      <c r="L1906" s="1"/>
      <c r="M1906" s="4"/>
      <c r="N1906" s="1"/>
      <c r="O1906" s="4"/>
      <c r="P1906" s="4"/>
      <c r="Q1906" s="4"/>
      <c r="R1906" s="4"/>
      <c r="S1906" s="4"/>
      <c r="T1906" s="1"/>
      <c r="U1906" s="1"/>
      <c r="V1906" s="1"/>
      <c r="W1906" s="1"/>
      <c r="X1906" s="1"/>
      <c r="Y1906" s="1"/>
    </row>
    <row r="1907" spans="1:25" ht="12.75" customHeight="1" x14ac:dyDescent="0.25">
      <c r="A1907" s="4">
        <v>58</v>
      </c>
      <c r="B1907" s="2" t="s">
        <v>2811</v>
      </c>
      <c r="C1907" s="2" t="s">
        <v>1744</v>
      </c>
      <c r="D1907" s="3" t="s">
        <v>69</v>
      </c>
      <c r="E1907" s="11">
        <v>62</v>
      </c>
      <c r="F1907" s="11">
        <v>15.51</v>
      </c>
      <c r="G1907" s="11">
        <v>961.62</v>
      </c>
      <c r="H1907" s="1"/>
      <c r="I1907" s="1"/>
      <c r="J1907" s="1"/>
      <c r="K1907" s="1"/>
      <c r="L1907" s="1"/>
      <c r="M1907" s="4"/>
      <c r="N1907" s="1"/>
      <c r="O1907" s="4"/>
      <c r="P1907" s="4"/>
      <c r="Q1907" s="4"/>
      <c r="R1907" s="4"/>
      <c r="S1907" s="4"/>
      <c r="T1907" s="1"/>
      <c r="U1907" s="1"/>
      <c r="V1907" s="1"/>
      <c r="W1907" s="1"/>
      <c r="X1907" s="1"/>
      <c r="Y1907" s="1"/>
    </row>
    <row r="1908" spans="1:25" ht="12.75" customHeight="1" x14ac:dyDescent="0.25">
      <c r="A1908" s="4">
        <v>59</v>
      </c>
      <c r="B1908" s="2" t="s">
        <v>2811</v>
      </c>
      <c r="C1908" s="2" t="s">
        <v>1745</v>
      </c>
      <c r="D1908" s="3" t="s">
        <v>69</v>
      </c>
      <c r="E1908" s="11">
        <v>31</v>
      </c>
      <c r="F1908" s="11">
        <v>24.03</v>
      </c>
      <c r="G1908" s="11">
        <v>744.93</v>
      </c>
      <c r="H1908" s="1"/>
      <c r="I1908" s="1"/>
      <c r="J1908" s="1"/>
      <c r="K1908" s="1"/>
      <c r="L1908" s="1"/>
      <c r="M1908" s="4"/>
      <c r="N1908" s="1"/>
      <c r="O1908" s="4"/>
      <c r="P1908" s="4"/>
      <c r="Q1908" s="4"/>
      <c r="R1908" s="4"/>
      <c r="S1908" s="4"/>
      <c r="T1908" s="1"/>
      <c r="U1908" s="1"/>
      <c r="V1908" s="1"/>
      <c r="W1908" s="1"/>
      <c r="X1908" s="1"/>
      <c r="Y1908" s="1"/>
    </row>
    <row r="1909" spans="1:25" ht="12.75" customHeight="1" x14ac:dyDescent="0.25">
      <c r="A1909" s="4">
        <v>60</v>
      </c>
      <c r="B1909" s="2" t="s">
        <v>2811</v>
      </c>
      <c r="C1909" s="2" t="s">
        <v>1746</v>
      </c>
      <c r="D1909" s="3" t="s">
        <v>69</v>
      </c>
      <c r="E1909" s="11">
        <v>31</v>
      </c>
      <c r="F1909" s="11">
        <v>39.35</v>
      </c>
      <c r="G1909" s="11">
        <v>1219.8499999999999</v>
      </c>
      <c r="H1909" s="1"/>
      <c r="I1909" s="1"/>
      <c r="J1909" s="1"/>
      <c r="K1909" s="1"/>
      <c r="L1909" s="1"/>
      <c r="M1909" s="4"/>
      <c r="N1909" s="1"/>
      <c r="O1909" s="4"/>
      <c r="P1909" s="4"/>
      <c r="Q1909" s="4"/>
      <c r="R1909" s="4"/>
      <c r="S1909" s="4"/>
      <c r="T1909" s="1"/>
      <c r="U1909" s="1"/>
      <c r="V1909" s="1"/>
      <c r="W1909" s="1"/>
      <c r="X1909" s="1"/>
      <c r="Y1909" s="1"/>
    </row>
    <row r="1910" spans="1:25" ht="12.75" customHeight="1" x14ac:dyDescent="0.25">
      <c r="A1910" s="4">
        <v>61</v>
      </c>
      <c r="B1910" s="2" t="s">
        <v>2811</v>
      </c>
      <c r="C1910" s="2" t="s">
        <v>1747</v>
      </c>
      <c r="D1910" s="3" t="s">
        <v>69</v>
      </c>
      <c r="E1910" s="11">
        <v>16</v>
      </c>
      <c r="F1910" s="11">
        <v>74.790000000000006</v>
      </c>
      <c r="G1910" s="11">
        <v>1196.6400000000001</v>
      </c>
      <c r="H1910" s="1"/>
      <c r="I1910" s="1"/>
      <c r="J1910" s="1"/>
      <c r="K1910" s="1"/>
      <c r="L1910" s="1"/>
      <c r="M1910" s="4"/>
      <c r="N1910" s="1"/>
      <c r="O1910" s="4"/>
      <c r="P1910" s="4"/>
      <c r="Q1910" s="4"/>
      <c r="R1910" s="4"/>
      <c r="S1910" s="4"/>
      <c r="T1910" s="1"/>
      <c r="U1910" s="1"/>
      <c r="V1910" s="1"/>
      <c r="W1910" s="1"/>
      <c r="X1910" s="1"/>
      <c r="Y1910" s="1"/>
    </row>
    <row r="1911" spans="1:25" ht="12.75" customHeight="1" x14ac:dyDescent="0.25">
      <c r="A1911" s="4">
        <v>62</v>
      </c>
      <c r="B1911" s="2" t="s">
        <v>2811</v>
      </c>
      <c r="C1911" s="2" t="s">
        <v>1748</v>
      </c>
      <c r="D1911" s="3" t="s">
        <v>69</v>
      </c>
      <c r="E1911" s="11">
        <v>16</v>
      </c>
      <c r="F1911" s="11">
        <v>31.37</v>
      </c>
      <c r="G1911" s="11">
        <v>501.92</v>
      </c>
      <c r="H1911" s="1"/>
      <c r="I1911" s="1"/>
      <c r="J1911" s="1"/>
      <c r="K1911" s="1"/>
      <c r="L1911" s="1"/>
      <c r="M1911" s="4"/>
      <c r="N1911" s="1"/>
      <c r="O1911" s="4"/>
      <c r="P1911" s="4"/>
      <c r="Q1911" s="4"/>
      <c r="R1911" s="4"/>
      <c r="S1911" s="4"/>
      <c r="T1911" s="1"/>
      <c r="U1911" s="1"/>
      <c r="V1911" s="1"/>
      <c r="W1911" s="1"/>
      <c r="X1911" s="1"/>
      <c r="Y1911" s="1"/>
    </row>
    <row r="1912" spans="1:25" ht="12.75" customHeight="1" x14ac:dyDescent="0.25">
      <c r="A1912" s="4">
        <v>63</v>
      </c>
      <c r="B1912" s="1" t="s">
        <v>1749</v>
      </c>
      <c r="C1912" s="2" t="s">
        <v>1750</v>
      </c>
      <c r="D1912" s="3" t="s">
        <v>19</v>
      </c>
      <c r="E1912" s="11">
        <v>1.4999999999999999E-2</v>
      </c>
      <c r="F1912" s="11">
        <v>19088.27</v>
      </c>
      <c r="G1912" s="11">
        <v>286.32</v>
      </c>
      <c r="H1912" s="1"/>
      <c r="I1912" s="1"/>
      <c r="J1912" s="1"/>
      <c r="K1912" s="1"/>
      <c r="L1912" s="1"/>
      <c r="M1912" s="4"/>
      <c r="N1912" s="1"/>
      <c r="O1912" s="4"/>
      <c r="P1912" s="4"/>
      <c r="Q1912" s="4"/>
      <c r="R1912" s="4"/>
      <c r="S1912" s="4"/>
      <c r="T1912" s="1"/>
      <c r="U1912" s="1"/>
      <c r="V1912" s="1"/>
      <c r="W1912" s="1"/>
      <c r="X1912" s="1"/>
      <c r="Y1912" s="1"/>
    </row>
    <row r="1913" spans="1:25" ht="12.75" customHeight="1" x14ac:dyDescent="0.25">
      <c r="A1913" s="4">
        <v>64</v>
      </c>
      <c r="B1913" s="2" t="s">
        <v>2811</v>
      </c>
      <c r="C1913" s="2" t="s">
        <v>1751</v>
      </c>
      <c r="D1913" s="3" t="s">
        <v>69</v>
      </c>
      <c r="E1913" s="11">
        <v>11</v>
      </c>
      <c r="F1913" s="11">
        <v>509.33</v>
      </c>
      <c r="G1913" s="11">
        <v>5602.63</v>
      </c>
      <c r="H1913" s="1"/>
      <c r="I1913" s="1"/>
      <c r="J1913" s="1"/>
      <c r="K1913" s="1"/>
      <c r="L1913" s="1"/>
      <c r="M1913" s="4"/>
      <c r="N1913" s="1"/>
      <c r="O1913" s="4"/>
      <c r="P1913" s="4"/>
      <c r="Q1913" s="4"/>
      <c r="R1913" s="4"/>
      <c r="S1913" s="4"/>
      <c r="T1913" s="1"/>
      <c r="U1913" s="1"/>
      <c r="V1913" s="1"/>
      <c r="W1913" s="1"/>
      <c r="X1913" s="1"/>
      <c r="Y1913" s="1"/>
    </row>
    <row r="1914" spans="1:25" ht="12.75" customHeight="1" x14ac:dyDescent="0.25">
      <c r="A1914" s="4">
        <v>65</v>
      </c>
      <c r="B1914" s="2" t="s">
        <v>2811</v>
      </c>
      <c r="C1914" s="2" t="s">
        <v>1752</v>
      </c>
      <c r="D1914" s="3" t="s">
        <v>69</v>
      </c>
      <c r="E1914" s="11">
        <v>47</v>
      </c>
      <c r="F1914" s="11">
        <v>20.63</v>
      </c>
      <c r="G1914" s="11">
        <v>969.61</v>
      </c>
      <c r="H1914" s="1"/>
      <c r="I1914" s="1"/>
      <c r="J1914" s="1"/>
      <c r="K1914" s="1"/>
      <c r="L1914" s="1"/>
      <c r="M1914" s="4"/>
      <c r="N1914" s="1"/>
      <c r="O1914" s="4"/>
      <c r="P1914" s="4"/>
      <c r="Q1914" s="4"/>
      <c r="R1914" s="4"/>
      <c r="S1914" s="4"/>
      <c r="T1914" s="1"/>
      <c r="U1914" s="1"/>
      <c r="V1914" s="1"/>
      <c r="W1914" s="1"/>
      <c r="X1914" s="1"/>
      <c r="Y1914" s="1"/>
    </row>
    <row r="1915" spans="1:25" ht="12.75" customHeight="1" x14ac:dyDescent="0.25">
      <c r="A1915" s="4">
        <v>66</v>
      </c>
      <c r="B1915" s="2" t="s">
        <v>2811</v>
      </c>
      <c r="C1915" s="2" t="s">
        <v>1753</v>
      </c>
      <c r="D1915" s="3" t="s">
        <v>69</v>
      </c>
      <c r="E1915" s="11">
        <v>16</v>
      </c>
      <c r="F1915" s="11">
        <v>81.77</v>
      </c>
      <c r="G1915" s="11">
        <v>1308.32</v>
      </c>
      <c r="H1915" s="1"/>
      <c r="I1915" s="1"/>
      <c r="J1915" s="1"/>
      <c r="K1915" s="1"/>
      <c r="L1915" s="1"/>
      <c r="M1915" s="4"/>
      <c r="N1915" s="1"/>
      <c r="O1915" s="4"/>
      <c r="P1915" s="4"/>
      <c r="Q1915" s="4"/>
      <c r="R1915" s="4"/>
      <c r="S1915" s="4"/>
      <c r="T1915" s="1"/>
      <c r="U1915" s="1"/>
      <c r="V1915" s="1"/>
      <c r="W1915" s="1"/>
      <c r="X1915" s="1"/>
      <c r="Y1915" s="1"/>
    </row>
    <row r="1916" spans="1:25" ht="12.75" customHeight="1" x14ac:dyDescent="0.25">
      <c r="A1916" s="4">
        <v>67</v>
      </c>
      <c r="B1916" s="2" t="s">
        <v>2811</v>
      </c>
      <c r="C1916" s="2" t="s">
        <v>1754</v>
      </c>
      <c r="D1916" s="3" t="s">
        <v>69</v>
      </c>
      <c r="E1916" s="11">
        <v>177.48</v>
      </c>
      <c r="F1916" s="11">
        <v>41.23</v>
      </c>
      <c r="G1916" s="11">
        <v>7317.5</v>
      </c>
      <c r="H1916" s="1"/>
      <c r="I1916" s="1"/>
      <c r="J1916" s="1"/>
      <c r="K1916" s="1"/>
      <c r="L1916" s="1"/>
      <c r="M1916" s="4"/>
      <c r="N1916" s="1"/>
      <c r="O1916" s="4"/>
      <c r="P1916" s="4"/>
      <c r="Q1916" s="4"/>
      <c r="R1916" s="4"/>
      <c r="S1916" s="4"/>
      <c r="T1916" s="1"/>
      <c r="U1916" s="1"/>
      <c r="V1916" s="1"/>
      <c r="W1916" s="1"/>
      <c r="X1916" s="1"/>
      <c r="Y1916" s="1"/>
    </row>
    <row r="1917" spans="1:25" ht="12.75" customHeight="1" x14ac:dyDescent="0.25">
      <c r="A1917" s="4">
        <v>68</v>
      </c>
      <c r="B1917" s="2" t="s">
        <v>2811</v>
      </c>
      <c r="C1917" s="2" t="s">
        <v>1755</v>
      </c>
      <c r="D1917" s="3" t="s">
        <v>69</v>
      </c>
      <c r="E1917" s="11">
        <v>134</v>
      </c>
      <c r="F1917" s="11">
        <v>18.47</v>
      </c>
      <c r="G1917" s="11">
        <v>2474.98</v>
      </c>
      <c r="H1917" s="1"/>
      <c r="I1917" s="1"/>
      <c r="J1917" s="1"/>
      <c r="K1917" s="1"/>
      <c r="L1917" s="1"/>
      <c r="M1917" s="4"/>
      <c r="N1917" s="1"/>
      <c r="O1917" s="4"/>
      <c r="P1917" s="4"/>
      <c r="Q1917" s="4"/>
      <c r="R1917" s="4"/>
      <c r="S1917" s="4"/>
      <c r="T1917" s="1"/>
      <c r="U1917" s="1"/>
      <c r="V1917" s="1"/>
      <c r="W1917" s="1"/>
      <c r="X1917" s="1"/>
      <c r="Y1917" s="1"/>
    </row>
    <row r="1918" spans="1:25" ht="12.75" customHeight="1" x14ac:dyDescent="0.25">
      <c r="A1918" s="4">
        <v>69</v>
      </c>
      <c r="B1918" s="2" t="s">
        <v>2811</v>
      </c>
      <c r="C1918" s="2" t="s">
        <v>1756</v>
      </c>
      <c r="D1918" s="3" t="s">
        <v>69</v>
      </c>
      <c r="E1918" s="11">
        <v>16</v>
      </c>
      <c r="F1918" s="11">
        <v>31.67</v>
      </c>
      <c r="G1918" s="11">
        <v>506.72</v>
      </c>
      <c r="H1918" s="1"/>
      <c r="I1918" s="1"/>
      <c r="J1918" s="1"/>
      <c r="K1918" s="1"/>
      <c r="L1918" s="1"/>
      <c r="M1918" s="4"/>
      <c r="N1918" s="1"/>
      <c r="O1918" s="4"/>
      <c r="P1918" s="4"/>
      <c r="Q1918" s="4"/>
      <c r="R1918" s="4"/>
      <c r="S1918" s="4"/>
      <c r="T1918" s="1"/>
      <c r="U1918" s="1"/>
      <c r="V1918" s="1"/>
      <c r="W1918" s="1"/>
      <c r="X1918" s="1"/>
      <c r="Y1918" s="1"/>
    </row>
    <row r="1919" spans="1:25" ht="12.75" customHeight="1" x14ac:dyDescent="0.25">
      <c r="A1919" s="4">
        <v>70</v>
      </c>
      <c r="B1919" s="2" t="s">
        <v>2811</v>
      </c>
      <c r="C1919" s="2" t="s">
        <v>1757</v>
      </c>
      <c r="D1919" s="3" t="s">
        <v>69</v>
      </c>
      <c r="E1919" s="11">
        <v>6</v>
      </c>
      <c r="F1919" s="11">
        <v>31.67</v>
      </c>
      <c r="G1919" s="11">
        <v>190.02</v>
      </c>
      <c r="H1919" s="1"/>
      <c r="I1919" s="1"/>
      <c r="J1919" s="1"/>
      <c r="K1919" s="1"/>
      <c r="L1919" s="1"/>
      <c r="M1919" s="4"/>
      <c r="N1919" s="1"/>
      <c r="O1919" s="4"/>
      <c r="P1919" s="4"/>
      <c r="Q1919" s="4"/>
      <c r="R1919" s="4"/>
      <c r="S1919" s="4"/>
      <c r="T1919" s="1"/>
      <c r="U1919" s="1"/>
      <c r="V1919" s="1"/>
      <c r="W1919" s="1"/>
      <c r="X1919" s="1"/>
      <c r="Y1919" s="1"/>
    </row>
    <row r="1920" spans="1:25" ht="12.75" customHeight="1" x14ac:dyDescent="0.25">
      <c r="A1920" s="4">
        <v>71</v>
      </c>
      <c r="B1920" s="2" t="s">
        <v>2811</v>
      </c>
      <c r="C1920" s="2" t="s">
        <v>1758</v>
      </c>
      <c r="D1920" s="3" t="s">
        <v>69</v>
      </c>
      <c r="E1920" s="11">
        <v>14</v>
      </c>
      <c r="F1920" s="11">
        <v>31.67</v>
      </c>
      <c r="G1920" s="11">
        <v>443.38</v>
      </c>
      <c r="H1920" s="1"/>
      <c r="I1920" s="1"/>
      <c r="J1920" s="1"/>
      <c r="K1920" s="1"/>
      <c r="L1920" s="1"/>
      <c r="M1920" s="4"/>
      <c r="N1920" s="1"/>
      <c r="O1920" s="4"/>
      <c r="P1920" s="4"/>
      <c r="Q1920" s="4"/>
      <c r="R1920" s="4"/>
      <c r="S1920" s="4"/>
      <c r="T1920" s="1"/>
      <c r="U1920" s="1"/>
      <c r="V1920" s="1"/>
      <c r="W1920" s="1"/>
      <c r="X1920" s="1"/>
      <c r="Y1920" s="1"/>
    </row>
    <row r="1921" spans="1:25" ht="12.75" customHeight="1" x14ac:dyDescent="0.25">
      <c r="A1921" s="4">
        <v>72</v>
      </c>
      <c r="B1921" s="1" t="s">
        <v>1759</v>
      </c>
      <c r="C1921" s="2" t="s">
        <v>1760</v>
      </c>
      <c r="D1921" s="3" t="s">
        <v>37</v>
      </c>
      <c r="E1921" s="11">
        <v>0.13</v>
      </c>
      <c r="F1921" s="11">
        <v>4478.62</v>
      </c>
      <c r="G1921" s="11">
        <v>582.22</v>
      </c>
      <c r="H1921" s="1"/>
      <c r="I1921" s="1"/>
      <c r="J1921" s="1"/>
      <c r="K1921" s="1"/>
      <c r="L1921" s="1"/>
      <c r="M1921" s="4"/>
      <c r="N1921" s="1"/>
      <c r="O1921" s="4"/>
      <c r="P1921" s="4"/>
      <c r="Q1921" s="4"/>
      <c r="R1921" s="4"/>
      <c r="S1921" s="4"/>
      <c r="T1921" s="1"/>
      <c r="U1921" s="1"/>
      <c r="V1921" s="1"/>
      <c r="W1921" s="1"/>
      <c r="X1921" s="1"/>
      <c r="Y1921" s="1"/>
    </row>
    <row r="1922" spans="1:25" ht="12.75" customHeight="1" x14ac:dyDescent="0.25">
      <c r="A1922" s="4">
        <v>73</v>
      </c>
      <c r="B1922" s="1" t="s">
        <v>1761</v>
      </c>
      <c r="C1922" s="2" t="s">
        <v>1762</v>
      </c>
      <c r="D1922" s="3" t="s">
        <v>37</v>
      </c>
      <c r="E1922" s="11">
        <v>0.1</v>
      </c>
      <c r="F1922" s="11">
        <v>5803.45</v>
      </c>
      <c r="G1922" s="11">
        <v>580.35</v>
      </c>
      <c r="H1922" s="1"/>
      <c r="I1922" s="1"/>
      <c r="J1922" s="1"/>
      <c r="K1922" s="1"/>
      <c r="L1922" s="1"/>
      <c r="M1922" s="4"/>
      <c r="N1922" s="1"/>
      <c r="O1922" s="4"/>
      <c r="P1922" s="4"/>
      <c r="Q1922" s="4"/>
      <c r="R1922" s="4"/>
      <c r="S1922" s="4"/>
      <c r="T1922" s="1"/>
      <c r="U1922" s="1"/>
      <c r="V1922" s="1"/>
      <c r="W1922" s="1"/>
      <c r="X1922" s="1"/>
      <c r="Y1922" s="1"/>
    </row>
    <row r="1923" spans="1:25" ht="12.75" customHeight="1" x14ac:dyDescent="0.25">
      <c r="A1923" s="4">
        <v>74</v>
      </c>
      <c r="B1923" s="1" t="s">
        <v>1759</v>
      </c>
      <c r="C1923" s="2" t="s">
        <v>1763</v>
      </c>
      <c r="D1923" s="3" t="s">
        <v>37</v>
      </c>
      <c r="E1923" s="11">
        <v>0.66</v>
      </c>
      <c r="F1923" s="11">
        <v>4478.62</v>
      </c>
      <c r="G1923" s="11">
        <v>2955.89</v>
      </c>
      <c r="H1923" s="1"/>
      <c r="I1923" s="1"/>
      <c r="J1923" s="1"/>
      <c r="K1923" s="1"/>
      <c r="L1923" s="1"/>
      <c r="M1923" s="4"/>
      <c r="N1923" s="1"/>
      <c r="O1923" s="4"/>
      <c r="P1923" s="4"/>
      <c r="Q1923" s="4"/>
      <c r="R1923" s="4"/>
      <c r="S1923" s="4"/>
      <c r="T1923" s="1"/>
      <c r="U1923" s="1"/>
      <c r="V1923" s="1"/>
      <c r="W1923" s="1"/>
      <c r="X1923" s="1"/>
      <c r="Y1923" s="1"/>
    </row>
    <row r="1924" spans="1:25" ht="12.75" customHeight="1" x14ac:dyDescent="0.25">
      <c r="A1924" s="4">
        <v>75</v>
      </c>
      <c r="B1924" s="1" t="s">
        <v>1764</v>
      </c>
      <c r="C1924" s="2" t="s">
        <v>1765</v>
      </c>
      <c r="D1924" s="3" t="s">
        <v>37</v>
      </c>
      <c r="E1924" s="11">
        <v>0.59</v>
      </c>
      <c r="F1924" s="11">
        <v>5140.3500000000004</v>
      </c>
      <c r="G1924" s="11">
        <v>3032.81</v>
      </c>
      <c r="H1924" s="1"/>
      <c r="I1924" s="1"/>
      <c r="J1924" s="1"/>
      <c r="K1924" s="1"/>
      <c r="L1924" s="1"/>
      <c r="M1924" s="4"/>
      <c r="N1924" s="1"/>
      <c r="O1924" s="4"/>
      <c r="P1924" s="4"/>
      <c r="Q1924" s="4"/>
      <c r="R1924" s="4"/>
      <c r="S1924" s="4"/>
      <c r="T1924" s="1"/>
      <c r="U1924" s="1"/>
      <c r="V1924" s="1"/>
      <c r="W1924" s="1"/>
      <c r="X1924" s="1"/>
      <c r="Y1924" s="1"/>
    </row>
    <row r="1925" spans="1:25" ht="12.75" customHeight="1" x14ac:dyDescent="0.25">
      <c r="A1925" s="4">
        <v>76</v>
      </c>
      <c r="B1925" s="1" t="s">
        <v>1761</v>
      </c>
      <c r="C1925" s="2" t="s">
        <v>1766</v>
      </c>
      <c r="D1925" s="3" t="s">
        <v>37</v>
      </c>
      <c r="E1925" s="11">
        <v>0.11</v>
      </c>
      <c r="F1925" s="11">
        <v>5803.45</v>
      </c>
      <c r="G1925" s="11">
        <v>638.38</v>
      </c>
      <c r="H1925" s="1"/>
      <c r="I1925" s="1"/>
      <c r="J1925" s="1"/>
      <c r="K1925" s="1"/>
      <c r="L1925" s="1"/>
      <c r="M1925" s="4"/>
      <c r="N1925" s="1"/>
      <c r="O1925" s="4"/>
      <c r="P1925" s="4"/>
      <c r="Q1925" s="4"/>
      <c r="R1925" s="4"/>
      <c r="S1925" s="4"/>
      <c r="T1925" s="1"/>
      <c r="U1925" s="1"/>
      <c r="V1925" s="1"/>
      <c r="W1925" s="1"/>
      <c r="X1925" s="1"/>
      <c r="Y1925" s="1"/>
    </row>
    <row r="1926" spans="1:25" ht="12.75" customHeight="1" x14ac:dyDescent="0.25">
      <c r="A1926" s="4">
        <v>77</v>
      </c>
      <c r="B1926" s="1" t="s">
        <v>1767</v>
      </c>
      <c r="C1926" s="2" t="s">
        <v>1768</v>
      </c>
      <c r="D1926" s="3" t="s">
        <v>37</v>
      </c>
      <c r="E1926" s="11">
        <v>4.34</v>
      </c>
      <c r="F1926" s="11">
        <v>8552.9</v>
      </c>
      <c r="G1926" s="11">
        <v>37119.589999999997</v>
      </c>
      <c r="H1926" s="1"/>
      <c r="I1926" s="1"/>
      <c r="J1926" s="1"/>
      <c r="K1926" s="1"/>
      <c r="L1926" s="1"/>
      <c r="M1926" s="4"/>
      <c r="N1926" s="1"/>
      <c r="O1926" s="4"/>
      <c r="P1926" s="4"/>
      <c r="Q1926" s="4"/>
      <c r="R1926" s="4"/>
      <c r="S1926" s="4"/>
      <c r="T1926" s="1"/>
      <c r="U1926" s="1"/>
      <c r="V1926" s="1"/>
      <c r="W1926" s="1"/>
      <c r="X1926" s="1"/>
      <c r="Y1926" s="1"/>
    </row>
    <row r="1927" spans="1:25" ht="12.75" customHeight="1" x14ac:dyDescent="0.25">
      <c r="A1927" s="4">
        <v>78</v>
      </c>
      <c r="B1927" s="1" t="s">
        <v>1595</v>
      </c>
      <c r="C1927" s="2" t="s">
        <v>1769</v>
      </c>
      <c r="D1927" s="3" t="s">
        <v>37</v>
      </c>
      <c r="E1927" s="11">
        <v>4.54</v>
      </c>
      <c r="F1927" s="11">
        <v>10862.49</v>
      </c>
      <c r="G1927" s="11">
        <v>49315.7</v>
      </c>
      <c r="H1927" s="1"/>
      <c r="I1927" s="1"/>
      <c r="J1927" s="1"/>
      <c r="K1927" s="1"/>
      <c r="L1927" s="1"/>
      <c r="M1927" s="4"/>
      <c r="N1927" s="1"/>
      <c r="O1927" s="4"/>
      <c r="P1927" s="4"/>
      <c r="Q1927" s="4"/>
      <c r="R1927" s="4"/>
      <c r="S1927" s="4"/>
      <c r="T1927" s="1"/>
      <c r="U1927" s="1"/>
      <c r="V1927" s="1"/>
      <c r="W1927" s="1"/>
      <c r="X1927" s="1"/>
      <c r="Y1927" s="1"/>
    </row>
    <row r="1928" spans="1:25" ht="12.75" customHeight="1" x14ac:dyDescent="0.25">
      <c r="A1928" s="4">
        <v>79</v>
      </c>
      <c r="B1928" s="1" t="s">
        <v>1770</v>
      </c>
      <c r="C1928" s="2" t="s">
        <v>1771</v>
      </c>
      <c r="D1928" s="3" t="s">
        <v>37</v>
      </c>
      <c r="E1928" s="11">
        <v>1.58</v>
      </c>
      <c r="F1928" s="11">
        <v>11959.71</v>
      </c>
      <c r="G1928" s="11">
        <v>18896.34</v>
      </c>
      <c r="H1928" s="1"/>
      <c r="I1928" s="1"/>
      <c r="J1928" s="1"/>
      <c r="K1928" s="1"/>
      <c r="L1928" s="1"/>
      <c r="M1928" s="4"/>
      <c r="N1928" s="1"/>
      <c r="O1928" s="4"/>
      <c r="P1928" s="4"/>
      <c r="Q1928" s="4"/>
      <c r="R1928" s="4"/>
      <c r="S1928" s="4"/>
      <c r="T1928" s="1"/>
      <c r="U1928" s="1"/>
      <c r="V1928" s="1"/>
      <c r="W1928" s="1"/>
      <c r="X1928" s="1"/>
      <c r="Y1928" s="1"/>
    </row>
    <row r="1929" spans="1:25" ht="12.75" customHeight="1" x14ac:dyDescent="0.25">
      <c r="A1929" s="4">
        <v>80</v>
      </c>
      <c r="B1929" s="1" t="s">
        <v>1772</v>
      </c>
      <c r="C1929" s="2" t="s">
        <v>1773</v>
      </c>
      <c r="D1929" s="3" t="s">
        <v>37</v>
      </c>
      <c r="E1929" s="11">
        <v>0.08</v>
      </c>
      <c r="F1929" s="11">
        <v>13826.69</v>
      </c>
      <c r="G1929" s="11">
        <v>1106.1400000000001</v>
      </c>
      <c r="H1929" s="1"/>
      <c r="I1929" s="1"/>
      <c r="J1929" s="1"/>
      <c r="K1929" s="1"/>
      <c r="L1929" s="1"/>
      <c r="M1929" s="4"/>
      <c r="N1929" s="1"/>
      <c r="O1929" s="4"/>
      <c r="P1929" s="4"/>
      <c r="Q1929" s="4"/>
      <c r="R1929" s="4"/>
      <c r="S1929" s="4"/>
      <c r="T1929" s="1"/>
      <c r="U1929" s="1"/>
      <c r="V1929" s="1"/>
      <c r="W1929" s="1"/>
      <c r="X1929" s="1"/>
      <c r="Y1929" s="1"/>
    </row>
    <row r="1930" spans="1:25" ht="12.75" customHeight="1" x14ac:dyDescent="0.25">
      <c r="A1930" s="4">
        <v>81</v>
      </c>
      <c r="B1930" s="1" t="s">
        <v>1670</v>
      </c>
      <c r="C1930" s="1" t="s">
        <v>1671</v>
      </c>
      <c r="D1930" s="3" t="s">
        <v>69</v>
      </c>
      <c r="E1930" s="11">
        <v>13.26</v>
      </c>
      <c r="F1930" s="11">
        <v>8.6</v>
      </c>
      <c r="G1930" s="11">
        <v>114.04</v>
      </c>
      <c r="H1930" s="1"/>
      <c r="I1930" s="1"/>
      <c r="J1930" s="1"/>
      <c r="K1930" s="1"/>
      <c r="L1930" s="1"/>
      <c r="M1930" s="4"/>
      <c r="N1930" s="1"/>
      <c r="O1930" s="4"/>
      <c r="P1930" s="4"/>
      <c r="Q1930" s="4"/>
      <c r="R1930" s="4"/>
      <c r="S1930" s="4"/>
      <c r="T1930" s="1"/>
      <c r="U1930" s="1"/>
      <c r="V1930" s="1"/>
      <c r="W1930" s="1"/>
      <c r="X1930" s="1"/>
      <c r="Y1930" s="1"/>
    </row>
    <row r="1931" spans="1:25" ht="12.75" customHeight="1" x14ac:dyDescent="0.25">
      <c r="A1931" s="4">
        <v>82</v>
      </c>
      <c r="B1931" s="1" t="s">
        <v>1670</v>
      </c>
      <c r="C1931" s="1" t="s">
        <v>1774</v>
      </c>
      <c r="D1931" s="3" t="s">
        <v>69</v>
      </c>
      <c r="E1931" s="11">
        <v>95.88</v>
      </c>
      <c r="F1931" s="11">
        <v>12.07</v>
      </c>
      <c r="G1931" s="11">
        <v>1157.27</v>
      </c>
      <c r="H1931" s="1"/>
      <c r="I1931" s="1"/>
      <c r="J1931" s="1"/>
      <c r="K1931" s="1"/>
      <c r="L1931" s="1"/>
      <c r="M1931" s="4"/>
      <c r="N1931" s="1"/>
      <c r="O1931" s="4"/>
      <c r="P1931" s="4"/>
      <c r="Q1931" s="4"/>
      <c r="R1931" s="4"/>
      <c r="S1931" s="4"/>
      <c r="T1931" s="1"/>
      <c r="U1931" s="1"/>
      <c r="V1931" s="1"/>
      <c r="W1931" s="1"/>
      <c r="X1931" s="1"/>
      <c r="Y1931" s="1"/>
    </row>
    <row r="1932" spans="1:25" ht="12.75" customHeight="1" x14ac:dyDescent="0.25">
      <c r="A1932" s="4">
        <v>83</v>
      </c>
      <c r="B1932" s="1" t="s">
        <v>1670</v>
      </c>
      <c r="C1932" s="1" t="s">
        <v>1775</v>
      </c>
      <c r="D1932" s="3" t="s">
        <v>69</v>
      </c>
      <c r="E1932" s="11">
        <v>17.34</v>
      </c>
      <c r="F1932" s="11">
        <v>31.57</v>
      </c>
      <c r="G1932" s="11">
        <v>547.41999999999996</v>
      </c>
      <c r="H1932" s="1"/>
      <c r="I1932" s="1"/>
      <c r="J1932" s="1"/>
      <c r="K1932" s="1"/>
      <c r="L1932" s="1"/>
      <c r="M1932" s="4"/>
      <c r="N1932" s="1"/>
      <c r="O1932" s="4"/>
      <c r="P1932" s="4"/>
      <c r="Q1932" s="4"/>
      <c r="R1932" s="4"/>
      <c r="S1932" s="4"/>
      <c r="T1932" s="1"/>
      <c r="U1932" s="1"/>
      <c r="V1932" s="1"/>
      <c r="W1932" s="1"/>
      <c r="X1932" s="1"/>
      <c r="Y1932" s="1"/>
    </row>
    <row r="1933" spans="1:25" ht="12.75" customHeight="1" x14ac:dyDescent="0.25">
      <c r="A1933" s="4">
        <v>84</v>
      </c>
      <c r="B1933" s="1" t="s">
        <v>1670</v>
      </c>
      <c r="C1933" s="1" t="s">
        <v>1776</v>
      </c>
      <c r="D1933" s="3" t="s">
        <v>69</v>
      </c>
      <c r="E1933" s="11">
        <v>45.9</v>
      </c>
      <c r="F1933" s="11">
        <v>26.42</v>
      </c>
      <c r="G1933" s="11">
        <v>1212.68</v>
      </c>
      <c r="H1933" s="1"/>
      <c r="I1933" s="1"/>
      <c r="J1933" s="1"/>
      <c r="K1933" s="1"/>
      <c r="L1933" s="1"/>
      <c r="M1933" s="4"/>
      <c r="N1933" s="1"/>
      <c r="O1933" s="4"/>
      <c r="P1933" s="4"/>
      <c r="Q1933" s="4"/>
      <c r="R1933" s="4"/>
      <c r="S1933" s="4"/>
      <c r="T1933" s="1"/>
      <c r="U1933" s="1"/>
      <c r="V1933" s="1"/>
      <c r="W1933" s="1"/>
      <c r="X1933" s="1"/>
      <c r="Y1933" s="1"/>
    </row>
    <row r="1934" spans="1:25" ht="12.75" customHeight="1" x14ac:dyDescent="0.25">
      <c r="A1934" s="4">
        <v>85</v>
      </c>
      <c r="B1934" s="1" t="s">
        <v>1670</v>
      </c>
      <c r="C1934" s="1" t="s">
        <v>1777</v>
      </c>
      <c r="D1934" s="3" t="s">
        <v>69</v>
      </c>
      <c r="E1934" s="11">
        <v>62.22</v>
      </c>
      <c r="F1934" s="11">
        <v>39.630000000000003</v>
      </c>
      <c r="G1934" s="11">
        <v>2465.7800000000002</v>
      </c>
      <c r="H1934" s="1"/>
      <c r="I1934" s="1"/>
      <c r="J1934" s="1"/>
      <c r="K1934" s="1"/>
      <c r="L1934" s="1"/>
      <c r="M1934" s="4"/>
      <c r="N1934" s="1"/>
      <c r="O1934" s="4"/>
      <c r="P1934" s="4"/>
      <c r="Q1934" s="4"/>
      <c r="R1934" s="4"/>
      <c r="S1934" s="4"/>
      <c r="T1934" s="1"/>
      <c r="U1934" s="1"/>
      <c r="V1934" s="1"/>
      <c r="W1934" s="1"/>
      <c r="X1934" s="1"/>
      <c r="Y1934" s="1"/>
    </row>
    <row r="1935" spans="1:25" ht="12.75" customHeight="1" x14ac:dyDescent="0.25">
      <c r="A1935" s="4">
        <v>86</v>
      </c>
      <c r="B1935" s="1" t="s">
        <v>1670</v>
      </c>
      <c r="C1935" s="1" t="s">
        <v>1778</v>
      </c>
      <c r="D1935" s="3" t="s">
        <v>69</v>
      </c>
      <c r="E1935" s="11">
        <v>25.5</v>
      </c>
      <c r="F1935" s="11">
        <v>57.98</v>
      </c>
      <c r="G1935" s="11">
        <v>1478.49</v>
      </c>
      <c r="H1935" s="1"/>
      <c r="I1935" s="1"/>
      <c r="J1935" s="1"/>
      <c r="K1935" s="1"/>
      <c r="L1935" s="1"/>
      <c r="M1935" s="4"/>
      <c r="N1935" s="1"/>
      <c r="O1935" s="4"/>
      <c r="P1935" s="4"/>
      <c r="Q1935" s="4"/>
      <c r="R1935" s="4"/>
      <c r="S1935" s="4"/>
      <c r="T1935" s="1"/>
      <c r="U1935" s="1"/>
      <c r="V1935" s="1"/>
      <c r="W1935" s="1"/>
      <c r="X1935" s="1"/>
      <c r="Y1935" s="1"/>
    </row>
    <row r="1936" spans="1:25" ht="12.75" customHeight="1" x14ac:dyDescent="0.25">
      <c r="A1936" s="4">
        <v>87</v>
      </c>
      <c r="B1936" s="2" t="s">
        <v>2815</v>
      </c>
      <c r="C1936" s="2" t="s">
        <v>1779</v>
      </c>
      <c r="D1936" s="3" t="s">
        <v>69</v>
      </c>
      <c r="E1936" s="11">
        <v>111.18</v>
      </c>
      <c r="F1936" s="11">
        <v>8.75</v>
      </c>
      <c r="G1936" s="11">
        <v>972.83</v>
      </c>
      <c r="H1936" s="1"/>
      <c r="I1936" s="1"/>
      <c r="J1936" s="1"/>
      <c r="K1936" s="1"/>
      <c r="L1936" s="1"/>
      <c r="M1936" s="4"/>
      <c r="N1936" s="1"/>
      <c r="O1936" s="4"/>
      <c r="P1936" s="4"/>
      <c r="Q1936" s="4"/>
      <c r="R1936" s="4"/>
      <c r="S1936" s="4"/>
      <c r="T1936" s="1"/>
      <c r="U1936" s="1"/>
      <c r="V1936" s="1"/>
      <c r="W1936" s="1"/>
      <c r="X1936" s="1"/>
      <c r="Y1936" s="1"/>
    </row>
    <row r="1937" spans="1:25" ht="12.75" customHeight="1" x14ac:dyDescent="0.25">
      <c r="A1937" s="4">
        <v>88</v>
      </c>
      <c r="B1937" s="2" t="s">
        <v>2816</v>
      </c>
      <c r="C1937" s="2" t="s">
        <v>1780</v>
      </c>
      <c r="D1937" s="3" t="s">
        <v>69</v>
      </c>
      <c r="E1937" s="11">
        <v>634.44000000000005</v>
      </c>
      <c r="F1937" s="11">
        <v>19.829999999999998</v>
      </c>
      <c r="G1937" s="11">
        <v>12580.95</v>
      </c>
      <c r="H1937" s="1"/>
      <c r="I1937" s="1"/>
      <c r="J1937" s="1"/>
      <c r="K1937" s="1"/>
      <c r="L1937" s="1"/>
      <c r="M1937" s="4"/>
      <c r="N1937" s="1"/>
      <c r="O1937" s="4"/>
      <c r="P1937" s="4"/>
      <c r="Q1937" s="4"/>
      <c r="R1937" s="4"/>
      <c r="S1937" s="4"/>
      <c r="T1937" s="1"/>
      <c r="U1937" s="1"/>
      <c r="V1937" s="1"/>
      <c r="W1937" s="1"/>
      <c r="X1937" s="1"/>
      <c r="Y1937" s="1"/>
    </row>
    <row r="1938" spans="1:25" ht="12.75" customHeight="1" x14ac:dyDescent="0.25">
      <c r="A1938" s="4">
        <v>89</v>
      </c>
      <c r="B1938" s="2" t="s">
        <v>2817</v>
      </c>
      <c r="C1938" s="2" t="s">
        <v>1781</v>
      </c>
      <c r="D1938" s="3" t="s">
        <v>69</v>
      </c>
      <c r="E1938" s="11">
        <v>8.16</v>
      </c>
      <c r="F1938" s="11">
        <v>22.59</v>
      </c>
      <c r="G1938" s="11">
        <v>184.33</v>
      </c>
      <c r="H1938" s="1"/>
      <c r="I1938" s="1"/>
      <c r="J1938" s="1"/>
      <c r="K1938" s="1"/>
      <c r="L1938" s="1"/>
      <c r="M1938" s="4"/>
      <c r="N1938" s="1"/>
      <c r="O1938" s="4"/>
      <c r="P1938" s="4"/>
      <c r="Q1938" s="4"/>
      <c r="R1938" s="4"/>
      <c r="S1938" s="4"/>
      <c r="T1938" s="1"/>
      <c r="U1938" s="1"/>
      <c r="V1938" s="1"/>
      <c r="W1938" s="1"/>
      <c r="X1938" s="1"/>
      <c r="Y1938" s="1"/>
    </row>
    <row r="1939" spans="1:25" ht="12.75" customHeight="1" x14ac:dyDescent="0.25">
      <c r="A1939" s="4">
        <v>90</v>
      </c>
      <c r="B1939" s="2" t="s">
        <v>2818</v>
      </c>
      <c r="C1939" s="2" t="s">
        <v>1782</v>
      </c>
      <c r="D1939" s="3" t="s">
        <v>69</v>
      </c>
      <c r="E1939" s="11">
        <v>219.3</v>
      </c>
      <c r="F1939" s="11">
        <v>27.86</v>
      </c>
      <c r="G1939" s="11">
        <v>6109.7</v>
      </c>
      <c r="H1939" s="1"/>
      <c r="I1939" s="1"/>
      <c r="J1939" s="1"/>
      <c r="K1939" s="1"/>
      <c r="L1939" s="1"/>
      <c r="M1939" s="4"/>
      <c r="N1939" s="1"/>
      <c r="O1939" s="4"/>
      <c r="P1939" s="4"/>
      <c r="Q1939" s="4"/>
      <c r="R1939" s="4"/>
      <c r="S1939" s="4"/>
      <c r="T1939" s="1"/>
      <c r="U1939" s="1"/>
      <c r="V1939" s="1"/>
      <c r="W1939" s="1"/>
      <c r="X1939" s="1"/>
      <c r="Y1939" s="1"/>
    </row>
    <row r="1940" spans="1:25" ht="12.75" customHeight="1" x14ac:dyDescent="0.25">
      <c r="A1940" s="4">
        <v>91</v>
      </c>
      <c r="B1940" s="2" t="s">
        <v>2819</v>
      </c>
      <c r="C1940" s="2" t="s">
        <v>1783</v>
      </c>
      <c r="D1940" s="3" t="s">
        <v>69</v>
      </c>
      <c r="E1940" s="11">
        <v>4.08</v>
      </c>
      <c r="F1940" s="11">
        <v>35.78</v>
      </c>
      <c r="G1940" s="11">
        <v>145.97999999999999</v>
      </c>
      <c r="H1940" s="1"/>
      <c r="I1940" s="1"/>
      <c r="J1940" s="1"/>
      <c r="K1940" s="1"/>
      <c r="L1940" s="1"/>
      <c r="M1940" s="4"/>
      <c r="N1940" s="1"/>
      <c r="O1940" s="4"/>
      <c r="P1940" s="4"/>
      <c r="Q1940" s="4"/>
      <c r="R1940" s="4"/>
      <c r="S1940" s="4"/>
      <c r="T1940" s="1"/>
      <c r="U1940" s="1"/>
      <c r="V1940" s="1"/>
      <c r="W1940" s="1"/>
      <c r="X1940" s="1"/>
      <c r="Y1940" s="1"/>
    </row>
    <row r="1941" spans="1:25" ht="12.75" customHeight="1" x14ac:dyDescent="0.25">
      <c r="A1941" s="4">
        <v>92</v>
      </c>
      <c r="B1941" s="1" t="s">
        <v>1784</v>
      </c>
      <c r="C1941" s="2" t="s">
        <v>1785</v>
      </c>
      <c r="D1941" s="3" t="s">
        <v>37</v>
      </c>
      <c r="E1941" s="11">
        <v>1.47</v>
      </c>
      <c r="F1941" s="11">
        <v>2212.25</v>
      </c>
      <c r="G1941" s="11">
        <v>3252.01</v>
      </c>
      <c r="H1941" s="1"/>
      <c r="I1941" s="1"/>
      <c r="J1941" s="1"/>
      <c r="K1941" s="1"/>
      <c r="L1941" s="1"/>
      <c r="M1941" s="4"/>
      <c r="N1941" s="1"/>
      <c r="O1941" s="4"/>
      <c r="P1941" s="4"/>
      <c r="Q1941" s="4"/>
      <c r="R1941" s="4"/>
      <c r="S1941" s="4"/>
      <c r="T1941" s="1"/>
      <c r="U1941" s="1"/>
      <c r="V1941" s="1"/>
      <c r="W1941" s="1"/>
      <c r="X1941" s="1"/>
      <c r="Y1941" s="1"/>
    </row>
    <row r="1942" spans="1:25" ht="12.75" customHeight="1" x14ac:dyDescent="0.25">
      <c r="A1942" s="4">
        <v>93</v>
      </c>
      <c r="B1942" s="2" t="s">
        <v>2820</v>
      </c>
      <c r="C1942" s="1" t="s">
        <v>1786</v>
      </c>
      <c r="D1942" s="3" t="s">
        <v>69</v>
      </c>
      <c r="E1942" s="11">
        <v>147</v>
      </c>
      <c r="F1942" s="11">
        <v>26.47</v>
      </c>
      <c r="G1942" s="11">
        <v>3891.09</v>
      </c>
      <c r="H1942" s="1"/>
      <c r="I1942" s="1"/>
      <c r="J1942" s="1"/>
      <c r="K1942" s="1"/>
      <c r="L1942" s="1"/>
      <c r="M1942" s="4"/>
      <c r="N1942" s="1"/>
      <c r="O1942" s="4"/>
      <c r="P1942" s="4"/>
      <c r="Q1942" s="4"/>
      <c r="R1942" s="4"/>
      <c r="S1942" s="4"/>
      <c r="T1942" s="1"/>
      <c r="U1942" s="1"/>
      <c r="V1942" s="1"/>
      <c r="W1942" s="1"/>
      <c r="X1942" s="1"/>
      <c r="Y1942" s="1"/>
    </row>
    <row r="1943" spans="1:25" ht="12.75" customHeight="1" x14ac:dyDescent="0.25">
      <c r="A1943" s="4">
        <v>94</v>
      </c>
      <c r="B1943" s="1" t="s">
        <v>1787</v>
      </c>
      <c r="C1943" s="2" t="s">
        <v>1788</v>
      </c>
      <c r="D1943" s="3" t="s">
        <v>37</v>
      </c>
      <c r="E1943" s="11">
        <v>0.26</v>
      </c>
      <c r="F1943" s="11">
        <v>2021.01</v>
      </c>
      <c r="G1943" s="11">
        <v>525.46</v>
      </c>
      <c r="H1943" s="1"/>
      <c r="I1943" s="1"/>
      <c r="J1943" s="1"/>
      <c r="K1943" s="1"/>
      <c r="L1943" s="1"/>
      <c r="M1943" s="4"/>
      <c r="N1943" s="1"/>
      <c r="O1943" s="4"/>
      <c r="P1943" s="4"/>
      <c r="Q1943" s="4"/>
      <c r="R1943" s="4"/>
      <c r="S1943" s="4"/>
      <c r="T1943" s="1"/>
      <c r="U1943" s="1"/>
      <c r="V1943" s="1"/>
      <c r="W1943" s="1"/>
      <c r="X1943" s="1"/>
      <c r="Y1943" s="1"/>
    </row>
    <row r="1944" spans="1:25" ht="12.75" customHeight="1" x14ac:dyDescent="0.25">
      <c r="A1944" s="4">
        <v>95</v>
      </c>
      <c r="B1944" s="2" t="s">
        <v>2821</v>
      </c>
      <c r="C1944" s="1" t="s">
        <v>1789</v>
      </c>
      <c r="D1944" s="3" t="s">
        <v>69</v>
      </c>
      <c r="E1944" s="11">
        <v>26</v>
      </c>
      <c r="F1944" s="11">
        <v>22.51</v>
      </c>
      <c r="G1944" s="11">
        <v>585.26</v>
      </c>
      <c r="H1944" s="1"/>
      <c r="I1944" s="1"/>
      <c r="J1944" s="1"/>
      <c r="K1944" s="1"/>
      <c r="L1944" s="1"/>
      <c r="M1944" s="4"/>
      <c r="N1944" s="1"/>
      <c r="O1944" s="4"/>
      <c r="P1944" s="4"/>
      <c r="Q1944" s="4"/>
      <c r="R1944" s="4"/>
      <c r="S1944" s="4"/>
      <c r="T1944" s="1"/>
      <c r="U1944" s="1"/>
      <c r="V1944" s="1"/>
      <c r="W1944" s="1"/>
      <c r="X1944" s="1"/>
      <c r="Y1944" s="1"/>
    </row>
    <row r="1945" spans="1:25" ht="12.75" customHeight="1" x14ac:dyDescent="0.25">
      <c r="A1945" s="4" t="s">
        <v>1790</v>
      </c>
      <c r="B1945" s="1"/>
      <c r="C1945" s="1"/>
      <c r="D1945" s="3"/>
      <c r="E1945" s="3"/>
      <c r="F1945" s="3"/>
      <c r="G1945" s="3"/>
      <c r="H1945" s="1"/>
      <c r="I1945" s="1"/>
      <c r="J1945" s="1"/>
      <c r="K1945" s="1"/>
      <c r="L1945" s="1"/>
      <c r="M1945" s="4"/>
      <c r="N1945" s="1"/>
      <c r="O1945" s="4"/>
      <c r="P1945" s="4"/>
      <c r="Q1945" s="4"/>
      <c r="R1945" s="4"/>
      <c r="S1945" s="4"/>
      <c r="T1945" s="1"/>
      <c r="U1945" s="1"/>
      <c r="V1945" s="1"/>
      <c r="W1945" s="1"/>
      <c r="X1945" s="1"/>
      <c r="Y1945" s="1"/>
    </row>
    <row r="1946" spans="1:25" ht="12.75" customHeight="1" x14ac:dyDescent="0.25">
      <c r="A1946" s="4">
        <v>2</v>
      </c>
      <c r="B1946" s="2" t="s">
        <v>2822</v>
      </c>
      <c r="C1946" s="2" t="s">
        <v>1791</v>
      </c>
      <c r="D1946" s="3" t="s">
        <v>69</v>
      </c>
      <c r="E1946" s="11">
        <v>106</v>
      </c>
      <c r="F1946" s="11">
        <v>215.67</v>
      </c>
      <c r="G1946" s="11">
        <v>22861.02</v>
      </c>
      <c r="H1946" s="1"/>
      <c r="I1946" s="1"/>
      <c r="J1946" s="1"/>
      <c r="K1946" s="1"/>
      <c r="L1946" s="1"/>
      <c r="M1946" s="4"/>
      <c r="N1946" s="1"/>
      <c r="O1946" s="4"/>
      <c r="P1946" s="4"/>
      <c r="Q1946" s="4"/>
      <c r="R1946" s="4"/>
      <c r="S1946" s="4"/>
      <c r="T1946" s="1"/>
      <c r="U1946" s="1"/>
      <c r="V1946" s="1"/>
      <c r="W1946" s="1"/>
      <c r="X1946" s="1"/>
      <c r="Y1946" s="1"/>
    </row>
    <row r="1947" spans="1:25" ht="12.75" customHeight="1" x14ac:dyDescent="0.25">
      <c r="A1947" s="4">
        <v>3</v>
      </c>
      <c r="B1947" s="2" t="s">
        <v>2823</v>
      </c>
      <c r="C1947" s="1" t="s">
        <v>1792</v>
      </c>
      <c r="D1947" s="3" t="s">
        <v>35</v>
      </c>
      <c r="E1947" s="11">
        <v>106</v>
      </c>
      <c r="F1947" s="11">
        <v>65.7</v>
      </c>
      <c r="G1947" s="11">
        <v>6964.2</v>
      </c>
      <c r="H1947" s="1"/>
      <c r="I1947" s="1"/>
      <c r="J1947" s="1"/>
      <c r="K1947" s="1"/>
      <c r="L1947" s="1"/>
      <c r="M1947" s="4"/>
      <c r="N1947" s="1"/>
      <c r="O1947" s="4"/>
      <c r="P1947" s="4"/>
      <c r="Q1947" s="4"/>
      <c r="R1947" s="4"/>
      <c r="S1947" s="4"/>
      <c r="T1947" s="1"/>
      <c r="U1947" s="1"/>
      <c r="V1947" s="1"/>
      <c r="W1947" s="1"/>
      <c r="X1947" s="1"/>
      <c r="Y1947" s="1"/>
    </row>
    <row r="1948" spans="1:25" ht="12.75" customHeight="1" x14ac:dyDescent="0.25">
      <c r="A1948" s="4">
        <v>4</v>
      </c>
      <c r="B1948" s="2" t="s">
        <v>2824</v>
      </c>
      <c r="C1948" s="2" t="s">
        <v>1793</v>
      </c>
      <c r="D1948" s="3" t="s">
        <v>35</v>
      </c>
      <c r="E1948" s="11">
        <v>12</v>
      </c>
      <c r="F1948" s="11">
        <v>171.33</v>
      </c>
      <c r="G1948" s="11">
        <v>2055.96</v>
      </c>
      <c r="H1948" s="1"/>
      <c r="I1948" s="1"/>
      <c r="J1948" s="1"/>
      <c r="K1948" s="1"/>
      <c r="L1948" s="1"/>
      <c r="M1948" s="4"/>
      <c r="N1948" s="1"/>
      <c r="O1948" s="4"/>
      <c r="P1948" s="4"/>
      <c r="Q1948" s="4"/>
      <c r="R1948" s="4"/>
      <c r="S1948" s="4"/>
      <c r="T1948" s="1"/>
      <c r="U1948" s="1"/>
      <c r="V1948" s="1"/>
      <c r="W1948" s="1"/>
      <c r="X1948" s="1"/>
      <c r="Y1948" s="1"/>
    </row>
    <row r="1949" spans="1:25" ht="12.75" customHeight="1" x14ac:dyDescent="0.25">
      <c r="A1949" s="4">
        <v>5</v>
      </c>
      <c r="B1949" s="2" t="s">
        <v>2825</v>
      </c>
      <c r="C1949" s="2" t="s">
        <v>1794</v>
      </c>
      <c r="D1949" s="3" t="s">
        <v>35</v>
      </c>
      <c r="E1949" s="11">
        <v>118</v>
      </c>
      <c r="F1949" s="11">
        <v>4.67</v>
      </c>
      <c r="G1949" s="11">
        <v>551.05999999999995</v>
      </c>
      <c r="H1949" s="1"/>
      <c r="I1949" s="1"/>
      <c r="J1949" s="1"/>
      <c r="K1949" s="1"/>
      <c r="L1949" s="1"/>
      <c r="M1949" s="4"/>
      <c r="N1949" s="1"/>
      <c r="O1949" s="4"/>
      <c r="P1949" s="4"/>
      <c r="Q1949" s="4"/>
      <c r="R1949" s="4"/>
      <c r="S1949" s="4"/>
      <c r="T1949" s="1"/>
      <c r="U1949" s="1"/>
      <c r="V1949" s="1"/>
      <c r="W1949" s="1"/>
      <c r="X1949" s="1"/>
      <c r="Y1949" s="1"/>
    </row>
    <row r="1950" spans="1:25" ht="12.75" customHeight="1" x14ac:dyDescent="0.25">
      <c r="A1950" s="4">
        <v>6</v>
      </c>
      <c r="B1950" s="2" t="s">
        <v>2826</v>
      </c>
      <c r="C1950" s="2" t="s">
        <v>1795</v>
      </c>
      <c r="D1950" s="3" t="s">
        <v>35</v>
      </c>
      <c r="E1950" s="11">
        <v>10</v>
      </c>
      <c r="F1950" s="11">
        <v>168.36</v>
      </c>
      <c r="G1950" s="11">
        <v>1683.6</v>
      </c>
      <c r="H1950" s="1"/>
      <c r="I1950" s="1"/>
      <c r="J1950" s="1"/>
      <c r="K1950" s="1"/>
      <c r="L1950" s="1"/>
      <c r="M1950" s="4"/>
      <c r="N1950" s="1"/>
      <c r="O1950" s="4"/>
      <c r="P1950" s="4"/>
      <c r="Q1950" s="4"/>
      <c r="R1950" s="4"/>
      <c r="S1950" s="4"/>
      <c r="T1950" s="1"/>
      <c r="U1950" s="1"/>
      <c r="V1950" s="1"/>
      <c r="W1950" s="1"/>
      <c r="X1950" s="1"/>
      <c r="Y1950" s="1"/>
    </row>
    <row r="1951" spans="1:25" ht="12.75" customHeight="1" x14ac:dyDescent="0.25">
      <c r="A1951" s="4">
        <v>7</v>
      </c>
      <c r="B1951" s="2" t="s">
        <v>2827</v>
      </c>
      <c r="C1951" s="2" t="s">
        <v>1796</v>
      </c>
      <c r="D1951" s="3" t="s">
        <v>35</v>
      </c>
      <c r="E1951" s="11">
        <v>6</v>
      </c>
      <c r="F1951" s="11">
        <v>173.17</v>
      </c>
      <c r="G1951" s="11">
        <v>1039.02</v>
      </c>
      <c r="H1951" s="1"/>
      <c r="I1951" s="1"/>
      <c r="J1951" s="1"/>
      <c r="K1951" s="1"/>
      <c r="L1951" s="1"/>
      <c r="M1951" s="4"/>
      <c r="N1951" s="1"/>
      <c r="O1951" s="4"/>
      <c r="P1951" s="4"/>
      <c r="Q1951" s="4"/>
      <c r="R1951" s="4"/>
      <c r="S1951" s="4"/>
      <c r="T1951" s="1"/>
      <c r="U1951" s="1"/>
      <c r="V1951" s="1"/>
      <c r="W1951" s="1"/>
      <c r="X1951" s="1"/>
      <c r="Y1951" s="1"/>
    </row>
    <row r="1952" spans="1:25" ht="12.75" customHeight="1" x14ac:dyDescent="0.25">
      <c r="A1952" s="4">
        <v>8</v>
      </c>
      <c r="B1952" s="2" t="s">
        <v>2492</v>
      </c>
      <c r="C1952" s="1" t="s">
        <v>1797</v>
      </c>
      <c r="D1952" s="3" t="s">
        <v>1798</v>
      </c>
      <c r="E1952" s="11">
        <v>6</v>
      </c>
      <c r="F1952" s="11">
        <v>260.16000000000003</v>
      </c>
      <c r="G1952" s="11">
        <v>1560.96</v>
      </c>
      <c r="H1952" s="1"/>
      <c r="I1952" s="1"/>
      <c r="J1952" s="1"/>
      <c r="K1952" s="1"/>
      <c r="L1952" s="1"/>
      <c r="M1952" s="4"/>
      <c r="N1952" s="1"/>
      <c r="O1952" s="4"/>
      <c r="P1952" s="4"/>
      <c r="Q1952" s="4"/>
      <c r="R1952" s="4"/>
      <c r="S1952" s="4"/>
      <c r="T1952" s="1"/>
      <c r="U1952" s="1"/>
      <c r="V1952" s="1"/>
      <c r="W1952" s="1"/>
      <c r="X1952" s="1"/>
      <c r="Y1952" s="1"/>
    </row>
    <row r="1953" spans="1:25" ht="12.75" customHeight="1" x14ac:dyDescent="0.25">
      <c r="A1953" s="4">
        <v>9</v>
      </c>
      <c r="B1953" s="2" t="s">
        <v>2828</v>
      </c>
      <c r="C1953" s="1" t="s">
        <v>1799</v>
      </c>
      <c r="D1953" s="3" t="s">
        <v>35</v>
      </c>
      <c r="E1953" s="11">
        <v>6</v>
      </c>
      <c r="F1953" s="11">
        <v>442.81</v>
      </c>
      <c r="G1953" s="11">
        <v>2656.86</v>
      </c>
      <c r="H1953" s="1"/>
      <c r="I1953" s="1"/>
      <c r="J1953" s="1"/>
      <c r="K1953" s="1"/>
      <c r="L1953" s="1"/>
      <c r="M1953" s="4"/>
      <c r="N1953" s="1"/>
      <c r="O1953" s="4"/>
      <c r="P1953" s="4"/>
      <c r="Q1953" s="4"/>
      <c r="R1953" s="4"/>
      <c r="S1953" s="4"/>
      <c r="T1953" s="1"/>
      <c r="U1953" s="1"/>
      <c r="V1953" s="1"/>
      <c r="W1953" s="1"/>
      <c r="X1953" s="1"/>
      <c r="Y1953" s="1"/>
    </row>
    <row r="1954" spans="1:25" ht="12.75" customHeight="1" x14ac:dyDescent="0.25">
      <c r="A1954" s="4">
        <v>10</v>
      </c>
      <c r="B1954" s="2" t="s">
        <v>2829</v>
      </c>
      <c r="C1954" s="1" t="s">
        <v>1800</v>
      </c>
      <c r="D1954" s="3" t="s">
        <v>35</v>
      </c>
      <c r="E1954" s="11">
        <v>24</v>
      </c>
      <c r="F1954" s="11">
        <v>1.25</v>
      </c>
      <c r="G1954" s="11">
        <v>30</v>
      </c>
      <c r="H1954" s="1"/>
      <c r="I1954" s="1"/>
      <c r="J1954" s="1"/>
      <c r="K1954" s="1"/>
      <c r="L1954" s="1"/>
      <c r="M1954" s="4"/>
      <c r="N1954" s="1"/>
      <c r="O1954" s="4"/>
      <c r="P1954" s="4"/>
      <c r="Q1954" s="4"/>
      <c r="R1954" s="4"/>
      <c r="S1954" s="4"/>
      <c r="T1954" s="1"/>
      <c r="U1954" s="1"/>
      <c r="V1954" s="1"/>
      <c r="W1954" s="1"/>
      <c r="X1954" s="1"/>
      <c r="Y1954" s="1"/>
    </row>
    <row r="1955" spans="1:25" ht="12.75" customHeight="1" x14ac:dyDescent="0.25">
      <c r="A1955" s="4">
        <v>11</v>
      </c>
      <c r="B1955" s="1" t="s">
        <v>11</v>
      </c>
      <c r="C1955" s="2" t="s">
        <v>12</v>
      </c>
      <c r="D1955" s="3" t="s">
        <v>13</v>
      </c>
      <c r="E1955" s="11">
        <v>3.6000000000000004E-2</v>
      </c>
      <c r="F1955" s="11">
        <v>14569.17</v>
      </c>
      <c r="G1955" s="11">
        <v>524.49</v>
      </c>
      <c r="H1955" s="1"/>
      <c r="I1955" s="1"/>
      <c r="J1955" s="1"/>
      <c r="K1955" s="1"/>
      <c r="L1955" s="1"/>
      <c r="M1955" s="4"/>
      <c r="N1955" s="1"/>
      <c r="O1955" s="4"/>
      <c r="P1955" s="4"/>
      <c r="Q1955" s="4"/>
      <c r="R1955" s="4"/>
      <c r="S1955" s="4"/>
      <c r="T1955" s="1"/>
      <c r="U1955" s="1"/>
      <c r="V1955" s="1"/>
      <c r="W1955" s="1"/>
      <c r="X1955" s="1"/>
      <c r="Y1955" s="1"/>
    </row>
    <row r="1956" spans="1:25" ht="12.75" customHeight="1" x14ac:dyDescent="0.25">
      <c r="A1956" s="4">
        <v>12</v>
      </c>
      <c r="B1956" s="1" t="s">
        <v>1801</v>
      </c>
      <c r="C1956" s="2" t="s">
        <v>1802</v>
      </c>
      <c r="D1956" s="3" t="s">
        <v>13</v>
      </c>
      <c r="E1956" s="11">
        <v>3.6000000000000004E-2</v>
      </c>
      <c r="F1956" s="11">
        <v>8246.16</v>
      </c>
      <c r="G1956" s="11">
        <v>296.86</v>
      </c>
      <c r="H1956" s="1"/>
      <c r="I1956" s="1"/>
      <c r="J1956" s="1"/>
      <c r="K1956" s="1"/>
      <c r="L1956" s="1"/>
      <c r="M1956" s="4"/>
      <c r="N1956" s="1"/>
      <c r="O1956" s="4"/>
      <c r="P1956" s="4"/>
      <c r="Q1956" s="4"/>
      <c r="R1956" s="4"/>
      <c r="S1956" s="4"/>
      <c r="T1956" s="1"/>
      <c r="U1956" s="1"/>
      <c r="V1956" s="1"/>
      <c r="W1956" s="1"/>
      <c r="X1956" s="1"/>
      <c r="Y1956" s="1"/>
    </row>
    <row r="1957" spans="1:25" ht="12.75" customHeight="1" x14ac:dyDescent="0.25">
      <c r="A1957" s="4">
        <v>13</v>
      </c>
      <c r="B1957" s="1" t="s">
        <v>1803</v>
      </c>
      <c r="C1957" s="2" t="s">
        <v>1804</v>
      </c>
      <c r="D1957" s="3" t="s">
        <v>37</v>
      </c>
      <c r="E1957" s="11">
        <v>0.15</v>
      </c>
      <c r="F1957" s="11">
        <v>1868.33</v>
      </c>
      <c r="G1957" s="11">
        <v>280.25</v>
      </c>
      <c r="H1957" s="1"/>
      <c r="I1957" s="1"/>
      <c r="J1957" s="1"/>
      <c r="K1957" s="1"/>
      <c r="L1957" s="1"/>
      <c r="M1957" s="4"/>
      <c r="N1957" s="1"/>
      <c r="O1957" s="4"/>
      <c r="P1957" s="4"/>
      <c r="Q1957" s="4"/>
      <c r="R1957" s="4"/>
      <c r="S1957" s="4"/>
      <c r="T1957" s="1"/>
      <c r="U1957" s="1"/>
      <c r="V1957" s="1"/>
      <c r="W1957" s="1"/>
      <c r="X1957" s="1"/>
      <c r="Y1957" s="1"/>
    </row>
    <row r="1958" spans="1:25" ht="12.75" customHeight="1" x14ac:dyDescent="0.25">
      <c r="A1958" s="4">
        <v>14</v>
      </c>
      <c r="B1958" s="2" t="s">
        <v>2830</v>
      </c>
      <c r="C1958" s="2" t="s">
        <v>1805</v>
      </c>
      <c r="D1958" s="3" t="s">
        <v>69</v>
      </c>
      <c r="E1958" s="11">
        <v>15</v>
      </c>
      <c r="F1958" s="11">
        <v>79.73</v>
      </c>
      <c r="G1958" s="11">
        <v>1195.95</v>
      </c>
      <c r="H1958" s="1"/>
      <c r="I1958" s="1"/>
      <c r="J1958" s="1"/>
      <c r="K1958" s="1"/>
      <c r="L1958" s="1"/>
      <c r="M1958" s="4"/>
      <c r="N1958" s="1"/>
      <c r="O1958" s="4"/>
      <c r="P1958" s="4"/>
      <c r="Q1958" s="4"/>
      <c r="R1958" s="4"/>
      <c r="S1958" s="4"/>
      <c r="T1958" s="1"/>
      <c r="U1958" s="1"/>
      <c r="V1958" s="1"/>
      <c r="W1958" s="1"/>
      <c r="X1958" s="1"/>
      <c r="Y1958" s="1"/>
    </row>
    <row r="1959" spans="1:25" ht="12.75" customHeight="1" x14ac:dyDescent="0.25">
      <c r="A1959" s="4">
        <v>15</v>
      </c>
      <c r="B1959" s="2" t="s">
        <v>2831</v>
      </c>
      <c r="C1959" s="2" t="s">
        <v>1806</v>
      </c>
      <c r="D1959" s="3" t="s">
        <v>35</v>
      </c>
      <c r="E1959" s="11">
        <v>15</v>
      </c>
      <c r="F1959" s="11">
        <v>68.55</v>
      </c>
      <c r="G1959" s="11">
        <v>1028.25</v>
      </c>
      <c r="H1959" s="1"/>
      <c r="I1959" s="1"/>
      <c r="J1959" s="1"/>
      <c r="K1959" s="1"/>
      <c r="L1959" s="1"/>
      <c r="M1959" s="4"/>
      <c r="N1959" s="1"/>
      <c r="O1959" s="4"/>
      <c r="P1959" s="4"/>
      <c r="Q1959" s="4"/>
      <c r="R1959" s="4"/>
      <c r="S1959" s="4"/>
      <c r="T1959" s="1"/>
      <c r="U1959" s="1"/>
      <c r="V1959" s="1"/>
      <c r="W1959" s="1"/>
      <c r="X1959" s="1"/>
      <c r="Y1959" s="1"/>
    </row>
    <row r="1960" spans="1:25" ht="12.75" customHeight="1" x14ac:dyDescent="0.25">
      <c r="A1960" s="4">
        <v>16</v>
      </c>
      <c r="B1960" s="2" t="s">
        <v>2832</v>
      </c>
      <c r="C1960" s="2" t="s">
        <v>1807</v>
      </c>
      <c r="D1960" s="3" t="s">
        <v>35</v>
      </c>
      <c r="E1960" s="11">
        <v>6</v>
      </c>
      <c r="F1960" s="11">
        <v>234.12</v>
      </c>
      <c r="G1960" s="11">
        <v>1404.72</v>
      </c>
      <c r="H1960" s="1"/>
      <c r="I1960" s="1"/>
      <c r="J1960" s="1"/>
      <c r="K1960" s="1"/>
      <c r="L1960" s="1"/>
      <c r="M1960" s="4"/>
      <c r="N1960" s="1"/>
      <c r="O1960" s="4"/>
      <c r="P1960" s="4"/>
      <c r="Q1960" s="4"/>
      <c r="R1960" s="4"/>
      <c r="S1960" s="4"/>
      <c r="T1960" s="1"/>
      <c r="U1960" s="1"/>
      <c r="V1960" s="1"/>
      <c r="W1960" s="1"/>
      <c r="X1960" s="1"/>
      <c r="Y1960" s="1"/>
    </row>
    <row r="1961" spans="1:25" ht="12.75" customHeight="1" x14ac:dyDescent="0.25">
      <c r="A1961" s="4">
        <v>17</v>
      </c>
      <c r="B1961" s="1" t="s">
        <v>1808</v>
      </c>
      <c r="C1961" s="2" t="s">
        <v>1809</v>
      </c>
      <c r="D1961" s="3" t="s">
        <v>1381</v>
      </c>
      <c r="E1961" s="11">
        <v>3.6</v>
      </c>
      <c r="F1961" s="11">
        <v>2866.74</v>
      </c>
      <c r="G1961" s="11">
        <v>10320.26</v>
      </c>
      <c r="H1961" s="1"/>
      <c r="I1961" s="1"/>
      <c r="J1961" s="1"/>
      <c r="K1961" s="1"/>
      <c r="L1961" s="1"/>
      <c r="M1961" s="4"/>
      <c r="N1961" s="1"/>
      <c r="O1961" s="4"/>
      <c r="P1961" s="4"/>
      <c r="Q1961" s="4"/>
      <c r="R1961" s="4"/>
      <c r="S1961" s="4"/>
      <c r="T1961" s="1"/>
      <c r="U1961" s="1"/>
      <c r="V1961" s="1"/>
      <c r="W1961" s="1"/>
      <c r="X1961" s="1"/>
      <c r="Y1961" s="1"/>
    </row>
    <row r="1962" spans="1:25" ht="12.75" customHeight="1" x14ac:dyDescent="0.25">
      <c r="A1962" s="4">
        <v>18</v>
      </c>
      <c r="B1962" s="2" t="s">
        <v>2833</v>
      </c>
      <c r="C1962" s="2" t="s">
        <v>1810</v>
      </c>
      <c r="D1962" s="3" t="s">
        <v>35</v>
      </c>
      <c r="E1962" s="11">
        <v>36</v>
      </c>
      <c r="F1962" s="11">
        <v>569.82000000000005</v>
      </c>
      <c r="G1962" s="11">
        <v>20513.52</v>
      </c>
      <c r="H1962" s="1"/>
      <c r="I1962" s="1"/>
      <c r="J1962" s="1"/>
      <c r="K1962" s="1"/>
      <c r="L1962" s="1"/>
      <c r="M1962" s="4"/>
      <c r="N1962" s="1"/>
      <c r="O1962" s="4"/>
      <c r="P1962" s="4"/>
      <c r="Q1962" s="4"/>
      <c r="R1962" s="4"/>
      <c r="S1962" s="4"/>
      <c r="T1962" s="1"/>
      <c r="U1962" s="1"/>
      <c r="V1962" s="1"/>
      <c r="W1962" s="1"/>
      <c r="X1962" s="1"/>
      <c r="Y1962" s="1"/>
    </row>
    <row r="1963" spans="1:25" ht="12.75" customHeight="1" x14ac:dyDescent="0.25">
      <c r="A1963" s="4">
        <v>19</v>
      </c>
      <c r="B1963" s="2" t="s">
        <v>2834</v>
      </c>
      <c r="C1963" s="2" t="s">
        <v>1811</v>
      </c>
      <c r="D1963" s="3" t="s">
        <v>35</v>
      </c>
      <c r="E1963" s="11">
        <v>6</v>
      </c>
      <c r="F1963" s="11">
        <v>161.31</v>
      </c>
      <c r="G1963" s="11">
        <v>967.86</v>
      </c>
      <c r="H1963" s="1"/>
      <c r="I1963" s="1"/>
      <c r="J1963" s="1"/>
      <c r="K1963" s="1"/>
      <c r="L1963" s="1"/>
      <c r="M1963" s="4"/>
      <c r="N1963" s="1"/>
      <c r="O1963" s="4"/>
      <c r="P1963" s="4"/>
      <c r="Q1963" s="4"/>
      <c r="R1963" s="4"/>
      <c r="S1963" s="4"/>
      <c r="T1963" s="1"/>
      <c r="U1963" s="1"/>
      <c r="V1963" s="1"/>
      <c r="W1963" s="1"/>
      <c r="X1963" s="1"/>
      <c r="Y1963" s="1"/>
    </row>
    <row r="1964" spans="1:25" ht="12.75" customHeight="1" x14ac:dyDescent="0.25">
      <c r="A1964" s="4">
        <v>20</v>
      </c>
      <c r="B1964" s="2" t="s">
        <v>2835</v>
      </c>
      <c r="C1964" s="2" t="s">
        <v>1812</v>
      </c>
      <c r="D1964" s="3" t="s">
        <v>35</v>
      </c>
      <c r="E1964" s="11">
        <v>6</v>
      </c>
      <c r="F1964" s="11">
        <v>53.05</v>
      </c>
      <c r="G1964" s="11">
        <v>318.3</v>
      </c>
      <c r="H1964" s="1"/>
      <c r="I1964" s="1"/>
      <c r="J1964" s="1"/>
      <c r="K1964" s="1"/>
      <c r="L1964" s="1"/>
      <c r="M1964" s="4"/>
      <c r="N1964" s="1"/>
      <c r="O1964" s="4"/>
      <c r="P1964" s="4"/>
      <c r="Q1964" s="4"/>
      <c r="R1964" s="4"/>
      <c r="S1964" s="4"/>
      <c r="T1964" s="1"/>
      <c r="U1964" s="1"/>
      <c r="V1964" s="1"/>
      <c r="W1964" s="1"/>
      <c r="X1964" s="1"/>
      <c r="Y1964" s="1"/>
    </row>
    <row r="1965" spans="1:25" ht="12.75" customHeight="1" x14ac:dyDescent="0.25">
      <c r="A1965" s="4">
        <v>21</v>
      </c>
      <c r="B1965" s="2" t="s">
        <v>2493</v>
      </c>
      <c r="C1965" s="1" t="s">
        <v>1813</v>
      </c>
      <c r="D1965" s="3" t="s">
        <v>35</v>
      </c>
      <c r="E1965" s="11">
        <v>6</v>
      </c>
      <c r="F1965" s="11">
        <v>127.62</v>
      </c>
      <c r="G1965" s="11">
        <v>765.72</v>
      </c>
      <c r="H1965" s="1"/>
      <c r="I1965" s="1"/>
      <c r="J1965" s="1"/>
      <c r="K1965" s="1"/>
      <c r="L1965" s="1"/>
      <c r="M1965" s="4"/>
      <c r="N1965" s="1"/>
      <c r="O1965" s="4"/>
      <c r="P1965" s="4"/>
      <c r="Q1965" s="4"/>
      <c r="R1965" s="4"/>
      <c r="S1965" s="4"/>
      <c r="T1965" s="1"/>
      <c r="U1965" s="1"/>
      <c r="V1965" s="1"/>
      <c r="W1965" s="1"/>
      <c r="X1965" s="1"/>
      <c r="Y1965" s="1"/>
    </row>
    <row r="1966" spans="1:25" ht="12.75" customHeight="1" x14ac:dyDescent="0.25">
      <c r="A1966" s="4">
        <v>22</v>
      </c>
      <c r="B1966" s="2" t="s">
        <v>2836</v>
      </c>
      <c r="C1966" s="2" t="s">
        <v>1814</v>
      </c>
      <c r="D1966" s="3" t="s">
        <v>35</v>
      </c>
      <c r="E1966" s="11">
        <v>6</v>
      </c>
      <c r="F1966" s="11">
        <v>2654.36</v>
      </c>
      <c r="G1966" s="11">
        <v>15926.16</v>
      </c>
      <c r="H1966" s="1"/>
      <c r="I1966" s="1"/>
      <c r="J1966" s="1"/>
      <c r="K1966" s="1"/>
      <c r="L1966" s="1"/>
      <c r="M1966" s="4"/>
      <c r="N1966" s="1"/>
      <c r="O1966" s="4"/>
      <c r="P1966" s="4"/>
      <c r="Q1966" s="4"/>
      <c r="R1966" s="4"/>
      <c r="S1966" s="4"/>
      <c r="T1966" s="1"/>
      <c r="U1966" s="1"/>
      <c r="V1966" s="1"/>
      <c r="W1966" s="1"/>
      <c r="X1966" s="1"/>
      <c r="Y1966" s="1"/>
    </row>
    <row r="1967" spans="1:25" ht="12.75" customHeight="1" x14ac:dyDescent="0.25">
      <c r="A1967" s="4">
        <v>23</v>
      </c>
      <c r="B1967" s="1" t="s">
        <v>1815</v>
      </c>
      <c r="C1967" s="1" t="s">
        <v>1816</v>
      </c>
      <c r="D1967" s="3" t="s">
        <v>828</v>
      </c>
      <c r="E1967" s="11">
        <v>2</v>
      </c>
      <c r="F1967" s="11">
        <v>240.05</v>
      </c>
      <c r="G1967" s="11">
        <v>480.1</v>
      </c>
      <c r="H1967" s="1"/>
      <c r="I1967" s="1"/>
      <c r="J1967" s="1"/>
      <c r="K1967" s="1"/>
      <c r="L1967" s="1"/>
      <c r="M1967" s="4"/>
      <c r="N1967" s="1"/>
      <c r="O1967" s="4"/>
      <c r="P1967" s="4"/>
      <c r="Q1967" s="4"/>
      <c r="R1967" s="4"/>
      <c r="S1967" s="4"/>
      <c r="T1967" s="1"/>
      <c r="U1967" s="1"/>
      <c r="V1967" s="1"/>
      <c r="W1967" s="1"/>
      <c r="X1967" s="1"/>
      <c r="Y1967" s="1"/>
    </row>
    <row r="1968" spans="1:25" ht="12.75" customHeight="1" x14ac:dyDescent="0.25">
      <c r="A1968" s="4">
        <v>24</v>
      </c>
      <c r="B1968" s="2" t="s">
        <v>2837</v>
      </c>
      <c r="C1968" s="2" t="s">
        <v>1817</v>
      </c>
      <c r="D1968" s="3" t="s">
        <v>35</v>
      </c>
      <c r="E1968" s="11">
        <v>2</v>
      </c>
      <c r="F1968" s="11">
        <v>362.53</v>
      </c>
      <c r="G1968" s="11">
        <v>725.06</v>
      </c>
      <c r="H1968" s="1"/>
      <c r="I1968" s="1"/>
      <c r="J1968" s="1"/>
      <c r="K1968" s="1"/>
      <c r="L1968" s="1"/>
      <c r="M1968" s="4"/>
      <c r="N1968" s="1"/>
      <c r="O1968" s="4"/>
      <c r="P1968" s="4"/>
      <c r="Q1968" s="4"/>
      <c r="R1968" s="4"/>
      <c r="S1968" s="4"/>
      <c r="T1968" s="1"/>
      <c r="U1968" s="1"/>
      <c r="V1968" s="1"/>
      <c r="W1968" s="1"/>
      <c r="X1968" s="1"/>
      <c r="Y1968" s="1"/>
    </row>
    <row r="1969" spans="1:25" ht="12.75" customHeight="1" x14ac:dyDescent="0.25">
      <c r="A1969" s="4">
        <v>25</v>
      </c>
      <c r="B1969" s="2" t="s">
        <v>2838</v>
      </c>
      <c r="C1969" s="1" t="s">
        <v>1818</v>
      </c>
      <c r="D1969" s="3" t="s">
        <v>35</v>
      </c>
      <c r="E1969" s="11">
        <v>100</v>
      </c>
      <c r="F1969" s="11">
        <v>0.21</v>
      </c>
      <c r="G1969" s="11">
        <v>21</v>
      </c>
      <c r="H1969" s="1"/>
      <c r="I1969" s="1"/>
      <c r="J1969" s="1"/>
      <c r="K1969" s="1"/>
      <c r="L1969" s="1"/>
      <c r="M1969" s="4"/>
      <c r="N1969" s="1"/>
      <c r="O1969" s="4"/>
      <c r="P1969" s="4"/>
      <c r="Q1969" s="4"/>
      <c r="R1969" s="4"/>
      <c r="S1969" s="4"/>
      <c r="T1969" s="1"/>
      <c r="U1969" s="1"/>
      <c r="V1969" s="1"/>
      <c r="W1969" s="1"/>
      <c r="X1969" s="1"/>
      <c r="Y1969" s="1"/>
    </row>
    <row r="1970" spans="1:25" ht="12.75" customHeight="1" x14ac:dyDescent="0.25">
      <c r="A1970" s="4">
        <v>26</v>
      </c>
      <c r="B1970" s="2" t="s">
        <v>2604</v>
      </c>
      <c r="C1970" s="1" t="s">
        <v>167</v>
      </c>
      <c r="D1970" s="3" t="s">
        <v>35</v>
      </c>
      <c r="E1970" s="11">
        <v>100</v>
      </c>
      <c r="F1970" s="11">
        <v>0.53</v>
      </c>
      <c r="G1970" s="11">
        <v>53</v>
      </c>
      <c r="H1970" s="1"/>
      <c r="I1970" s="1"/>
      <c r="J1970" s="1"/>
      <c r="K1970" s="1"/>
      <c r="L1970" s="1"/>
      <c r="M1970" s="4"/>
      <c r="N1970" s="1"/>
      <c r="O1970" s="4"/>
      <c r="P1970" s="4"/>
      <c r="Q1970" s="4"/>
      <c r="R1970" s="4"/>
      <c r="S1970" s="4"/>
      <c r="T1970" s="1"/>
      <c r="U1970" s="1"/>
      <c r="V1970" s="1"/>
      <c r="W1970" s="1"/>
      <c r="X1970" s="1"/>
      <c r="Y1970" s="1"/>
    </row>
    <row r="1971" spans="1:25" ht="12.75" customHeight="1" x14ac:dyDescent="0.25">
      <c r="A1971" s="4">
        <v>27</v>
      </c>
      <c r="B1971" s="1" t="s">
        <v>1819</v>
      </c>
      <c r="C1971" s="2" t="s">
        <v>1820</v>
      </c>
      <c r="D1971" s="3" t="s">
        <v>1821</v>
      </c>
      <c r="E1971" s="11">
        <v>6</v>
      </c>
      <c r="F1971" s="11">
        <v>227.28</v>
      </c>
      <c r="G1971" s="11">
        <v>1363.68</v>
      </c>
      <c r="H1971" s="1"/>
      <c r="I1971" s="1"/>
      <c r="J1971" s="1"/>
      <c r="K1971" s="1"/>
      <c r="L1971" s="1"/>
      <c r="M1971" s="4"/>
      <c r="N1971" s="1"/>
      <c r="O1971" s="4"/>
      <c r="P1971" s="4"/>
      <c r="Q1971" s="4"/>
      <c r="R1971" s="4"/>
      <c r="S1971" s="4"/>
      <c r="T1971" s="1"/>
      <c r="U1971" s="1"/>
      <c r="V1971" s="1"/>
      <c r="W1971" s="1"/>
      <c r="X1971" s="1"/>
      <c r="Y1971" s="1"/>
    </row>
    <row r="1972" spans="1:25" ht="12.75" customHeight="1" x14ac:dyDescent="0.25">
      <c r="A1972" s="4">
        <v>28</v>
      </c>
      <c r="B1972" s="1" t="s">
        <v>1822</v>
      </c>
      <c r="C1972" s="2" t="s">
        <v>1823</v>
      </c>
      <c r="D1972" s="3" t="s">
        <v>1821</v>
      </c>
      <c r="E1972" s="11">
        <v>1</v>
      </c>
      <c r="F1972" s="11">
        <v>303.04000000000002</v>
      </c>
      <c r="G1972" s="11">
        <v>303.04000000000002</v>
      </c>
      <c r="H1972" s="1"/>
      <c r="I1972" s="1"/>
      <c r="J1972" s="1"/>
      <c r="K1972" s="1"/>
      <c r="L1972" s="1"/>
      <c r="M1972" s="4"/>
      <c r="N1972" s="1"/>
      <c r="O1972" s="4"/>
      <c r="P1972" s="4"/>
      <c r="Q1972" s="4"/>
      <c r="R1972" s="4"/>
      <c r="S1972" s="4"/>
      <c r="T1972" s="1"/>
      <c r="U1972" s="1"/>
      <c r="V1972" s="1"/>
      <c r="W1972" s="1"/>
      <c r="X1972" s="1"/>
      <c r="Y1972" s="1"/>
    </row>
    <row r="1973" spans="1:25" ht="12.75" customHeight="1" x14ac:dyDescent="0.25">
      <c r="A1973" s="4">
        <v>29</v>
      </c>
      <c r="B1973" s="1" t="s">
        <v>1824</v>
      </c>
      <c r="C1973" s="2" t="s">
        <v>1825</v>
      </c>
      <c r="D1973" s="3" t="s">
        <v>1826</v>
      </c>
      <c r="E1973" s="11">
        <v>0.06</v>
      </c>
      <c r="F1973" s="11">
        <v>1287.92</v>
      </c>
      <c r="G1973" s="11">
        <v>77.28</v>
      </c>
      <c r="H1973" s="1"/>
      <c r="I1973" s="1"/>
      <c r="J1973" s="1"/>
      <c r="K1973" s="1"/>
      <c r="L1973" s="1"/>
      <c r="M1973" s="4"/>
      <c r="N1973" s="1"/>
      <c r="O1973" s="4"/>
      <c r="P1973" s="4"/>
      <c r="Q1973" s="4"/>
      <c r="R1973" s="4"/>
      <c r="S1973" s="4"/>
      <c r="T1973" s="1"/>
      <c r="U1973" s="1"/>
      <c r="V1973" s="1"/>
      <c r="W1973" s="1"/>
      <c r="X1973" s="1"/>
      <c r="Y1973" s="1"/>
    </row>
    <row r="1974" spans="1:25" ht="12.75" customHeight="1" x14ac:dyDescent="0.25">
      <c r="A1974" s="4" t="s">
        <v>1827</v>
      </c>
      <c r="B1974" s="1"/>
      <c r="C1974" s="1"/>
      <c r="D1974" s="3"/>
      <c r="E1974" s="3"/>
      <c r="F1974" s="3"/>
      <c r="G1974" s="3"/>
      <c r="H1974" s="1"/>
      <c r="I1974" s="1"/>
      <c r="J1974" s="1"/>
      <c r="K1974" s="1"/>
      <c r="L1974" s="1"/>
      <c r="M1974" s="4"/>
      <c r="N1974" s="1"/>
      <c r="O1974" s="4"/>
      <c r="P1974" s="4"/>
      <c r="Q1974" s="4"/>
      <c r="R1974" s="4"/>
      <c r="S1974" s="4"/>
      <c r="T1974" s="1"/>
      <c r="U1974" s="1"/>
      <c r="V1974" s="1"/>
      <c r="W1974" s="1"/>
      <c r="X1974" s="1"/>
      <c r="Y1974" s="1"/>
    </row>
    <row r="1975" spans="1:25" ht="12.75" customHeight="1" x14ac:dyDescent="0.25">
      <c r="A1975" s="4">
        <v>2</v>
      </c>
      <c r="B1975" s="2" t="s">
        <v>2494</v>
      </c>
      <c r="C1975" s="2" t="s">
        <v>1828</v>
      </c>
      <c r="D1975" s="3" t="s">
        <v>43</v>
      </c>
      <c r="E1975" s="11">
        <v>25.881799999999998</v>
      </c>
      <c r="F1975" s="11">
        <v>4471.97</v>
      </c>
      <c r="G1975" s="11">
        <v>115742.63</v>
      </c>
      <c r="H1975" s="1"/>
      <c r="I1975" s="1"/>
      <c r="J1975" s="1"/>
      <c r="K1975" s="1"/>
      <c r="L1975" s="1"/>
      <c r="M1975" s="4"/>
      <c r="N1975" s="1"/>
      <c r="O1975" s="4"/>
      <c r="P1975" s="4"/>
      <c r="Q1975" s="4"/>
      <c r="R1975" s="4"/>
      <c r="S1975" s="4"/>
      <c r="T1975" s="1"/>
      <c r="U1975" s="1"/>
      <c r="V1975" s="1"/>
      <c r="W1975" s="1"/>
      <c r="X1975" s="1"/>
      <c r="Y1975" s="1"/>
    </row>
    <row r="1976" spans="1:25" ht="12.75" customHeight="1" x14ac:dyDescent="0.25">
      <c r="A1976" s="4">
        <v>3</v>
      </c>
      <c r="B1976" s="2" t="s">
        <v>2839</v>
      </c>
      <c r="C1976" s="2" t="s">
        <v>1829</v>
      </c>
      <c r="D1976" s="3" t="s">
        <v>149</v>
      </c>
      <c r="E1976" s="11">
        <v>5683.02</v>
      </c>
      <c r="F1976" s="11">
        <v>177.14</v>
      </c>
      <c r="G1976" s="12" t="s">
        <v>1830</v>
      </c>
      <c r="H1976" s="1"/>
      <c r="I1976" s="1"/>
      <c r="J1976" s="1"/>
      <c r="K1976" s="1"/>
      <c r="L1976" s="1"/>
      <c r="M1976" s="4"/>
      <c r="N1976" s="1"/>
      <c r="O1976" s="4"/>
      <c r="P1976" s="4"/>
      <c r="Q1976" s="4"/>
      <c r="R1976" s="4"/>
      <c r="S1976" s="4"/>
      <c r="T1976" s="1"/>
      <c r="U1976" s="1"/>
      <c r="V1976" s="1"/>
      <c r="W1976" s="1"/>
      <c r="X1976" s="1"/>
      <c r="Y1976" s="1"/>
    </row>
    <row r="1977" spans="1:25" ht="12.75" customHeight="1" x14ac:dyDescent="0.25">
      <c r="A1977" s="4" t="s">
        <v>1831</v>
      </c>
      <c r="B1977" s="1"/>
      <c r="C1977" s="1"/>
      <c r="D1977" s="3"/>
      <c r="E1977" s="3"/>
      <c r="F1977" s="3"/>
      <c r="G1977" s="3"/>
      <c r="H1977" s="1"/>
      <c r="I1977" s="1"/>
      <c r="J1977" s="1"/>
      <c r="K1977" s="1"/>
      <c r="L1977" s="1"/>
      <c r="M1977" s="4"/>
      <c r="N1977" s="1"/>
      <c r="O1977" s="4"/>
      <c r="P1977" s="4"/>
      <c r="Q1977" s="4"/>
      <c r="R1977" s="4"/>
      <c r="S1977" s="4"/>
      <c r="T1977" s="1"/>
      <c r="U1977" s="1"/>
      <c r="V1977" s="1"/>
      <c r="W1977" s="1"/>
      <c r="X1977" s="1"/>
      <c r="Y1977" s="1"/>
    </row>
    <row r="1978" spans="1:25" ht="12.75" customHeight="1" x14ac:dyDescent="0.25">
      <c r="A1978" s="4">
        <v>2</v>
      </c>
      <c r="B1978" s="2" t="s">
        <v>2495</v>
      </c>
      <c r="C1978" s="2" t="s">
        <v>1832</v>
      </c>
      <c r="D1978" s="3" t="s">
        <v>43</v>
      </c>
      <c r="E1978" s="11">
        <v>0.57730000000000004</v>
      </c>
      <c r="F1978" s="11">
        <v>2451.9899999999998</v>
      </c>
      <c r="G1978" s="11">
        <v>1415.53</v>
      </c>
      <c r="H1978" s="1"/>
      <c r="I1978" s="1"/>
      <c r="J1978" s="1"/>
      <c r="K1978" s="1"/>
      <c r="L1978" s="1"/>
      <c r="M1978" s="4"/>
      <c r="N1978" s="1"/>
      <c r="O1978" s="4"/>
      <c r="P1978" s="4"/>
      <c r="Q1978" s="4"/>
      <c r="R1978" s="4"/>
      <c r="S1978" s="4"/>
      <c r="T1978" s="1"/>
      <c r="U1978" s="1"/>
      <c r="V1978" s="1"/>
      <c r="W1978" s="1"/>
      <c r="X1978" s="1"/>
      <c r="Y1978" s="1"/>
    </row>
    <row r="1979" spans="1:25" ht="12.75" customHeight="1" x14ac:dyDescent="0.25">
      <c r="A1979" s="4">
        <v>3</v>
      </c>
      <c r="B1979" s="1" t="s">
        <v>1833</v>
      </c>
      <c r="C1979" s="2" t="s">
        <v>1834</v>
      </c>
      <c r="D1979" s="3" t="s">
        <v>60</v>
      </c>
      <c r="E1979" s="11">
        <v>57.73</v>
      </c>
      <c r="F1979" s="11">
        <v>147.63999999999999</v>
      </c>
      <c r="G1979" s="11">
        <v>8523.26</v>
      </c>
      <c r="H1979" s="1"/>
      <c r="I1979" s="1"/>
      <c r="J1979" s="1"/>
      <c r="K1979" s="1"/>
      <c r="L1979" s="1"/>
      <c r="M1979" s="4"/>
      <c r="N1979" s="1"/>
      <c r="O1979" s="4"/>
      <c r="P1979" s="4"/>
      <c r="Q1979" s="4"/>
      <c r="R1979" s="4"/>
      <c r="S1979" s="4"/>
      <c r="T1979" s="1"/>
      <c r="U1979" s="1"/>
      <c r="V1979" s="1"/>
      <c r="W1979" s="1"/>
      <c r="X1979" s="1"/>
      <c r="Y1979" s="1"/>
    </row>
    <row r="1980" spans="1:25" ht="12.75" customHeight="1" x14ac:dyDescent="0.25">
      <c r="A1980" s="4">
        <v>4</v>
      </c>
      <c r="B1980" s="2" t="s">
        <v>2840</v>
      </c>
      <c r="C1980" s="2" t="s">
        <v>1835</v>
      </c>
      <c r="D1980" s="3" t="s">
        <v>60</v>
      </c>
      <c r="E1980" s="11">
        <v>66.5</v>
      </c>
      <c r="F1980" s="11">
        <v>309.81</v>
      </c>
      <c r="G1980" s="11">
        <v>20602.37</v>
      </c>
      <c r="H1980" s="1"/>
      <c r="I1980" s="1"/>
      <c r="J1980" s="1"/>
      <c r="K1980" s="1"/>
      <c r="L1980" s="1"/>
      <c r="M1980" s="4"/>
      <c r="N1980" s="1"/>
      <c r="O1980" s="4"/>
      <c r="P1980" s="4"/>
      <c r="Q1980" s="4"/>
      <c r="R1980" s="4"/>
      <c r="S1980" s="4"/>
      <c r="T1980" s="1"/>
      <c r="U1980" s="1"/>
      <c r="V1980" s="1"/>
      <c r="W1980" s="1"/>
      <c r="X1980" s="1"/>
      <c r="Y1980" s="1"/>
    </row>
    <row r="1981" spans="1:25" ht="12.75" customHeight="1" x14ac:dyDescent="0.25">
      <c r="A1981" s="4" t="s">
        <v>1836</v>
      </c>
      <c r="B1981" s="1"/>
      <c r="C1981" s="1"/>
      <c r="D1981" s="3"/>
      <c r="E1981" s="3"/>
      <c r="F1981" s="3"/>
      <c r="G1981" s="3"/>
      <c r="H1981" s="1"/>
      <c r="I1981" s="1"/>
      <c r="J1981" s="1"/>
      <c r="K1981" s="1"/>
      <c r="L1981" s="1"/>
      <c r="M1981" s="4"/>
      <c r="N1981" s="1"/>
      <c r="O1981" s="4"/>
      <c r="P1981" s="4"/>
      <c r="Q1981" s="4"/>
      <c r="R1981" s="4"/>
      <c r="S1981" s="4"/>
      <c r="T1981" s="1"/>
      <c r="U1981" s="1"/>
      <c r="V1981" s="1"/>
      <c r="W1981" s="1"/>
      <c r="X1981" s="1"/>
      <c r="Y1981" s="1"/>
    </row>
    <row r="1982" spans="1:25" ht="12.75" customHeight="1" x14ac:dyDescent="0.25">
      <c r="A1982" s="4">
        <v>2</v>
      </c>
      <c r="B1982" s="1" t="s">
        <v>1546</v>
      </c>
      <c r="C1982" s="2" t="s">
        <v>1547</v>
      </c>
      <c r="D1982" s="3" t="s">
        <v>35</v>
      </c>
      <c r="E1982" s="11">
        <v>1</v>
      </c>
      <c r="F1982" s="11">
        <v>116.08</v>
      </c>
      <c r="G1982" s="11">
        <v>116.08</v>
      </c>
      <c r="H1982" s="1"/>
      <c r="I1982" s="1"/>
      <c r="J1982" s="1"/>
      <c r="K1982" s="1"/>
      <c r="L1982" s="1"/>
      <c r="M1982" s="4"/>
      <c r="N1982" s="1"/>
      <c r="O1982" s="4"/>
      <c r="P1982" s="4"/>
      <c r="Q1982" s="4"/>
      <c r="R1982" s="4"/>
      <c r="S1982" s="4"/>
      <c r="T1982" s="1"/>
      <c r="U1982" s="1"/>
      <c r="V1982" s="1"/>
      <c r="W1982" s="1"/>
      <c r="X1982" s="1"/>
      <c r="Y1982" s="1"/>
    </row>
    <row r="1983" spans="1:25" ht="12.75" customHeight="1" x14ac:dyDescent="0.25">
      <c r="A1983" s="4">
        <v>3</v>
      </c>
      <c r="B1983" s="1" t="s">
        <v>1837</v>
      </c>
      <c r="C1983" s="1" t="s">
        <v>1838</v>
      </c>
      <c r="D1983" s="3" t="s">
        <v>35</v>
      </c>
      <c r="E1983" s="11">
        <v>1</v>
      </c>
      <c r="F1983" s="11">
        <v>413.15</v>
      </c>
      <c r="G1983" s="11">
        <v>413.15</v>
      </c>
      <c r="H1983" s="1"/>
      <c r="I1983" s="1"/>
      <c r="J1983" s="1"/>
      <c r="K1983" s="1"/>
      <c r="L1983" s="1"/>
      <c r="M1983" s="4"/>
      <c r="N1983" s="1"/>
      <c r="O1983" s="4"/>
      <c r="P1983" s="4"/>
      <c r="Q1983" s="4"/>
      <c r="R1983" s="4"/>
      <c r="S1983" s="4"/>
      <c r="T1983" s="1"/>
      <c r="U1983" s="1"/>
      <c r="V1983" s="1"/>
      <c r="W1983" s="1"/>
      <c r="X1983" s="1"/>
      <c r="Y1983" s="1"/>
    </row>
    <row r="1984" spans="1:25" ht="12.75" customHeight="1" x14ac:dyDescent="0.25">
      <c r="A1984" s="4">
        <v>4</v>
      </c>
      <c r="B1984" s="1" t="s">
        <v>1839</v>
      </c>
      <c r="C1984" s="2" t="s">
        <v>1840</v>
      </c>
      <c r="D1984" s="3" t="s">
        <v>35</v>
      </c>
      <c r="E1984" s="11">
        <v>1</v>
      </c>
      <c r="F1984" s="11">
        <v>246.29</v>
      </c>
      <c r="G1984" s="11">
        <v>246.29</v>
      </c>
      <c r="H1984" s="1"/>
      <c r="I1984" s="1"/>
      <c r="J1984" s="1"/>
      <c r="K1984" s="1"/>
      <c r="L1984" s="1"/>
      <c r="M1984" s="4"/>
      <c r="N1984" s="1"/>
      <c r="O1984" s="4"/>
      <c r="P1984" s="4"/>
      <c r="Q1984" s="4"/>
      <c r="R1984" s="4"/>
      <c r="S1984" s="4"/>
      <c r="T1984" s="1"/>
      <c r="U1984" s="1"/>
      <c r="V1984" s="1"/>
      <c r="W1984" s="1"/>
      <c r="X1984" s="1"/>
      <c r="Y1984" s="1"/>
    </row>
    <row r="1985" spans="1:25" ht="12.75" customHeight="1" x14ac:dyDescent="0.25">
      <c r="A1985" s="4">
        <v>5</v>
      </c>
      <c r="B1985" s="1" t="s">
        <v>1841</v>
      </c>
      <c r="C1985" s="1" t="s">
        <v>1842</v>
      </c>
      <c r="D1985" s="3" t="s">
        <v>35</v>
      </c>
      <c r="E1985" s="11">
        <v>1</v>
      </c>
      <c r="F1985" s="11">
        <v>472.24</v>
      </c>
      <c r="G1985" s="11">
        <v>472.24</v>
      </c>
      <c r="H1985" s="1"/>
      <c r="I1985" s="1"/>
      <c r="J1985" s="1"/>
      <c r="K1985" s="1"/>
      <c r="L1985" s="1"/>
      <c r="M1985" s="4"/>
      <c r="N1985" s="1"/>
      <c r="O1985" s="4"/>
      <c r="P1985" s="4"/>
      <c r="Q1985" s="4"/>
      <c r="R1985" s="4"/>
      <c r="S1985" s="4"/>
      <c r="T1985" s="1"/>
      <c r="U1985" s="1"/>
      <c r="V1985" s="1"/>
      <c r="W1985" s="1"/>
      <c r="X1985" s="1"/>
      <c r="Y1985" s="1"/>
    </row>
    <row r="1986" spans="1:25" ht="12.75" customHeight="1" x14ac:dyDescent="0.25">
      <c r="A1986" s="4">
        <v>6</v>
      </c>
      <c r="B1986" s="1" t="s">
        <v>1546</v>
      </c>
      <c r="C1986" s="2" t="s">
        <v>1547</v>
      </c>
      <c r="D1986" s="3" t="s">
        <v>35</v>
      </c>
      <c r="E1986" s="11">
        <v>1</v>
      </c>
      <c r="F1986" s="11">
        <v>116.08</v>
      </c>
      <c r="G1986" s="11">
        <v>116.08</v>
      </c>
      <c r="H1986" s="1"/>
      <c r="I1986" s="1"/>
      <c r="J1986" s="1"/>
      <c r="K1986" s="1"/>
      <c r="L1986" s="1"/>
      <c r="M1986" s="4"/>
      <c r="N1986" s="1"/>
      <c r="O1986" s="4"/>
      <c r="P1986" s="4"/>
      <c r="Q1986" s="4"/>
      <c r="R1986" s="4"/>
      <c r="S1986" s="4"/>
      <c r="T1986" s="1"/>
      <c r="U1986" s="1"/>
      <c r="V1986" s="1"/>
      <c r="W1986" s="1"/>
      <c r="X1986" s="1"/>
      <c r="Y1986" s="1"/>
    </row>
    <row r="1987" spans="1:25" ht="12.75" customHeight="1" x14ac:dyDescent="0.25">
      <c r="A1987" s="4">
        <v>7</v>
      </c>
      <c r="B1987" s="1" t="s">
        <v>1843</v>
      </c>
      <c r="C1987" s="2" t="s">
        <v>1844</v>
      </c>
      <c r="D1987" s="3" t="s">
        <v>35</v>
      </c>
      <c r="E1987" s="11">
        <v>1</v>
      </c>
      <c r="F1987" s="11">
        <v>525.41999999999996</v>
      </c>
      <c r="G1987" s="11">
        <v>525.41999999999996</v>
      </c>
      <c r="H1987" s="1"/>
      <c r="I1987" s="1"/>
      <c r="J1987" s="1"/>
      <c r="K1987" s="1"/>
      <c r="L1987" s="1"/>
      <c r="M1987" s="4"/>
      <c r="N1987" s="1"/>
      <c r="O1987" s="4"/>
      <c r="P1987" s="4"/>
      <c r="Q1987" s="4"/>
      <c r="R1987" s="4"/>
      <c r="S1987" s="4"/>
      <c r="T1987" s="1"/>
      <c r="U1987" s="1"/>
      <c r="V1987" s="1"/>
      <c r="W1987" s="1"/>
      <c r="X1987" s="1"/>
      <c r="Y1987" s="1"/>
    </row>
    <row r="1988" spans="1:25" ht="12.75" customHeight="1" x14ac:dyDescent="0.25">
      <c r="A1988" s="4">
        <v>8</v>
      </c>
      <c r="B1988" s="1" t="s">
        <v>1845</v>
      </c>
      <c r="C1988" s="1" t="s">
        <v>1846</v>
      </c>
      <c r="D1988" s="3" t="s">
        <v>35</v>
      </c>
      <c r="E1988" s="11">
        <v>1</v>
      </c>
      <c r="F1988" s="11">
        <v>146.37</v>
      </c>
      <c r="G1988" s="11">
        <v>146.37</v>
      </c>
      <c r="H1988" s="1"/>
      <c r="I1988" s="1"/>
      <c r="J1988" s="1"/>
      <c r="K1988" s="1"/>
      <c r="L1988" s="1"/>
      <c r="M1988" s="4"/>
      <c r="N1988" s="1"/>
      <c r="O1988" s="4"/>
      <c r="P1988" s="4"/>
      <c r="Q1988" s="4"/>
      <c r="R1988" s="4"/>
      <c r="S1988" s="4"/>
      <c r="T1988" s="1"/>
      <c r="U1988" s="1"/>
      <c r="V1988" s="1"/>
      <c r="W1988" s="1"/>
      <c r="X1988" s="1"/>
      <c r="Y1988" s="1"/>
    </row>
    <row r="1989" spans="1:25" ht="12.75" customHeight="1" x14ac:dyDescent="0.25">
      <c r="A1989" s="4">
        <v>9</v>
      </c>
      <c r="B1989" s="1" t="s">
        <v>1847</v>
      </c>
      <c r="C1989" s="2" t="s">
        <v>1848</v>
      </c>
      <c r="D1989" s="3" t="s">
        <v>35</v>
      </c>
      <c r="E1989" s="11">
        <v>1</v>
      </c>
      <c r="F1989" s="11">
        <v>778.21</v>
      </c>
      <c r="G1989" s="11">
        <v>778.21</v>
      </c>
      <c r="H1989" s="1"/>
      <c r="I1989" s="1"/>
      <c r="J1989" s="1"/>
      <c r="K1989" s="1"/>
      <c r="L1989" s="1"/>
      <c r="M1989" s="4"/>
      <c r="N1989" s="1"/>
      <c r="O1989" s="4"/>
      <c r="P1989" s="4"/>
      <c r="Q1989" s="4"/>
      <c r="R1989" s="4"/>
      <c r="S1989" s="4"/>
      <c r="T1989" s="1"/>
      <c r="U1989" s="1"/>
      <c r="V1989" s="1"/>
      <c r="W1989" s="1"/>
      <c r="X1989" s="1"/>
      <c r="Y1989" s="1"/>
    </row>
    <row r="1990" spans="1:25" ht="12.75" customHeight="1" x14ac:dyDescent="0.25">
      <c r="A1990" s="4">
        <v>10</v>
      </c>
      <c r="B1990" s="1" t="s">
        <v>1845</v>
      </c>
      <c r="C1990" s="1" t="s">
        <v>1849</v>
      </c>
      <c r="D1990" s="3" t="s">
        <v>35</v>
      </c>
      <c r="E1990" s="11">
        <v>1</v>
      </c>
      <c r="F1990" s="11">
        <v>372.83</v>
      </c>
      <c r="G1990" s="11">
        <v>372.83</v>
      </c>
      <c r="H1990" s="1"/>
      <c r="I1990" s="1"/>
      <c r="J1990" s="1"/>
      <c r="K1990" s="1"/>
      <c r="L1990" s="1"/>
      <c r="M1990" s="4"/>
      <c r="N1990" s="1"/>
      <c r="O1990" s="4"/>
      <c r="P1990" s="4"/>
      <c r="Q1990" s="4"/>
      <c r="R1990" s="4"/>
      <c r="S1990" s="4"/>
      <c r="T1990" s="1"/>
      <c r="U1990" s="1"/>
      <c r="V1990" s="1"/>
      <c r="W1990" s="1"/>
      <c r="X1990" s="1"/>
      <c r="Y1990" s="1"/>
    </row>
    <row r="1991" spans="1:25" ht="12.75" customHeight="1" x14ac:dyDescent="0.25">
      <c r="A1991" s="4">
        <v>11</v>
      </c>
      <c r="B1991" s="1" t="s">
        <v>1850</v>
      </c>
      <c r="C1991" s="1" t="s">
        <v>1851</v>
      </c>
      <c r="D1991" s="3" t="s">
        <v>35</v>
      </c>
      <c r="E1991" s="11">
        <v>2</v>
      </c>
      <c r="F1991" s="11">
        <v>33.340000000000003</v>
      </c>
      <c r="G1991" s="11">
        <v>66.680000000000007</v>
      </c>
      <c r="H1991" s="1"/>
      <c r="I1991" s="1"/>
      <c r="J1991" s="1"/>
      <c r="K1991" s="1"/>
      <c r="L1991" s="1"/>
      <c r="M1991" s="4"/>
      <c r="N1991" s="1"/>
      <c r="O1991" s="4"/>
      <c r="P1991" s="4"/>
      <c r="Q1991" s="4"/>
      <c r="R1991" s="4"/>
      <c r="S1991" s="4"/>
      <c r="T1991" s="1"/>
      <c r="U1991" s="1"/>
      <c r="V1991" s="1"/>
      <c r="W1991" s="1"/>
      <c r="X1991" s="1"/>
      <c r="Y1991" s="1"/>
    </row>
    <row r="1992" spans="1:25" ht="12.75" customHeight="1" x14ac:dyDescent="0.25">
      <c r="A1992" s="4">
        <v>12</v>
      </c>
      <c r="B1992" s="1" t="s">
        <v>1770</v>
      </c>
      <c r="C1992" s="2" t="s">
        <v>1771</v>
      </c>
      <c r="D1992" s="3" t="s">
        <v>37</v>
      </c>
      <c r="E1992" s="11">
        <v>0.03</v>
      </c>
      <c r="F1992" s="11">
        <v>6466.27</v>
      </c>
      <c r="G1992" s="11">
        <v>193.99</v>
      </c>
      <c r="H1992" s="1"/>
      <c r="I1992" s="1"/>
      <c r="J1992" s="1"/>
      <c r="K1992" s="1"/>
      <c r="L1992" s="1"/>
      <c r="M1992" s="4"/>
      <c r="N1992" s="1"/>
      <c r="O1992" s="4"/>
      <c r="P1992" s="4"/>
      <c r="Q1992" s="4"/>
      <c r="R1992" s="4"/>
      <c r="S1992" s="4"/>
      <c r="T1992" s="1"/>
      <c r="U1992" s="1"/>
      <c r="V1992" s="1"/>
      <c r="W1992" s="1"/>
      <c r="X1992" s="1"/>
      <c r="Y1992" s="1"/>
    </row>
    <row r="1993" spans="1:25" ht="12.75" customHeight="1" x14ac:dyDescent="0.25">
      <c r="A1993" s="4">
        <v>13</v>
      </c>
      <c r="B1993" s="1" t="s">
        <v>1852</v>
      </c>
      <c r="C1993" s="1" t="s">
        <v>1853</v>
      </c>
      <c r="D1993" s="3" t="s">
        <v>1430</v>
      </c>
      <c r="E1993" s="11">
        <v>0.30000000000000004</v>
      </c>
      <c r="F1993" s="11">
        <v>264.75</v>
      </c>
      <c r="G1993" s="11">
        <v>79.430000000000007</v>
      </c>
      <c r="H1993" s="1"/>
      <c r="I1993" s="1"/>
      <c r="J1993" s="1"/>
      <c r="K1993" s="1"/>
      <c r="L1993" s="1"/>
      <c r="M1993" s="4"/>
      <c r="N1993" s="1"/>
      <c r="O1993" s="4"/>
      <c r="P1993" s="4"/>
      <c r="Q1993" s="4"/>
      <c r="R1993" s="4"/>
      <c r="S1993" s="4"/>
      <c r="T1993" s="1"/>
      <c r="U1993" s="1"/>
      <c r="V1993" s="1"/>
      <c r="W1993" s="1"/>
      <c r="X1993" s="1"/>
      <c r="Y1993" s="1"/>
    </row>
    <row r="1994" spans="1:25" ht="12.75" customHeight="1" x14ac:dyDescent="0.25">
      <c r="A1994" s="4">
        <v>14</v>
      </c>
      <c r="B1994" s="1" t="s">
        <v>1767</v>
      </c>
      <c r="C1994" s="2" t="s">
        <v>1768</v>
      </c>
      <c r="D1994" s="3" t="s">
        <v>37</v>
      </c>
      <c r="E1994" s="11">
        <v>0.82</v>
      </c>
      <c r="F1994" s="11">
        <v>5859.51</v>
      </c>
      <c r="G1994" s="11">
        <v>4804.8</v>
      </c>
      <c r="H1994" s="1"/>
      <c r="I1994" s="1"/>
      <c r="J1994" s="1"/>
      <c r="K1994" s="1"/>
      <c r="L1994" s="1"/>
      <c r="M1994" s="4"/>
      <c r="N1994" s="1"/>
      <c r="O1994" s="4"/>
      <c r="P1994" s="4"/>
      <c r="Q1994" s="4"/>
      <c r="R1994" s="4"/>
      <c r="S1994" s="4"/>
      <c r="T1994" s="1"/>
      <c r="U1994" s="1"/>
      <c r="V1994" s="1"/>
      <c r="W1994" s="1"/>
      <c r="X1994" s="1"/>
      <c r="Y1994" s="1"/>
    </row>
    <row r="1995" spans="1:25" ht="12.75" customHeight="1" x14ac:dyDescent="0.25">
      <c r="A1995" s="4">
        <v>15</v>
      </c>
      <c r="B1995" s="1" t="s">
        <v>2841</v>
      </c>
      <c r="C1995" s="2" t="s">
        <v>1780</v>
      </c>
      <c r="D1995" s="3" t="s">
        <v>69</v>
      </c>
      <c r="E1995" s="11">
        <v>65</v>
      </c>
      <c r="F1995" s="11">
        <v>19.97</v>
      </c>
      <c r="G1995" s="11">
        <v>1298.05</v>
      </c>
      <c r="H1995" s="1"/>
      <c r="I1995" s="1"/>
      <c r="J1995" s="1"/>
      <c r="K1995" s="1"/>
      <c r="L1995" s="1"/>
      <c r="M1995" s="4"/>
      <c r="N1995" s="1"/>
      <c r="O1995" s="4"/>
      <c r="P1995" s="4"/>
      <c r="Q1995" s="4"/>
      <c r="R1995" s="4"/>
      <c r="S1995" s="4"/>
      <c r="T1995" s="1"/>
      <c r="U1995" s="1"/>
      <c r="V1995" s="1"/>
      <c r="W1995" s="1"/>
      <c r="X1995" s="1"/>
      <c r="Y1995" s="1"/>
    </row>
    <row r="1996" spans="1:25" ht="12.75" customHeight="1" x14ac:dyDescent="0.25">
      <c r="A1996" s="4">
        <v>16</v>
      </c>
      <c r="B1996" s="1" t="s">
        <v>2842</v>
      </c>
      <c r="C1996" s="2" t="s">
        <v>1854</v>
      </c>
      <c r="D1996" s="3" t="s">
        <v>69</v>
      </c>
      <c r="E1996" s="11">
        <v>17</v>
      </c>
      <c r="F1996" s="11">
        <v>26.9</v>
      </c>
      <c r="G1996" s="11">
        <v>457.3</v>
      </c>
      <c r="H1996" s="1"/>
      <c r="I1996" s="1"/>
      <c r="J1996" s="1"/>
      <c r="K1996" s="1"/>
      <c r="L1996" s="1"/>
      <c r="M1996" s="4"/>
      <c r="N1996" s="1"/>
      <c r="O1996" s="4"/>
      <c r="P1996" s="4"/>
      <c r="Q1996" s="4"/>
      <c r="R1996" s="4"/>
      <c r="S1996" s="4"/>
      <c r="T1996" s="1"/>
      <c r="U1996" s="1"/>
      <c r="V1996" s="1"/>
      <c r="W1996" s="1"/>
      <c r="X1996" s="1"/>
      <c r="Y1996" s="1"/>
    </row>
    <row r="1997" spans="1:25" ht="12.75" customHeight="1" x14ac:dyDescent="0.25">
      <c r="A1997" s="4">
        <v>17</v>
      </c>
      <c r="B1997" s="1" t="s">
        <v>1725</v>
      </c>
      <c r="C1997" s="2" t="s">
        <v>1726</v>
      </c>
      <c r="D1997" s="3" t="s">
        <v>37</v>
      </c>
      <c r="E1997" s="11">
        <v>0.85</v>
      </c>
      <c r="F1997" s="11">
        <v>1038.2</v>
      </c>
      <c r="G1997" s="11">
        <v>882.47</v>
      </c>
      <c r="H1997" s="1"/>
      <c r="I1997" s="1"/>
      <c r="J1997" s="1"/>
      <c r="K1997" s="1"/>
      <c r="L1997" s="1"/>
      <c r="M1997" s="4"/>
      <c r="N1997" s="1"/>
      <c r="O1997" s="4"/>
      <c r="P1997" s="4"/>
      <c r="Q1997" s="4"/>
      <c r="R1997" s="4"/>
      <c r="S1997" s="4"/>
      <c r="T1997" s="1"/>
      <c r="U1997" s="1"/>
      <c r="V1997" s="1"/>
      <c r="W1997" s="1"/>
      <c r="X1997" s="1"/>
      <c r="Y1997" s="1"/>
    </row>
    <row r="1998" spans="1:25" ht="12.75" customHeight="1" x14ac:dyDescent="0.25">
      <c r="A1998" s="4">
        <v>18</v>
      </c>
      <c r="B1998" s="1" t="s">
        <v>1855</v>
      </c>
      <c r="C1998" s="2" t="s">
        <v>1856</v>
      </c>
      <c r="D1998" s="3" t="s">
        <v>37</v>
      </c>
      <c r="E1998" s="11">
        <v>0.27500000000000002</v>
      </c>
      <c r="F1998" s="11">
        <v>706.63</v>
      </c>
      <c r="G1998" s="11">
        <v>194.32</v>
      </c>
      <c r="H1998" s="1"/>
      <c r="I1998" s="1"/>
      <c r="J1998" s="1"/>
      <c r="K1998" s="1"/>
      <c r="L1998" s="1"/>
      <c r="M1998" s="4"/>
      <c r="N1998" s="1"/>
      <c r="O1998" s="4"/>
      <c r="P1998" s="4"/>
      <c r="Q1998" s="4"/>
      <c r="R1998" s="4"/>
      <c r="S1998" s="4"/>
      <c r="T1998" s="1"/>
      <c r="U1998" s="1"/>
      <c r="V1998" s="1"/>
      <c r="W1998" s="1"/>
      <c r="X1998" s="1"/>
      <c r="Y1998" s="1"/>
    </row>
    <row r="1999" spans="1:25" ht="12.75" customHeight="1" x14ac:dyDescent="0.25">
      <c r="A1999" s="4">
        <v>19</v>
      </c>
      <c r="B1999" s="1" t="s">
        <v>1857</v>
      </c>
      <c r="C1999" s="2" t="s">
        <v>1858</v>
      </c>
      <c r="D1999" s="3" t="s">
        <v>19</v>
      </c>
      <c r="E1999" s="11">
        <v>4.1000000000000002E-2</v>
      </c>
      <c r="F1999" s="11">
        <v>23171.02</v>
      </c>
      <c r="G1999" s="11">
        <v>950.01</v>
      </c>
      <c r="H1999" s="1"/>
      <c r="I1999" s="1"/>
      <c r="J1999" s="1"/>
      <c r="K1999" s="1"/>
      <c r="L1999" s="1"/>
      <c r="M1999" s="4"/>
      <c r="N1999" s="1"/>
      <c r="O1999" s="4"/>
      <c r="P1999" s="4"/>
      <c r="Q1999" s="4"/>
      <c r="R1999" s="4"/>
      <c r="S1999" s="4"/>
      <c r="T1999" s="1"/>
      <c r="U1999" s="1"/>
      <c r="V1999" s="1"/>
      <c r="W1999" s="1"/>
      <c r="X1999" s="1"/>
      <c r="Y1999" s="1"/>
    </row>
    <row r="2000" spans="1:25" ht="12.75" customHeight="1" x14ac:dyDescent="0.25">
      <c r="A2000" s="4">
        <v>20</v>
      </c>
      <c r="B2000" s="1" t="s">
        <v>1859</v>
      </c>
      <c r="C2000" s="2" t="s">
        <v>1860</v>
      </c>
      <c r="D2000" s="3" t="s">
        <v>19</v>
      </c>
      <c r="E2000" s="11">
        <v>1.5E-3</v>
      </c>
      <c r="F2000" s="11">
        <v>15726.4</v>
      </c>
      <c r="G2000" s="11">
        <v>23.59</v>
      </c>
      <c r="H2000" s="1"/>
      <c r="I2000" s="1"/>
      <c r="J2000" s="1"/>
      <c r="K2000" s="1"/>
      <c r="L2000" s="1"/>
      <c r="M2000" s="4"/>
      <c r="N2000" s="1"/>
      <c r="O2000" s="4"/>
      <c r="P2000" s="4"/>
      <c r="Q2000" s="4"/>
      <c r="R2000" s="4"/>
      <c r="S2000" s="4"/>
      <c r="T2000" s="1"/>
      <c r="U2000" s="1"/>
      <c r="V2000" s="1"/>
      <c r="W2000" s="1"/>
      <c r="X2000" s="1"/>
      <c r="Y2000" s="1"/>
    </row>
    <row r="2001" spans="1:25" ht="12.75" customHeight="1" x14ac:dyDescent="0.25">
      <c r="A2001" s="4">
        <v>21</v>
      </c>
      <c r="B2001" s="1" t="s">
        <v>1749</v>
      </c>
      <c r="C2001" s="2" t="s">
        <v>1861</v>
      </c>
      <c r="D2001" s="3" t="s">
        <v>19</v>
      </c>
      <c r="E2001" s="11">
        <v>6.7000000000000004E-2</v>
      </c>
      <c r="F2001" s="11">
        <v>21823.119999999999</v>
      </c>
      <c r="G2001" s="11">
        <v>1462.15</v>
      </c>
      <c r="H2001" s="1"/>
      <c r="I2001" s="1"/>
      <c r="J2001" s="1"/>
      <c r="K2001" s="1"/>
      <c r="L2001" s="1"/>
      <c r="M2001" s="4"/>
      <c r="N2001" s="1"/>
      <c r="O2001" s="4"/>
      <c r="P2001" s="4"/>
      <c r="Q2001" s="4"/>
      <c r="R2001" s="4"/>
      <c r="S2001" s="4"/>
      <c r="T2001" s="1"/>
      <c r="U2001" s="1"/>
      <c r="V2001" s="1"/>
      <c r="W2001" s="1"/>
      <c r="X2001" s="1"/>
      <c r="Y2001" s="1"/>
    </row>
    <row r="2002" spans="1:25" ht="12.75" customHeight="1" x14ac:dyDescent="0.25">
      <c r="A2002" s="4">
        <v>22</v>
      </c>
      <c r="B2002" s="1" t="s">
        <v>1862</v>
      </c>
      <c r="C2002" s="1" t="s">
        <v>1863</v>
      </c>
      <c r="D2002" s="3" t="s">
        <v>19</v>
      </c>
      <c r="E2002" s="11">
        <v>1.5E-3</v>
      </c>
      <c r="F2002" s="11">
        <v>38289.26</v>
      </c>
      <c r="G2002" s="11">
        <v>57.43</v>
      </c>
      <c r="H2002" s="1"/>
      <c r="I2002" s="1"/>
      <c r="J2002" s="1"/>
      <c r="K2002" s="1"/>
      <c r="L2002" s="1"/>
      <c r="M2002" s="4"/>
      <c r="N2002" s="1"/>
      <c r="O2002" s="4"/>
      <c r="P2002" s="4"/>
      <c r="Q2002" s="4"/>
      <c r="R2002" s="4"/>
      <c r="S2002" s="4"/>
      <c r="T2002" s="1"/>
      <c r="U2002" s="1"/>
      <c r="V2002" s="1"/>
      <c r="W2002" s="1"/>
      <c r="X2002" s="1"/>
      <c r="Y2002" s="1"/>
    </row>
    <row r="2003" spans="1:25" ht="12.75" customHeight="1" x14ac:dyDescent="0.25">
      <c r="A2003" s="4">
        <v>23</v>
      </c>
      <c r="B2003" s="1" t="s">
        <v>1864</v>
      </c>
      <c r="C2003" s="1" t="s">
        <v>1865</v>
      </c>
      <c r="D2003" s="3" t="s">
        <v>19</v>
      </c>
      <c r="E2003" s="11">
        <v>1.5E-3</v>
      </c>
      <c r="F2003" s="11">
        <v>52164.33</v>
      </c>
      <c r="G2003" s="11">
        <v>78.25</v>
      </c>
      <c r="H2003" s="1"/>
      <c r="I2003" s="1"/>
      <c r="J2003" s="1"/>
      <c r="K2003" s="1"/>
      <c r="L2003" s="1"/>
      <c r="M2003" s="4"/>
      <c r="N2003" s="1"/>
      <c r="O2003" s="4"/>
      <c r="P2003" s="4"/>
      <c r="Q2003" s="4"/>
      <c r="R2003" s="4"/>
      <c r="S2003" s="4"/>
      <c r="T2003" s="1"/>
      <c r="U2003" s="1"/>
      <c r="V2003" s="1"/>
      <c r="W2003" s="1"/>
      <c r="X2003" s="1"/>
      <c r="Y2003" s="1"/>
    </row>
    <row r="2004" spans="1:25" ht="12.75" customHeight="1" x14ac:dyDescent="0.25">
      <c r="A2004" s="4" t="s">
        <v>1866</v>
      </c>
      <c r="B2004" s="1"/>
      <c r="C2004" s="1"/>
      <c r="D2004" s="3"/>
      <c r="E2004" s="3"/>
      <c r="F2004" s="3"/>
      <c r="G2004" s="3"/>
      <c r="H2004" s="1"/>
      <c r="I2004" s="1"/>
      <c r="J2004" s="1"/>
      <c r="K2004" s="1"/>
      <c r="L2004" s="1"/>
      <c r="M2004" s="4"/>
      <c r="N2004" s="1"/>
      <c r="O2004" s="4"/>
      <c r="P2004" s="4"/>
      <c r="Q2004" s="4"/>
      <c r="R2004" s="4"/>
      <c r="S2004" s="4"/>
      <c r="T2004" s="1"/>
      <c r="U2004" s="1"/>
      <c r="V2004" s="1"/>
      <c r="W2004" s="1"/>
      <c r="X2004" s="1"/>
      <c r="Y2004" s="1"/>
    </row>
    <row r="2005" spans="1:25" ht="12.75" customHeight="1" x14ac:dyDescent="0.25">
      <c r="A2005" s="4">
        <v>1</v>
      </c>
      <c r="B2005" s="1" t="s">
        <v>51</v>
      </c>
      <c r="C2005" s="2" t="s">
        <v>52</v>
      </c>
      <c r="D2005" s="3" t="s">
        <v>53</v>
      </c>
      <c r="E2005" s="11">
        <v>9.9000000000000008E-3</v>
      </c>
      <c r="F2005" s="11">
        <v>10401.540000000001</v>
      </c>
      <c r="G2005" s="11">
        <v>102.98</v>
      </c>
      <c r="H2005" s="1"/>
      <c r="I2005" s="1"/>
      <c r="J2005" s="1"/>
      <c r="K2005" s="1"/>
      <c r="L2005" s="1"/>
      <c r="M2005" s="4"/>
      <c r="N2005" s="1"/>
      <c r="O2005" s="4"/>
      <c r="P2005" s="4"/>
      <c r="Q2005" s="4"/>
      <c r="R2005" s="4"/>
      <c r="S2005" s="4"/>
      <c r="T2005" s="1"/>
      <c r="U2005" s="1"/>
      <c r="V2005" s="1"/>
      <c r="W2005" s="1"/>
      <c r="X2005" s="1"/>
      <c r="Y2005" s="1"/>
    </row>
    <row r="2006" spans="1:25" ht="12.75" customHeight="1" x14ac:dyDescent="0.25">
      <c r="A2006" s="4">
        <v>2</v>
      </c>
      <c r="B2006" s="1" t="s">
        <v>54</v>
      </c>
      <c r="C2006" s="2" t="s">
        <v>55</v>
      </c>
      <c r="D2006" s="3" t="s">
        <v>53</v>
      </c>
      <c r="E2006" s="11">
        <v>1.7329000000000001E-2</v>
      </c>
      <c r="F2006" s="11">
        <v>18219.45</v>
      </c>
      <c r="G2006" s="11">
        <v>315.72000000000003</v>
      </c>
      <c r="H2006" s="1"/>
      <c r="I2006" s="1"/>
      <c r="J2006" s="1"/>
      <c r="K2006" s="1"/>
      <c r="L2006" s="1"/>
      <c r="M2006" s="4"/>
      <c r="N2006" s="1"/>
      <c r="O2006" s="4"/>
      <c r="P2006" s="4"/>
      <c r="Q2006" s="4"/>
      <c r="R2006" s="4"/>
      <c r="S2006" s="4"/>
      <c r="T2006" s="1"/>
      <c r="U2006" s="1"/>
      <c r="V2006" s="1"/>
      <c r="W2006" s="1"/>
      <c r="X2006" s="1"/>
      <c r="Y2006" s="1"/>
    </row>
    <row r="2007" spans="1:25" ht="12.75" customHeight="1" x14ac:dyDescent="0.25">
      <c r="A2007" s="4">
        <v>3</v>
      </c>
      <c r="B2007" s="2" t="s">
        <v>2558</v>
      </c>
      <c r="C2007" s="2" t="s">
        <v>59</v>
      </c>
      <c r="D2007" s="3" t="s">
        <v>60</v>
      </c>
      <c r="E2007" s="11">
        <v>0.9</v>
      </c>
      <c r="F2007" s="11">
        <v>781.05</v>
      </c>
      <c r="G2007" s="11">
        <v>702.95</v>
      </c>
      <c r="H2007" s="1"/>
      <c r="I2007" s="1"/>
      <c r="J2007" s="1"/>
      <c r="K2007" s="1"/>
      <c r="L2007" s="1"/>
      <c r="M2007" s="4"/>
      <c r="N2007" s="1"/>
      <c r="O2007" s="4"/>
      <c r="P2007" s="4"/>
      <c r="Q2007" s="4"/>
      <c r="R2007" s="4"/>
      <c r="S2007" s="4"/>
      <c r="T2007" s="1"/>
      <c r="U2007" s="1"/>
      <c r="V2007" s="1"/>
      <c r="W2007" s="1"/>
      <c r="X2007" s="1"/>
      <c r="Y2007" s="1"/>
    </row>
    <row r="2008" spans="1:25" ht="12.75" customHeight="1" x14ac:dyDescent="0.25">
      <c r="A2008" s="4">
        <v>4</v>
      </c>
      <c r="B2008" s="2" t="s">
        <v>2560</v>
      </c>
      <c r="C2008" s="2" t="s">
        <v>62</v>
      </c>
      <c r="D2008" s="3" t="s">
        <v>60</v>
      </c>
      <c r="E2008" s="11">
        <v>0.09</v>
      </c>
      <c r="F2008" s="11">
        <v>796.67</v>
      </c>
      <c r="G2008" s="11">
        <v>71.7</v>
      </c>
      <c r="H2008" s="1"/>
      <c r="I2008" s="1"/>
      <c r="J2008" s="1"/>
      <c r="K2008" s="1"/>
      <c r="L2008" s="1"/>
      <c r="M2008" s="4"/>
      <c r="N2008" s="1"/>
      <c r="O2008" s="4"/>
      <c r="P2008" s="4"/>
      <c r="Q2008" s="4"/>
      <c r="R2008" s="4"/>
      <c r="S2008" s="4"/>
      <c r="T2008" s="1"/>
      <c r="U2008" s="1"/>
      <c r="V2008" s="1"/>
      <c r="W2008" s="1"/>
      <c r="X2008" s="1"/>
      <c r="Y2008" s="1"/>
    </row>
    <row r="2009" spans="1:25" ht="12.75" customHeight="1" x14ac:dyDescent="0.25">
      <c r="A2009" s="4">
        <v>5</v>
      </c>
      <c r="B2009" s="2" t="s">
        <v>2843</v>
      </c>
      <c r="C2009" s="2" t="s">
        <v>1867</v>
      </c>
      <c r="D2009" s="3" t="s">
        <v>60</v>
      </c>
      <c r="E2009" s="11">
        <v>1.7328999999999999</v>
      </c>
      <c r="F2009" s="11">
        <v>438.09</v>
      </c>
      <c r="G2009" s="11">
        <v>759.17</v>
      </c>
      <c r="H2009" s="1"/>
      <c r="I2009" s="1"/>
      <c r="J2009" s="1"/>
      <c r="K2009" s="1"/>
      <c r="L2009" s="1"/>
      <c r="M2009" s="4"/>
      <c r="N2009" s="1"/>
      <c r="O2009" s="4"/>
      <c r="P2009" s="4"/>
      <c r="Q2009" s="4"/>
      <c r="R2009" s="4"/>
      <c r="S2009" s="4"/>
      <c r="T2009" s="1"/>
      <c r="U2009" s="1"/>
      <c r="V2009" s="1"/>
      <c r="W2009" s="1"/>
      <c r="X2009" s="1"/>
      <c r="Y2009" s="1"/>
    </row>
    <row r="2010" spans="1:25" ht="12.75" customHeight="1" x14ac:dyDescent="0.25">
      <c r="A2010" s="4">
        <v>6</v>
      </c>
      <c r="B2010" s="2" t="s">
        <v>2564</v>
      </c>
      <c r="C2010" s="2" t="s">
        <v>67</v>
      </c>
      <c r="D2010" s="3" t="s">
        <v>35</v>
      </c>
      <c r="E2010" s="11">
        <v>1</v>
      </c>
      <c r="F2010" s="11">
        <v>10.36</v>
      </c>
      <c r="G2010" s="11">
        <v>10.36</v>
      </c>
      <c r="H2010" s="1"/>
      <c r="I2010" s="1"/>
      <c r="J2010" s="1"/>
      <c r="K2010" s="1"/>
      <c r="L2010" s="1"/>
      <c r="M2010" s="4"/>
      <c r="N2010" s="1"/>
      <c r="O2010" s="4"/>
      <c r="P2010" s="4"/>
      <c r="Q2010" s="4"/>
      <c r="R2010" s="4"/>
      <c r="S2010" s="4"/>
      <c r="T2010" s="1"/>
      <c r="U2010" s="1"/>
      <c r="V2010" s="1"/>
      <c r="W2010" s="1"/>
      <c r="X2010" s="1"/>
      <c r="Y2010" s="1"/>
    </row>
    <row r="2011" spans="1:25" ht="12.75" customHeight="1" x14ac:dyDescent="0.25">
      <c r="A2011" s="4">
        <v>7</v>
      </c>
      <c r="B2011" s="2" t="s">
        <v>2567</v>
      </c>
      <c r="C2011" s="1" t="s">
        <v>71</v>
      </c>
      <c r="D2011" s="3" t="s">
        <v>69</v>
      </c>
      <c r="E2011" s="11">
        <v>0.2</v>
      </c>
      <c r="F2011" s="11">
        <v>70.41</v>
      </c>
      <c r="G2011" s="11">
        <v>14.08</v>
      </c>
      <c r="H2011" s="1"/>
      <c r="I2011" s="1"/>
      <c r="J2011" s="1"/>
      <c r="K2011" s="1"/>
      <c r="L2011" s="1"/>
      <c r="M2011" s="4"/>
      <c r="N2011" s="1"/>
      <c r="O2011" s="4"/>
      <c r="P2011" s="4"/>
      <c r="Q2011" s="4"/>
      <c r="R2011" s="4"/>
      <c r="S2011" s="4"/>
      <c r="T2011" s="1"/>
      <c r="U2011" s="1"/>
      <c r="V2011" s="1"/>
      <c r="W2011" s="1"/>
      <c r="X2011" s="1"/>
      <c r="Y2011" s="1"/>
    </row>
    <row r="2012" spans="1:25" ht="12.75" customHeight="1" x14ac:dyDescent="0.25">
      <c r="A2012" s="4">
        <v>8</v>
      </c>
      <c r="B2012" s="1" t="s">
        <v>1868</v>
      </c>
      <c r="C2012" s="2" t="s">
        <v>1869</v>
      </c>
      <c r="D2012" s="3" t="s">
        <v>79</v>
      </c>
      <c r="E2012" s="11">
        <v>1.2</v>
      </c>
      <c r="F2012" s="11">
        <v>628.28</v>
      </c>
      <c r="G2012" s="11">
        <v>753.94</v>
      </c>
      <c r="H2012" s="1"/>
      <c r="I2012" s="1"/>
      <c r="J2012" s="1"/>
      <c r="K2012" s="1"/>
      <c r="L2012" s="1"/>
      <c r="M2012" s="4"/>
      <c r="N2012" s="1"/>
      <c r="O2012" s="4"/>
      <c r="P2012" s="4"/>
      <c r="Q2012" s="4"/>
      <c r="R2012" s="4"/>
      <c r="S2012" s="4"/>
      <c r="T2012" s="1"/>
      <c r="U2012" s="1"/>
      <c r="V2012" s="1"/>
      <c r="W2012" s="1"/>
      <c r="X2012" s="1"/>
      <c r="Y2012" s="1"/>
    </row>
    <row r="2013" spans="1:25" ht="12.75" customHeight="1" x14ac:dyDescent="0.25">
      <c r="A2013" s="4">
        <v>9</v>
      </c>
      <c r="B2013" s="1" t="s">
        <v>1870</v>
      </c>
      <c r="C2013" s="2" t="s">
        <v>1871</v>
      </c>
      <c r="D2013" s="3" t="s">
        <v>159</v>
      </c>
      <c r="E2013" s="11">
        <v>2.5</v>
      </c>
      <c r="F2013" s="11">
        <v>701.84</v>
      </c>
      <c r="G2013" s="11">
        <v>1754.6</v>
      </c>
      <c r="H2013" s="1"/>
      <c r="I2013" s="1"/>
      <c r="J2013" s="1"/>
      <c r="K2013" s="1"/>
      <c r="L2013" s="1"/>
      <c r="M2013" s="4"/>
      <c r="N2013" s="1"/>
      <c r="O2013" s="4"/>
      <c r="P2013" s="4"/>
      <c r="Q2013" s="4"/>
      <c r="R2013" s="4"/>
      <c r="S2013" s="4"/>
      <c r="T2013" s="1"/>
      <c r="U2013" s="1"/>
      <c r="V2013" s="1"/>
      <c r="W2013" s="1"/>
      <c r="X2013" s="1"/>
      <c r="Y2013" s="1"/>
    </row>
    <row r="2014" spans="1:25" ht="12.75" customHeight="1" x14ac:dyDescent="0.25">
      <c r="A2014" s="4">
        <v>10</v>
      </c>
      <c r="B2014" s="1" t="s">
        <v>1872</v>
      </c>
      <c r="C2014" s="2" t="s">
        <v>1873</v>
      </c>
      <c r="D2014" s="3" t="s">
        <v>1558</v>
      </c>
      <c r="E2014" s="11">
        <v>0.98750000000000004</v>
      </c>
      <c r="F2014" s="11">
        <v>5815.15</v>
      </c>
      <c r="G2014" s="11">
        <v>5742.46</v>
      </c>
      <c r="H2014" s="1"/>
      <c r="I2014" s="1"/>
      <c r="J2014" s="1"/>
      <c r="K2014" s="1"/>
      <c r="L2014" s="1"/>
      <c r="M2014" s="4"/>
      <c r="N2014" s="1"/>
      <c r="O2014" s="4"/>
      <c r="P2014" s="4"/>
      <c r="Q2014" s="4"/>
      <c r="R2014" s="4"/>
      <c r="S2014" s="4"/>
      <c r="T2014" s="1"/>
      <c r="U2014" s="1"/>
      <c r="V2014" s="1"/>
      <c r="W2014" s="1"/>
      <c r="X2014" s="1"/>
      <c r="Y2014" s="1"/>
    </row>
    <row r="2015" spans="1:25" ht="12.75" customHeight="1" x14ac:dyDescent="0.25">
      <c r="A2015" s="4">
        <v>11</v>
      </c>
      <c r="B2015" s="1" t="s">
        <v>1874</v>
      </c>
      <c r="C2015" s="2" t="s">
        <v>1875</v>
      </c>
      <c r="D2015" s="3" t="s">
        <v>48</v>
      </c>
      <c r="E2015" s="11">
        <v>0.60000000000000009</v>
      </c>
      <c r="F2015" s="11">
        <v>2186.92</v>
      </c>
      <c r="G2015" s="11">
        <v>1312.15</v>
      </c>
      <c r="H2015" s="1"/>
      <c r="I2015" s="1"/>
      <c r="J2015" s="1"/>
      <c r="K2015" s="1"/>
      <c r="L2015" s="1"/>
      <c r="M2015" s="4"/>
      <c r="N2015" s="1"/>
      <c r="O2015" s="4"/>
      <c r="P2015" s="4"/>
      <c r="Q2015" s="4"/>
      <c r="R2015" s="4"/>
      <c r="S2015" s="4"/>
      <c r="T2015" s="1"/>
      <c r="U2015" s="1"/>
      <c r="V2015" s="1"/>
      <c r="W2015" s="1"/>
      <c r="X2015" s="1"/>
      <c r="Y2015" s="1"/>
    </row>
    <row r="2016" spans="1:25" ht="12.75" customHeight="1" x14ac:dyDescent="0.25">
      <c r="A2016" s="4">
        <v>12</v>
      </c>
      <c r="B2016" s="1" t="s">
        <v>104</v>
      </c>
      <c r="C2016" s="2" t="s">
        <v>105</v>
      </c>
      <c r="D2016" s="3" t="s">
        <v>106</v>
      </c>
      <c r="E2016" s="11">
        <v>1.0655999999999999E-2</v>
      </c>
      <c r="F2016" s="11">
        <v>4666.0600000000004</v>
      </c>
      <c r="G2016" s="11">
        <v>49.72</v>
      </c>
      <c r="H2016" s="1"/>
      <c r="I2016" s="1"/>
      <c r="J2016" s="1"/>
      <c r="K2016" s="1"/>
      <c r="L2016" s="1"/>
      <c r="M2016" s="4"/>
      <c r="N2016" s="1"/>
      <c r="O2016" s="4"/>
      <c r="P2016" s="4"/>
      <c r="Q2016" s="4"/>
      <c r="R2016" s="4"/>
      <c r="S2016" s="4"/>
      <c r="T2016" s="1"/>
      <c r="U2016" s="1"/>
      <c r="V2016" s="1"/>
      <c r="W2016" s="1"/>
      <c r="X2016" s="1"/>
      <c r="Y2016" s="1"/>
    </row>
    <row r="2017" spans="1:25" ht="12.75" customHeight="1" x14ac:dyDescent="0.25">
      <c r="A2017" s="4">
        <v>13</v>
      </c>
      <c r="B2017" s="1" t="s">
        <v>1876</v>
      </c>
      <c r="C2017" s="2" t="s">
        <v>1877</v>
      </c>
      <c r="D2017" s="3" t="s">
        <v>21</v>
      </c>
      <c r="E2017" s="11">
        <v>1.0655999999999999E-2</v>
      </c>
      <c r="F2017" s="11">
        <v>20153.68</v>
      </c>
      <c r="G2017" s="11">
        <v>214.76</v>
      </c>
      <c r="H2017" s="1"/>
      <c r="I2017" s="1"/>
      <c r="J2017" s="1"/>
      <c r="K2017" s="1"/>
      <c r="L2017" s="1"/>
      <c r="M2017" s="4"/>
      <c r="N2017" s="1"/>
      <c r="O2017" s="4"/>
      <c r="P2017" s="4"/>
      <c r="Q2017" s="4"/>
      <c r="R2017" s="4"/>
      <c r="S2017" s="4"/>
      <c r="T2017" s="1"/>
      <c r="U2017" s="1"/>
      <c r="V2017" s="1"/>
      <c r="W2017" s="1"/>
      <c r="X2017" s="1"/>
      <c r="Y2017" s="1"/>
    </row>
    <row r="2018" spans="1:25" ht="12.75" customHeight="1" x14ac:dyDescent="0.25">
      <c r="A2018" s="4">
        <v>14</v>
      </c>
      <c r="B2018" s="1" t="s">
        <v>552</v>
      </c>
      <c r="C2018" s="2" t="s">
        <v>1878</v>
      </c>
      <c r="D2018" s="3" t="s">
        <v>43</v>
      </c>
      <c r="E2018" s="11">
        <v>0.08</v>
      </c>
      <c r="F2018" s="11">
        <v>10822.45</v>
      </c>
      <c r="G2018" s="11">
        <v>865.8</v>
      </c>
      <c r="H2018" s="1"/>
      <c r="I2018" s="1"/>
      <c r="J2018" s="1"/>
      <c r="K2018" s="1"/>
      <c r="L2018" s="1"/>
      <c r="M2018" s="4"/>
      <c r="N2018" s="1"/>
      <c r="O2018" s="4"/>
      <c r="P2018" s="4"/>
      <c r="Q2018" s="4"/>
      <c r="R2018" s="4"/>
      <c r="S2018" s="4"/>
      <c r="T2018" s="1"/>
      <c r="U2018" s="1"/>
      <c r="V2018" s="1"/>
      <c r="W2018" s="1"/>
      <c r="X2018" s="1"/>
      <c r="Y2018" s="1"/>
    </row>
    <row r="2019" spans="1:25" ht="12.75" customHeight="1" x14ac:dyDescent="0.25">
      <c r="A2019" s="4">
        <v>15</v>
      </c>
      <c r="B2019" s="1" t="s">
        <v>1870</v>
      </c>
      <c r="C2019" s="2" t="s">
        <v>1871</v>
      </c>
      <c r="D2019" s="3" t="s">
        <v>159</v>
      </c>
      <c r="E2019" s="11">
        <v>0.5</v>
      </c>
      <c r="F2019" s="11">
        <v>606.87</v>
      </c>
      <c r="G2019" s="11">
        <v>303.44</v>
      </c>
      <c r="H2019" s="1"/>
      <c r="I2019" s="1"/>
      <c r="J2019" s="1"/>
      <c r="K2019" s="1"/>
      <c r="L2019" s="1"/>
      <c r="M2019" s="4"/>
      <c r="N2019" s="1"/>
      <c r="O2019" s="4"/>
      <c r="P2019" s="4"/>
      <c r="Q2019" s="4"/>
      <c r="R2019" s="4"/>
      <c r="S2019" s="4"/>
      <c r="T2019" s="1"/>
      <c r="U2019" s="1"/>
      <c r="V2019" s="1"/>
      <c r="W2019" s="1"/>
      <c r="X2019" s="1"/>
      <c r="Y2019" s="1"/>
    </row>
    <row r="2020" spans="1:25" ht="12.75" customHeight="1" x14ac:dyDescent="0.25">
      <c r="A2020" s="4">
        <v>16</v>
      </c>
      <c r="B2020" s="1" t="s">
        <v>1872</v>
      </c>
      <c r="C2020" s="2" t="s">
        <v>1873</v>
      </c>
      <c r="D2020" s="3" t="s">
        <v>1558</v>
      </c>
      <c r="E2020" s="11">
        <v>0.19750000000000001</v>
      </c>
      <c r="F2020" s="11">
        <v>5815.15</v>
      </c>
      <c r="G2020" s="11">
        <v>1148.49</v>
      </c>
      <c r="H2020" s="1"/>
      <c r="I2020" s="1"/>
      <c r="J2020" s="1"/>
      <c r="K2020" s="1"/>
      <c r="L2020" s="1"/>
      <c r="M2020" s="4"/>
      <c r="N2020" s="1"/>
      <c r="O2020" s="4"/>
      <c r="P2020" s="4"/>
      <c r="Q2020" s="4"/>
      <c r="R2020" s="4"/>
      <c r="S2020" s="4"/>
      <c r="T2020" s="1"/>
      <c r="U2020" s="1"/>
      <c r="V2020" s="1"/>
      <c r="W2020" s="1"/>
      <c r="X2020" s="1"/>
      <c r="Y2020" s="1"/>
    </row>
    <row r="2021" spans="1:25" ht="12.75" customHeight="1" x14ac:dyDescent="0.25">
      <c r="A2021" s="4">
        <v>17</v>
      </c>
      <c r="B2021" s="1" t="s">
        <v>1874</v>
      </c>
      <c r="C2021" s="2" t="s">
        <v>1875</v>
      </c>
      <c r="D2021" s="3" t="s">
        <v>48</v>
      </c>
      <c r="E2021" s="11">
        <v>0.12</v>
      </c>
      <c r="F2021" s="11">
        <v>2186.92</v>
      </c>
      <c r="G2021" s="11">
        <v>262.43</v>
      </c>
      <c r="H2021" s="1"/>
      <c r="I2021" s="1"/>
      <c r="J2021" s="1"/>
      <c r="K2021" s="1"/>
      <c r="L2021" s="1"/>
      <c r="M2021" s="4"/>
      <c r="N2021" s="1"/>
      <c r="O2021" s="4"/>
      <c r="P2021" s="4"/>
      <c r="Q2021" s="4"/>
      <c r="R2021" s="4"/>
      <c r="S2021" s="4"/>
      <c r="T2021" s="1"/>
      <c r="U2021" s="1"/>
      <c r="V2021" s="1"/>
      <c r="W2021" s="1"/>
      <c r="X2021" s="1"/>
      <c r="Y2021" s="1"/>
    </row>
    <row r="2022" spans="1:25" ht="12.75" customHeight="1" x14ac:dyDescent="0.25">
      <c r="A2022" s="4">
        <v>18</v>
      </c>
      <c r="B2022" s="1" t="s">
        <v>119</v>
      </c>
      <c r="C2022" s="2" t="s">
        <v>120</v>
      </c>
      <c r="D2022" s="3" t="s">
        <v>43</v>
      </c>
      <c r="E2022" s="11">
        <v>5.45E-2</v>
      </c>
      <c r="F2022" s="11">
        <v>2892.71</v>
      </c>
      <c r="G2022" s="11">
        <v>157.65</v>
      </c>
      <c r="H2022" s="1"/>
      <c r="I2022" s="1"/>
      <c r="J2022" s="1"/>
      <c r="K2022" s="1"/>
      <c r="L2022" s="1"/>
      <c r="M2022" s="4"/>
      <c r="N2022" s="1"/>
      <c r="O2022" s="4"/>
      <c r="P2022" s="4"/>
      <c r="Q2022" s="4"/>
      <c r="R2022" s="4"/>
      <c r="S2022" s="4"/>
      <c r="T2022" s="1"/>
      <c r="U2022" s="1"/>
      <c r="V2022" s="1"/>
      <c r="W2022" s="1"/>
      <c r="X2022" s="1"/>
      <c r="Y2022" s="1"/>
    </row>
    <row r="2023" spans="1:25" ht="12.75" customHeight="1" x14ac:dyDescent="0.25">
      <c r="A2023" s="4">
        <v>19</v>
      </c>
      <c r="B2023" s="1" t="s">
        <v>121</v>
      </c>
      <c r="C2023" s="1" t="s">
        <v>122</v>
      </c>
      <c r="D2023" s="3" t="s">
        <v>60</v>
      </c>
      <c r="E2023" s="11">
        <v>5.9950000000000001</v>
      </c>
      <c r="F2023" s="11">
        <v>91.93</v>
      </c>
      <c r="G2023" s="11">
        <v>551.12</v>
      </c>
      <c r="H2023" s="1"/>
      <c r="I2023" s="1"/>
      <c r="J2023" s="1"/>
      <c r="K2023" s="1"/>
      <c r="L2023" s="1"/>
      <c r="M2023" s="4"/>
      <c r="N2023" s="1"/>
      <c r="O2023" s="4"/>
      <c r="P2023" s="4"/>
      <c r="Q2023" s="4"/>
      <c r="R2023" s="4"/>
      <c r="S2023" s="4"/>
      <c r="T2023" s="1"/>
      <c r="U2023" s="1"/>
      <c r="V2023" s="1"/>
      <c r="W2023" s="1"/>
      <c r="X2023" s="1"/>
      <c r="Y2023" s="1"/>
    </row>
    <row r="2024" spans="1:25" ht="12.75" customHeight="1" x14ac:dyDescent="0.25">
      <c r="A2024" s="4">
        <v>20</v>
      </c>
      <c r="B2024" s="1" t="s">
        <v>123</v>
      </c>
      <c r="C2024" s="2" t="s">
        <v>124</v>
      </c>
      <c r="D2024" s="3" t="s">
        <v>43</v>
      </c>
      <c r="E2024" s="11">
        <v>5.45E-2</v>
      </c>
      <c r="F2024" s="11">
        <v>3143.52</v>
      </c>
      <c r="G2024" s="11">
        <v>171.32</v>
      </c>
      <c r="H2024" s="1"/>
      <c r="I2024" s="1"/>
      <c r="J2024" s="1"/>
      <c r="K2024" s="1"/>
      <c r="L2024" s="1"/>
      <c r="M2024" s="4"/>
      <c r="N2024" s="1"/>
      <c r="O2024" s="4"/>
      <c r="P2024" s="4"/>
      <c r="Q2024" s="4"/>
      <c r="R2024" s="4"/>
      <c r="S2024" s="4"/>
      <c r="T2024" s="1"/>
      <c r="U2024" s="1"/>
      <c r="V2024" s="1"/>
      <c r="W2024" s="1"/>
      <c r="X2024" s="1"/>
      <c r="Y2024" s="1"/>
    </row>
    <row r="2025" spans="1:25" ht="12.75" customHeight="1" x14ac:dyDescent="0.25">
      <c r="A2025" s="4">
        <v>21</v>
      </c>
      <c r="B2025" s="2" t="s">
        <v>2594</v>
      </c>
      <c r="C2025" s="2" t="s">
        <v>125</v>
      </c>
      <c r="D2025" s="3" t="s">
        <v>48</v>
      </c>
      <c r="E2025" s="11">
        <v>0.56135000000000002</v>
      </c>
      <c r="F2025" s="11">
        <v>2216.4299999999998</v>
      </c>
      <c r="G2025" s="11">
        <v>1244.19</v>
      </c>
      <c r="H2025" s="1"/>
      <c r="I2025" s="1"/>
      <c r="J2025" s="1"/>
      <c r="K2025" s="1"/>
      <c r="L2025" s="1"/>
      <c r="M2025" s="4"/>
      <c r="N2025" s="1"/>
      <c r="O2025" s="4"/>
      <c r="P2025" s="4"/>
      <c r="Q2025" s="4"/>
      <c r="R2025" s="4"/>
      <c r="S2025" s="4"/>
      <c r="T2025" s="1"/>
      <c r="U2025" s="1"/>
      <c r="V2025" s="1"/>
      <c r="W2025" s="1"/>
      <c r="X2025" s="1"/>
      <c r="Y2025" s="1"/>
    </row>
    <row r="2026" spans="1:25" ht="12.75" customHeight="1" x14ac:dyDescent="0.25">
      <c r="A2026" s="4">
        <v>22</v>
      </c>
      <c r="B2026" s="1" t="s">
        <v>127</v>
      </c>
      <c r="C2026" s="2" t="s">
        <v>128</v>
      </c>
      <c r="D2026" s="3" t="s">
        <v>43</v>
      </c>
      <c r="E2026" s="11">
        <v>5.45E-2</v>
      </c>
      <c r="F2026" s="11">
        <v>6040.84</v>
      </c>
      <c r="G2026" s="11">
        <v>329.23</v>
      </c>
      <c r="H2026" s="1"/>
      <c r="I2026" s="1"/>
      <c r="J2026" s="1"/>
      <c r="K2026" s="1"/>
      <c r="L2026" s="1"/>
      <c r="M2026" s="4"/>
      <c r="N2026" s="1"/>
      <c r="O2026" s="4"/>
      <c r="P2026" s="4"/>
      <c r="Q2026" s="4"/>
      <c r="R2026" s="4"/>
      <c r="S2026" s="4"/>
      <c r="T2026" s="1"/>
      <c r="U2026" s="1"/>
      <c r="V2026" s="1"/>
      <c r="W2026" s="1"/>
      <c r="X2026" s="1"/>
      <c r="Y2026" s="1"/>
    </row>
    <row r="2027" spans="1:25" ht="12.75" customHeight="1" x14ac:dyDescent="0.25">
      <c r="A2027" s="4">
        <v>23</v>
      </c>
      <c r="B2027" s="1" t="s">
        <v>129</v>
      </c>
      <c r="C2027" s="2" t="s">
        <v>130</v>
      </c>
      <c r="D2027" s="3" t="s">
        <v>21</v>
      </c>
      <c r="E2027" s="12" t="s">
        <v>1879</v>
      </c>
      <c r="F2027" s="11">
        <v>41790.57</v>
      </c>
      <c r="G2027" s="11">
        <v>457.79</v>
      </c>
      <c r="H2027" s="1"/>
      <c r="I2027" s="1"/>
      <c r="J2027" s="1"/>
      <c r="K2027" s="1"/>
      <c r="L2027" s="1"/>
      <c r="M2027" s="4"/>
      <c r="N2027" s="1"/>
      <c r="O2027" s="4"/>
      <c r="P2027" s="4"/>
      <c r="Q2027" s="4"/>
      <c r="R2027" s="4"/>
      <c r="S2027" s="4"/>
      <c r="T2027" s="1"/>
      <c r="U2027" s="1"/>
      <c r="V2027" s="1"/>
      <c r="W2027" s="1"/>
      <c r="X2027" s="1"/>
      <c r="Y2027" s="1"/>
    </row>
    <row r="2028" spans="1:25" ht="12.75" customHeight="1" x14ac:dyDescent="0.25">
      <c r="A2028" s="4">
        <v>24</v>
      </c>
      <c r="B2028" s="2" t="s">
        <v>2594</v>
      </c>
      <c r="C2028" s="2" t="s">
        <v>125</v>
      </c>
      <c r="D2028" s="3" t="s">
        <v>48</v>
      </c>
      <c r="E2028" s="11">
        <v>0.56135000000000002</v>
      </c>
      <c r="F2028" s="11">
        <v>2216.4299999999998</v>
      </c>
      <c r="G2028" s="11">
        <v>1244.19</v>
      </c>
      <c r="H2028" s="1"/>
      <c r="I2028" s="1"/>
      <c r="J2028" s="1"/>
      <c r="K2028" s="1"/>
      <c r="L2028" s="1"/>
      <c r="M2028" s="4"/>
      <c r="N2028" s="1"/>
      <c r="O2028" s="4"/>
      <c r="P2028" s="4"/>
      <c r="Q2028" s="4"/>
      <c r="R2028" s="4"/>
      <c r="S2028" s="4"/>
      <c r="T2028" s="1"/>
      <c r="U2028" s="1"/>
      <c r="V2028" s="1"/>
      <c r="W2028" s="1"/>
      <c r="X2028" s="1"/>
      <c r="Y2028" s="1"/>
    </row>
    <row r="2029" spans="1:25" ht="12.75" customHeight="1" x14ac:dyDescent="0.25">
      <c r="A2029" s="4">
        <v>25</v>
      </c>
      <c r="B2029" s="1" t="s">
        <v>132</v>
      </c>
      <c r="C2029" s="2" t="s">
        <v>133</v>
      </c>
      <c r="D2029" s="3" t="s">
        <v>43</v>
      </c>
      <c r="E2029" s="11">
        <v>5.45E-2</v>
      </c>
      <c r="F2029" s="11">
        <v>12183.53</v>
      </c>
      <c r="G2029" s="11">
        <v>664</v>
      </c>
      <c r="H2029" s="1"/>
      <c r="I2029" s="1"/>
      <c r="J2029" s="1"/>
      <c r="K2029" s="1"/>
      <c r="L2029" s="1"/>
      <c r="M2029" s="4"/>
      <c r="N2029" s="1"/>
      <c r="O2029" s="4"/>
      <c r="P2029" s="4"/>
      <c r="Q2029" s="4"/>
      <c r="R2029" s="4"/>
      <c r="S2029" s="4"/>
      <c r="T2029" s="1"/>
      <c r="U2029" s="1"/>
      <c r="V2029" s="1"/>
      <c r="W2029" s="1"/>
      <c r="X2029" s="1"/>
      <c r="Y2029" s="1"/>
    </row>
    <row r="2030" spans="1:25" ht="12.75" customHeight="1" x14ac:dyDescent="0.25">
      <c r="A2030" s="4">
        <v>26</v>
      </c>
      <c r="B2030" s="2" t="s">
        <v>2595</v>
      </c>
      <c r="C2030" s="2" t="s">
        <v>134</v>
      </c>
      <c r="D2030" s="3" t="s">
        <v>48</v>
      </c>
      <c r="E2030" s="11">
        <v>0.28067500000000001</v>
      </c>
      <c r="F2030" s="11">
        <v>1770.54</v>
      </c>
      <c r="G2030" s="11">
        <v>496.95</v>
      </c>
      <c r="H2030" s="1"/>
      <c r="I2030" s="1"/>
      <c r="J2030" s="1"/>
      <c r="K2030" s="1"/>
      <c r="L2030" s="1"/>
      <c r="M2030" s="4"/>
      <c r="N2030" s="1"/>
      <c r="O2030" s="4"/>
      <c r="P2030" s="4"/>
      <c r="Q2030" s="4"/>
      <c r="R2030" s="4"/>
      <c r="S2030" s="4"/>
      <c r="T2030" s="1"/>
      <c r="U2030" s="1"/>
      <c r="V2030" s="1"/>
      <c r="W2030" s="1"/>
      <c r="X2030" s="1"/>
      <c r="Y2030" s="1"/>
    </row>
    <row r="2031" spans="1:25" ht="12.75" customHeight="1" x14ac:dyDescent="0.25">
      <c r="A2031" s="4">
        <v>27</v>
      </c>
      <c r="B2031" s="1" t="s">
        <v>119</v>
      </c>
      <c r="C2031" s="2" t="s">
        <v>120</v>
      </c>
      <c r="D2031" s="3" t="s">
        <v>43</v>
      </c>
      <c r="E2031" s="11">
        <v>14.23</v>
      </c>
      <c r="F2031" s="11">
        <v>803.18</v>
      </c>
      <c r="G2031" s="11">
        <v>11429.25</v>
      </c>
      <c r="H2031" s="1"/>
      <c r="I2031" s="1"/>
      <c r="J2031" s="1"/>
      <c r="K2031" s="1"/>
      <c r="L2031" s="1"/>
      <c r="M2031" s="4"/>
      <c r="N2031" s="1"/>
      <c r="O2031" s="4"/>
      <c r="P2031" s="4"/>
      <c r="Q2031" s="4"/>
      <c r="R2031" s="4"/>
      <c r="S2031" s="4"/>
      <c r="T2031" s="1"/>
      <c r="U2031" s="1"/>
      <c r="V2031" s="1"/>
      <c r="W2031" s="1"/>
      <c r="X2031" s="1"/>
      <c r="Y2031" s="1"/>
    </row>
    <row r="2032" spans="1:25" ht="12.75" customHeight="1" x14ac:dyDescent="0.25">
      <c r="A2032" s="4">
        <v>28</v>
      </c>
      <c r="B2032" s="1" t="s">
        <v>1880</v>
      </c>
      <c r="C2032" s="1" t="s">
        <v>1881</v>
      </c>
      <c r="D2032" s="3" t="s">
        <v>60</v>
      </c>
      <c r="E2032" s="11">
        <v>1565.3</v>
      </c>
      <c r="F2032" s="11">
        <v>41.08</v>
      </c>
      <c r="G2032" s="11">
        <v>64302.52</v>
      </c>
      <c r="H2032" s="1"/>
      <c r="I2032" s="1"/>
      <c r="J2032" s="1"/>
      <c r="K2032" s="1"/>
      <c r="L2032" s="1"/>
      <c r="M2032" s="4"/>
      <c r="N2032" s="1"/>
      <c r="O2032" s="4"/>
      <c r="P2032" s="4"/>
      <c r="Q2032" s="4"/>
      <c r="R2032" s="4"/>
      <c r="S2032" s="4"/>
      <c r="T2032" s="1"/>
      <c r="U2032" s="1"/>
      <c r="V2032" s="1"/>
      <c r="W2032" s="1"/>
      <c r="X2032" s="1"/>
      <c r="Y2032" s="1"/>
    </row>
    <row r="2033" spans="1:25" ht="12.75" customHeight="1" x14ac:dyDescent="0.25">
      <c r="A2033" s="4">
        <v>29</v>
      </c>
      <c r="B2033" s="1" t="s">
        <v>119</v>
      </c>
      <c r="C2033" s="2" t="s">
        <v>1882</v>
      </c>
      <c r="D2033" s="3" t="s">
        <v>43</v>
      </c>
      <c r="E2033" s="11">
        <v>14.23</v>
      </c>
      <c r="F2033" s="11">
        <v>803.18</v>
      </c>
      <c r="G2033" s="11">
        <v>11429.25</v>
      </c>
      <c r="H2033" s="1"/>
      <c r="I2033" s="1"/>
      <c r="J2033" s="1"/>
      <c r="K2033" s="1"/>
      <c r="L2033" s="1"/>
      <c r="M2033" s="4"/>
      <c r="N2033" s="1"/>
      <c r="O2033" s="4"/>
      <c r="P2033" s="4"/>
      <c r="Q2033" s="4"/>
      <c r="R2033" s="4"/>
      <c r="S2033" s="4"/>
      <c r="T2033" s="1"/>
      <c r="U2033" s="1"/>
      <c r="V2033" s="1"/>
      <c r="W2033" s="1"/>
      <c r="X2033" s="1"/>
      <c r="Y2033" s="1"/>
    </row>
    <row r="2034" spans="1:25" ht="12.75" customHeight="1" x14ac:dyDescent="0.25">
      <c r="A2034" s="4">
        <v>30</v>
      </c>
      <c r="B2034" s="2" t="s">
        <v>2844</v>
      </c>
      <c r="C2034" s="2" t="s">
        <v>1883</v>
      </c>
      <c r="D2034" s="3" t="s">
        <v>60</v>
      </c>
      <c r="E2034" s="11">
        <v>1565.3</v>
      </c>
      <c r="F2034" s="11">
        <v>369.72</v>
      </c>
      <c r="G2034" s="11">
        <v>578722.72</v>
      </c>
      <c r="H2034" s="1"/>
      <c r="I2034" s="1"/>
      <c r="J2034" s="1"/>
      <c r="K2034" s="1"/>
      <c r="L2034" s="1"/>
      <c r="M2034" s="4"/>
      <c r="N2034" s="1"/>
      <c r="O2034" s="4"/>
      <c r="P2034" s="4"/>
      <c r="Q2034" s="4"/>
      <c r="R2034" s="4"/>
      <c r="S2034" s="4"/>
      <c r="T2034" s="1"/>
      <c r="U2034" s="1"/>
      <c r="V2034" s="1"/>
      <c r="W2034" s="1"/>
      <c r="X2034" s="1"/>
      <c r="Y2034" s="1"/>
    </row>
    <row r="2035" spans="1:25" ht="12.75" customHeight="1" x14ac:dyDescent="0.25">
      <c r="A2035" s="4">
        <v>31</v>
      </c>
      <c r="B2035" s="1" t="s">
        <v>1884</v>
      </c>
      <c r="C2035" s="1" t="s">
        <v>1885</v>
      </c>
      <c r="D2035" s="3" t="s">
        <v>1886</v>
      </c>
      <c r="E2035" s="11">
        <v>1.4148000000000001</v>
      </c>
      <c r="F2035" s="11">
        <v>8074.69</v>
      </c>
      <c r="G2035" s="11">
        <v>11424.07</v>
      </c>
      <c r="H2035" s="1"/>
      <c r="I2035" s="1"/>
      <c r="J2035" s="1"/>
      <c r="K2035" s="1"/>
      <c r="L2035" s="1"/>
      <c r="M2035" s="4"/>
      <c r="N2035" s="1"/>
      <c r="O2035" s="4"/>
      <c r="P2035" s="4"/>
      <c r="Q2035" s="4"/>
      <c r="R2035" s="4"/>
      <c r="S2035" s="4"/>
      <c r="T2035" s="1"/>
      <c r="U2035" s="1"/>
      <c r="V2035" s="1"/>
      <c r="W2035" s="1"/>
      <c r="X2035" s="1"/>
      <c r="Y2035" s="1"/>
    </row>
    <row r="2036" spans="1:25" ht="12.75" customHeight="1" x14ac:dyDescent="0.25">
      <c r="A2036" s="4">
        <v>32</v>
      </c>
      <c r="B2036" s="2" t="s">
        <v>2598</v>
      </c>
      <c r="C2036" s="1" t="s">
        <v>144</v>
      </c>
      <c r="D2036" s="3" t="s">
        <v>35</v>
      </c>
      <c r="E2036" s="11">
        <v>4716</v>
      </c>
      <c r="F2036" s="11">
        <v>6.87</v>
      </c>
      <c r="G2036" s="11">
        <v>32398.92</v>
      </c>
      <c r="H2036" s="1"/>
      <c r="I2036" s="1"/>
      <c r="J2036" s="1"/>
      <c r="K2036" s="1"/>
      <c r="L2036" s="1"/>
      <c r="M2036" s="4"/>
      <c r="N2036" s="1"/>
      <c r="O2036" s="4"/>
      <c r="P2036" s="4"/>
      <c r="Q2036" s="4"/>
      <c r="R2036" s="4"/>
      <c r="S2036" s="4"/>
      <c r="T2036" s="1"/>
      <c r="U2036" s="1"/>
      <c r="V2036" s="1"/>
      <c r="W2036" s="1"/>
      <c r="X2036" s="1"/>
      <c r="Y2036" s="1"/>
    </row>
    <row r="2037" spans="1:25" ht="12.75" customHeight="1" x14ac:dyDescent="0.25">
      <c r="A2037" s="4">
        <v>33</v>
      </c>
      <c r="B2037" s="1" t="s">
        <v>119</v>
      </c>
      <c r="C2037" s="2" t="s">
        <v>120</v>
      </c>
      <c r="D2037" s="3" t="s">
        <v>43</v>
      </c>
      <c r="E2037" s="11">
        <v>0.252</v>
      </c>
      <c r="F2037" s="11">
        <v>803.18</v>
      </c>
      <c r="G2037" s="11">
        <v>202.4</v>
      </c>
      <c r="H2037" s="1"/>
      <c r="I2037" s="1"/>
      <c r="J2037" s="1"/>
      <c r="K2037" s="1"/>
      <c r="L2037" s="1"/>
      <c r="M2037" s="4"/>
      <c r="N2037" s="1"/>
      <c r="O2037" s="4"/>
      <c r="P2037" s="4"/>
      <c r="Q2037" s="4"/>
      <c r="R2037" s="4"/>
      <c r="S2037" s="4"/>
      <c r="T2037" s="1"/>
      <c r="U2037" s="1"/>
      <c r="V2037" s="1"/>
      <c r="W2037" s="1"/>
      <c r="X2037" s="1"/>
      <c r="Y2037" s="1"/>
    </row>
    <row r="2038" spans="1:25" ht="12.75" customHeight="1" x14ac:dyDescent="0.25">
      <c r="A2038" s="4">
        <v>34</v>
      </c>
      <c r="B2038" s="1" t="s">
        <v>1880</v>
      </c>
      <c r="C2038" s="1" t="s">
        <v>1881</v>
      </c>
      <c r="D2038" s="3" t="s">
        <v>60</v>
      </c>
      <c r="E2038" s="11">
        <v>27.72</v>
      </c>
      <c r="F2038" s="11">
        <v>41.08</v>
      </c>
      <c r="G2038" s="11">
        <v>1138.74</v>
      </c>
      <c r="H2038" s="1"/>
      <c r="I2038" s="1"/>
      <c r="J2038" s="1"/>
      <c r="K2038" s="1"/>
      <c r="L2038" s="1"/>
      <c r="M2038" s="4"/>
      <c r="N2038" s="1"/>
      <c r="O2038" s="4"/>
      <c r="P2038" s="4"/>
      <c r="Q2038" s="4"/>
      <c r="R2038" s="4"/>
      <c r="S2038" s="4"/>
      <c r="T2038" s="1"/>
      <c r="U2038" s="1"/>
      <c r="V2038" s="1"/>
      <c r="W2038" s="1"/>
      <c r="X2038" s="1"/>
      <c r="Y2038" s="1"/>
    </row>
    <row r="2039" spans="1:25" ht="12.75" customHeight="1" x14ac:dyDescent="0.25">
      <c r="A2039" s="4">
        <v>35</v>
      </c>
      <c r="B2039" s="1" t="s">
        <v>119</v>
      </c>
      <c r="C2039" s="2" t="s">
        <v>1882</v>
      </c>
      <c r="D2039" s="3" t="s">
        <v>43</v>
      </c>
      <c r="E2039" s="11">
        <v>0.252</v>
      </c>
      <c r="F2039" s="11">
        <v>803.18</v>
      </c>
      <c r="G2039" s="11">
        <v>202.4</v>
      </c>
      <c r="H2039" s="1"/>
      <c r="I2039" s="1"/>
      <c r="J2039" s="1"/>
      <c r="K2039" s="1"/>
      <c r="L2039" s="1"/>
      <c r="M2039" s="4"/>
      <c r="N2039" s="1"/>
      <c r="O2039" s="4"/>
      <c r="P2039" s="4"/>
      <c r="Q2039" s="4"/>
      <c r="R2039" s="4"/>
      <c r="S2039" s="4"/>
      <c r="T2039" s="1"/>
      <c r="U2039" s="1"/>
      <c r="V2039" s="1"/>
      <c r="W2039" s="1"/>
      <c r="X2039" s="1"/>
      <c r="Y2039" s="1"/>
    </row>
    <row r="2040" spans="1:25" ht="12.75" customHeight="1" x14ac:dyDescent="0.25">
      <c r="A2040" s="4">
        <v>36</v>
      </c>
      <c r="B2040" s="2" t="s">
        <v>2844</v>
      </c>
      <c r="C2040" s="2" t="s">
        <v>1883</v>
      </c>
      <c r="D2040" s="3" t="s">
        <v>60</v>
      </c>
      <c r="E2040" s="11">
        <v>27.72</v>
      </c>
      <c r="F2040" s="11">
        <v>369.72</v>
      </c>
      <c r="G2040" s="11">
        <v>10248.64</v>
      </c>
      <c r="H2040" s="1"/>
      <c r="I2040" s="1"/>
      <c r="J2040" s="1"/>
      <c r="K2040" s="1"/>
      <c r="L2040" s="1"/>
      <c r="M2040" s="4"/>
      <c r="N2040" s="1"/>
      <c r="O2040" s="4"/>
      <c r="P2040" s="4"/>
      <c r="Q2040" s="4"/>
      <c r="R2040" s="4"/>
      <c r="S2040" s="4"/>
      <c r="T2040" s="1"/>
      <c r="U2040" s="1"/>
      <c r="V2040" s="1"/>
      <c r="W2040" s="1"/>
      <c r="X2040" s="1"/>
      <c r="Y2040" s="1"/>
    </row>
    <row r="2041" spans="1:25" ht="12.75" customHeight="1" x14ac:dyDescent="0.25">
      <c r="A2041" s="4">
        <v>37</v>
      </c>
      <c r="B2041" s="1" t="s">
        <v>1884</v>
      </c>
      <c r="C2041" s="1" t="s">
        <v>1885</v>
      </c>
      <c r="D2041" s="3" t="s">
        <v>1886</v>
      </c>
      <c r="E2041" s="11">
        <v>2.52E-2</v>
      </c>
      <c r="F2041" s="11">
        <v>8074.69</v>
      </c>
      <c r="G2041" s="11">
        <v>203.48</v>
      </c>
      <c r="H2041" s="1"/>
      <c r="I2041" s="1"/>
      <c r="J2041" s="1"/>
      <c r="K2041" s="1"/>
      <c r="L2041" s="1"/>
      <c r="M2041" s="4"/>
      <c r="N2041" s="1"/>
      <c r="O2041" s="4"/>
      <c r="P2041" s="4"/>
      <c r="Q2041" s="4"/>
      <c r="R2041" s="4"/>
      <c r="S2041" s="4"/>
      <c r="T2041" s="1"/>
      <c r="U2041" s="1"/>
      <c r="V2041" s="1"/>
      <c r="W2041" s="1"/>
      <c r="X2041" s="1"/>
      <c r="Y2041" s="1"/>
    </row>
    <row r="2042" spans="1:25" ht="12.75" customHeight="1" x14ac:dyDescent="0.25">
      <c r="A2042" s="4">
        <v>38</v>
      </c>
      <c r="B2042" s="2" t="s">
        <v>2598</v>
      </c>
      <c r="C2042" s="1" t="s">
        <v>144</v>
      </c>
      <c r="D2042" s="3" t="s">
        <v>35</v>
      </c>
      <c r="E2042" s="11">
        <v>84</v>
      </c>
      <c r="F2042" s="11">
        <v>6.87</v>
      </c>
      <c r="G2042" s="11">
        <v>577.08000000000004</v>
      </c>
      <c r="H2042" s="1"/>
      <c r="I2042" s="1"/>
      <c r="J2042" s="1"/>
      <c r="K2042" s="1"/>
      <c r="L2042" s="1"/>
      <c r="M2042" s="4"/>
      <c r="N2042" s="1"/>
      <c r="O2042" s="4"/>
      <c r="P2042" s="4"/>
      <c r="Q2042" s="4"/>
      <c r="R2042" s="4"/>
      <c r="S2042" s="4"/>
      <c r="T2042" s="1"/>
      <c r="U2042" s="1"/>
      <c r="V2042" s="1"/>
      <c r="W2042" s="1"/>
      <c r="X2042" s="1"/>
      <c r="Y2042" s="1"/>
    </row>
    <row r="2043" spans="1:25" ht="12.75" customHeight="1" x14ac:dyDescent="0.25">
      <c r="A2043" s="4">
        <v>39</v>
      </c>
      <c r="B2043" s="1" t="s">
        <v>1887</v>
      </c>
      <c r="C2043" s="2" t="s">
        <v>1888</v>
      </c>
      <c r="D2043" s="3" t="s">
        <v>43</v>
      </c>
      <c r="E2043" s="11">
        <v>3.45</v>
      </c>
      <c r="F2043" s="11">
        <v>497.41</v>
      </c>
      <c r="G2043" s="11">
        <v>1716.06</v>
      </c>
      <c r="H2043" s="1"/>
      <c r="I2043" s="1"/>
      <c r="J2043" s="1"/>
      <c r="K2043" s="1"/>
      <c r="L2043" s="1"/>
      <c r="M2043" s="4"/>
      <c r="N2043" s="1"/>
      <c r="O2043" s="4"/>
      <c r="P2043" s="4"/>
      <c r="Q2043" s="4"/>
      <c r="R2043" s="4"/>
      <c r="S2043" s="4"/>
      <c r="T2043" s="1"/>
      <c r="U2043" s="1"/>
      <c r="V2043" s="1"/>
      <c r="W2043" s="1"/>
      <c r="X2043" s="1"/>
      <c r="Y2043" s="1"/>
    </row>
    <row r="2044" spans="1:25" ht="12.75" customHeight="1" x14ac:dyDescent="0.25">
      <c r="A2044" s="4">
        <v>40</v>
      </c>
      <c r="B2044" s="1" t="s">
        <v>129</v>
      </c>
      <c r="C2044" s="2" t="s">
        <v>130</v>
      </c>
      <c r="D2044" s="3" t="s">
        <v>21</v>
      </c>
      <c r="E2044" s="11">
        <v>5.1749999999999999E-3</v>
      </c>
      <c r="F2044" s="11">
        <v>41790.57</v>
      </c>
      <c r="G2044" s="11">
        <v>216.27</v>
      </c>
      <c r="H2044" s="1"/>
      <c r="I2044" s="1"/>
      <c r="J2044" s="1"/>
      <c r="K2044" s="1"/>
      <c r="L2044" s="1"/>
      <c r="M2044" s="4"/>
      <c r="N2044" s="1"/>
      <c r="O2044" s="4"/>
      <c r="P2044" s="4"/>
      <c r="Q2044" s="4"/>
      <c r="R2044" s="4"/>
      <c r="S2044" s="4"/>
      <c r="T2044" s="1"/>
      <c r="U2044" s="1"/>
      <c r="V2044" s="1"/>
      <c r="W2044" s="1"/>
      <c r="X2044" s="1"/>
      <c r="Y2044" s="1"/>
    </row>
    <row r="2045" spans="1:25" ht="12.75" customHeight="1" x14ac:dyDescent="0.25">
      <c r="A2045" s="4">
        <v>41</v>
      </c>
      <c r="B2045" s="1" t="s">
        <v>145</v>
      </c>
      <c r="C2045" s="2" t="s">
        <v>146</v>
      </c>
      <c r="D2045" s="3" t="s">
        <v>53</v>
      </c>
      <c r="E2045" s="11">
        <v>2E-3</v>
      </c>
      <c r="F2045" s="11">
        <v>42684.93</v>
      </c>
      <c r="G2045" s="11">
        <v>85.37</v>
      </c>
      <c r="H2045" s="1"/>
      <c r="I2045" s="1"/>
      <c r="J2045" s="1"/>
      <c r="K2045" s="1"/>
      <c r="L2045" s="1"/>
      <c r="M2045" s="4"/>
      <c r="N2045" s="1"/>
      <c r="O2045" s="4"/>
      <c r="P2045" s="4"/>
      <c r="Q2045" s="4"/>
      <c r="R2045" s="4"/>
      <c r="S2045" s="4"/>
      <c r="T2045" s="1"/>
      <c r="U2045" s="1"/>
      <c r="V2045" s="1"/>
      <c r="W2045" s="1"/>
      <c r="X2045" s="1"/>
      <c r="Y2045" s="1"/>
    </row>
    <row r="2046" spans="1:25" ht="12.75" customHeight="1" x14ac:dyDescent="0.25">
      <c r="A2046" s="4">
        <v>42</v>
      </c>
      <c r="B2046" s="1" t="s">
        <v>2599</v>
      </c>
      <c r="C2046" s="2" t="s">
        <v>147</v>
      </c>
      <c r="D2046" s="3" t="s">
        <v>21</v>
      </c>
      <c r="E2046" s="11">
        <v>5.0000000000000002E-5</v>
      </c>
      <c r="F2046" s="11">
        <v>78784.53</v>
      </c>
      <c r="G2046" s="11">
        <v>3.94</v>
      </c>
      <c r="H2046" s="1"/>
      <c r="I2046" s="1"/>
      <c r="J2046" s="1"/>
      <c r="K2046" s="1"/>
      <c r="L2046" s="1"/>
      <c r="M2046" s="4"/>
      <c r="N2046" s="1"/>
      <c r="O2046" s="4"/>
      <c r="P2046" s="4"/>
      <c r="Q2046" s="4"/>
      <c r="R2046" s="4"/>
      <c r="S2046" s="4"/>
      <c r="T2046" s="1"/>
      <c r="U2046" s="1"/>
      <c r="V2046" s="1"/>
      <c r="W2046" s="1"/>
      <c r="X2046" s="1"/>
      <c r="Y2046" s="1"/>
    </row>
    <row r="2047" spans="1:25" ht="12.75" customHeight="1" x14ac:dyDescent="0.25">
      <c r="A2047" s="4">
        <v>43</v>
      </c>
      <c r="B2047" s="2" t="s">
        <v>2600</v>
      </c>
      <c r="C2047" s="1" t="s">
        <v>148</v>
      </c>
      <c r="D2047" s="3" t="s">
        <v>149</v>
      </c>
      <c r="E2047" s="11">
        <v>0.8</v>
      </c>
      <c r="F2047" s="11">
        <v>9.57</v>
      </c>
      <c r="G2047" s="11">
        <v>7.66</v>
      </c>
      <c r="H2047" s="1"/>
      <c r="I2047" s="1"/>
      <c r="J2047" s="1"/>
      <c r="K2047" s="1"/>
      <c r="L2047" s="1"/>
      <c r="M2047" s="4"/>
      <c r="N2047" s="1"/>
      <c r="O2047" s="4"/>
      <c r="P2047" s="4"/>
      <c r="Q2047" s="4"/>
      <c r="R2047" s="4"/>
      <c r="S2047" s="4"/>
      <c r="T2047" s="1"/>
      <c r="U2047" s="1"/>
      <c r="V2047" s="1"/>
      <c r="W2047" s="1"/>
      <c r="X2047" s="1"/>
      <c r="Y2047" s="1"/>
    </row>
    <row r="2048" spans="1:25" ht="12.75" customHeight="1" x14ac:dyDescent="0.25">
      <c r="A2048" s="4">
        <v>44</v>
      </c>
      <c r="B2048" s="2" t="s">
        <v>2595</v>
      </c>
      <c r="C2048" s="2" t="s">
        <v>134</v>
      </c>
      <c r="D2048" s="3" t="s">
        <v>48</v>
      </c>
      <c r="E2048" s="11">
        <v>1.0700000000000001E-2</v>
      </c>
      <c r="F2048" s="11">
        <v>1770.54</v>
      </c>
      <c r="G2048" s="11">
        <v>18.940000000000001</v>
      </c>
      <c r="H2048" s="1"/>
      <c r="I2048" s="1"/>
      <c r="J2048" s="1"/>
      <c r="K2048" s="1"/>
      <c r="L2048" s="1"/>
      <c r="M2048" s="4"/>
      <c r="N2048" s="1"/>
      <c r="O2048" s="4"/>
      <c r="P2048" s="4"/>
      <c r="Q2048" s="4"/>
      <c r="R2048" s="4"/>
      <c r="S2048" s="4"/>
      <c r="T2048" s="1"/>
      <c r="U2048" s="1"/>
      <c r="V2048" s="1"/>
      <c r="W2048" s="1"/>
      <c r="X2048" s="1"/>
      <c r="Y2048" s="1"/>
    </row>
    <row r="2049" spans="1:25" ht="12.75" customHeight="1" x14ac:dyDescent="0.25">
      <c r="A2049" s="4">
        <v>45</v>
      </c>
      <c r="B2049" s="2" t="s">
        <v>2600</v>
      </c>
      <c r="C2049" s="2" t="s">
        <v>150</v>
      </c>
      <c r="D2049" s="3" t="s">
        <v>149</v>
      </c>
      <c r="E2049" s="11">
        <v>0.26</v>
      </c>
      <c r="F2049" s="11">
        <v>15.37</v>
      </c>
      <c r="G2049" s="11">
        <v>4</v>
      </c>
      <c r="H2049" s="1"/>
      <c r="I2049" s="1"/>
      <c r="J2049" s="1"/>
      <c r="K2049" s="1"/>
      <c r="L2049" s="1"/>
      <c r="M2049" s="4"/>
      <c r="N2049" s="1"/>
      <c r="O2049" s="4"/>
      <c r="P2049" s="4"/>
      <c r="Q2049" s="4"/>
      <c r="R2049" s="4"/>
      <c r="S2049" s="4"/>
      <c r="T2049" s="1"/>
      <c r="U2049" s="1"/>
      <c r="V2049" s="1"/>
      <c r="W2049" s="1"/>
      <c r="X2049" s="1"/>
      <c r="Y2049" s="1"/>
    </row>
    <row r="2050" spans="1:25" ht="12.75" customHeight="1" x14ac:dyDescent="0.25">
      <c r="A2050" s="4">
        <v>46</v>
      </c>
      <c r="B2050" s="2" t="s">
        <v>2601</v>
      </c>
      <c r="C2050" s="1" t="s">
        <v>151</v>
      </c>
      <c r="D2050" s="3" t="s">
        <v>60</v>
      </c>
      <c r="E2050" s="11">
        <v>0.23</v>
      </c>
      <c r="F2050" s="11">
        <v>50.6</v>
      </c>
      <c r="G2050" s="11">
        <v>11.64</v>
      </c>
      <c r="H2050" s="1"/>
      <c r="I2050" s="1"/>
      <c r="J2050" s="1"/>
      <c r="K2050" s="1"/>
      <c r="L2050" s="1"/>
      <c r="M2050" s="4"/>
      <c r="N2050" s="1"/>
      <c r="O2050" s="4"/>
      <c r="P2050" s="4"/>
      <c r="Q2050" s="4"/>
      <c r="R2050" s="4"/>
      <c r="S2050" s="4"/>
      <c r="T2050" s="1"/>
      <c r="U2050" s="1"/>
      <c r="V2050" s="1"/>
      <c r="W2050" s="1"/>
      <c r="X2050" s="1"/>
      <c r="Y2050" s="1"/>
    </row>
    <row r="2051" spans="1:25" ht="12.75" customHeight="1" x14ac:dyDescent="0.25">
      <c r="A2051" s="4">
        <v>47</v>
      </c>
      <c r="B2051" s="2" t="s">
        <v>2600</v>
      </c>
      <c r="C2051" s="2" t="s">
        <v>152</v>
      </c>
      <c r="D2051" s="3" t="s">
        <v>149</v>
      </c>
      <c r="E2051" s="11">
        <v>0.54</v>
      </c>
      <c r="F2051" s="11">
        <v>15.37</v>
      </c>
      <c r="G2051" s="11">
        <v>8.3000000000000007</v>
      </c>
      <c r="H2051" s="1"/>
      <c r="I2051" s="1"/>
      <c r="J2051" s="1"/>
      <c r="K2051" s="1"/>
      <c r="L2051" s="1"/>
      <c r="M2051" s="4"/>
      <c r="N2051" s="1"/>
      <c r="O2051" s="4"/>
      <c r="P2051" s="4"/>
      <c r="Q2051" s="4"/>
      <c r="R2051" s="4"/>
      <c r="S2051" s="4"/>
      <c r="T2051" s="1"/>
      <c r="U2051" s="1"/>
      <c r="V2051" s="1"/>
      <c r="W2051" s="1"/>
      <c r="X2051" s="1"/>
      <c r="Y2051" s="1"/>
    </row>
    <row r="2052" spans="1:25" ht="12.75" customHeight="1" x14ac:dyDescent="0.25">
      <c r="A2052" s="4">
        <v>48</v>
      </c>
      <c r="B2052" s="1" t="s">
        <v>153</v>
      </c>
      <c r="C2052" s="1" t="s">
        <v>154</v>
      </c>
      <c r="D2052" s="3" t="s">
        <v>155</v>
      </c>
      <c r="E2052" s="11">
        <v>3.4000000000000002E-2</v>
      </c>
      <c r="F2052" s="11">
        <v>58.93</v>
      </c>
      <c r="G2052" s="11">
        <v>2</v>
      </c>
      <c r="H2052" s="1"/>
      <c r="I2052" s="1"/>
      <c r="J2052" s="1"/>
      <c r="K2052" s="1"/>
      <c r="L2052" s="1"/>
      <c r="M2052" s="4"/>
      <c r="N2052" s="1"/>
      <c r="O2052" s="4"/>
      <c r="P2052" s="4"/>
      <c r="Q2052" s="4"/>
      <c r="R2052" s="4"/>
      <c r="S2052" s="4"/>
      <c r="T2052" s="1"/>
      <c r="U2052" s="1"/>
      <c r="V2052" s="1"/>
      <c r="W2052" s="1"/>
      <c r="X2052" s="1"/>
      <c r="Y2052" s="1"/>
    </row>
    <row r="2053" spans="1:25" ht="12.75" customHeight="1" x14ac:dyDescent="0.25">
      <c r="A2053" s="4">
        <v>49</v>
      </c>
      <c r="B2053" s="2" t="s">
        <v>2602</v>
      </c>
      <c r="C2053" s="1" t="s">
        <v>156</v>
      </c>
      <c r="D2053" s="3" t="s">
        <v>149</v>
      </c>
      <c r="E2053" s="11">
        <v>0.1004</v>
      </c>
      <c r="F2053" s="11">
        <v>135.53</v>
      </c>
      <c r="G2053" s="11">
        <v>13.61</v>
      </c>
      <c r="H2053" s="1"/>
      <c r="I2053" s="1"/>
      <c r="J2053" s="1"/>
      <c r="K2053" s="1"/>
      <c r="L2053" s="1"/>
      <c r="M2053" s="4"/>
      <c r="N2053" s="1"/>
      <c r="O2053" s="4"/>
      <c r="P2053" s="4"/>
      <c r="Q2053" s="4"/>
      <c r="R2053" s="4"/>
      <c r="S2053" s="4"/>
      <c r="T2053" s="1"/>
      <c r="U2053" s="1"/>
      <c r="V2053" s="1"/>
      <c r="W2053" s="1"/>
      <c r="X2053" s="1"/>
      <c r="Y2053" s="1"/>
    </row>
    <row r="2054" spans="1:25" ht="12.75" customHeight="1" x14ac:dyDescent="0.25">
      <c r="A2054" s="4">
        <v>50</v>
      </c>
      <c r="B2054" s="1" t="s">
        <v>1889</v>
      </c>
      <c r="C2054" s="2" t="s">
        <v>1890</v>
      </c>
      <c r="D2054" s="3" t="s">
        <v>37</v>
      </c>
      <c r="E2054" s="11">
        <v>0.14599999999999999</v>
      </c>
      <c r="F2054" s="11">
        <v>7518.91</v>
      </c>
      <c r="G2054" s="11">
        <v>1097.76</v>
      </c>
      <c r="H2054" s="1"/>
      <c r="I2054" s="1"/>
      <c r="J2054" s="1"/>
      <c r="K2054" s="1"/>
      <c r="L2054" s="1"/>
      <c r="M2054" s="4"/>
      <c r="N2054" s="1"/>
      <c r="O2054" s="4"/>
      <c r="P2054" s="4"/>
      <c r="Q2054" s="4"/>
      <c r="R2054" s="4"/>
      <c r="S2054" s="4"/>
      <c r="T2054" s="1"/>
      <c r="U2054" s="1"/>
      <c r="V2054" s="1"/>
      <c r="W2054" s="1"/>
      <c r="X2054" s="1"/>
      <c r="Y2054" s="1"/>
    </row>
    <row r="2055" spans="1:25" ht="12.75" customHeight="1" x14ac:dyDescent="0.25">
      <c r="A2055" s="4">
        <v>51</v>
      </c>
      <c r="B2055" s="2" t="s">
        <v>2844</v>
      </c>
      <c r="C2055" s="2" t="s">
        <v>1883</v>
      </c>
      <c r="D2055" s="3" t="s">
        <v>60</v>
      </c>
      <c r="E2055" s="11">
        <v>20.440000000000001</v>
      </c>
      <c r="F2055" s="11">
        <v>369.72</v>
      </c>
      <c r="G2055" s="11">
        <v>7557.08</v>
      </c>
      <c r="H2055" s="1"/>
      <c r="I2055" s="1"/>
      <c r="J2055" s="1"/>
      <c r="K2055" s="1"/>
      <c r="L2055" s="1"/>
      <c r="M2055" s="4"/>
      <c r="N2055" s="1"/>
      <c r="O2055" s="4"/>
      <c r="P2055" s="4"/>
      <c r="Q2055" s="4"/>
      <c r="R2055" s="4"/>
      <c r="S2055" s="4"/>
      <c r="T2055" s="1"/>
      <c r="U2055" s="1"/>
      <c r="V2055" s="1"/>
      <c r="W2055" s="1"/>
      <c r="X2055" s="1"/>
      <c r="Y2055" s="1"/>
    </row>
    <row r="2056" spans="1:25" ht="12.75" customHeight="1" x14ac:dyDescent="0.25">
      <c r="A2056" s="4">
        <v>52</v>
      </c>
      <c r="B2056" s="2" t="s">
        <v>2496</v>
      </c>
      <c r="C2056" s="2" t="s">
        <v>1891</v>
      </c>
      <c r="D2056" s="3" t="s">
        <v>37</v>
      </c>
      <c r="E2056" s="11">
        <v>-0.14599999999999999</v>
      </c>
      <c r="F2056" s="11">
        <v>490.15</v>
      </c>
      <c r="G2056" s="11">
        <v>-71.56</v>
      </c>
      <c r="H2056" s="1"/>
      <c r="I2056" s="1"/>
      <c r="J2056" s="1"/>
      <c r="K2056" s="1"/>
      <c r="L2056" s="1"/>
      <c r="M2056" s="4"/>
      <c r="N2056" s="1"/>
      <c r="O2056" s="4"/>
      <c r="P2056" s="4"/>
      <c r="Q2056" s="4"/>
      <c r="R2056" s="4"/>
      <c r="S2056" s="4"/>
      <c r="T2056" s="1"/>
      <c r="U2056" s="1"/>
      <c r="V2056" s="1"/>
      <c r="W2056" s="1"/>
      <c r="X2056" s="1"/>
      <c r="Y2056" s="1"/>
    </row>
    <row r="2057" spans="1:25" ht="12.75" customHeight="1" x14ac:dyDescent="0.25">
      <c r="A2057" s="4">
        <v>53</v>
      </c>
      <c r="B2057" s="2" t="s">
        <v>2844</v>
      </c>
      <c r="C2057" s="2" t="s">
        <v>1883</v>
      </c>
      <c r="D2057" s="3" t="s">
        <v>60</v>
      </c>
      <c r="E2057" s="11">
        <v>-4.8179999999999996</v>
      </c>
      <c r="F2057" s="11">
        <v>369.72</v>
      </c>
      <c r="G2057" s="11">
        <v>-1781.31</v>
      </c>
      <c r="H2057" s="1"/>
      <c r="I2057" s="1"/>
      <c r="J2057" s="1"/>
      <c r="K2057" s="1"/>
      <c r="L2057" s="1"/>
      <c r="M2057" s="4"/>
      <c r="N2057" s="1"/>
      <c r="O2057" s="4"/>
      <c r="P2057" s="4"/>
      <c r="Q2057" s="4"/>
      <c r="R2057" s="4"/>
      <c r="S2057" s="4"/>
      <c r="T2057" s="1"/>
      <c r="U2057" s="1"/>
      <c r="V2057" s="1"/>
      <c r="W2057" s="1"/>
      <c r="X2057" s="1"/>
      <c r="Y2057" s="1"/>
    </row>
    <row r="2058" spans="1:25" ht="12.75" customHeight="1" x14ac:dyDescent="0.25">
      <c r="A2058" s="4">
        <v>54</v>
      </c>
      <c r="B2058" s="2" t="s">
        <v>2594</v>
      </c>
      <c r="C2058" s="2" t="s">
        <v>125</v>
      </c>
      <c r="D2058" s="3" t="s">
        <v>48</v>
      </c>
      <c r="E2058" s="11">
        <v>7.0000000000000021E-2</v>
      </c>
      <c r="F2058" s="11">
        <v>2216.4299999999998</v>
      </c>
      <c r="G2058" s="11">
        <v>155.15</v>
      </c>
      <c r="H2058" s="1"/>
      <c r="I2058" s="1"/>
      <c r="J2058" s="1"/>
      <c r="K2058" s="1"/>
      <c r="L2058" s="1"/>
      <c r="M2058" s="4"/>
      <c r="N2058" s="1"/>
      <c r="O2058" s="4"/>
      <c r="P2058" s="4"/>
      <c r="Q2058" s="4"/>
      <c r="R2058" s="4"/>
      <c r="S2058" s="4"/>
      <c r="T2058" s="1"/>
      <c r="U2058" s="1"/>
      <c r="V2058" s="1"/>
      <c r="W2058" s="1"/>
      <c r="X2058" s="1"/>
      <c r="Y2058" s="1"/>
    </row>
    <row r="2059" spans="1:25" ht="12.75" customHeight="1" x14ac:dyDescent="0.25">
      <c r="A2059" s="4">
        <v>55</v>
      </c>
      <c r="B2059" s="2" t="s">
        <v>2580</v>
      </c>
      <c r="C2059" s="1" t="s">
        <v>88</v>
      </c>
      <c r="D2059" s="3" t="s">
        <v>79</v>
      </c>
      <c r="E2059" s="11">
        <v>0.74</v>
      </c>
      <c r="F2059" s="11">
        <v>202.71</v>
      </c>
      <c r="G2059" s="11">
        <v>150.01</v>
      </c>
      <c r="H2059" s="1"/>
      <c r="I2059" s="1"/>
      <c r="J2059" s="1"/>
      <c r="K2059" s="1"/>
      <c r="L2059" s="1"/>
      <c r="M2059" s="4"/>
      <c r="N2059" s="1"/>
      <c r="O2059" s="4"/>
      <c r="P2059" s="4"/>
      <c r="Q2059" s="4"/>
      <c r="R2059" s="4"/>
      <c r="S2059" s="4"/>
      <c r="T2059" s="1"/>
      <c r="U2059" s="1"/>
      <c r="V2059" s="1"/>
      <c r="W2059" s="1"/>
      <c r="X2059" s="1"/>
      <c r="Y2059" s="1"/>
    </row>
    <row r="2060" spans="1:25" ht="12.75" customHeight="1" x14ac:dyDescent="0.25">
      <c r="A2060" s="4">
        <v>56</v>
      </c>
      <c r="B2060" s="2" t="s">
        <v>2569</v>
      </c>
      <c r="C2060" s="2" t="s">
        <v>92</v>
      </c>
      <c r="D2060" s="3" t="s">
        <v>60</v>
      </c>
      <c r="E2060" s="11">
        <v>4.38</v>
      </c>
      <c r="F2060" s="11">
        <v>292.70999999999998</v>
      </c>
      <c r="G2060" s="11">
        <v>1282.07</v>
      </c>
      <c r="H2060" s="1"/>
      <c r="I2060" s="1"/>
      <c r="J2060" s="1"/>
      <c r="K2060" s="1"/>
      <c r="L2060" s="1"/>
      <c r="M2060" s="4"/>
      <c r="N2060" s="1"/>
      <c r="O2060" s="4"/>
      <c r="P2060" s="4"/>
      <c r="Q2060" s="4"/>
      <c r="R2060" s="4"/>
      <c r="S2060" s="4"/>
      <c r="T2060" s="1"/>
      <c r="U2060" s="1"/>
      <c r="V2060" s="1"/>
      <c r="W2060" s="1"/>
      <c r="X2060" s="1"/>
      <c r="Y2060" s="1"/>
    </row>
    <row r="2061" spans="1:25" ht="12.75" customHeight="1" x14ac:dyDescent="0.25">
      <c r="A2061" s="4">
        <v>57</v>
      </c>
      <c r="B2061" s="1" t="s">
        <v>1889</v>
      </c>
      <c r="C2061" s="2" t="s">
        <v>1890</v>
      </c>
      <c r="D2061" s="3" t="s">
        <v>37</v>
      </c>
      <c r="E2061" s="11">
        <v>0.72499999999999998</v>
      </c>
      <c r="F2061" s="11">
        <v>7518.91</v>
      </c>
      <c r="G2061" s="11">
        <v>5451.21</v>
      </c>
      <c r="H2061" s="1"/>
      <c r="I2061" s="1"/>
      <c r="J2061" s="1"/>
      <c r="K2061" s="1"/>
      <c r="L2061" s="1"/>
      <c r="M2061" s="4"/>
      <c r="N2061" s="1"/>
      <c r="O2061" s="4"/>
      <c r="P2061" s="4"/>
      <c r="Q2061" s="4"/>
      <c r="R2061" s="4"/>
      <c r="S2061" s="4"/>
      <c r="T2061" s="1"/>
      <c r="U2061" s="1"/>
      <c r="V2061" s="1"/>
      <c r="W2061" s="1"/>
      <c r="X2061" s="1"/>
      <c r="Y2061" s="1"/>
    </row>
    <row r="2062" spans="1:25" ht="12.75" customHeight="1" x14ac:dyDescent="0.25">
      <c r="A2062" s="4">
        <v>58</v>
      </c>
      <c r="B2062" s="2" t="s">
        <v>2844</v>
      </c>
      <c r="C2062" s="2" t="s">
        <v>1883</v>
      </c>
      <c r="D2062" s="3" t="s">
        <v>60</v>
      </c>
      <c r="E2062" s="11">
        <v>101.5</v>
      </c>
      <c r="F2062" s="11">
        <v>369.72</v>
      </c>
      <c r="G2062" s="11">
        <v>37526.58</v>
      </c>
      <c r="H2062" s="1"/>
      <c r="I2062" s="1"/>
      <c r="J2062" s="1"/>
      <c r="K2062" s="1"/>
      <c r="L2062" s="1"/>
      <c r="M2062" s="4"/>
      <c r="N2062" s="1"/>
      <c r="O2062" s="4"/>
      <c r="P2062" s="4"/>
      <c r="Q2062" s="4"/>
      <c r="R2062" s="4"/>
      <c r="S2062" s="4"/>
      <c r="T2062" s="1"/>
      <c r="U2062" s="1"/>
      <c r="V2062" s="1"/>
      <c r="W2062" s="1"/>
      <c r="X2062" s="1"/>
      <c r="Y2062" s="1"/>
    </row>
    <row r="2063" spans="1:25" ht="12.75" customHeight="1" x14ac:dyDescent="0.25">
      <c r="A2063" s="4">
        <v>59</v>
      </c>
      <c r="B2063" s="2" t="s">
        <v>2496</v>
      </c>
      <c r="C2063" s="2" t="s">
        <v>1891</v>
      </c>
      <c r="D2063" s="3" t="s">
        <v>37</v>
      </c>
      <c r="E2063" s="11">
        <v>-0.72499999999999998</v>
      </c>
      <c r="F2063" s="11">
        <v>490.15</v>
      </c>
      <c r="G2063" s="11">
        <v>-355.36</v>
      </c>
      <c r="H2063" s="1"/>
      <c r="I2063" s="1"/>
      <c r="J2063" s="1"/>
      <c r="K2063" s="1"/>
      <c r="L2063" s="1"/>
      <c r="M2063" s="4"/>
      <c r="N2063" s="1"/>
      <c r="O2063" s="4"/>
      <c r="P2063" s="4"/>
      <c r="Q2063" s="4"/>
      <c r="R2063" s="4"/>
      <c r="S2063" s="4"/>
      <c r="T2063" s="1"/>
      <c r="U2063" s="1"/>
      <c r="V2063" s="1"/>
      <c r="W2063" s="1"/>
      <c r="X2063" s="1"/>
      <c r="Y2063" s="1"/>
    </row>
    <row r="2064" spans="1:25" ht="12.75" customHeight="1" x14ac:dyDescent="0.25">
      <c r="A2064" s="4">
        <v>60</v>
      </c>
      <c r="B2064" s="2" t="s">
        <v>2844</v>
      </c>
      <c r="C2064" s="2" t="s">
        <v>1883</v>
      </c>
      <c r="D2064" s="3" t="s">
        <v>60</v>
      </c>
      <c r="E2064" s="11">
        <v>-23.925000000000001</v>
      </c>
      <c r="F2064" s="11">
        <v>369.72</v>
      </c>
      <c r="G2064" s="11">
        <v>-8845.5499999999993</v>
      </c>
      <c r="H2064" s="1"/>
      <c r="I2064" s="1"/>
      <c r="J2064" s="1"/>
      <c r="K2064" s="1"/>
      <c r="L2064" s="1"/>
      <c r="M2064" s="4"/>
      <c r="N2064" s="1"/>
      <c r="O2064" s="4"/>
      <c r="P2064" s="4"/>
      <c r="Q2064" s="4"/>
      <c r="R2064" s="4"/>
      <c r="S2064" s="4"/>
      <c r="T2064" s="1"/>
      <c r="U2064" s="1"/>
      <c r="V2064" s="1"/>
      <c r="W2064" s="1"/>
      <c r="X2064" s="1"/>
      <c r="Y2064" s="1"/>
    </row>
    <row r="2065" spans="1:25" ht="12.75" customHeight="1" x14ac:dyDescent="0.25">
      <c r="A2065" s="4">
        <v>61</v>
      </c>
      <c r="B2065" s="2" t="s">
        <v>2594</v>
      </c>
      <c r="C2065" s="2" t="s">
        <v>125</v>
      </c>
      <c r="D2065" s="3" t="s">
        <v>48</v>
      </c>
      <c r="E2065" s="11">
        <v>0.36</v>
      </c>
      <c r="F2065" s="11">
        <v>2216.4299999999998</v>
      </c>
      <c r="G2065" s="11">
        <v>797.91</v>
      </c>
      <c r="H2065" s="1"/>
      <c r="I2065" s="1"/>
      <c r="J2065" s="1"/>
      <c r="K2065" s="1"/>
      <c r="L2065" s="1"/>
      <c r="M2065" s="4"/>
      <c r="N2065" s="1"/>
      <c r="O2065" s="4"/>
      <c r="P2065" s="4"/>
      <c r="Q2065" s="4"/>
      <c r="R2065" s="4"/>
      <c r="S2065" s="4"/>
      <c r="T2065" s="1"/>
      <c r="U2065" s="1"/>
      <c r="V2065" s="1"/>
      <c r="W2065" s="1"/>
      <c r="X2065" s="1"/>
      <c r="Y2065" s="1"/>
    </row>
    <row r="2066" spans="1:25" ht="12.75" customHeight="1" x14ac:dyDescent="0.25">
      <c r="A2066" s="4">
        <v>62</v>
      </c>
      <c r="B2066" s="2" t="s">
        <v>2569</v>
      </c>
      <c r="C2066" s="2" t="s">
        <v>92</v>
      </c>
      <c r="D2066" s="3" t="s">
        <v>60</v>
      </c>
      <c r="E2066" s="11">
        <v>21.75</v>
      </c>
      <c r="F2066" s="11">
        <v>292.70999999999998</v>
      </c>
      <c r="G2066" s="11">
        <v>6366.44</v>
      </c>
      <c r="H2066" s="1"/>
      <c r="I2066" s="1"/>
      <c r="J2066" s="1"/>
      <c r="K2066" s="1"/>
      <c r="L2066" s="1"/>
      <c r="M2066" s="4"/>
      <c r="N2066" s="1"/>
      <c r="O2066" s="4"/>
      <c r="P2066" s="4"/>
      <c r="Q2066" s="4"/>
      <c r="R2066" s="4"/>
      <c r="S2066" s="4"/>
      <c r="T2066" s="1"/>
      <c r="U2066" s="1"/>
      <c r="V2066" s="1"/>
      <c r="W2066" s="1"/>
      <c r="X2066" s="1"/>
      <c r="Y2066" s="1"/>
    </row>
    <row r="2067" spans="1:25" ht="12.75" customHeight="1" x14ac:dyDescent="0.25">
      <c r="A2067" s="4">
        <v>63</v>
      </c>
      <c r="B2067" s="2" t="s">
        <v>2845</v>
      </c>
      <c r="C2067" s="1" t="s">
        <v>1892</v>
      </c>
      <c r="D2067" s="3" t="s">
        <v>79</v>
      </c>
      <c r="E2067" s="11">
        <v>3.64</v>
      </c>
      <c r="F2067" s="11">
        <v>119.81</v>
      </c>
      <c r="G2067" s="11">
        <v>436.11</v>
      </c>
      <c r="H2067" s="1"/>
      <c r="I2067" s="1"/>
      <c r="J2067" s="1"/>
      <c r="K2067" s="1"/>
      <c r="L2067" s="1"/>
      <c r="M2067" s="4"/>
      <c r="N2067" s="1"/>
      <c r="O2067" s="4"/>
      <c r="P2067" s="4"/>
      <c r="Q2067" s="4"/>
      <c r="R2067" s="4"/>
      <c r="S2067" s="4"/>
      <c r="T2067" s="1"/>
      <c r="U2067" s="1"/>
      <c r="V2067" s="1"/>
      <c r="W2067" s="1"/>
      <c r="X2067" s="1"/>
      <c r="Y2067" s="1"/>
    </row>
    <row r="2068" spans="1:25" ht="12.75" customHeight="1" x14ac:dyDescent="0.25">
      <c r="A2068" s="4">
        <v>64</v>
      </c>
      <c r="B2068" s="1" t="s">
        <v>160</v>
      </c>
      <c r="C2068" s="2" t="s">
        <v>161</v>
      </c>
      <c r="D2068" s="3" t="s">
        <v>43</v>
      </c>
      <c r="E2068" s="11">
        <v>3.9000000000000003E-3</v>
      </c>
      <c r="F2068" s="11">
        <v>9130</v>
      </c>
      <c r="G2068" s="11">
        <v>35.61</v>
      </c>
      <c r="H2068" s="1"/>
      <c r="I2068" s="1"/>
      <c r="J2068" s="1"/>
      <c r="K2068" s="1"/>
      <c r="L2068" s="1"/>
      <c r="M2068" s="4"/>
      <c r="N2068" s="1"/>
      <c r="O2068" s="4"/>
      <c r="P2068" s="4"/>
      <c r="Q2068" s="4"/>
      <c r="R2068" s="4"/>
      <c r="S2068" s="4"/>
      <c r="T2068" s="1"/>
      <c r="U2068" s="1"/>
      <c r="V2068" s="1"/>
      <c r="W2068" s="1"/>
      <c r="X2068" s="1"/>
      <c r="Y2068" s="1"/>
    </row>
    <row r="2069" spans="1:25" ht="12.75" customHeight="1" x14ac:dyDescent="0.25">
      <c r="A2069" s="4">
        <v>65</v>
      </c>
      <c r="B2069" s="2" t="s">
        <v>2569</v>
      </c>
      <c r="C2069" s="2" t="s">
        <v>92</v>
      </c>
      <c r="D2069" s="3" t="s">
        <v>60</v>
      </c>
      <c r="E2069" s="11">
        <v>0.24</v>
      </c>
      <c r="F2069" s="11">
        <v>292.70999999999998</v>
      </c>
      <c r="G2069" s="11">
        <v>70.25</v>
      </c>
      <c r="H2069" s="1"/>
      <c r="I2069" s="1"/>
      <c r="J2069" s="1"/>
      <c r="K2069" s="1"/>
      <c r="L2069" s="1"/>
      <c r="M2069" s="4"/>
      <c r="N2069" s="1"/>
      <c r="O2069" s="4"/>
      <c r="P2069" s="4"/>
      <c r="Q2069" s="4"/>
      <c r="R2069" s="4"/>
      <c r="S2069" s="4"/>
      <c r="T2069" s="1"/>
      <c r="U2069" s="1"/>
      <c r="V2069" s="1"/>
      <c r="W2069" s="1"/>
      <c r="X2069" s="1"/>
      <c r="Y2069" s="1"/>
    </row>
    <row r="2070" spans="1:25" ht="12.75" customHeight="1" x14ac:dyDescent="0.25">
      <c r="A2070" s="4">
        <v>66</v>
      </c>
      <c r="B2070" s="2" t="s">
        <v>2569</v>
      </c>
      <c r="C2070" s="1" t="s">
        <v>166</v>
      </c>
      <c r="D2070" s="3" t="s">
        <v>60</v>
      </c>
      <c r="E2070" s="11">
        <v>0.15</v>
      </c>
      <c r="F2070" s="11">
        <v>284.27999999999997</v>
      </c>
      <c r="G2070" s="11">
        <v>42.64</v>
      </c>
      <c r="H2070" s="1"/>
      <c r="I2070" s="1"/>
      <c r="J2070" s="1"/>
      <c r="K2070" s="1"/>
      <c r="L2070" s="1"/>
      <c r="M2070" s="4"/>
      <c r="N2070" s="1"/>
      <c r="O2070" s="4"/>
      <c r="P2070" s="4"/>
      <c r="Q2070" s="4"/>
      <c r="R2070" s="4"/>
      <c r="S2070" s="4"/>
      <c r="T2070" s="1"/>
      <c r="U2070" s="1"/>
      <c r="V2070" s="1"/>
      <c r="W2070" s="1"/>
      <c r="X2070" s="1"/>
      <c r="Y2070" s="1"/>
    </row>
    <row r="2071" spans="1:25" ht="12.75" customHeight="1" x14ac:dyDescent="0.25">
      <c r="A2071" s="4">
        <v>67</v>
      </c>
      <c r="B2071" s="2" t="s">
        <v>2576</v>
      </c>
      <c r="C2071" s="1" t="s">
        <v>81</v>
      </c>
      <c r="D2071" s="3" t="s">
        <v>79</v>
      </c>
      <c r="E2071" s="11">
        <v>0.04</v>
      </c>
      <c r="F2071" s="11">
        <v>123.75</v>
      </c>
      <c r="G2071" s="11">
        <v>4.95</v>
      </c>
      <c r="H2071" s="1"/>
      <c r="I2071" s="1"/>
      <c r="J2071" s="1"/>
      <c r="K2071" s="1"/>
      <c r="L2071" s="1"/>
      <c r="M2071" s="4"/>
      <c r="N2071" s="1"/>
      <c r="O2071" s="4"/>
      <c r="P2071" s="4"/>
      <c r="Q2071" s="4"/>
      <c r="R2071" s="4"/>
      <c r="S2071" s="4"/>
      <c r="T2071" s="1"/>
      <c r="U2071" s="1"/>
      <c r="V2071" s="1"/>
      <c r="W2071" s="1"/>
      <c r="X2071" s="1"/>
      <c r="Y2071" s="1"/>
    </row>
    <row r="2072" spans="1:25" ht="12.75" customHeight="1" x14ac:dyDescent="0.25">
      <c r="A2072" s="4">
        <v>68</v>
      </c>
      <c r="B2072" s="1" t="s">
        <v>1889</v>
      </c>
      <c r="C2072" s="2" t="s">
        <v>1890</v>
      </c>
      <c r="D2072" s="3" t="s">
        <v>37</v>
      </c>
      <c r="E2072" s="11">
        <v>0.13500000000000001</v>
      </c>
      <c r="F2072" s="11">
        <v>7518.91</v>
      </c>
      <c r="G2072" s="11">
        <v>1015.05</v>
      </c>
      <c r="H2072" s="1"/>
      <c r="I2072" s="1"/>
      <c r="J2072" s="1"/>
      <c r="K2072" s="1"/>
      <c r="L2072" s="1"/>
      <c r="M2072" s="4"/>
      <c r="N2072" s="1"/>
      <c r="O2072" s="4"/>
      <c r="P2072" s="4"/>
      <c r="Q2072" s="4"/>
      <c r="R2072" s="4"/>
      <c r="S2072" s="4"/>
      <c r="T2072" s="1"/>
      <c r="U2072" s="1"/>
      <c r="V2072" s="1"/>
      <c r="W2072" s="1"/>
      <c r="X2072" s="1"/>
      <c r="Y2072" s="1"/>
    </row>
    <row r="2073" spans="1:25" ht="12.75" customHeight="1" x14ac:dyDescent="0.25">
      <c r="A2073" s="4">
        <v>69</v>
      </c>
      <c r="B2073" s="2" t="s">
        <v>2844</v>
      </c>
      <c r="C2073" s="2" t="s">
        <v>1883</v>
      </c>
      <c r="D2073" s="3" t="s">
        <v>60</v>
      </c>
      <c r="E2073" s="11">
        <v>18.899999999999999</v>
      </c>
      <c r="F2073" s="11">
        <v>369.72</v>
      </c>
      <c r="G2073" s="11">
        <v>6987.71</v>
      </c>
      <c r="H2073" s="1"/>
      <c r="I2073" s="1"/>
      <c r="J2073" s="1"/>
      <c r="K2073" s="1"/>
      <c r="L2073" s="1"/>
      <c r="M2073" s="4"/>
      <c r="N2073" s="1"/>
      <c r="O2073" s="4"/>
      <c r="P2073" s="4"/>
      <c r="Q2073" s="4"/>
      <c r="R2073" s="4"/>
      <c r="S2073" s="4"/>
      <c r="T2073" s="1"/>
      <c r="U2073" s="1"/>
      <c r="V2073" s="1"/>
      <c r="W2073" s="1"/>
      <c r="X2073" s="1"/>
      <c r="Y2073" s="1"/>
    </row>
    <row r="2074" spans="1:25" ht="12.75" customHeight="1" x14ac:dyDescent="0.25">
      <c r="A2074" s="4">
        <v>70</v>
      </c>
      <c r="B2074" s="2" t="s">
        <v>2594</v>
      </c>
      <c r="C2074" s="2" t="s">
        <v>125</v>
      </c>
      <c r="D2074" s="3" t="s">
        <v>48</v>
      </c>
      <c r="E2074" s="11">
        <v>7.0000000000000021E-2</v>
      </c>
      <c r="F2074" s="11">
        <v>2216.4299999999998</v>
      </c>
      <c r="G2074" s="11">
        <v>155.15</v>
      </c>
      <c r="H2074" s="1"/>
      <c r="I2074" s="1"/>
      <c r="J2074" s="1"/>
      <c r="K2074" s="1"/>
      <c r="L2074" s="1"/>
      <c r="M2074" s="4"/>
      <c r="N2074" s="1"/>
      <c r="O2074" s="4"/>
      <c r="P2074" s="4"/>
      <c r="Q2074" s="4"/>
      <c r="R2074" s="4"/>
      <c r="S2074" s="4"/>
      <c r="T2074" s="1"/>
      <c r="U2074" s="1"/>
      <c r="V2074" s="1"/>
      <c r="W2074" s="1"/>
      <c r="X2074" s="1"/>
      <c r="Y2074" s="1"/>
    </row>
    <row r="2075" spans="1:25" ht="12.75" customHeight="1" x14ac:dyDescent="0.25">
      <c r="A2075" s="4">
        <v>71</v>
      </c>
      <c r="B2075" s="2" t="s">
        <v>2569</v>
      </c>
      <c r="C2075" s="2" t="s">
        <v>92</v>
      </c>
      <c r="D2075" s="3" t="s">
        <v>60</v>
      </c>
      <c r="E2075" s="11">
        <v>6.75</v>
      </c>
      <c r="F2075" s="11">
        <v>292.70999999999998</v>
      </c>
      <c r="G2075" s="11">
        <v>1975.79</v>
      </c>
      <c r="H2075" s="1"/>
      <c r="I2075" s="1"/>
      <c r="J2075" s="1"/>
      <c r="K2075" s="1"/>
      <c r="L2075" s="1"/>
      <c r="M2075" s="4"/>
      <c r="N2075" s="1"/>
      <c r="O2075" s="4"/>
      <c r="P2075" s="4"/>
      <c r="Q2075" s="4"/>
      <c r="R2075" s="4"/>
      <c r="S2075" s="4"/>
      <c r="T2075" s="1"/>
      <c r="U2075" s="1"/>
      <c r="V2075" s="1"/>
      <c r="W2075" s="1"/>
      <c r="X2075" s="1"/>
      <c r="Y2075" s="1"/>
    </row>
    <row r="2076" spans="1:25" ht="12.75" customHeight="1" x14ac:dyDescent="0.25">
      <c r="A2076" s="4">
        <v>72</v>
      </c>
      <c r="B2076" s="1" t="s">
        <v>1893</v>
      </c>
      <c r="C2076" s="2" t="s">
        <v>1894</v>
      </c>
      <c r="D2076" s="3" t="s">
        <v>83</v>
      </c>
      <c r="E2076" s="11">
        <v>0.01</v>
      </c>
      <c r="F2076" s="11">
        <v>2704.1</v>
      </c>
      <c r="G2076" s="11">
        <v>27.04</v>
      </c>
      <c r="H2076" s="1"/>
      <c r="I2076" s="1"/>
      <c r="J2076" s="1"/>
      <c r="K2076" s="1"/>
      <c r="L2076" s="1"/>
      <c r="M2076" s="4"/>
      <c r="N2076" s="1"/>
      <c r="O2076" s="4"/>
      <c r="P2076" s="4"/>
      <c r="Q2076" s="4"/>
      <c r="R2076" s="4"/>
      <c r="S2076" s="4"/>
      <c r="T2076" s="1"/>
      <c r="U2076" s="1"/>
      <c r="V2076" s="1"/>
      <c r="W2076" s="1"/>
      <c r="X2076" s="1"/>
      <c r="Y2076" s="1"/>
    </row>
    <row r="2077" spans="1:25" ht="12.75" customHeight="1" x14ac:dyDescent="0.25">
      <c r="A2077" s="4">
        <v>73</v>
      </c>
      <c r="B2077" s="2" t="s">
        <v>2844</v>
      </c>
      <c r="C2077" s="2" t="s">
        <v>1883</v>
      </c>
      <c r="D2077" s="3" t="s">
        <v>60</v>
      </c>
      <c r="E2077" s="11">
        <v>2.52</v>
      </c>
      <c r="F2077" s="11">
        <v>369.72</v>
      </c>
      <c r="G2077" s="11">
        <v>931.69</v>
      </c>
      <c r="H2077" s="1"/>
      <c r="I2077" s="1"/>
      <c r="J2077" s="1"/>
      <c r="K2077" s="1"/>
      <c r="L2077" s="1"/>
      <c r="M2077" s="4"/>
      <c r="N2077" s="1"/>
      <c r="O2077" s="4"/>
      <c r="P2077" s="4"/>
      <c r="Q2077" s="4"/>
      <c r="R2077" s="4"/>
      <c r="S2077" s="4"/>
      <c r="T2077" s="1"/>
      <c r="U2077" s="1"/>
      <c r="V2077" s="1"/>
      <c r="W2077" s="1"/>
      <c r="X2077" s="1"/>
      <c r="Y2077" s="1"/>
    </row>
    <row r="2078" spans="1:25" ht="12.75" customHeight="1" x14ac:dyDescent="0.25">
      <c r="A2078" s="4">
        <v>74</v>
      </c>
      <c r="B2078" s="2" t="s">
        <v>2594</v>
      </c>
      <c r="C2078" s="2" t="s">
        <v>125</v>
      </c>
      <c r="D2078" s="3" t="s">
        <v>48</v>
      </c>
      <c r="E2078" s="11">
        <v>0.01</v>
      </c>
      <c r="F2078" s="11">
        <v>2216.4299999999998</v>
      </c>
      <c r="G2078" s="11">
        <v>22.16</v>
      </c>
      <c r="H2078" s="1"/>
      <c r="I2078" s="1"/>
      <c r="J2078" s="1"/>
      <c r="K2078" s="1"/>
      <c r="L2078" s="1"/>
      <c r="M2078" s="4"/>
      <c r="N2078" s="1"/>
      <c r="O2078" s="4"/>
      <c r="P2078" s="4"/>
      <c r="Q2078" s="4"/>
      <c r="R2078" s="4"/>
      <c r="S2078" s="4"/>
      <c r="T2078" s="1"/>
      <c r="U2078" s="1"/>
      <c r="V2078" s="1"/>
      <c r="W2078" s="1"/>
      <c r="X2078" s="1"/>
      <c r="Y2078" s="1"/>
    </row>
    <row r="2079" spans="1:25" ht="12.75" customHeight="1" x14ac:dyDescent="0.25">
      <c r="A2079" s="4">
        <v>75</v>
      </c>
      <c r="B2079" s="1" t="s">
        <v>175</v>
      </c>
      <c r="C2079" s="2" t="s">
        <v>176</v>
      </c>
      <c r="D2079" s="3" t="s">
        <v>159</v>
      </c>
      <c r="E2079" s="11">
        <v>0.5</v>
      </c>
      <c r="F2079" s="11">
        <v>416.85</v>
      </c>
      <c r="G2079" s="11">
        <v>208.43</v>
      </c>
      <c r="H2079" s="1"/>
      <c r="I2079" s="1"/>
      <c r="J2079" s="1"/>
      <c r="K2079" s="1"/>
      <c r="L2079" s="1"/>
      <c r="M2079" s="4"/>
      <c r="N2079" s="1"/>
      <c r="O2079" s="4"/>
      <c r="P2079" s="4"/>
      <c r="Q2079" s="4"/>
      <c r="R2079" s="4"/>
      <c r="S2079" s="4"/>
      <c r="T2079" s="1"/>
      <c r="U2079" s="1"/>
      <c r="V2079" s="1"/>
      <c r="W2079" s="1"/>
      <c r="X2079" s="1"/>
      <c r="Y2079" s="1"/>
    </row>
    <row r="2080" spans="1:25" ht="12.75" customHeight="1" x14ac:dyDescent="0.25">
      <c r="A2080" s="4">
        <v>76</v>
      </c>
      <c r="B2080" s="1" t="s">
        <v>177</v>
      </c>
      <c r="C2080" s="1" t="s">
        <v>178</v>
      </c>
      <c r="D2080" s="3" t="s">
        <v>48</v>
      </c>
      <c r="E2080" s="11">
        <v>0.46</v>
      </c>
      <c r="F2080" s="11">
        <v>1319.39</v>
      </c>
      <c r="G2080" s="11">
        <v>606.91999999999996</v>
      </c>
      <c r="H2080" s="1"/>
      <c r="I2080" s="1"/>
      <c r="J2080" s="1"/>
      <c r="K2080" s="1"/>
      <c r="L2080" s="1"/>
      <c r="M2080" s="4"/>
      <c r="N2080" s="1"/>
      <c r="O2080" s="4"/>
      <c r="P2080" s="4"/>
      <c r="Q2080" s="4"/>
      <c r="R2080" s="4"/>
      <c r="S2080" s="4"/>
      <c r="T2080" s="1"/>
      <c r="U2080" s="1"/>
      <c r="V2080" s="1"/>
      <c r="W2080" s="1"/>
      <c r="X2080" s="1"/>
      <c r="Y2080" s="1"/>
    </row>
    <row r="2081" spans="1:25" ht="12.75" customHeight="1" x14ac:dyDescent="0.25">
      <c r="A2081" s="4">
        <v>77</v>
      </c>
      <c r="B2081" s="2" t="s">
        <v>2605</v>
      </c>
      <c r="C2081" s="1" t="s">
        <v>179</v>
      </c>
      <c r="D2081" s="3" t="s">
        <v>149</v>
      </c>
      <c r="E2081" s="11">
        <v>10</v>
      </c>
      <c r="F2081" s="11">
        <v>4.96</v>
      </c>
      <c r="G2081" s="11">
        <v>49.6</v>
      </c>
      <c r="H2081" s="1"/>
      <c r="I2081" s="1"/>
      <c r="J2081" s="1"/>
      <c r="K2081" s="1"/>
      <c r="L2081" s="1"/>
      <c r="M2081" s="4"/>
      <c r="N2081" s="1"/>
      <c r="O2081" s="4"/>
      <c r="P2081" s="4"/>
      <c r="Q2081" s="4"/>
      <c r="R2081" s="4"/>
      <c r="S2081" s="4"/>
      <c r="T2081" s="1"/>
      <c r="U2081" s="1"/>
      <c r="V2081" s="1"/>
      <c r="W2081" s="1"/>
      <c r="X2081" s="1"/>
      <c r="Y2081" s="1"/>
    </row>
    <row r="2082" spans="1:25" ht="12.75" customHeight="1" x14ac:dyDescent="0.25">
      <c r="A2082" s="4">
        <v>78</v>
      </c>
      <c r="B2082" s="1" t="s">
        <v>145</v>
      </c>
      <c r="C2082" s="2" t="s">
        <v>146</v>
      </c>
      <c r="D2082" s="3" t="s">
        <v>53</v>
      </c>
      <c r="E2082" s="11">
        <v>2E-3</v>
      </c>
      <c r="F2082" s="11">
        <v>42684.93</v>
      </c>
      <c r="G2082" s="11">
        <v>85.37</v>
      </c>
      <c r="H2082" s="1"/>
      <c r="I2082" s="1"/>
      <c r="J2082" s="1"/>
      <c r="K2082" s="1"/>
      <c r="L2082" s="1"/>
      <c r="M2082" s="4"/>
      <c r="N2082" s="1"/>
      <c r="O2082" s="4"/>
      <c r="P2082" s="4"/>
      <c r="Q2082" s="4"/>
      <c r="R2082" s="4"/>
      <c r="S2082" s="4"/>
      <c r="T2082" s="1"/>
      <c r="U2082" s="1"/>
      <c r="V2082" s="1"/>
      <c r="W2082" s="1"/>
      <c r="X2082" s="1"/>
      <c r="Y2082" s="1"/>
    </row>
    <row r="2083" spans="1:25" ht="12.75" customHeight="1" x14ac:dyDescent="0.25">
      <c r="A2083" s="4">
        <v>79</v>
      </c>
      <c r="B2083" s="1" t="s">
        <v>153</v>
      </c>
      <c r="C2083" s="2" t="s">
        <v>180</v>
      </c>
      <c r="D2083" s="3" t="s">
        <v>155</v>
      </c>
      <c r="E2083" s="11">
        <v>0.04</v>
      </c>
      <c r="F2083" s="11">
        <v>36.049999999999997</v>
      </c>
      <c r="G2083" s="11">
        <v>1.44</v>
      </c>
      <c r="H2083" s="1"/>
      <c r="I2083" s="1"/>
      <c r="J2083" s="1"/>
      <c r="K2083" s="1"/>
      <c r="L2083" s="1"/>
      <c r="M2083" s="4"/>
      <c r="N2083" s="1"/>
      <c r="O2083" s="4"/>
      <c r="P2083" s="4"/>
      <c r="Q2083" s="4"/>
      <c r="R2083" s="4"/>
      <c r="S2083" s="4"/>
      <c r="T2083" s="1"/>
      <c r="U2083" s="1"/>
      <c r="V2083" s="1"/>
      <c r="W2083" s="1"/>
      <c r="X2083" s="1"/>
      <c r="Y2083" s="1"/>
    </row>
    <row r="2084" spans="1:25" ht="12.75" customHeight="1" x14ac:dyDescent="0.25">
      <c r="A2084" s="4">
        <v>80</v>
      </c>
      <c r="B2084" s="2" t="s">
        <v>2600</v>
      </c>
      <c r="C2084" s="1" t="s">
        <v>148</v>
      </c>
      <c r="D2084" s="3" t="s">
        <v>149</v>
      </c>
      <c r="E2084" s="11">
        <v>0.8</v>
      </c>
      <c r="F2084" s="11">
        <v>9.57</v>
      </c>
      <c r="G2084" s="11">
        <v>7.66</v>
      </c>
      <c r="H2084" s="1"/>
      <c r="I2084" s="1"/>
      <c r="J2084" s="1"/>
      <c r="K2084" s="1"/>
      <c r="L2084" s="1"/>
      <c r="M2084" s="4"/>
      <c r="N2084" s="1"/>
      <c r="O2084" s="4"/>
      <c r="P2084" s="4"/>
      <c r="Q2084" s="4"/>
      <c r="R2084" s="4"/>
      <c r="S2084" s="4"/>
      <c r="T2084" s="1"/>
      <c r="U2084" s="1"/>
      <c r="V2084" s="1"/>
      <c r="W2084" s="1"/>
      <c r="X2084" s="1"/>
      <c r="Y2084" s="1"/>
    </row>
    <row r="2085" spans="1:25" ht="12.75" customHeight="1" x14ac:dyDescent="0.25">
      <c r="A2085" s="4">
        <v>81</v>
      </c>
      <c r="B2085" s="1" t="s">
        <v>181</v>
      </c>
      <c r="C2085" s="2" t="s">
        <v>182</v>
      </c>
      <c r="D2085" s="3" t="s">
        <v>48</v>
      </c>
      <c r="E2085" s="11">
        <v>1.0700000000000001E-2</v>
      </c>
      <c r="F2085" s="11">
        <v>2880.52</v>
      </c>
      <c r="G2085" s="11">
        <v>30.82</v>
      </c>
      <c r="H2085" s="1"/>
      <c r="I2085" s="1"/>
      <c r="J2085" s="1"/>
      <c r="K2085" s="1"/>
      <c r="L2085" s="1"/>
      <c r="M2085" s="4"/>
      <c r="N2085" s="1"/>
      <c r="O2085" s="4"/>
      <c r="P2085" s="4"/>
      <c r="Q2085" s="4"/>
      <c r="R2085" s="4"/>
      <c r="S2085" s="4"/>
      <c r="T2085" s="1"/>
      <c r="U2085" s="1"/>
      <c r="V2085" s="1"/>
      <c r="W2085" s="1"/>
      <c r="X2085" s="1"/>
      <c r="Y2085" s="1"/>
    </row>
    <row r="2086" spans="1:25" ht="12.75" customHeight="1" x14ac:dyDescent="0.25">
      <c r="A2086" s="4">
        <v>82</v>
      </c>
      <c r="B2086" s="2" t="s">
        <v>2591</v>
      </c>
      <c r="C2086" s="1" t="s">
        <v>183</v>
      </c>
      <c r="D2086" s="3" t="s">
        <v>35</v>
      </c>
      <c r="E2086" s="11">
        <v>2</v>
      </c>
      <c r="F2086" s="11">
        <v>3.97</v>
      </c>
      <c r="G2086" s="11">
        <v>7.94</v>
      </c>
      <c r="H2086" s="1"/>
      <c r="I2086" s="1"/>
      <c r="J2086" s="1"/>
      <c r="K2086" s="1"/>
      <c r="L2086" s="1"/>
      <c r="M2086" s="4"/>
      <c r="N2086" s="1"/>
      <c r="O2086" s="4"/>
      <c r="P2086" s="4"/>
      <c r="Q2086" s="4"/>
      <c r="R2086" s="4"/>
      <c r="S2086" s="4"/>
      <c r="T2086" s="1"/>
      <c r="U2086" s="1"/>
      <c r="V2086" s="1"/>
      <c r="W2086" s="1"/>
      <c r="X2086" s="1"/>
      <c r="Y2086" s="1"/>
    </row>
    <row r="2087" spans="1:25" ht="12.75" customHeight="1" x14ac:dyDescent="0.25">
      <c r="A2087" s="4">
        <v>83</v>
      </c>
      <c r="B2087" s="2" t="s">
        <v>2600</v>
      </c>
      <c r="C2087" s="2" t="s">
        <v>150</v>
      </c>
      <c r="D2087" s="3" t="s">
        <v>149</v>
      </c>
      <c r="E2087" s="11">
        <v>0.8</v>
      </c>
      <c r="F2087" s="11">
        <v>15.37</v>
      </c>
      <c r="G2087" s="11">
        <v>12.3</v>
      </c>
      <c r="H2087" s="1"/>
      <c r="I2087" s="1"/>
      <c r="J2087" s="1"/>
      <c r="K2087" s="1"/>
      <c r="L2087" s="1"/>
      <c r="M2087" s="4"/>
      <c r="N2087" s="1"/>
      <c r="O2087" s="4"/>
      <c r="P2087" s="4"/>
      <c r="Q2087" s="4"/>
      <c r="R2087" s="4"/>
      <c r="S2087" s="4"/>
      <c r="T2087" s="1"/>
      <c r="U2087" s="1"/>
      <c r="V2087" s="1"/>
      <c r="W2087" s="1"/>
      <c r="X2087" s="1"/>
      <c r="Y2087" s="1"/>
    </row>
    <row r="2088" spans="1:25" ht="12.75" customHeight="1" x14ac:dyDescent="0.25">
      <c r="A2088" s="4">
        <v>84</v>
      </c>
      <c r="B2088" s="2" t="s">
        <v>2601</v>
      </c>
      <c r="C2088" s="1" t="s">
        <v>151</v>
      </c>
      <c r="D2088" s="3" t="s">
        <v>60</v>
      </c>
      <c r="E2088" s="11">
        <v>0.23</v>
      </c>
      <c r="F2088" s="11">
        <v>50.6</v>
      </c>
      <c r="G2088" s="11">
        <v>11.64</v>
      </c>
      <c r="H2088" s="1"/>
      <c r="I2088" s="1"/>
      <c r="J2088" s="1"/>
      <c r="K2088" s="1"/>
      <c r="L2088" s="1"/>
      <c r="M2088" s="4"/>
      <c r="N2088" s="1"/>
      <c r="O2088" s="4"/>
      <c r="P2088" s="4"/>
      <c r="Q2088" s="4"/>
      <c r="R2088" s="4"/>
      <c r="S2088" s="4"/>
      <c r="T2088" s="1"/>
      <c r="U2088" s="1"/>
      <c r="V2088" s="1"/>
      <c r="W2088" s="1"/>
      <c r="X2088" s="1"/>
      <c r="Y2088" s="1"/>
    </row>
    <row r="2089" spans="1:25" ht="12.75" customHeight="1" x14ac:dyDescent="0.25">
      <c r="A2089" s="4">
        <v>85</v>
      </c>
      <c r="B2089" s="2" t="s">
        <v>2600</v>
      </c>
      <c r="C2089" s="2" t="s">
        <v>152</v>
      </c>
      <c r="D2089" s="3" t="s">
        <v>149</v>
      </c>
      <c r="E2089" s="11">
        <v>0.8</v>
      </c>
      <c r="F2089" s="11">
        <v>15.37</v>
      </c>
      <c r="G2089" s="11">
        <v>12.3</v>
      </c>
      <c r="H2089" s="1"/>
      <c r="I2089" s="1"/>
      <c r="J2089" s="1"/>
      <c r="K2089" s="1"/>
      <c r="L2089" s="1"/>
      <c r="M2089" s="4"/>
      <c r="N2089" s="1"/>
      <c r="O2089" s="4"/>
      <c r="P2089" s="4"/>
      <c r="Q2089" s="4"/>
      <c r="R2089" s="4"/>
      <c r="S2089" s="4"/>
      <c r="T2089" s="1"/>
      <c r="U2089" s="1"/>
      <c r="V2089" s="1"/>
      <c r="W2089" s="1"/>
      <c r="X2089" s="1"/>
      <c r="Y2089" s="1"/>
    </row>
    <row r="2090" spans="1:25" ht="12.75" customHeight="1" x14ac:dyDescent="0.25">
      <c r="A2090" s="4">
        <v>86</v>
      </c>
      <c r="B2090" s="1" t="s">
        <v>153</v>
      </c>
      <c r="C2090" s="1" t="s">
        <v>154</v>
      </c>
      <c r="D2090" s="3" t="s">
        <v>155</v>
      </c>
      <c r="E2090" s="11">
        <v>3.4000000000000002E-2</v>
      </c>
      <c r="F2090" s="11">
        <v>58.93</v>
      </c>
      <c r="G2090" s="11">
        <v>2</v>
      </c>
      <c r="H2090" s="1"/>
      <c r="I2090" s="1"/>
      <c r="J2090" s="1"/>
      <c r="K2090" s="1"/>
      <c r="L2090" s="1"/>
      <c r="M2090" s="4"/>
      <c r="N2090" s="1"/>
      <c r="O2090" s="4"/>
      <c r="P2090" s="4"/>
      <c r="Q2090" s="4"/>
      <c r="R2090" s="4"/>
      <c r="S2090" s="4"/>
      <c r="T2090" s="1"/>
      <c r="U2090" s="1"/>
      <c r="V2090" s="1"/>
      <c r="W2090" s="1"/>
      <c r="X2090" s="1"/>
      <c r="Y2090" s="1"/>
    </row>
    <row r="2091" spans="1:25" ht="12.75" customHeight="1" x14ac:dyDescent="0.25">
      <c r="A2091" s="4">
        <v>87</v>
      </c>
      <c r="B2091" s="2" t="s">
        <v>2606</v>
      </c>
      <c r="C2091" s="2" t="s">
        <v>184</v>
      </c>
      <c r="D2091" s="3" t="s">
        <v>149</v>
      </c>
      <c r="E2091" s="11">
        <v>0.54</v>
      </c>
      <c r="F2091" s="11">
        <v>207.09</v>
      </c>
      <c r="G2091" s="11">
        <v>111.83</v>
      </c>
      <c r="H2091" s="1"/>
      <c r="I2091" s="1"/>
      <c r="J2091" s="1"/>
      <c r="K2091" s="1"/>
      <c r="L2091" s="1"/>
      <c r="M2091" s="4"/>
      <c r="N2091" s="1"/>
      <c r="O2091" s="4"/>
      <c r="P2091" s="4"/>
      <c r="Q2091" s="4"/>
      <c r="R2091" s="4"/>
      <c r="S2091" s="4"/>
      <c r="T2091" s="1"/>
      <c r="U2091" s="1"/>
      <c r="V2091" s="1"/>
      <c r="W2091" s="1"/>
      <c r="X2091" s="1"/>
      <c r="Y2091" s="1"/>
    </row>
    <row r="2092" spans="1:25" ht="12.75" customHeight="1" x14ac:dyDescent="0.25">
      <c r="A2092" s="4">
        <v>88</v>
      </c>
      <c r="B2092" s="1" t="s">
        <v>185</v>
      </c>
      <c r="C2092" s="1" t="s">
        <v>186</v>
      </c>
      <c r="D2092" s="3" t="s">
        <v>43</v>
      </c>
      <c r="E2092" s="11">
        <v>-2E-3</v>
      </c>
      <c r="F2092" s="11">
        <v>716.5</v>
      </c>
      <c r="G2092" s="11">
        <v>-1.43</v>
      </c>
      <c r="H2092" s="1"/>
      <c r="I2092" s="1"/>
      <c r="J2092" s="1"/>
      <c r="K2092" s="1"/>
      <c r="L2092" s="1"/>
      <c r="M2092" s="4"/>
      <c r="N2092" s="1"/>
      <c r="O2092" s="4"/>
      <c r="P2092" s="4"/>
      <c r="Q2092" s="4"/>
      <c r="R2092" s="4"/>
      <c r="S2092" s="4"/>
      <c r="T2092" s="1"/>
      <c r="U2092" s="1"/>
      <c r="V2092" s="1"/>
      <c r="W2092" s="1"/>
      <c r="X2092" s="1"/>
      <c r="Y2092" s="1"/>
    </row>
    <row r="2093" spans="1:25" ht="12.75" customHeight="1" x14ac:dyDescent="0.25">
      <c r="A2093" s="4">
        <v>89</v>
      </c>
      <c r="B2093" s="1" t="s">
        <v>187</v>
      </c>
      <c r="C2093" s="2" t="s">
        <v>188</v>
      </c>
      <c r="D2093" s="3" t="s">
        <v>21</v>
      </c>
      <c r="E2093" s="11">
        <v>6.3109999999999999E-2</v>
      </c>
      <c r="F2093" s="11">
        <v>1630.95</v>
      </c>
      <c r="G2093" s="11">
        <v>102.93</v>
      </c>
      <c r="H2093" s="1"/>
      <c r="I2093" s="1"/>
      <c r="J2093" s="1"/>
      <c r="K2093" s="1"/>
      <c r="L2093" s="1"/>
      <c r="M2093" s="4"/>
      <c r="N2093" s="1"/>
      <c r="O2093" s="4"/>
      <c r="P2093" s="4"/>
      <c r="Q2093" s="4"/>
      <c r="R2093" s="4"/>
      <c r="S2093" s="4"/>
      <c r="T2093" s="1"/>
      <c r="U2093" s="1"/>
      <c r="V2093" s="1"/>
      <c r="W2093" s="1"/>
      <c r="X2093" s="1"/>
      <c r="Y2093" s="1"/>
    </row>
    <row r="2094" spans="1:25" ht="12.75" customHeight="1" x14ac:dyDescent="0.25">
      <c r="A2094" s="4">
        <v>90</v>
      </c>
      <c r="B2094" s="1" t="s">
        <v>189</v>
      </c>
      <c r="C2094" s="2" t="s">
        <v>1895</v>
      </c>
      <c r="D2094" s="3" t="s">
        <v>21</v>
      </c>
      <c r="E2094" s="11">
        <v>6.3109999999999999E-2</v>
      </c>
      <c r="F2094" s="11">
        <v>38537.33</v>
      </c>
      <c r="G2094" s="11">
        <v>2432.09</v>
      </c>
      <c r="H2094" s="1"/>
      <c r="I2094" s="1"/>
      <c r="J2094" s="1"/>
      <c r="K2094" s="1"/>
      <c r="L2094" s="1"/>
      <c r="M2094" s="4"/>
      <c r="N2094" s="1"/>
      <c r="O2094" s="4"/>
      <c r="P2094" s="4"/>
      <c r="Q2094" s="4"/>
      <c r="R2094" s="4"/>
      <c r="S2094" s="4"/>
      <c r="T2094" s="1"/>
      <c r="U2094" s="1"/>
      <c r="V2094" s="1"/>
      <c r="W2094" s="1"/>
      <c r="X2094" s="1"/>
      <c r="Y2094" s="1"/>
    </row>
    <row r="2095" spans="1:25" ht="12.75" customHeight="1" x14ac:dyDescent="0.25">
      <c r="A2095" s="4">
        <v>91</v>
      </c>
      <c r="B2095" s="1" t="s">
        <v>191</v>
      </c>
      <c r="C2095" s="2" t="s">
        <v>192</v>
      </c>
      <c r="D2095" s="3" t="s">
        <v>43</v>
      </c>
      <c r="E2095" s="11">
        <v>0.02</v>
      </c>
      <c r="F2095" s="11">
        <v>2401.86</v>
      </c>
      <c r="G2095" s="11">
        <v>48.04</v>
      </c>
      <c r="H2095" s="1"/>
      <c r="I2095" s="1"/>
      <c r="J2095" s="1"/>
      <c r="K2095" s="1"/>
      <c r="L2095" s="1"/>
      <c r="M2095" s="4"/>
      <c r="N2095" s="1"/>
      <c r="O2095" s="4"/>
      <c r="P2095" s="4"/>
      <c r="Q2095" s="4"/>
      <c r="R2095" s="4"/>
      <c r="S2095" s="4"/>
      <c r="T2095" s="1"/>
      <c r="U2095" s="1"/>
      <c r="V2095" s="1"/>
      <c r="W2095" s="1"/>
      <c r="X2095" s="1"/>
      <c r="Y2095" s="1"/>
    </row>
    <row r="2096" spans="1:25" ht="12.75" customHeight="1" x14ac:dyDescent="0.25">
      <c r="A2096" s="4">
        <v>92</v>
      </c>
      <c r="B2096" s="2" t="s">
        <v>2595</v>
      </c>
      <c r="C2096" s="2" t="s">
        <v>134</v>
      </c>
      <c r="D2096" s="3" t="s">
        <v>48</v>
      </c>
      <c r="E2096" s="11">
        <v>0.1</v>
      </c>
      <c r="F2096" s="11">
        <v>1770.54</v>
      </c>
      <c r="G2096" s="11">
        <v>177.05</v>
      </c>
      <c r="H2096" s="1"/>
      <c r="I2096" s="1"/>
      <c r="J2096" s="1"/>
      <c r="K2096" s="1"/>
      <c r="L2096" s="1"/>
      <c r="M2096" s="4"/>
      <c r="N2096" s="1"/>
      <c r="O2096" s="4"/>
      <c r="P2096" s="4"/>
      <c r="Q2096" s="4"/>
      <c r="R2096" s="4"/>
      <c r="S2096" s="4"/>
      <c r="T2096" s="1"/>
      <c r="U2096" s="1"/>
      <c r="V2096" s="1"/>
      <c r="W2096" s="1"/>
      <c r="X2096" s="1"/>
      <c r="Y2096" s="1"/>
    </row>
    <row r="2097" spans="1:25" ht="12.75" customHeight="1" x14ac:dyDescent="0.25">
      <c r="A2097" s="4">
        <v>93</v>
      </c>
      <c r="B2097" s="1" t="s">
        <v>195</v>
      </c>
      <c r="C2097" s="2" t="s">
        <v>196</v>
      </c>
      <c r="D2097" s="3" t="s">
        <v>37</v>
      </c>
      <c r="E2097" s="11">
        <v>5.0000000000000001E-3</v>
      </c>
      <c r="F2097" s="11">
        <v>8021.02</v>
      </c>
      <c r="G2097" s="11">
        <v>40.11</v>
      </c>
      <c r="H2097" s="1"/>
      <c r="I2097" s="1"/>
      <c r="J2097" s="1"/>
      <c r="K2097" s="1"/>
      <c r="L2097" s="1"/>
      <c r="M2097" s="4"/>
      <c r="N2097" s="1"/>
      <c r="O2097" s="4"/>
      <c r="P2097" s="4"/>
      <c r="Q2097" s="4"/>
      <c r="R2097" s="4"/>
      <c r="S2097" s="4"/>
      <c r="T2097" s="1"/>
      <c r="U2097" s="1"/>
      <c r="V2097" s="1"/>
      <c r="W2097" s="1"/>
      <c r="X2097" s="1"/>
      <c r="Y2097" s="1"/>
    </row>
    <row r="2098" spans="1:25" ht="12.75" customHeight="1" x14ac:dyDescent="0.25">
      <c r="A2098" s="4">
        <v>94</v>
      </c>
      <c r="B2098" s="2" t="s">
        <v>2457</v>
      </c>
      <c r="C2098" s="2" t="s">
        <v>197</v>
      </c>
      <c r="D2098" s="3" t="s">
        <v>37</v>
      </c>
      <c r="E2098" s="11">
        <v>-5.0000000000000001E-3</v>
      </c>
      <c r="F2098" s="11">
        <v>258.07</v>
      </c>
      <c r="G2098" s="11">
        <v>-1.29</v>
      </c>
      <c r="H2098" s="1"/>
      <c r="I2098" s="1"/>
      <c r="J2098" s="1"/>
      <c r="K2098" s="1"/>
      <c r="L2098" s="1"/>
      <c r="M2098" s="4"/>
      <c r="N2098" s="1"/>
      <c r="O2098" s="4"/>
      <c r="P2098" s="4"/>
      <c r="Q2098" s="4"/>
      <c r="R2098" s="4"/>
      <c r="S2098" s="4"/>
      <c r="T2098" s="1"/>
      <c r="U2098" s="1"/>
      <c r="V2098" s="1"/>
      <c r="W2098" s="1"/>
      <c r="X2098" s="1"/>
      <c r="Y2098" s="1"/>
    </row>
    <row r="2099" spans="1:25" ht="12.75" customHeight="1" x14ac:dyDescent="0.25">
      <c r="A2099" s="4">
        <v>95</v>
      </c>
      <c r="B2099" s="1" t="s">
        <v>2599</v>
      </c>
      <c r="C2099" s="2" t="s">
        <v>147</v>
      </c>
      <c r="D2099" s="3" t="s">
        <v>21</v>
      </c>
      <c r="E2099" s="11">
        <v>1.55E-4</v>
      </c>
      <c r="F2099" s="11">
        <v>78784.53</v>
      </c>
      <c r="G2099" s="11">
        <v>12.21</v>
      </c>
      <c r="H2099" s="1"/>
      <c r="I2099" s="1"/>
      <c r="J2099" s="1"/>
      <c r="K2099" s="1"/>
      <c r="L2099" s="1"/>
      <c r="M2099" s="4"/>
      <c r="N2099" s="1"/>
      <c r="O2099" s="4"/>
      <c r="P2099" s="4"/>
      <c r="Q2099" s="4"/>
      <c r="R2099" s="4"/>
      <c r="S2099" s="4"/>
      <c r="T2099" s="1"/>
      <c r="U2099" s="1"/>
      <c r="V2099" s="1"/>
      <c r="W2099" s="1"/>
      <c r="X2099" s="1"/>
      <c r="Y2099" s="1"/>
    </row>
    <row r="2100" spans="1:25" ht="12.75" customHeight="1" x14ac:dyDescent="0.25">
      <c r="A2100" s="4">
        <v>96</v>
      </c>
      <c r="B2100" s="1" t="s">
        <v>141</v>
      </c>
      <c r="C2100" s="1" t="s">
        <v>142</v>
      </c>
      <c r="D2100" s="3" t="s">
        <v>60</v>
      </c>
      <c r="E2100" s="11">
        <v>0.21250000000000002</v>
      </c>
      <c r="F2100" s="11">
        <v>98.38</v>
      </c>
      <c r="G2100" s="11">
        <v>20.91</v>
      </c>
      <c r="H2100" s="1"/>
      <c r="I2100" s="1"/>
      <c r="J2100" s="1"/>
      <c r="K2100" s="1"/>
      <c r="L2100" s="1"/>
      <c r="M2100" s="4"/>
      <c r="N2100" s="1"/>
      <c r="O2100" s="4"/>
      <c r="P2100" s="4"/>
      <c r="Q2100" s="4"/>
      <c r="R2100" s="4"/>
      <c r="S2100" s="4"/>
      <c r="T2100" s="1"/>
      <c r="U2100" s="1"/>
      <c r="V2100" s="1"/>
      <c r="W2100" s="1"/>
      <c r="X2100" s="1"/>
      <c r="Y2100" s="1"/>
    </row>
    <row r="2101" spans="1:25" ht="12.75" customHeight="1" x14ac:dyDescent="0.25">
      <c r="A2101" s="4">
        <v>97</v>
      </c>
      <c r="B2101" s="1" t="s">
        <v>121</v>
      </c>
      <c r="C2101" s="1" t="s">
        <v>122</v>
      </c>
      <c r="D2101" s="3" t="s">
        <v>60</v>
      </c>
      <c r="E2101" s="11">
        <v>0.21250000000000002</v>
      </c>
      <c r="F2101" s="11">
        <v>91.93</v>
      </c>
      <c r="G2101" s="11">
        <v>19.54</v>
      </c>
      <c r="H2101" s="1"/>
      <c r="I2101" s="1"/>
      <c r="J2101" s="1"/>
      <c r="K2101" s="1"/>
      <c r="L2101" s="1"/>
      <c r="M2101" s="4"/>
      <c r="N2101" s="1"/>
      <c r="O2101" s="4"/>
      <c r="P2101" s="4"/>
      <c r="Q2101" s="4"/>
      <c r="R2101" s="4"/>
      <c r="S2101" s="4"/>
      <c r="T2101" s="1"/>
      <c r="U2101" s="1"/>
      <c r="V2101" s="1"/>
      <c r="W2101" s="1"/>
      <c r="X2101" s="1"/>
      <c r="Y2101" s="1"/>
    </row>
    <row r="2102" spans="1:25" ht="12.75" customHeight="1" x14ac:dyDescent="0.25">
      <c r="A2102" s="4">
        <v>98</v>
      </c>
      <c r="B2102" s="1" t="s">
        <v>168</v>
      </c>
      <c r="C2102" s="2" t="s">
        <v>169</v>
      </c>
      <c r="D2102" s="3" t="s">
        <v>43</v>
      </c>
      <c r="E2102" s="11">
        <v>1.5E-3</v>
      </c>
      <c r="F2102" s="11">
        <v>1335.2</v>
      </c>
      <c r="G2102" s="11">
        <v>2</v>
      </c>
      <c r="H2102" s="1"/>
      <c r="I2102" s="1"/>
      <c r="J2102" s="1"/>
      <c r="K2102" s="1"/>
      <c r="L2102" s="1"/>
      <c r="M2102" s="4"/>
      <c r="N2102" s="1"/>
      <c r="O2102" s="4"/>
      <c r="P2102" s="4"/>
      <c r="Q2102" s="4"/>
      <c r="R2102" s="4"/>
      <c r="S2102" s="4"/>
      <c r="T2102" s="1"/>
      <c r="U2102" s="1"/>
      <c r="V2102" s="1"/>
      <c r="W2102" s="1"/>
      <c r="X2102" s="1"/>
      <c r="Y2102" s="1"/>
    </row>
    <row r="2103" spans="1:25" ht="12.75" customHeight="1" x14ac:dyDescent="0.25">
      <c r="A2103" s="4">
        <v>99</v>
      </c>
      <c r="B2103" s="1" t="s">
        <v>121</v>
      </c>
      <c r="C2103" s="1" t="s">
        <v>122</v>
      </c>
      <c r="D2103" s="3" t="s">
        <v>60</v>
      </c>
      <c r="E2103" s="11">
        <v>0.57500000000000007</v>
      </c>
      <c r="F2103" s="11">
        <v>91.93</v>
      </c>
      <c r="G2103" s="11">
        <v>52.86</v>
      </c>
      <c r="H2103" s="1"/>
      <c r="I2103" s="1"/>
      <c r="J2103" s="1"/>
      <c r="K2103" s="1"/>
      <c r="L2103" s="1"/>
      <c r="M2103" s="4"/>
      <c r="N2103" s="1"/>
      <c r="O2103" s="4"/>
      <c r="P2103" s="4"/>
      <c r="Q2103" s="4"/>
      <c r="R2103" s="4"/>
      <c r="S2103" s="4"/>
      <c r="T2103" s="1"/>
      <c r="U2103" s="1"/>
      <c r="V2103" s="1"/>
      <c r="W2103" s="1"/>
      <c r="X2103" s="1"/>
      <c r="Y2103" s="1"/>
    </row>
    <row r="2104" spans="1:25" ht="12.75" customHeight="1" x14ac:dyDescent="0.25">
      <c r="A2104" s="4">
        <v>100</v>
      </c>
      <c r="B2104" s="2" t="s">
        <v>2594</v>
      </c>
      <c r="C2104" s="2" t="s">
        <v>125</v>
      </c>
      <c r="D2104" s="3" t="s">
        <v>48</v>
      </c>
      <c r="E2104" s="11">
        <v>2.5000000000000001E-3</v>
      </c>
      <c r="F2104" s="11">
        <v>2216.4299999999998</v>
      </c>
      <c r="G2104" s="11">
        <v>5.54</v>
      </c>
      <c r="H2104" s="1"/>
      <c r="I2104" s="1"/>
      <c r="J2104" s="1"/>
      <c r="K2104" s="1"/>
      <c r="L2104" s="1"/>
      <c r="M2104" s="4"/>
      <c r="N2104" s="1"/>
      <c r="O2104" s="4"/>
      <c r="P2104" s="4"/>
      <c r="Q2104" s="4"/>
      <c r="R2104" s="4"/>
      <c r="S2104" s="4"/>
      <c r="T2104" s="1"/>
      <c r="U2104" s="1"/>
      <c r="V2104" s="1"/>
      <c r="W2104" s="1"/>
      <c r="X2104" s="1"/>
      <c r="Y2104" s="1"/>
    </row>
    <row r="2105" spans="1:25" ht="12.75" customHeight="1" x14ac:dyDescent="0.25">
      <c r="A2105" s="4">
        <v>101</v>
      </c>
      <c r="B2105" s="2" t="s">
        <v>2569</v>
      </c>
      <c r="C2105" s="2" t="s">
        <v>92</v>
      </c>
      <c r="D2105" s="3" t="s">
        <v>60</v>
      </c>
      <c r="E2105" s="11">
        <v>0.15</v>
      </c>
      <c r="F2105" s="11">
        <v>292.70999999999998</v>
      </c>
      <c r="G2105" s="11">
        <v>43.91</v>
      </c>
      <c r="H2105" s="1"/>
      <c r="I2105" s="1"/>
      <c r="J2105" s="1"/>
      <c r="K2105" s="1"/>
      <c r="L2105" s="1"/>
      <c r="M2105" s="4"/>
      <c r="N2105" s="1"/>
      <c r="O2105" s="4"/>
      <c r="P2105" s="4"/>
      <c r="Q2105" s="4"/>
      <c r="R2105" s="4"/>
      <c r="S2105" s="4"/>
      <c r="T2105" s="1"/>
      <c r="U2105" s="1"/>
      <c r="V2105" s="1"/>
      <c r="W2105" s="1"/>
      <c r="X2105" s="1"/>
      <c r="Y2105" s="1"/>
    </row>
    <row r="2106" spans="1:25" ht="12.75" customHeight="1" x14ac:dyDescent="0.25">
      <c r="A2106" s="4">
        <v>102</v>
      </c>
      <c r="B2106" s="2" t="s">
        <v>2580</v>
      </c>
      <c r="C2106" s="1" t="s">
        <v>88</v>
      </c>
      <c r="D2106" s="3" t="s">
        <v>79</v>
      </c>
      <c r="E2106" s="11">
        <v>0.05</v>
      </c>
      <c r="F2106" s="11">
        <v>202.71</v>
      </c>
      <c r="G2106" s="11">
        <v>10.14</v>
      </c>
      <c r="H2106" s="1"/>
      <c r="I2106" s="1"/>
      <c r="J2106" s="1"/>
      <c r="K2106" s="1"/>
      <c r="L2106" s="1"/>
      <c r="M2106" s="4"/>
      <c r="N2106" s="1"/>
      <c r="O2106" s="4"/>
      <c r="P2106" s="4"/>
      <c r="Q2106" s="4"/>
      <c r="R2106" s="4"/>
      <c r="S2106" s="4"/>
      <c r="T2106" s="1"/>
      <c r="U2106" s="1"/>
      <c r="V2106" s="1"/>
      <c r="W2106" s="1"/>
      <c r="X2106" s="1"/>
      <c r="Y2106" s="1"/>
    </row>
    <row r="2107" spans="1:25" ht="12.75" customHeight="1" x14ac:dyDescent="0.25">
      <c r="A2107" s="4">
        <v>103</v>
      </c>
      <c r="B2107" s="1" t="s">
        <v>1889</v>
      </c>
      <c r="C2107" s="2" t="s">
        <v>1890</v>
      </c>
      <c r="D2107" s="3" t="s">
        <v>37</v>
      </c>
      <c r="E2107" s="11">
        <v>0.36499999999999999</v>
      </c>
      <c r="F2107" s="11">
        <v>7518.91</v>
      </c>
      <c r="G2107" s="11">
        <v>2744.4</v>
      </c>
      <c r="H2107" s="1"/>
      <c r="I2107" s="1"/>
      <c r="J2107" s="1"/>
      <c r="K2107" s="1"/>
      <c r="L2107" s="1"/>
      <c r="M2107" s="4"/>
      <c r="N2107" s="1"/>
      <c r="O2107" s="4"/>
      <c r="P2107" s="4"/>
      <c r="Q2107" s="4"/>
      <c r="R2107" s="4"/>
      <c r="S2107" s="4"/>
      <c r="T2107" s="1"/>
      <c r="U2107" s="1"/>
      <c r="V2107" s="1"/>
      <c r="W2107" s="1"/>
      <c r="X2107" s="1"/>
      <c r="Y2107" s="1"/>
    </row>
    <row r="2108" spans="1:25" ht="12.75" customHeight="1" x14ac:dyDescent="0.25">
      <c r="A2108" s="4">
        <v>104</v>
      </c>
      <c r="B2108" s="2" t="s">
        <v>2844</v>
      </c>
      <c r="C2108" s="2" t="s">
        <v>1883</v>
      </c>
      <c r="D2108" s="3" t="s">
        <v>60</v>
      </c>
      <c r="E2108" s="11">
        <v>51.1</v>
      </c>
      <c r="F2108" s="11">
        <v>369.72</v>
      </c>
      <c r="G2108" s="11">
        <v>18892.689999999999</v>
      </c>
      <c r="H2108" s="1"/>
      <c r="I2108" s="1"/>
      <c r="J2108" s="1"/>
      <c r="K2108" s="1"/>
      <c r="L2108" s="1"/>
      <c r="M2108" s="4"/>
      <c r="N2108" s="1"/>
      <c r="O2108" s="4"/>
      <c r="P2108" s="4"/>
      <c r="Q2108" s="4"/>
      <c r="R2108" s="4"/>
      <c r="S2108" s="4"/>
      <c r="T2108" s="1"/>
      <c r="U2108" s="1"/>
      <c r="V2108" s="1"/>
      <c r="W2108" s="1"/>
      <c r="X2108" s="1"/>
      <c r="Y2108" s="1"/>
    </row>
    <row r="2109" spans="1:25" ht="12.75" customHeight="1" x14ac:dyDescent="0.25">
      <c r="A2109" s="4">
        <v>105</v>
      </c>
      <c r="B2109" s="2" t="s">
        <v>2496</v>
      </c>
      <c r="C2109" s="2" t="s">
        <v>1891</v>
      </c>
      <c r="D2109" s="3" t="s">
        <v>37</v>
      </c>
      <c r="E2109" s="11">
        <v>-0.36499999999999999</v>
      </c>
      <c r="F2109" s="11">
        <v>490.15</v>
      </c>
      <c r="G2109" s="11">
        <v>-178.9</v>
      </c>
      <c r="H2109" s="1"/>
      <c r="I2109" s="1"/>
      <c r="J2109" s="1"/>
      <c r="K2109" s="1"/>
      <c r="L2109" s="1"/>
      <c r="M2109" s="4"/>
      <c r="N2109" s="1"/>
      <c r="O2109" s="4"/>
      <c r="P2109" s="4"/>
      <c r="Q2109" s="4"/>
      <c r="R2109" s="4"/>
      <c r="S2109" s="4"/>
      <c r="T2109" s="1"/>
      <c r="U2109" s="1"/>
      <c r="V2109" s="1"/>
      <c r="W2109" s="1"/>
      <c r="X2109" s="1"/>
      <c r="Y2109" s="1"/>
    </row>
    <row r="2110" spans="1:25" ht="12.75" customHeight="1" x14ac:dyDescent="0.25">
      <c r="A2110" s="4">
        <v>106</v>
      </c>
      <c r="B2110" s="2" t="s">
        <v>2844</v>
      </c>
      <c r="C2110" s="2" t="s">
        <v>1883</v>
      </c>
      <c r="D2110" s="3" t="s">
        <v>60</v>
      </c>
      <c r="E2110" s="11">
        <v>-12.045</v>
      </c>
      <c r="F2110" s="11">
        <v>369.72</v>
      </c>
      <c r="G2110" s="11">
        <v>-4453.28</v>
      </c>
      <c r="H2110" s="1"/>
      <c r="I2110" s="1"/>
      <c r="J2110" s="1"/>
      <c r="K2110" s="1"/>
      <c r="L2110" s="1"/>
      <c r="M2110" s="4"/>
      <c r="N2110" s="1"/>
      <c r="O2110" s="4"/>
      <c r="P2110" s="4"/>
      <c r="Q2110" s="4"/>
      <c r="R2110" s="4"/>
      <c r="S2110" s="4"/>
      <c r="T2110" s="1"/>
      <c r="U2110" s="1"/>
      <c r="V2110" s="1"/>
      <c r="W2110" s="1"/>
      <c r="X2110" s="1"/>
      <c r="Y2110" s="1"/>
    </row>
    <row r="2111" spans="1:25" ht="12.75" customHeight="1" x14ac:dyDescent="0.25">
      <c r="A2111" s="4">
        <v>107</v>
      </c>
      <c r="B2111" s="2" t="s">
        <v>2594</v>
      </c>
      <c r="C2111" s="2" t="s">
        <v>125</v>
      </c>
      <c r="D2111" s="3" t="s">
        <v>48</v>
      </c>
      <c r="E2111" s="11">
        <v>0.1825</v>
      </c>
      <c r="F2111" s="11">
        <v>2216.4299999999998</v>
      </c>
      <c r="G2111" s="11">
        <v>404.5</v>
      </c>
      <c r="H2111" s="1"/>
      <c r="I2111" s="1"/>
      <c r="J2111" s="1"/>
      <c r="K2111" s="1"/>
      <c r="L2111" s="1"/>
      <c r="M2111" s="4"/>
      <c r="N2111" s="1"/>
      <c r="O2111" s="4"/>
      <c r="P2111" s="4"/>
      <c r="Q2111" s="4"/>
      <c r="R2111" s="4"/>
      <c r="S2111" s="4"/>
      <c r="T2111" s="1"/>
      <c r="U2111" s="1"/>
      <c r="V2111" s="1"/>
      <c r="W2111" s="1"/>
      <c r="X2111" s="1"/>
      <c r="Y2111" s="1"/>
    </row>
    <row r="2112" spans="1:25" ht="12.75" customHeight="1" x14ac:dyDescent="0.25">
      <c r="A2112" s="4">
        <v>108</v>
      </c>
      <c r="B2112" s="1" t="s">
        <v>221</v>
      </c>
      <c r="C2112" s="2" t="s">
        <v>222</v>
      </c>
      <c r="D2112" s="3" t="s">
        <v>48</v>
      </c>
      <c r="E2112" s="11">
        <v>0.1825</v>
      </c>
      <c r="F2112" s="11">
        <v>6466.53</v>
      </c>
      <c r="G2112" s="11">
        <v>1180.1400000000001</v>
      </c>
      <c r="H2112" s="1"/>
      <c r="I2112" s="1"/>
      <c r="J2112" s="1"/>
      <c r="K2112" s="1"/>
      <c r="L2112" s="1"/>
      <c r="M2112" s="4"/>
      <c r="N2112" s="1"/>
      <c r="O2112" s="4"/>
      <c r="P2112" s="4"/>
      <c r="Q2112" s="4"/>
      <c r="R2112" s="4"/>
      <c r="S2112" s="4"/>
      <c r="T2112" s="1"/>
      <c r="U2112" s="1"/>
      <c r="V2112" s="1"/>
      <c r="W2112" s="1"/>
      <c r="X2112" s="1"/>
      <c r="Y2112" s="1"/>
    </row>
    <row r="2113" spans="1:25" ht="12.75" customHeight="1" x14ac:dyDescent="0.25">
      <c r="A2113" s="4">
        <v>109</v>
      </c>
      <c r="B2113" s="2" t="s">
        <v>2569</v>
      </c>
      <c r="C2113" s="2" t="s">
        <v>92</v>
      </c>
      <c r="D2113" s="3" t="s">
        <v>60</v>
      </c>
      <c r="E2113" s="11">
        <v>10.95</v>
      </c>
      <c r="F2113" s="11">
        <v>292.70999999999998</v>
      </c>
      <c r="G2113" s="11">
        <v>3205.17</v>
      </c>
      <c r="H2113" s="1"/>
      <c r="I2113" s="1"/>
      <c r="J2113" s="1"/>
      <c r="K2113" s="1"/>
      <c r="L2113" s="1"/>
      <c r="M2113" s="4"/>
      <c r="N2113" s="1"/>
      <c r="O2113" s="4"/>
      <c r="P2113" s="4"/>
      <c r="Q2113" s="4"/>
      <c r="R2113" s="4"/>
      <c r="S2113" s="4"/>
      <c r="T2113" s="1"/>
      <c r="U2113" s="1"/>
      <c r="V2113" s="1"/>
      <c r="W2113" s="1"/>
      <c r="X2113" s="1"/>
      <c r="Y2113" s="1"/>
    </row>
    <row r="2114" spans="1:25" ht="12.75" customHeight="1" x14ac:dyDescent="0.25">
      <c r="A2114" s="4">
        <v>110</v>
      </c>
      <c r="B2114" s="1" t="s">
        <v>160</v>
      </c>
      <c r="C2114" s="2" t="s">
        <v>161</v>
      </c>
      <c r="D2114" s="3" t="s">
        <v>43</v>
      </c>
      <c r="E2114" s="11">
        <v>7.3000000000000001E-3</v>
      </c>
      <c r="F2114" s="11">
        <v>9130</v>
      </c>
      <c r="G2114" s="11">
        <v>66.650000000000006</v>
      </c>
      <c r="H2114" s="1"/>
      <c r="I2114" s="1"/>
      <c r="J2114" s="1"/>
      <c r="K2114" s="1"/>
      <c r="L2114" s="1"/>
      <c r="M2114" s="4"/>
      <c r="N2114" s="1"/>
      <c r="O2114" s="4"/>
      <c r="P2114" s="4"/>
      <c r="Q2114" s="4"/>
      <c r="R2114" s="4"/>
      <c r="S2114" s="4"/>
      <c r="T2114" s="1"/>
      <c r="U2114" s="1"/>
      <c r="V2114" s="1"/>
      <c r="W2114" s="1"/>
      <c r="X2114" s="1"/>
      <c r="Y2114" s="1"/>
    </row>
    <row r="2115" spans="1:25" ht="12.75" customHeight="1" x14ac:dyDescent="0.25">
      <c r="A2115" s="4">
        <v>111</v>
      </c>
      <c r="B2115" s="2" t="s">
        <v>2569</v>
      </c>
      <c r="C2115" s="2" t="s">
        <v>199</v>
      </c>
      <c r="D2115" s="3" t="s">
        <v>60</v>
      </c>
      <c r="E2115" s="11">
        <v>0.75190000000000001</v>
      </c>
      <c r="F2115" s="11">
        <v>292.70999999999998</v>
      </c>
      <c r="G2115" s="11">
        <v>220.09</v>
      </c>
      <c r="H2115" s="1"/>
      <c r="I2115" s="1"/>
      <c r="J2115" s="1"/>
      <c r="K2115" s="1"/>
      <c r="L2115" s="1"/>
      <c r="M2115" s="4"/>
      <c r="N2115" s="1"/>
      <c r="O2115" s="4"/>
      <c r="P2115" s="4"/>
      <c r="Q2115" s="4"/>
      <c r="R2115" s="4"/>
      <c r="S2115" s="4"/>
      <c r="T2115" s="1"/>
      <c r="U2115" s="1"/>
      <c r="V2115" s="1"/>
      <c r="W2115" s="1"/>
      <c r="X2115" s="1"/>
      <c r="Y2115" s="1"/>
    </row>
    <row r="2116" spans="1:25" ht="12.75" customHeight="1" x14ac:dyDescent="0.25">
      <c r="A2116" s="4">
        <v>112</v>
      </c>
      <c r="B2116" s="1" t="s">
        <v>163</v>
      </c>
      <c r="C2116" s="1" t="s">
        <v>200</v>
      </c>
      <c r="D2116" s="3" t="s">
        <v>21</v>
      </c>
      <c r="E2116" s="11">
        <v>8.2000000000000009E-4</v>
      </c>
      <c r="F2116" s="11">
        <v>27153.49</v>
      </c>
      <c r="G2116" s="11">
        <v>22.27</v>
      </c>
      <c r="H2116" s="1"/>
      <c r="I2116" s="1"/>
      <c r="J2116" s="1"/>
      <c r="K2116" s="1"/>
      <c r="L2116" s="1"/>
      <c r="M2116" s="4"/>
      <c r="N2116" s="1"/>
      <c r="O2116" s="4"/>
      <c r="P2116" s="4"/>
      <c r="Q2116" s="4"/>
      <c r="R2116" s="4"/>
      <c r="S2116" s="4"/>
      <c r="T2116" s="1"/>
      <c r="U2116" s="1"/>
      <c r="V2116" s="1"/>
      <c r="W2116" s="1"/>
      <c r="X2116" s="1"/>
      <c r="Y2116" s="1"/>
    </row>
    <row r="2117" spans="1:25" ht="12.75" customHeight="1" x14ac:dyDescent="0.25">
      <c r="A2117" s="4">
        <v>113</v>
      </c>
      <c r="B2117" s="2" t="s">
        <v>2604</v>
      </c>
      <c r="C2117" s="1" t="s">
        <v>167</v>
      </c>
      <c r="D2117" s="3" t="s">
        <v>35</v>
      </c>
      <c r="E2117" s="11">
        <v>1</v>
      </c>
      <c r="F2117" s="11">
        <v>0.53</v>
      </c>
      <c r="G2117" s="11">
        <v>0.53</v>
      </c>
      <c r="H2117" s="1"/>
      <c r="I2117" s="1"/>
      <c r="J2117" s="1"/>
      <c r="K2117" s="1"/>
      <c r="L2117" s="1"/>
      <c r="M2117" s="4"/>
      <c r="N2117" s="1"/>
      <c r="O2117" s="4"/>
      <c r="P2117" s="4"/>
      <c r="Q2117" s="4"/>
      <c r="R2117" s="4"/>
      <c r="S2117" s="4"/>
      <c r="T2117" s="1"/>
      <c r="U2117" s="1"/>
      <c r="V2117" s="1"/>
      <c r="W2117" s="1"/>
      <c r="X2117" s="1"/>
      <c r="Y2117" s="1"/>
    </row>
    <row r="2118" spans="1:25" ht="12.75" customHeight="1" x14ac:dyDescent="0.25">
      <c r="A2118" s="4">
        <v>114</v>
      </c>
      <c r="B2118" s="2" t="s">
        <v>2603</v>
      </c>
      <c r="C2118" s="1" t="s">
        <v>165</v>
      </c>
      <c r="D2118" s="3" t="s">
        <v>35</v>
      </c>
      <c r="E2118" s="11">
        <v>3</v>
      </c>
      <c r="F2118" s="11">
        <v>0.65</v>
      </c>
      <c r="G2118" s="11">
        <v>1.9500000000000002</v>
      </c>
      <c r="H2118" s="1"/>
      <c r="I2118" s="1"/>
      <c r="J2118" s="1"/>
      <c r="K2118" s="1"/>
      <c r="L2118" s="1"/>
      <c r="M2118" s="4"/>
      <c r="N2118" s="1"/>
      <c r="O2118" s="4"/>
      <c r="P2118" s="4"/>
      <c r="Q2118" s="4"/>
      <c r="R2118" s="4"/>
      <c r="S2118" s="4"/>
      <c r="T2118" s="1"/>
      <c r="U2118" s="1"/>
      <c r="V2118" s="1"/>
      <c r="W2118" s="1"/>
      <c r="X2118" s="1"/>
      <c r="Y2118" s="1"/>
    </row>
    <row r="2119" spans="1:25" ht="12.75" customHeight="1" x14ac:dyDescent="0.25">
      <c r="A2119" s="4">
        <v>115</v>
      </c>
      <c r="B2119" s="1" t="s">
        <v>201</v>
      </c>
      <c r="C2119" s="1" t="s">
        <v>202</v>
      </c>
      <c r="D2119" s="3" t="s">
        <v>21</v>
      </c>
      <c r="E2119" s="12" t="s">
        <v>1896</v>
      </c>
      <c r="F2119" s="11">
        <v>44492.07</v>
      </c>
      <c r="G2119" s="11">
        <v>0.59</v>
      </c>
      <c r="H2119" s="1"/>
      <c r="I2119" s="1"/>
      <c r="J2119" s="1"/>
      <c r="K2119" s="1"/>
      <c r="L2119" s="1"/>
      <c r="M2119" s="4"/>
      <c r="N2119" s="1"/>
      <c r="O2119" s="4"/>
      <c r="P2119" s="4"/>
      <c r="Q2119" s="4"/>
      <c r="R2119" s="4"/>
      <c r="S2119" s="4"/>
      <c r="T2119" s="1"/>
      <c r="U2119" s="1"/>
      <c r="V2119" s="1"/>
      <c r="W2119" s="1"/>
      <c r="X2119" s="1"/>
      <c r="Y2119" s="1"/>
    </row>
    <row r="2120" spans="1:25" ht="12.75" customHeight="1" x14ac:dyDescent="0.25">
      <c r="A2120" s="4">
        <v>116</v>
      </c>
      <c r="B2120" s="2" t="s">
        <v>2569</v>
      </c>
      <c r="C2120" s="1" t="s">
        <v>204</v>
      </c>
      <c r="D2120" s="3" t="s">
        <v>60</v>
      </c>
      <c r="E2120" s="11">
        <v>0.215</v>
      </c>
      <c r="F2120" s="11">
        <v>284.27999999999997</v>
      </c>
      <c r="G2120" s="11">
        <v>61.12</v>
      </c>
      <c r="H2120" s="1"/>
      <c r="I2120" s="1"/>
      <c r="J2120" s="1"/>
      <c r="K2120" s="1"/>
      <c r="L2120" s="1"/>
      <c r="M2120" s="4"/>
      <c r="N2120" s="1"/>
      <c r="O2120" s="4"/>
      <c r="P2120" s="4"/>
      <c r="Q2120" s="4"/>
      <c r="R2120" s="4"/>
      <c r="S2120" s="4"/>
      <c r="T2120" s="1"/>
      <c r="U2120" s="1"/>
      <c r="V2120" s="1"/>
      <c r="W2120" s="1"/>
      <c r="X2120" s="1"/>
      <c r="Y2120" s="1"/>
    </row>
    <row r="2121" spans="1:25" ht="12.75" customHeight="1" x14ac:dyDescent="0.25">
      <c r="A2121" s="4">
        <v>117</v>
      </c>
      <c r="B2121" s="1" t="s">
        <v>205</v>
      </c>
      <c r="C2121" s="1" t="s">
        <v>206</v>
      </c>
      <c r="D2121" s="3" t="s">
        <v>35</v>
      </c>
      <c r="E2121" s="11">
        <v>1</v>
      </c>
      <c r="F2121" s="11">
        <v>5.7</v>
      </c>
      <c r="G2121" s="11">
        <v>5.7</v>
      </c>
      <c r="H2121" s="1"/>
      <c r="I2121" s="1"/>
      <c r="J2121" s="1"/>
      <c r="K2121" s="1"/>
      <c r="L2121" s="1"/>
      <c r="M2121" s="4"/>
      <c r="N2121" s="1"/>
      <c r="O2121" s="4"/>
      <c r="P2121" s="4"/>
      <c r="Q2121" s="4"/>
      <c r="R2121" s="4"/>
      <c r="S2121" s="4"/>
      <c r="T2121" s="1"/>
      <c r="U2121" s="1"/>
      <c r="V2121" s="1"/>
      <c r="W2121" s="1"/>
      <c r="X2121" s="1"/>
      <c r="Y2121" s="1"/>
    </row>
    <row r="2122" spans="1:25" ht="12.75" customHeight="1" x14ac:dyDescent="0.25">
      <c r="A2122" s="4">
        <v>118</v>
      </c>
      <c r="B2122" s="2" t="s">
        <v>2575</v>
      </c>
      <c r="C2122" s="1" t="s">
        <v>80</v>
      </c>
      <c r="D2122" s="3" t="s">
        <v>79</v>
      </c>
      <c r="E2122" s="11">
        <v>0.03</v>
      </c>
      <c r="F2122" s="11">
        <v>155.41</v>
      </c>
      <c r="G2122" s="11">
        <v>4.66</v>
      </c>
      <c r="H2122" s="1"/>
      <c r="I2122" s="1"/>
      <c r="J2122" s="1"/>
      <c r="K2122" s="1"/>
      <c r="L2122" s="1"/>
      <c r="M2122" s="4"/>
      <c r="N2122" s="1"/>
      <c r="O2122" s="4"/>
      <c r="P2122" s="4"/>
      <c r="Q2122" s="4"/>
      <c r="R2122" s="4"/>
      <c r="S2122" s="4"/>
      <c r="T2122" s="1"/>
      <c r="U2122" s="1"/>
      <c r="V2122" s="1"/>
      <c r="W2122" s="1"/>
      <c r="X2122" s="1"/>
      <c r="Y2122" s="1"/>
    </row>
    <row r="2123" spans="1:25" ht="12.75" customHeight="1" x14ac:dyDescent="0.25">
      <c r="A2123" s="4">
        <v>119</v>
      </c>
      <c r="B2123" s="1" t="s">
        <v>207</v>
      </c>
      <c r="C2123" s="2" t="s">
        <v>208</v>
      </c>
      <c r="D2123" s="3" t="s">
        <v>43</v>
      </c>
      <c r="E2123" s="11">
        <v>0.51600000000000001</v>
      </c>
      <c r="F2123" s="11">
        <v>4437.38</v>
      </c>
      <c r="G2123" s="11">
        <v>2289.69</v>
      </c>
      <c r="H2123" s="1"/>
      <c r="I2123" s="1"/>
      <c r="J2123" s="1"/>
      <c r="K2123" s="1"/>
      <c r="L2123" s="1"/>
      <c r="M2123" s="4"/>
      <c r="N2123" s="1"/>
      <c r="O2123" s="4"/>
      <c r="P2123" s="4"/>
      <c r="Q2123" s="4"/>
      <c r="R2123" s="4"/>
      <c r="S2123" s="4"/>
      <c r="T2123" s="1"/>
      <c r="U2123" s="1"/>
      <c r="V2123" s="1"/>
      <c r="W2123" s="1"/>
      <c r="X2123" s="1"/>
      <c r="Y2123" s="1"/>
    </row>
    <row r="2124" spans="1:25" ht="12.75" customHeight="1" x14ac:dyDescent="0.25">
      <c r="A2124" s="4">
        <v>120</v>
      </c>
      <c r="B2124" s="2" t="s">
        <v>2608</v>
      </c>
      <c r="C2124" s="1" t="s">
        <v>209</v>
      </c>
      <c r="D2124" s="3" t="s">
        <v>155</v>
      </c>
      <c r="E2124" s="11">
        <v>9.3420000000000005</v>
      </c>
      <c r="F2124" s="11">
        <v>182.96</v>
      </c>
      <c r="G2124" s="11">
        <v>1709.21</v>
      </c>
      <c r="H2124" s="1"/>
      <c r="I2124" s="1"/>
      <c r="J2124" s="1"/>
      <c r="K2124" s="1"/>
      <c r="L2124" s="1"/>
      <c r="M2124" s="4"/>
      <c r="N2124" s="1"/>
      <c r="O2124" s="4"/>
      <c r="P2124" s="4"/>
      <c r="Q2124" s="4"/>
      <c r="R2124" s="4"/>
      <c r="S2124" s="4"/>
      <c r="T2124" s="1"/>
      <c r="U2124" s="1"/>
      <c r="V2124" s="1"/>
      <c r="W2124" s="1"/>
      <c r="X2124" s="1"/>
      <c r="Y2124" s="1"/>
    </row>
    <row r="2125" spans="1:25" ht="12.75" customHeight="1" x14ac:dyDescent="0.25">
      <c r="A2125" s="4">
        <v>121</v>
      </c>
      <c r="B2125" s="1" t="s">
        <v>210</v>
      </c>
      <c r="C2125" s="2" t="s">
        <v>211</v>
      </c>
      <c r="D2125" s="3" t="s">
        <v>212</v>
      </c>
      <c r="E2125" s="11">
        <v>2.5000000000000001E-2</v>
      </c>
      <c r="F2125" s="11">
        <v>869.23</v>
      </c>
      <c r="G2125" s="11">
        <v>21.73</v>
      </c>
      <c r="H2125" s="1"/>
      <c r="I2125" s="1"/>
      <c r="J2125" s="1"/>
      <c r="K2125" s="1"/>
      <c r="L2125" s="1"/>
      <c r="M2125" s="4"/>
      <c r="N2125" s="1"/>
      <c r="O2125" s="4"/>
      <c r="P2125" s="4"/>
      <c r="Q2125" s="4"/>
      <c r="R2125" s="4"/>
      <c r="S2125" s="4"/>
      <c r="T2125" s="1"/>
      <c r="U2125" s="1"/>
      <c r="V2125" s="1"/>
      <c r="W2125" s="1"/>
      <c r="X2125" s="1"/>
      <c r="Y2125" s="1"/>
    </row>
    <row r="2126" spans="1:25" ht="12.75" customHeight="1" x14ac:dyDescent="0.25">
      <c r="A2126" s="4">
        <v>122</v>
      </c>
      <c r="B2126" s="1" t="s">
        <v>213</v>
      </c>
      <c r="C2126" s="1" t="s">
        <v>214</v>
      </c>
      <c r="D2126" s="3" t="s">
        <v>149</v>
      </c>
      <c r="E2126" s="11">
        <v>1.3950000000000001E-2</v>
      </c>
      <c r="F2126" s="11">
        <v>46.47</v>
      </c>
      <c r="G2126" s="11">
        <v>0.65</v>
      </c>
      <c r="H2126" s="1"/>
      <c r="I2126" s="1"/>
      <c r="J2126" s="1"/>
      <c r="K2126" s="1"/>
      <c r="L2126" s="1"/>
      <c r="M2126" s="4"/>
      <c r="N2126" s="1"/>
      <c r="O2126" s="4"/>
      <c r="P2126" s="4"/>
      <c r="Q2126" s="4"/>
      <c r="R2126" s="4"/>
      <c r="S2126" s="4"/>
      <c r="T2126" s="1"/>
      <c r="U2126" s="1"/>
      <c r="V2126" s="1"/>
      <c r="W2126" s="1"/>
      <c r="X2126" s="1"/>
      <c r="Y2126" s="1"/>
    </row>
    <row r="2127" spans="1:25" ht="12.75" customHeight="1" x14ac:dyDescent="0.25">
      <c r="A2127" s="4">
        <v>123</v>
      </c>
      <c r="B2127" s="1" t="s">
        <v>119</v>
      </c>
      <c r="C2127" s="2" t="s">
        <v>1882</v>
      </c>
      <c r="D2127" s="3" t="s">
        <v>43</v>
      </c>
      <c r="E2127" s="11">
        <v>0.18150000000000002</v>
      </c>
      <c r="F2127" s="11">
        <v>803.18</v>
      </c>
      <c r="G2127" s="11">
        <v>145.78</v>
      </c>
      <c r="H2127" s="1"/>
      <c r="I2127" s="1"/>
      <c r="J2127" s="1"/>
      <c r="K2127" s="1"/>
      <c r="L2127" s="1"/>
      <c r="M2127" s="4"/>
      <c r="N2127" s="1"/>
      <c r="O2127" s="4"/>
      <c r="P2127" s="4"/>
      <c r="Q2127" s="4"/>
      <c r="R2127" s="4"/>
      <c r="S2127" s="4"/>
      <c r="T2127" s="1"/>
      <c r="U2127" s="1"/>
      <c r="V2127" s="1"/>
      <c r="W2127" s="1"/>
      <c r="X2127" s="1"/>
      <c r="Y2127" s="1"/>
    </row>
    <row r="2128" spans="1:25" ht="12.75" customHeight="1" x14ac:dyDescent="0.25">
      <c r="A2128" s="4">
        <v>124</v>
      </c>
      <c r="B2128" s="2" t="s">
        <v>2844</v>
      </c>
      <c r="C2128" s="2" t="s">
        <v>1883</v>
      </c>
      <c r="D2128" s="3" t="s">
        <v>60</v>
      </c>
      <c r="E2128" s="11">
        <v>19.965</v>
      </c>
      <c r="F2128" s="11">
        <v>369.72</v>
      </c>
      <c r="G2128" s="11">
        <v>7381.46</v>
      </c>
      <c r="H2128" s="1"/>
      <c r="I2128" s="1"/>
      <c r="J2128" s="1"/>
      <c r="K2128" s="1"/>
      <c r="L2128" s="1"/>
      <c r="M2128" s="4"/>
      <c r="N2128" s="1"/>
      <c r="O2128" s="4"/>
      <c r="P2128" s="4"/>
      <c r="Q2128" s="4"/>
      <c r="R2128" s="4"/>
      <c r="S2128" s="4"/>
      <c r="T2128" s="1"/>
      <c r="U2128" s="1"/>
      <c r="V2128" s="1"/>
      <c r="W2128" s="1"/>
      <c r="X2128" s="1"/>
      <c r="Y2128" s="1"/>
    </row>
    <row r="2129" spans="1:25" ht="12.75" customHeight="1" x14ac:dyDescent="0.25">
      <c r="A2129" s="4">
        <v>125</v>
      </c>
      <c r="B2129" s="1" t="s">
        <v>160</v>
      </c>
      <c r="C2129" s="2" t="s">
        <v>161</v>
      </c>
      <c r="D2129" s="3" t="s">
        <v>43</v>
      </c>
      <c r="E2129" s="11">
        <v>0.83127000000000006</v>
      </c>
      <c r="F2129" s="11">
        <v>9130</v>
      </c>
      <c r="G2129" s="11">
        <v>7589.5</v>
      </c>
      <c r="H2129" s="1"/>
      <c r="I2129" s="1"/>
      <c r="J2129" s="1"/>
      <c r="K2129" s="1"/>
      <c r="L2129" s="1"/>
      <c r="M2129" s="4"/>
      <c r="N2129" s="1"/>
      <c r="O2129" s="4"/>
      <c r="P2129" s="4"/>
      <c r="Q2129" s="4"/>
      <c r="R2129" s="4"/>
      <c r="S2129" s="4"/>
      <c r="T2129" s="1"/>
      <c r="U2129" s="1"/>
      <c r="V2129" s="1"/>
      <c r="W2129" s="1"/>
      <c r="X2129" s="1"/>
      <c r="Y2129" s="1"/>
    </row>
    <row r="2130" spans="1:25" ht="12.75" customHeight="1" x14ac:dyDescent="0.25">
      <c r="A2130" s="4">
        <v>126</v>
      </c>
      <c r="B2130" s="2" t="s">
        <v>2569</v>
      </c>
      <c r="C2130" s="2" t="s">
        <v>1897</v>
      </c>
      <c r="D2130" s="3" t="s">
        <v>60</v>
      </c>
      <c r="E2130" s="11">
        <v>39.93</v>
      </c>
      <c r="F2130" s="11">
        <v>287.06</v>
      </c>
      <c r="G2130" s="11">
        <v>11462.31</v>
      </c>
      <c r="H2130" s="1"/>
      <c r="I2130" s="1"/>
      <c r="J2130" s="1"/>
      <c r="K2130" s="1"/>
      <c r="L2130" s="1"/>
      <c r="M2130" s="4"/>
      <c r="N2130" s="1"/>
      <c r="O2130" s="4"/>
      <c r="P2130" s="4"/>
      <c r="Q2130" s="4"/>
      <c r="R2130" s="4"/>
      <c r="S2130" s="4"/>
      <c r="T2130" s="1"/>
      <c r="U2130" s="1"/>
      <c r="V2130" s="1"/>
      <c r="W2130" s="1"/>
      <c r="X2130" s="1"/>
      <c r="Y2130" s="1"/>
    </row>
    <row r="2131" spans="1:25" ht="12.75" customHeight="1" x14ac:dyDescent="0.25">
      <c r="A2131" s="4">
        <v>127</v>
      </c>
      <c r="B2131" s="2" t="s">
        <v>2569</v>
      </c>
      <c r="C2131" s="2" t="s">
        <v>1898</v>
      </c>
      <c r="D2131" s="3" t="s">
        <v>60</v>
      </c>
      <c r="E2131" s="11">
        <v>16.698</v>
      </c>
      <c r="F2131" s="11">
        <v>292.70999999999998</v>
      </c>
      <c r="G2131" s="11">
        <v>4887.67</v>
      </c>
      <c r="H2131" s="1"/>
      <c r="I2131" s="1"/>
      <c r="J2131" s="1"/>
      <c r="K2131" s="1"/>
      <c r="L2131" s="1"/>
      <c r="M2131" s="4"/>
      <c r="N2131" s="1"/>
      <c r="O2131" s="4"/>
      <c r="P2131" s="4"/>
      <c r="Q2131" s="4"/>
      <c r="R2131" s="4"/>
      <c r="S2131" s="4"/>
      <c r="T2131" s="1"/>
      <c r="U2131" s="1"/>
      <c r="V2131" s="1"/>
      <c r="W2131" s="1"/>
      <c r="X2131" s="1"/>
      <c r="Y2131" s="1"/>
    </row>
    <row r="2132" spans="1:25" ht="12.75" customHeight="1" x14ac:dyDescent="0.25">
      <c r="A2132" s="4">
        <v>128</v>
      </c>
      <c r="B2132" s="2" t="s">
        <v>2569</v>
      </c>
      <c r="C2132" s="1" t="s">
        <v>166</v>
      </c>
      <c r="D2132" s="3" t="s">
        <v>60</v>
      </c>
      <c r="E2132" s="11">
        <v>10.89</v>
      </c>
      <c r="F2132" s="11">
        <v>284.27999999999997</v>
      </c>
      <c r="G2132" s="11">
        <v>3095.81</v>
      </c>
      <c r="H2132" s="1"/>
      <c r="I2132" s="1"/>
      <c r="J2132" s="1"/>
      <c r="K2132" s="1"/>
      <c r="L2132" s="1"/>
      <c r="M2132" s="4"/>
      <c r="N2132" s="1"/>
      <c r="O2132" s="4"/>
      <c r="P2132" s="4"/>
      <c r="Q2132" s="4"/>
      <c r="R2132" s="4"/>
      <c r="S2132" s="4"/>
      <c r="T2132" s="1"/>
      <c r="U2132" s="1"/>
      <c r="V2132" s="1"/>
      <c r="W2132" s="1"/>
      <c r="X2132" s="1"/>
      <c r="Y2132" s="1"/>
    </row>
    <row r="2133" spans="1:25" ht="12.75" customHeight="1" x14ac:dyDescent="0.25">
      <c r="A2133" s="4">
        <v>129</v>
      </c>
      <c r="B2133" s="2" t="s">
        <v>2569</v>
      </c>
      <c r="C2133" s="1" t="s">
        <v>204</v>
      </c>
      <c r="D2133" s="3" t="s">
        <v>60</v>
      </c>
      <c r="E2133" s="11">
        <v>15.609</v>
      </c>
      <c r="F2133" s="11">
        <v>284.27999999999997</v>
      </c>
      <c r="G2133" s="11">
        <v>4437.33</v>
      </c>
      <c r="H2133" s="1"/>
      <c r="I2133" s="1"/>
      <c r="J2133" s="1"/>
      <c r="K2133" s="1"/>
      <c r="L2133" s="1"/>
      <c r="M2133" s="4"/>
      <c r="N2133" s="1"/>
      <c r="O2133" s="4"/>
      <c r="P2133" s="4"/>
      <c r="Q2133" s="4"/>
      <c r="R2133" s="4"/>
      <c r="S2133" s="4"/>
      <c r="T2133" s="1"/>
      <c r="U2133" s="1"/>
      <c r="V2133" s="1"/>
      <c r="W2133" s="1"/>
      <c r="X2133" s="1"/>
      <c r="Y2133" s="1"/>
    </row>
    <row r="2134" spans="1:25" ht="12.75" customHeight="1" x14ac:dyDescent="0.25">
      <c r="A2134" s="4">
        <v>130</v>
      </c>
      <c r="B2134" s="1" t="s">
        <v>1899</v>
      </c>
      <c r="C2134" s="2" t="s">
        <v>1900</v>
      </c>
      <c r="D2134" s="3" t="s">
        <v>43</v>
      </c>
      <c r="E2134" s="11">
        <v>6.8000000000000005E-2</v>
      </c>
      <c r="F2134" s="11">
        <v>2482.66</v>
      </c>
      <c r="G2134" s="11">
        <v>168.82</v>
      </c>
      <c r="H2134" s="1"/>
      <c r="I2134" s="1"/>
      <c r="J2134" s="1"/>
      <c r="K2134" s="1"/>
      <c r="L2134" s="1"/>
      <c r="M2134" s="4"/>
      <c r="N2134" s="1"/>
      <c r="O2134" s="4"/>
      <c r="P2134" s="4"/>
      <c r="Q2134" s="4"/>
      <c r="R2134" s="4"/>
      <c r="S2134" s="4"/>
      <c r="T2134" s="1"/>
      <c r="U2134" s="1"/>
      <c r="V2134" s="1"/>
      <c r="W2134" s="1"/>
      <c r="X2134" s="1"/>
      <c r="Y2134" s="1"/>
    </row>
    <row r="2135" spans="1:25" ht="12.75" customHeight="1" x14ac:dyDescent="0.25">
      <c r="A2135" s="4">
        <v>131</v>
      </c>
      <c r="B2135" s="1" t="s">
        <v>1901</v>
      </c>
      <c r="C2135" s="2" t="s">
        <v>1902</v>
      </c>
      <c r="D2135" s="3" t="s">
        <v>60</v>
      </c>
      <c r="E2135" s="11">
        <v>6.8</v>
      </c>
      <c r="F2135" s="11">
        <v>83.58</v>
      </c>
      <c r="G2135" s="11">
        <v>568.34</v>
      </c>
      <c r="H2135" s="1"/>
      <c r="I2135" s="1"/>
      <c r="J2135" s="1"/>
      <c r="K2135" s="1"/>
      <c r="L2135" s="1"/>
      <c r="M2135" s="4"/>
      <c r="N2135" s="1"/>
      <c r="O2135" s="4"/>
      <c r="P2135" s="4"/>
      <c r="Q2135" s="4"/>
      <c r="R2135" s="4"/>
      <c r="S2135" s="4"/>
      <c r="T2135" s="1"/>
      <c r="U2135" s="1"/>
      <c r="V2135" s="1"/>
      <c r="W2135" s="1"/>
      <c r="X2135" s="1"/>
      <c r="Y2135" s="1"/>
    </row>
    <row r="2136" spans="1:25" ht="12.75" customHeight="1" x14ac:dyDescent="0.25">
      <c r="A2136" s="4">
        <v>132</v>
      </c>
      <c r="B2136" s="2" t="s">
        <v>2846</v>
      </c>
      <c r="C2136" s="1" t="s">
        <v>1903</v>
      </c>
      <c r="D2136" s="3" t="s">
        <v>60</v>
      </c>
      <c r="E2136" s="11">
        <v>6</v>
      </c>
      <c r="F2136" s="11">
        <v>559.91</v>
      </c>
      <c r="G2136" s="11">
        <v>3359.46</v>
      </c>
      <c r="H2136" s="1"/>
      <c r="I2136" s="1"/>
      <c r="J2136" s="1"/>
      <c r="K2136" s="1"/>
      <c r="L2136" s="1"/>
      <c r="M2136" s="4"/>
      <c r="N2136" s="1"/>
      <c r="O2136" s="4"/>
      <c r="P2136" s="4"/>
      <c r="Q2136" s="4"/>
      <c r="R2136" s="4"/>
      <c r="S2136" s="4"/>
      <c r="T2136" s="1"/>
      <c r="U2136" s="1"/>
      <c r="V2136" s="1"/>
      <c r="W2136" s="1"/>
      <c r="X2136" s="1"/>
      <c r="Y2136" s="1"/>
    </row>
    <row r="2137" spans="1:25" ht="12.75" customHeight="1" x14ac:dyDescent="0.25">
      <c r="A2137" s="4">
        <v>133</v>
      </c>
      <c r="B2137" s="2" t="s">
        <v>2576</v>
      </c>
      <c r="C2137" s="1" t="s">
        <v>81</v>
      </c>
      <c r="D2137" s="3" t="s">
        <v>79</v>
      </c>
      <c r="E2137" s="11">
        <v>0.60000000000000009</v>
      </c>
      <c r="F2137" s="11">
        <v>123.75</v>
      </c>
      <c r="G2137" s="11">
        <v>74.25</v>
      </c>
      <c r="H2137" s="1"/>
      <c r="I2137" s="1"/>
      <c r="J2137" s="1"/>
      <c r="K2137" s="1"/>
      <c r="L2137" s="1"/>
      <c r="M2137" s="4"/>
      <c r="N2137" s="1"/>
      <c r="O2137" s="4"/>
      <c r="P2137" s="4"/>
      <c r="Q2137" s="4"/>
      <c r="R2137" s="4"/>
      <c r="S2137" s="4"/>
      <c r="T2137" s="1"/>
      <c r="U2137" s="1"/>
      <c r="V2137" s="1"/>
      <c r="W2137" s="1"/>
      <c r="X2137" s="1"/>
      <c r="Y2137" s="1"/>
    </row>
    <row r="2138" spans="1:25" ht="12.75" customHeight="1" x14ac:dyDescent="0.25">
      <c r="A2138" s="4">
        <v>134</v>
      </c>
      <c r="B2138" s="1" t="s">
        <v>119</v>
      </c>
      <c r="C2138" s="2" t="s">
        <v>120</v>
      </c>
      <c r="D2138" s="3" t="s">
        <v>43</v>
      </c>
      <c r="E2138" s="11">
        <v>6.8000000000000005E-2</v>
      </c>
      <c r="F2138" s="11">
        <v>1647.01</v>
      </c>
      <c r="G2138" s="11">
        <v>112</v>
      </c>
      <c r="H2138" s="1"/>
      <c r="I2138" s="1"/>
      <c r="J2138" s="1"/>
      <c r="K2138" s="1"/>
      <c r="L2138" s="1"/>
      <c r="M2138" s="4"/>
      <c r="N2138" s="1"/>
      <c r="O2138" s="4"/>
      <c r="P2138" s="4"/>
      <c r="Q2138" s="4"/>
      <c r="R2138" s="4"/>
      <c r="S2138" s="4"/>
      <c r="T2138" s="1"/>
      <c r="U2138" s="1"/>
      <c r="V2138" s="1"/>
      <c r="W2138" s="1"/>
      <c r="X2138" s="1"/>
      <c r="Y2138" s="1"/>
    </row>
    <row r="2139" spans="1:25" ht="12.75" customHeight="1" x14ac:dyDescent="0.25">
      <c r="A2139" s="4">
        <v>135</v>
      </c>
      <c r="B2139" s="2" t="s">
        <v>2844</v>
      </c>
      <c r="C2139" s="2" t="s">
        <v>1883</v>
      </c>
      <c r="D2139" s="3" t="s">
        <v>60</v>
      </c>
      <c r="E2139" s="11">
        <v>7.48</v>
      </c>
      <c r="F2139" s="11">
        <v>369.72</v>
      </c>
      <c r="G2139" s="11">
        <v>2765.51</v>
      </c>
      <c r="H2139" s="1"/>
      <c r="I2139" s="1"/>
      <c r="J2139" s="1"/>
      <c r="K2139" s="1"/>
      <c r="L2139" s="1"/>
      <c r="M2139" s="4"/>
      <c r="N2139" s="1"/>
      <c r="O2139" s="4"/>
      <c r="P2139" s="4"/>
      <c r="Q2139" s="4"/>
      <c r="R2139" s="4"/>
      <c r="S2139" s="4"/>
      <c r="T2139" s="1"/>
      <c r="U2139" s="1"/>
      <c r="V2139" s="1"/>
      <c r="W2139" s="1"/>
      <c r="X2139" s="1"/>
      <c r="Y2139" s="1"/>
    </row>
    <row r="2140" spans="1:25" ht="12.75" customHeight="1" x14ac:dyDescent="0.25">
      <c r="A2140" s="4">
        <v>136</v>
      </c>
      <c r="B2140" s="1" t="s">
        <v>1889</v>
      </c>
      <c r="C2140" s="2" t="s">
        <v>1890</v>
      </c>
      <c r="D2140" s="3" t="s">
        <v>37</v>
      </c>
      <c r="E2140" s="11">
        <v>0.23</v>
      </c>
      <c r="F2140" s="11">
        <v>7518.91</v>
      </c>
      <c r="G2140" s="11">
        <v>1729.35</v>
      </c>
      <c r="H2140" s="1"/>
      <c r="I2140" s="1"/>
      <c r="J2140" s="1"/>
      <c r="K2140" s="1"/>
      <c r="L2140" s="1"/>
      <c r="M2140" s="4"/>
      <c r="N2140" s="1"/>
      <c r="O2140" s="4"/>
      <c r="P2140" s="4"/>
      <c r="Q2140" s="4"/>
      <c r="R2140" s="4"/>
      <c r="S2140" s="4"/>
      <c r="T2140" s="1"/>
      <c r="U2140" s="1"/>
      <c r="V2140" s="1"/>
      <c r="W2140" s="1"/>
      <c r="X2140" s="1"/>
      <c r="Y2140" s="1"/>
    </row>
    <row r="2141" spans="1:25" ht="12.75" customHeight="1" x14ac:dyDescent="0.25">
      <c r="A2141" s="4">
        <v>137</v>
      </c>
      <c r="B2141" s="2" t="s">
        <v>2844</v>
      </c>
      <c r="C2141" s="2" t="s">
        <v>1883</v>
      </c>
      <c r="D2141" s="3" t="s">
        <v>60</v>
      </c>
      <c r="E2141" s="11">
        <v>32.200000000000003</v>
      </c>
      <c r="F2141" s="11">
        <v>369.72</v>
      </c>
      <c r="G2141" s="11">
        <v>11904.98</v>
      </c>
      <c r="H2141" s="1"/>
      <c r="I2141" s="1"/>
      <c r="J2141" s="1"/>
      <c r="K2141" s="1"/>
      <c r="L2141" s="1"/>
      <c r="M2141" s="4"/>
      <c r="N2141" s="1"/>
      <c r="O2141" s="4"/>
      <c r="P2141" s="4"/>
      <c r="Q2141" s="4"/>
      <c r="R2141" s="4"/>
      <c r="S2141" s="4"/>
      <c r="T2141" s="1"/>
      <c r="U2141" s="1"/>
      <c r="V2141" s="1"/>
      <c r="W2141" s="1"/>
      <c r="X2141" s="1"/>
      <c r="Y2141" s="1"/>
    </row>
    <row r="2142" spans="1:25" ht="12.75" customHeight="1" x14ac:dyDescent="0.25">
      <c r="A2142" s="4">
        <v>138</v>
      </c>
      <c r="B2142" s="2" t="s">
        <v>2594</v>
      </c>
      <c r="C2142" s="2" t="s">
        <v>125</v>
      </c>
      <c r="D2142" s="3" t="s">
        <v>48</v>
      </c>
      <c r="E2142" s="11">
        <v>0.1</v>
      </c>
      <c r="F2142" s="11">
        <v>2216.4299999999998</v>
      </c>
      <c r="G2142" s="11">
        <v>221.64</v>
      </c>
      <c r="H2142" s="1"/>
      <c r="I2142" s="1"/>
      <c r="J2142" s="1"/>
      <c r="K2142" s="1"/>
      <c r="L2142" s="1"/>
      <c r="M2142" s="4"/>
      <c r="N2142" s="1"/>
      <c r="O2142" s="4"/>
      <c r="P2142" s="4"/>
      <c r="Q2142" s="4"/>
      <c r="R2142" s="4"/>
      <c r="S2142" s="4"/>
      <c r="T2142" s="1"/>
      <c r="U2142" s="1"/>
      <c r="V2142" s="1"/>
      <c r="W2142" s="1"/>
      <c r="X2142" s="1"/>
      <c r="Y2142" s="1"/>
    </row>
    <row r="2143" spans="1:25" ht="12.75" customHeight="1" x14ac:dyDescent="0.25">
      <c r="A2143" s="4">
        <v>139</v>
      </c>
      <c r="B2143" s="2" t="s">
        <v>2569</v>
      </c>
      <c r="C2143" s="2" t="s">
        <v>92</v>
      </c>
      <c r="D2143" s="3" t="s">
        <v>60</v>
      </c>
      <c r="E2143" s="11">
        <v>6.67</v>
      </c>
      <c r="F2143" s="11">
        <v>292.70999999999998</v>
      </c>
      <c r="G2143" s="11">
        <v>1952.38</v>
      </c>
      <c r="H2143" s="1"/>
      <c r="I2143" s="1"/>
      <c r="J2143" s="1"/>
      <c r="K2143" s="1"/>
      <c r="L2143" s="1"/>
      <c r="M2143" s="4"/>
      <c r="N2143" s="1"/>
      <c r="O2143" s="4"/>
      <c r="P2143" s="4"/>
      <c r="Q2143" s="4"/>
      <c r="R2143" s="4"/>
      <c r="S2143" s="4"/>
      <c r="T2143" s="1"/>
      <c r="U2143" s="1"/>
      <c r="V2143" s="1"/>
      <c r="W2143" s="1"/>
      <c r="X2143" s="1"/>
      <c r="Y2143" s="1"/>
    </row>
    <row r="2144" spans="1:25" ht="12.75" customHeight="1" x14ac:dyDescent="0.25">
      <c r="A2144" s="4">
        <v>140</v>
      </c>
      <c r="B2144" s="1" t="s">
        <v>1904</v>
      </c>
      <c r="C2144" s="2" t="s">
        <v>1905</v>
      </c>
      <c r="D2144" s="3" t="s">
        <v>43</v>
      </c>
      <c r="E2144" s="11">
        <v>3.72</v>
      </c>
      <c r="F2144" s="11">
        <v>1485.78</v>
      </c>
      <c r="G2144" s="11">
        <v>5527.1</v>
      </c>
      <c r="H2144" s="1"/>
      <c r="I2144" s="1"/>
      <c r="J2144" s="1"/>
      <c r="K2144" s="1"/>
      <c r="L2144" s="1"/>
      <c r="M2144" s="4"/>
      <c r="N2144" s="1"/>
      <c r="O2144" s="4"/>
      <c r="P2144" s="4"/>
      <c r="Q2144" s="4"/>
      <c r="R2144" s="4"/>
      <c r="S2144" s="4"/>
      <c r="T2144" s="1"/>
      <c r="U2144" s="1"/>
      <c r="V2144" s="1"/>
      <c r="W2144" s="1"/>
      <c r="X2144" s="1"/>
      <c r="Y2144" s="1"/>
    </row>
    <row r="2145" spans="1:25" ht="12.75" customHeight="1" x14ac:dyDescent="0.25">
      <c r="A2145" s="4">
        <v>141</v>
      </c>
      <c r="B2145" s="1" t="s">
        <v>1906</v>
      </c>
      <c r="C2145" s="1" t="s">
        <v>1907</v>
      </c>
      <c r="D2145" s="3" t="s">
        <v>48</v>
      </c>
      <c r="E2145" s="11">
        <v>35</v>
      </c>
      <c r="F2145" s="11">
        <v>285.51</v>
      </c>
      <c r="G2145" s="11">
        <v>9992.85</v>
      </c>
      <c r="H2145" s="1"/>
      <c r="I2145" s="1"/>
      <c r="J2145" s="1"/>
      <c r="K2145" s="1"/>
      <c r="L2145" s="1"/>
      <c r="M2145" s="4"/>
      <c r="N2145" s="1"/>
      <c r="O2145" s="4"/>
      <c r="P2145" s="4"/>
      <c r="Q2145" s="4"/>
      <c r="R2145" s="4"/>
      <c r="S2145" s="4"/>
      <c r="T2145" s="1"/>
      <c r="U2145" s="1"/>
      <c r="V2145" s="1"/>
      <c r="W2145" s="1"/>
      <c r="X2145" s="1"/>
      <c r="Y2145" s="1"/>
    </row>
    <row r="2146" spans="1:25" ht="12.75" customHeight="1" x14ac:dyDescent="0.25">
      <c r="A2146" s="4">
        <v>142</v>
      </c>
      <c r="B2146" s="1" t="s">
        <v>1908</v>
      </c>
      <c r="C2146" s="1" t="s">
        <v>1909</v>
      </c>
      <c r="D2146" s="3" t="s">
        <v>43</v>
      </c>
      <c r="E2146" s="11">
        <v>3.7</v>
      </c>
      <c r="F2146" s="11">
        <v>3801.75</v>
      </c>
      <c r="G2146" s="11">
        <v>14066.48</v>
      </c>
      <c r="H2146" s="1"/>
      <c r="I2146" s="1"/>
      <c r="J2146" s="1"/>
      <c r="K2146" s="1"/>
      <c r="L2146" s="1"/>
      <c r="M2146" s="4"/>
      <c r="N2146" s="1"/>
      <c r="O2146" s="4"/>
      <c r="P2146" s="4"/>
      <c r="Q2146" s="4"/>
      <c r="R2146" s="4"/>
      <c r="S2146" s="4"/>
      <c r="T2146" s="1"/>
      <c r="U2146" s="1"/>
      <c r="V2146" s="1"/>
      <c r="W2146" s="1"/>
      <c r="X2146" s="1"/>
      <c r="Y2146" s="1"/>
    </row>
    <row r="2147" spans="1:25" ht="12.75" customHeight="1" x14ac:dyDescent="0.25">
      <c r="A2147" s="4">
        <v>143</v>
      </c>
      <c r="B2147" s="1" t="s">
        <v>123</v>
      </c>
      <c r="C2147" s="2" t="s">
        <v>124</v>
      </c>
      <c r="D2147" s="3" t="s">
        <v>43</v>
      </c>
      <c r="E2147" s="11">
        <v>3.5</v>
      </c>
      <c r="F2147" s="11">
        <v>4045.71</v>
      </c>
      <c r="G2147" s="11">
        <v>14159.99</v>
      </c>
      <c r="H2147" s="1"/>
      <c r="I2147" s="1"/>
      <c r="J2147" s="1"/>
      <c r="K2147" s="1"/>
      <c r="L2147" s="1"/>
      <c r="M2147" s="4"/>
      <c r="N2147" s="1"/>
      <c r="O2147" s="4"/>
      <c r="P2147" s="4"/>
      <c r="Q2147" s="4"/>
      <c r="R2147" s="4"/>
      <c r="S2147" s="4"/>
      <c r="T2147" s="1"/>
      <c r="U2147" s="1"/>
      <c r="V2147" s="1"/>
      <c r="W2147" s="1"/>
      <c r="X2147" s="1"/>
      <c r="Y2147" s="1"/>
    </row>
    <row r="2148" spans="1:25" ht="12.75" customHeight="1" x14ac:dyDescent="0.25">
      <c r="A2148" s="4">
        <v>144</v>
      </c>
      <c r="B2148" s="1" t="s">
        <v>127</v>
      </c>
      <c r="C2148" s="2" t="s">
        <v>128</v>
      </c>
      <c r="D2148" s="3" t="s">
        <v>43</v>
      </c>
      <c r="E2148" s="11">
        <v>3.5</v>
      </c>
      <c r="F2148" s="11">
        <v>6344.39</v>
      </c>
      <c r="G2148" s="11">
        <v>22205.37</v>
      </c>
      <c r="H2148" s="1"/>
      <c r="I2148" s="1"/>
      <c r="J2148" s="1"/>
      <c r="K2148" s="1"/>
      <c r="L2148" s="1"/>
      <c r="M2148" s="4"/>
      <c r="N2148" s="1"/>
      <c r="O2148" s="4"/>
      <c r="P2148" s="4"/>
      <c r="Q2148" s="4"/>
      <c r="R2148" s="4"/>
      <c r="S2148" s="4"/>
      <c r="T2148" s="1"/>
      <c r="U2148" s="1"/>
      <c r="V2148" s="1"/>
      <c r="W2148" s="1"/>
      <c r="X2148" s="1"/>
      <c r="Y2148" s="1"/>
    </row>
    <row r="2149" spans="1:25" ht="12.75" customHeight="1" x14ac:dyDescent="0.25">
      <c r="A2149" s="4">
        <v>145</v>
      </c>
      <c r="B2149" s="1" t="s">
        <v>129</v>
      </c>
      <c r="C2149" s="2" t="s">
        <v>130</v>
      </c>
      <c r="D2149" s="3" t="s">
        <v>21</v>
      </c>
      <c r="E2149" s="11">
        <v>0.70350000000000001</v>
      </c>
      <c r="F2149" s="11">
        <v>41790.57</v>
      </c>
      <c r="G2149" s="11">
        <v>29399.67</v>
      </c>
      <c r="H2149" s="1"/>
      <c r="I2149" s="1"/>
      <c r="J2149" s="1"/>
      <c r="K2149" s="1"/>
      <c r="L2149" s="1"/>
      <c r="M2149" s="4"/>
      <c r="N2149" s="1"/>
      <c r="O2149" s="4"/>
      <c r="P2149" s="4"/>
      <c r="Q2149" s="4"/>
      <c r="R2149" s="4"/>
      <c r="S2149" s="4"/>
      <c r="T2149" s="1"/>
      <c r="U2149" s="1"/>
      <c r="V2149" s="1"/>
      <c r="W2149" s="1"/>
      <c r="X2149" s="1"/>
      <c r="Y2149" s="1"/>
    </row>
    <row r="2150" spans="1:25" ht="12.75" customHeight="1" x14ac:dyDescent="0.25">
      <c r="A2150" s="4">
        <v>146</v>
      </c>
      <c r="B2150" s="2" t="s">
        <v>2594</v>
      </c>
      <c r="C2150" s="2" t="s">
        <v>125</v>
      </c>
      <c r="D2150" s="3" t="s">
        <v>48</v>
      </c>
      <c r="E2150" s="11">
        <v>72.099999999999994</v>
      </c>
      <c r="F2150" s="11">
        <v>2216.4299999999998</v>
      </c>
      <c r="G2150" s="11">
        <v>159804.6</v>
      </c>
      <c r="H2150" s="1"/>
      <c r="I2150" s="1"/>
      <c r="J2150" s="1"/>
      <c r="K2150" s="1"/>
      <c r="L2150" s="1"/>
      <c r="M2150" s="4"/>
      <c r="N2150" s="1"/>
      <c r="O2150" s="4"/>
      <c r="P2150" s="4"/>
      <c r="Q2150" s="4"/>
      <c r="R2150" s="4"/>
      <c r="S2150" s="4"/>
      <c r="T2150" s="1"/>
      <c r="U2150" s="1"/>
      <c r="V2150" s="1"/>
      <c r="W2150" s="1"/>
      <c r="X2150" s="1"/>
      <c r="Y2150" s="1"/>
    </row>
    <row r="2151" spans="1:25" ht="12.75" customHeight="1" x14ac:dyDescent="0.25">
      <c r="A2151" s="4">
        <v>147</v>
      </c>
      <c r="B2151" s="1" t="s">
        <v>470</v>
      </c>
      <c r="C2151" s="1" t="s">
        <v>1910</v>
      </c>
      <c r="D2151" s="3" t="s">
        <v>43</v>
      </c>
      <c r="E2151" s="11">
        <v>0.1</v>
      </c>
      <c r="F2151" s="11">
        <v>3444.39</v>
      </c>
      <c r="G2151" s="11">
        <v>344.44</v>
      </c>
      <c r="H2151" s="1"/>
      <c r="I2151" s="1"/>
      <c r="J2151" s="1"/>
      <c r="K2151" s="1"/>
      <c r="L2151" s="1"/>
      <c r="M2151" s="4"/>
      <c r="N2151" s="1"/>
      <c r="O2151" s="4"/>
      <c r="P2151" s="4"/>
      <c r="Q2151" s="4"/>
      <c r="R2151" s="4"/>
      <c r="S2151" s="4"/>
      <c r="T2151" s="1"/>
      <c r="U2151" s="1"/>
      <c r="V2151" s="1"/>
      <c r="W2151" s="1"/>
      <c r="X2151" s="1"/>
      <c r="Y2151" s="1"/>
    </row>
    <row r="2152" spans="1:25" ht="12.75" customHeight="1" x14ac:dyDescent="0.25">
      <c r="A2152" s="4">
        <v>148</v>
      </c>
      <c r="B2152" s="2" t="s">
        <v>2847</v>
      </c>
      <c r="C2152" s="2" t="s">
        <v>1911</v>
      </c>
      <c r="D2152" s="3" t="s">
        <v>60</v>
      </c>
      <c r="E2152" s="11">
        <v>10</v>
      </c>
      <c r="F2152" s="11">
        <v>305.66000000000003</v>
      </c>
      <c r="G2152" s="11">
        <v>3056.6</v>
      </c>
      <c r="H2152" s="1"/>
      <c r="I2152" s="1"/>
      <c r="J2152" s="1"/>
      <c r="K2152" s="1"/>
      <c r="L2152" s="1"/>
      <c r="M2152" s="4"/>
      <c r="N2152" s="1"/>
      <c r="O2152" s="4"/>
      <c r="P2152" s="4"/>
      <c r="Q2152" s="4"/>
      <c r="R2152" s="4"/>
      <c r="S2152" s="4"/>
      <c r="T2152" s="1"/>
      <c r="U2152" s="1"/>
      <c r="V2152" s="1"/>
      <c r="W2152" s="1"/>
      <c r="X2152" s="1"/>
      <c r="Y2152" s="1"/>
    </row>
    <row r="2153" spans="1:25" ht="12.75" customHeight="1" x14ac:dyDescent="0.25">
      <c r="A2153" s="4">
        <v>149</v>
      </c>
      <c r="B2153" s="2" t="s">
        <v>2848</v>
      </c>
      <c r="C2153" s="2" t="s">
        <v>1912</v>
      </c>
      <c r="D2153" s="3" t="s">
        <v>35</v>
      </c>
      <c r="E2153" s="11">
        <v>60</v>
      </c>
      <c r="F2153" s="11">
        <v>1.03</v>
      </c>
      <c r="G2153" s="11">
        <v>61.8</v>
      </c>
      <c r="H2153" s="1"/>
      <c r="I2153" s="1"/>
      <c r="J2153" s="1"/>
      <c r="K2153" s="1"/>
      <c r="L2153" s="1"/>
      <c r="M2153" s="4"/>
      <c r="N2153" s="1"/>
      <c r="O2153" s="4"/>
      <c r="P2153" s="4"/>
      <c r="Q2153" s="4"/>
      <c r="R2153" s="4"/>
      <c r="S2153" s="4"/>
      <c r="T2153" s="1"/>
      <c r="U2153" s="1"/>
      <c r="V2153" s="1"/>
      <c r="W2153" s="1"/>
      <c r="X2153" s="1"/>
      <c r="Y2153" s="1"/>
    </row>
    <row r="2154" spans="1:25" ht="12.75" customHeight="1" x14ac:dyDescent="0.25">
      <c r="A2154" s="4">
        <v>150</v>
      </c>
      <c r="B2154" s="1" t="s">
        <v>175</v>
      </c>
      <c r="C2154" s="2" t="s">
        <v>176</v>
      </c>
      <c r="D2154" s="3" t="s">
        <v>159</v>
      </c>
      <c r="E2154" s="11">
        <v>3.5</v>
      </c>
      <c r="F2154" s="11">
        <v>416.85</v>
      </c>
      <c r="G2154" s="11">
        <v>1458.98</v>
      </c>
      <c r="H2154" s="1"/>
      <c r="I2154" s="1"/>
      <c r="J2154" s="1"/>
      <c r="K2154" s="1"/>
      <c r="L2154" s="1"/>
      <c r="M2154" s="4"/>
      <c r="N2154" s="1"/>
      <c r="O2154" s="4"/>
      <c r="P2154" s="4"/>
      <c r="Q2154" s="4"/>
      <c r="R2154" s="4"/>
      <c r="S2154" s="4"/>
      <c r="T2154" s="1"/>
      <c r="U2154" s="1"/>
      <c r="V2154" s="1"/>
      <c r="W2154" s="1"/>
      <c r="X2154" s="1"/>
      <c r="Y2154" s="1"/>
    </row>
    <row r="2155" spans="1:25" ht="12.75" customHeight="1" x14ac:dyDescent="0.25">
      <c r="A2155" s="4">
        <v>151</v>
      </c>
      <c r="B2155" s="1" t="s">
        <v>177</v>
      </c>
      <c r="C2155" s="1" t="s">
        <v>178</v>
      </c>
      <c r="D2155" s="3" t="s">
        <v>48</v>
      </c>
      <c r="E2155" s="11">
        <v>3.22</v>
      </c>
      <c r="F2155" s="11">
        <v>1319.39</v>
      </c>
      <c r="G2155" s="11">
        <v>4248.4399999999996</v>
      </c>
      <c r="H2155" s="1"/>
      <c r="I2155" s="1"/>
      <c r="J2155" s="1"/>
      <c r="K2155" s="1"/>
      <c r="L2155" s="1"/>
      <c r="M2155" s="4"/>
      <c r="N2155" s="1"/>
      <c r="O2155" s="4"/>
      <c r="P2155" s="4"/>
      <c r="Q2155" s="4"/>
      <c r="R2155" s="4"/>
      <c r="S2155" s="4"/>
      <c r="T2155" s="1"/>
      <c r="U2155" s="1"/>
      <c r="V2155" s="1"/>
      <c r="W2155" s="1"/>
      <c r="X2155" s="1"/>
      <c r="Y2155" s="1"/>
    </row>
    <row r="2156" spans="1:25" ht="12.75" customHeight="1" x14ac:dyDescent="0.25">
      <c r="A2156" s="4">
        <v>152</v>
      </c>
      <c r="B2156" s="2" t="s">
        <v>2605</v>
      </c>
      <c r="C2156" s="1" t="s">
        <v>179</v>
      </c>
      <c r="D2156" s="3" t="s">
        <v>149</v>
      </c>
      <c r="E2156" s="11">
        <v>70</v>
      </c>
      <c r="F2156" s="11">
        <v>4.96</v>
      </c>
      <c r="G2156" s="11">
        <v>347.2</v>
      </c>
      <c r="H2156" s="1"/>
      <c r="I2156" s="1"/>
      <c r="J2156" s="1"/>
      <c r="K2156" s="1"/>
      <c r="L2156" s="1"/>
      <c r="M2156" s="4"/>
      <c r="N2156" s="1"/>
      <c r="O2156" s="4"/>
      <c r="P2156" s="4"/>
      <c r="Q2156" s="4"/>
      <c r="R2156" s="4"/>
      <c r="S2156" s="4"/>
      <c r="T2156" s="1"/>
      <c r="U2156" s="1"/>
      <c r="V2156" s="1"/>
      <c r="W2156" s="1"/>
      <c r="X2156" s="1"/>
      <c r="Y2156" s="1"/>
    </row>
    <row r="2157" spans="1:25" ht="12.75" customHeight="1" x14ac:dyDescent="0.25">
      <c r="A2157" s="4">
        <v>153</v>
      </c>
      <c r="B2157" s="2" t="s">
        <v>2497</v>
      </c>
      <c r="C2157" s="2" t="s">
        <v>1913</v>
      </c>
      <c r="D2157" s="3" t="s">
        <v>21</v>
      </c>
      <c r="E2157" s="12" t="s">
        <v>1914</v>
      </c>
      <c r="F2157" s="11">
        <v>5267.52</v>
      </c>
      <c r="G2157" s="11">
        <v>3912.98</v>
      </c>
      <c r="H2157" s="1"/>
      <c r="I2157" s="1"/>
      <c r="J2157" s="1"/>
      <c r="K2157" s="1"/>
      <c r="L2157" s="1"/>
      <c r="M2157" s="4"/>
      <c r="N2157" s="1"/>
      <c r="O2157" s="4"/>
      <c r="P2157" s="4"/>
      <c r="Q2157" s="4"/>
      <c r="R2157" s="4"/>
      <c r="S2157" s="4"/>
      <c r="T2157" s="1"/>
      <c r="U2157" s="1"/>
      <c r="V2157" s="1"/>
      <c r="W2157" s="1"/>
      <c r="X2157" s="1"/>
      <c r="Y2157" s="1"/>
    </row>
    <row r="2158" spans="1:25" ht="12.75" customHeight="1" x14ac:dyDescent="0.25">
      <c r="A2158" s="4">
        <v>154</v>
      </c>
      <c r="B2158" s="1" t="s">
        <v>187</v>
      </c>
      <c r="C2158" s="2" t="s">
        <v>1915</v>
      </c>
      <c r="D2158" s="3" t="s">
        <v>21</v>
      </c>
      <c r="E2158" s="11">
        <v>1.054872</v>
      </c>
      <c r="F2158" s="11">
        <v>5108.3500000000004</v>
      </c>
      <c r="G2158" s="11">
        <v>5388.66</v>
      </c>
      <c r="H2158" s="1"/>
      <c r="I2158" s="1"/>
      <c r="J2158" s="1"/>
      <c r="K2158" s="1"/>
      <c r="L2158" s="1"/>
      <c r="M2158" s="4"/>
      <c r="N2158" s="1"/>
      <c r="O2158" s="4"/>
      <c r="P2158" s="4"/>
      <c r="Q2158" s="4"/>
      <c r="R2158" s="4"/>
      <c r="S2158" s="4"/>
      <c r="T2158" s="1"/>
      <c r="U2158" s="1"/>
      <c r="V2158" s="1"/>
      <c r="W2158" s="1"/>
      <c r="X2158" s="1"/>
      <c r="Y2158" s="1"/>
    </row>
    <row r="2159" spans="1:25" ht="12.75" customHeight="1" x14ac:dyDescent="0.25">
      <c r="A2159" s="4">
        <v>155</v>
      </c>
      <c r="B2159" s="1" t="s">
        <v>1916</v>
      </c>
      <c r="C2159" s="2" t="s">
        <v>1917</v>
      </c>
      <c r="D2159" s="3" t="s">
        <v>21</v>
      </c>
      <c r="E2159" s="12" t="s">
        <v>1918</v>
      </c>
      <c r="F2159" s="11">
        <v>15392.07</v>
      </c>
      <c r="G2159" s="11">
        <v>6627.05</v>
      </c>
      <c r="H2159" s="1"/>
      <c r="I2159" s="1"/>
      <c r="J2159" s="1"/>
      <c r="K2159" s="1"/>
      <c r="L2159" s="1"/>
      <c r="M2159" s="4"/>
      <c r="N2159" s="1"/>
      <c r="O2159" s="4"/>
      <c r="P2159" s="4"/>
      <c r="Q2159" s="4"/>
      <c r="R2159" s="4"/>
      <c r="S2159" s="4"/>
      <c r="T2159" s="1"/>
      <c r="U2159" s="1"/>
      <c r="V2159" s="1"/>
      <c r="W2159" s="1"/>
      <c r="X2159" s="1"/>
      <c r="Y2159" s="1"/>
    </row>
    <row r="2160" spans="1:25" ht="12.75" customHeight="1" x14ac:dyDescent="0.25">
      <c r="A2160" s="4">
        <v>156</v>
      </c>
      <c r="B2160" s="1" t="s">
        <v>1919</v>
      </c>
      <c r="C2160" s="2" t="s">
        <v>1920</v>
      </c>
      <c r="D2160" s="3" t="s">
        <v>21</v>
      </c>
      <c r="E2160" s="12" t="s">
        <v>1921</v>
      </c>
      <c r="F2160" s="11">
        <v>81924.210000000006</v>
      </c>
      <c r="G2160" s="11">
        <v>147277.04999999999</v>
      </c>
      <c r="H2160" s="1"/>
      <c r="I2160" s="1"/>
      <c r="J2160" s="1"/>
      <c r="K2160" s="1"/>
      <c r="L2160" s="1"/>
      <c r="M2160" s="4"/>
      <c r="N2160" s="1"/>
      <c r="O2160" s="4"/>
      <c r="P2160" s="4"/>
      <c r="Q2160" s="4"/>
      <c r="R2160" s="4"/>
      <c r="S2160" s="4"/>
      <c r="T2160" s="1"/>
      <c r="U2160" s="1"/>
      <c r="V2160" s="1"/>
      <c r="W2160" s="1"/>
      <c r="X2160" s="1"/>
      <c r="Y2160" s="1"/>
    </row>
    <row r="2161" spans="1:25" ht="12.75" customHeight="1" x14ac:dyDescent="0.25">
      <c r="A2161" s="4">
        <v>157</v>
      </c>
      <c r="B2161" s="1" t="s">
        <v>1922</v>
      </c>
      <c r="C2161" s="2" t="s">
        <v>1923</v>
      </c>
      <c r="D2161" s="3" t="s">
        <v>21</v>
      </c>
      <c r="E2161" s="12" t="s">
        <v>1924</v>
      </c>
      <c r="F2161" s="11">
        <v>88949.119999999995</v>
      </c>
      <c r="G2161" s="11">
        <v>27425.58</v>
      </c>
      <c r="H2161" s="1"/>
      <c r="I2161" s="1"/>
      <c r="J2161" s="1"/>
      <c r="K2161" s="1"/>
      <c r="L2161" s="1"/>
      <c r="M2161" s="4"/>
      <c r="N2161" s="1"/>
      <c r="O2161" s="4"/>
      <c r="P2161" s="4"/>
      <c r="Q2161" s="4"/>
      <c r="R2161" s="4"/>
      <c r="S2161" s="4"/>
      <c r="T2161" s="1"/>
      <c r="U2161" s="1"/>
      <c r="V2161" s="1"/>
      <c r="W2161" s="1"/>
      <c r="X2161" s="1"/>
      <c r="Y2161" s="1"/>
    </row>
    <row r="2162" spans="1:25" ht="12.75" customHeight="1" x14ac:dyDescent="0.25">
      <c r="A2162" s="4">
        <v>158</v>
      </c>
      <c r="B2162" s="1" t="s">
        <v>1925</v>
      </c>
      <c r="C2162" s="2" t="s">
        <v>1926</v>
      </c>
      <c r="D2162" s="3" t="s">
        <v>21</v>
      </c>
      <c r="E2162" s="12" t="s">
        <v>1927</v>
      </c>
      <c r="F2162" s="11">
        <v>83498.960000000006</v>
      </c>
      <c r="G2162" s="11">
        <v>10205.31</v>
      </c>
      <c r="H2162" s="1"/>
      <c r="I2162" s="1"/>
      <c r="J2162" s="1"/>
      <c r="K2162" s="1"/>
      <c r="L2162" s="1"/>
      <c r="M2162" s="4"/>
      <c r="N2162" s="1"/>
      <c r="O2162" s="4"/>
      <c r="P2162" s="4"/>
      <c r="Q2162" s="4"/>
      <c r="R2162" s="4"/>
      <c r="S2162" s="4"/>
      <c r="T2162" s="1"/>
      <c r="U2162" s="1"/>
      <c r="V2162" s="1"/>
      <c r="W2162" s="1"/>
      <c r="X2162" s="1"/>
      <c r="Y2162" s="1"/>
    </row>
    <row r="2163" spans="1:25" ht="12.75" customHeight="1" x14ac:dyDescent="0.25">
      <c r="A2163" s="4">
        <v>159</v>
      </c>
      <c r="B2163" s="1" t="s">
        <v>1916</v>
      </c>
      <c r="C2163" s="2" t="s">
        <v>1928</v>
      </c>
      <c r="D2163" s="3" t="s">
        <v>21</v>
      </c>
      <c r="E2163" s="11">
        <v>3.1683080000000001</v>
      </c>
      <c r="F2163" s="11">
        <v>15392.07</v>
      </c>
      <c r="G2163" s="11">
        <v>48766.82</v>
      </c>
      <c r="H2163" s="1"/>
      <c r="I2163" s="1"/>
      <c r="J2163" s="1"/>
      <c r="K2163" s="1"/>
      <c r="L2163" s="1"/>
      <c r="M2163" s="4"/>
      <c r="N2163" s="1"/>
      <c r="O2163" s="4"/>
      <c r="P2163" s="4"/>
      <c r="Q2163" s="4"/>
      <c r="R2163" s="4"/>
      <c r="S2163" s="4"/>
      <c r="T2163" s="1"/>
      <c r="U2163" s="1"/>
      <c r="V2163" s="1"/>
      <c r="W2163" s="1"/>
      <c r="X2163" s="1"/>
      <c r="Y2163" s="1"/>
    </row>
    <row r="2164" spans="1:25" ht="12.75" customHeight="1" x14ac:dyDescent="0.25">
      <c r="A2164" s="4">
        <v>160</v>
      </c>
      <c r="B2164" s="2" t="s">
        <v>2849</v>
      </c>
      <c r="C2164" s="1" t="s">
        <v>1929</v>
      </c>
      <c r="D2164" s="3" t="s">
        <v>149</v>
      </c>
      <c r="E2164" s="11">
        <v>3.0024799999999998</v>
      </c>
      <c r="F2164" s="11">
        <v>74.900000000000006</v>
      </c>
      <c r="G2164" s="11">
        <v>224.89</v>
      </c>
      <c r="H2164" s="1"/>
      <c r="I2164" s="1"/>
      <c r="J2164" s="1"/>
      <c r="K2164" s="1"/>
      <c r="L2164" s="1"/>
      <c r="M2164" s="4"/>
      <c r="N2164" s="1"/>
      <c r="O2164" s="4"/>
      <c r="P2164" s="4"/>
      <c r="Q2164" s="4"/>
      <c r="R2164" s="4"/>
      <c r="S2164" s="4"/>
      <c r="T2164" s="1"/>
      <c r="U2164" s="1"/>
      <c r="V2164" s="1"/>
      <c r="W2164" s="1"/>
      <c r="X2164" s="1"/>
      <c r="Y2164" s="1"/>
    </row>
    <row r="2165" spans="1:25" ht="12.75" customHeight="1" x14ac:dyDescent="0.25">
      <c r="A2165" s="4">
        <v>161</v>
      </c>
      <c r="B2165" s="1" t="s">
        <v>1930</v>
      </c>
      <c r="C2165" s="2" t="s">
        <v>1931</v>
      </c>
      <c r="D2165" s="3" t="s">
        <v>21</v>
      </c>
      <c r="E2165" s="11">
        <v>4.3524E-2</v>
      </c>
      <c r="F2165" s="11">
        <v>39057.370000000003</v>
      </c>
      <c r="G2165" s="11">
        <v>1699.93</v>
      </c>
      <c r="H2165" s="1"/>
      <c r="I2165" s="1"/>
      <c r="J2165" s="1"/>
      <c r="K2165" s="1"/>
      <c r="L2165" s="1"/>
      <c r="M2165" s="4"/>
      <c r="N2165" s="1"/>
      <c r="O2165" s="4"/>
      <c r="P2165" s="4"/>
      <c r="Q2165" s="4"/>
      <c r="R2165" s="4"/>
      <c r="S2165" s="4"/>
      <c r="T2165" s="1"/>
      <c r="U2165" s="1"/>
      <c r="V2165" s="1"/>
      <c r="W2165" s="1"/>
      <c r="X2165" s="1"/>
      <c r="Y2165" s="1"/>
    </row>
    <row r="2166" spans="1:25" ht="12.75" customHeight="1" x14ac:dyDescent="0.25">
      <c r="A2166" s="4">
        <v>162</v>
      </c>
      <c r="B2166" s="1" t="s">
        <v>1930</v>
      </c>
      <c r="C2166" s="2" t="s">
        <v>1932</v>
      </c>
      <c r="D2166" s="3" t="s">
        <v>21</v>
      </c>
      <c r="E2166" s="11">
        <v>0.122304</v>
      </c>
      <c r="F2166" s="11">
        <v>39057.370000000003</v>
      </c>
      <c r="G2166" s="11">
        <v>4776.87</v>
      </c>
      <c r="H2166" s="1"/>
      <c r="I2166" s="1"/>
      <c r="J2166" s="1"/>
      <c r="K2166" s="1"/>
      <c r="L2166" s="1"/>
      <c r="M2166" s="4"/>
      <c r="N2166" s="1"/>
      <c r="O2166" s="4"/>
      <c r="P2166" s="4"/>
      <c r="Q2166" s="4"/>
      <c r="R2166" s="4"/>
      <c r="S2166" s="4"/>
      <c r="T2166" s="1"/>
      <c r="U2166" s="1"/>
      <c r="V2166" s="1"/>
      <c r="W2166" s="1"/>
      <c r="X2166" s="1"/>
      <c r="Y2166" s="1"/>
    </row>
    <row r="2167" spans="1:25" ht="12.75" customHeight="1" x14ac:dyDescent="0.25">
      <c r="A2167" s="4">
        <v>163</v>
      </c>
      <c r="B2167" s="2" t="s">
        <v>2850</v>
      </c>
      <c r="C2167" s="2" t="s">
        <v>1933</v>
      </c>
      <c r="D2167" s="3" t="s">
        <v>35</v>
      </c>
      <c r="E2167" s="11">
        <v>156</v>
      </c>
      <c r="F2167" s="11">
        <v>26.61</v>
      </c>
      <c r="G2167" s="11">
        <v>4151.16</v>
      </c>
      <c r="H2167" s="1"/>
      <c r="I2167" s="1"/>
      <c r="J2167" s="1"/>
      <c r="K2167" s="1"/>
      <c r="L2167" s="1"/>
      <c r="M2167" s="4"/>
      <c r="N2167" s="1"/>
      <c r="O2167" s="4"/>
      <c r="P2167" s="4"/>
      <c r="Q2167" s="4"/>
      <c r="R2167" s="4"/>
      <c r="S2167" s="4"/>
      <c r="T2167" s="1"/>
      <c r="U2167" s="1"/>
      <c r="V2167" s="1"/>
      <c r="W2167" s="1"/>
      <c r="X2167" s="1"/>
      <c r="Y2167" s="1"/>
    </row>
    <row r="2168" spans="1:25" ht="12.75" customHeight="1" x14ac:dyDescent="0.25">
      <c r="A2168" s="4">
        <v>164</v>
      </c>
      <c r="B2168" s="2" t="s">
        <v>2709</v>
      </c>
      <c r="C2168" s="1" t="s">
        <v>1934</v>
      </c>
      <c r="D2168" s="3" t="s">
        <v>35</v>
      </c>
      <c r="E2168" s="11">
        <v>950</v>
      </c>
      <c r="F2168" s="11">
        <v>21.17</v>
      </c>
      <c r="G2168" s="11">
        <v>20111.5</v>
      </c>
      <c r="H2168" s="1"/>
      <c r="I2168" s="1"/>
      <c r="J2168" s="1"/>
      <c r="K2168" s="1"/>
      <c r="L2168" s="1"/>
      <c r="M2168" s="4"/>
      <c r="N2168" s="1"/>
      <c r="O2168" s="4"/>
      <c r="P2168" s="4"/>
      <c r="Q2168" s="4"/>
      <c r="R2168" s="4"/>
      <c r="S2168" s="4"/>
      <c r="T2168" s="1"/>
      <c r="U2168" s="1"/>
      <c r="V2168" s="1"/>
      <c r="W2168" s="1"/>
      <c r="X2168" s="1"/>
      <c r="Y2168" s="1"/>
    </row>
    <row r="2169" spans="1:25" ht="12.75" customHeight="1" x14ac:dyDescent="0.25">
      <c r="A2169" s="4">
        <v>165</v>
      </c>
      <c r="B2169" s="2" t="s">
        <v>2851</v>
      </c>
      <c r="C2169" s="1" t="s">
        <v>1935</v>
      </c>
      <c r="D2169" s="3" t="s">
        <v>35</v>
      </c>
      <c r="E2169" s="11">
        <v>30</v>
      </c>
      <c r="F2169" s="11">
        <v>5.28</v>
      </c>
      <c r="G2169" s="11">
        <v>158.4</v>
      </c>
      <c r="H2169" s="1"/>
      <c r="I2169" s="1"/>
      <c r="J2169" s="1"/>
      <c r="K2169" s="1"/>
      <c r="L2169" s="1"/>
      <c r="M2169" s="4"/>
      <c r="N2169" s="1"/>
      <c r="O2169" s="4"/>
      <c r="P2169" s="4"/>
      <c r="Q2169" s="4"/>
      <c r="R2169" s="4"/>
      <c r="S2169" s="4"/>
      <c r="T2169" s="1"/>
      <c r="U2169" s="1"/>
      <c r="V2169" s="1"/>
      <c r="W2169" s="1"/>
      <c r="X2169" s="1"/>
      <c r="Y2169" s="1"/>
    </row>
    <row r="2170" spans="1:25" ht="12.75" customHeight="1" x14ac:dyDescent="0.25">
      <c r="A2170" s="4">
        <v>166</v>
      </c>
      <c r="B2170" s="1" t="s">
        <v>1936</v>
      </c>
      <c r="C2170" s="2" t="s">
        <v>1937</v>
      </c>
      <c r="D2170" s="3" t="s">
        <v>37</v>
      </c>
      <c r="E2170" s="11">
        <v>9.4E-2</v>
      </c>
      <c r="F2170" s="11">
        <v>4569.87</v>
      </c>
      <c r="G2170" s="11">
        <v>429.57</v>
      </c>
      <c r="H2170" s="1"/>
      <c r="I2170" s="1"/>
      <c r="J2170" s="1"/>
      <c r="K2170" s="1"/>
      <c r="L2170" s="1"/>
      <c r="M2170" s="4"/>
      <c r="N2170" s="1"/>
      <c r="O2170" s="4"/>
      <c r="P2170" s="4"/>
      <c r="Q2170" s="4"/>
      <c r="R2170" s="4"/>
      <c r="S2170" s="4"/>
      <c r="T2170" s="1"/>
      <c r="U2170" s="1"/>
      <c r="V2170" s="1"/>
      <c r="W2170" s="1"/>
      <c r="X2170" s="1"/>
      <c r="Y2170" s="1"/>
    </row>
    <row r="2171" spans="1:25" ht="12.75" customHeight="1" x14ac:dyDescent="0.25">
      <c r="A2171" s="4">
        <v>167</v>
      </c>
      <c r="B2171" s="2" t="s">
        <v>2457</v>
      </c>
      <c r="C2171" s="2" t="s">
        <v>197</v>
      </c>
      <c r="D2171" s="3" t="s">
        <v>37</v>
      </c>
      <c r="E2171" s="11">
        <v>-9.4E-2</v>
      </c>
      <c r="F2171" s="11">
        <v>258.07</v>
      </c>
      <c r="G2171" s="11">
        <v>-24.26</v>
      </c>
      <c r="H2171" s="1"/>
      <c r="I2171" s="1"/>
      <c r="J2171" s="1"/>
      <c r="K2171" s="1"/>
      <c r="L2171" s="1"/>
      <c r="M2171" s="4"/>
      <c r="N2171" s="1"/>
      <c r="O2171" s="4"/>
      <c r="P2171" s="4"/>
      <c r="Q2171" s="4"/>
      <c r="R2171" s="4"/>
      <c r="S2171" s="4"/>
      <c r="T2171" s="1"/>
      <c r="U2171" s="1"/>
      <c r="V2171" s="1"/>
      <c r="W2171" s="1"/>
      <c r="X2171" s="1"/>
      <c r="Y2171" s="1"/>
    </row>
    <row r="2172" spans="1:25" ht="12.75" customHeight="1" x14ac:dyDescent="0.25">
      <c r="A2172" s="4">
        <v>168</v>
      </c>
      <c r="B2172" s="1" t="s">
        <v>2599</v>
      </c>
      <c r="C2172" s="2" t="s">
        <v>147</v>
      </c>
      <c r="D2172" s="3" t="s">
        <v>21</v>
      </c>
      <c r="E2172" s="11">
        <v>2.9139999999999999E-3</v>
      </c>
      <c r="F2172" s="11">
        <v>78784.53</v>
      </c>
      <c r="G2172" s="11">
        <v>229.58</v>
      </c>
      <c r="H2172" s="1"/>
      <c r="I2172" s="1"/>
      <c r="J2172" s="1"/>
      <c r="K2172" s="1"/>
      <c r="L2172" s="1"/>
      <c r="M2172" s="4"/>
      <c r="N2172" s="1"/>
      <c r="O2172" s="4"/>
      <c r="P2172" s="4"/>
      <c r="Q2172" s="4"/>
      <c r="R2172" s="4"/>
      <c r="S2172" s="4"/>
      <c r="T2172" s="1"/>
      <c r="U2172" s="1"/>
      <c r="V2172" s="1"/>
      <c r="W2172" s="1"/>
      <c r="X2172" s="1"/>
      <c r="Y2172" s="1"/>
    </row>
    <row r="2173" spans="1:25" ht="12.75" customHeight="1" x14ac:dyDescent="0.25">
      <c r="A2173" s="4">
        <v>169</v>
      </c>
      <c r="B2173" s="1" t="s">
        <v>141</v>
      </c>
      <c r="C2173" s="1" t="s">
        <v>142</v>
      </c>
      <c r="D2173" s="3" t="s">
        <v>60</v>
      </c>
      <c r="E2173" s="11">
        <v>3.9950000000000001</v>
      </c>
      <c r="F2173" s="11">
        <v>98.38</v>
      </c>
      <c r="G2173" s="11">
        <v>393.03</v>
      </c>
      <c r="H2173" s="1"/>
      <c r="I2173" s="1"/>
      <c r="J2173" s="1"/>
      <c r="K2173" s="1"/>
      <c r="L2173" s="1"/>
      <c r="M2173" s="4"/>
      <c r="N2173" s="1"/>
      <c r="O2173" s="4"/>
      <c r="P2173" s="4"/>
      <c r="Q2173" s="4"/>
      <c r="R2173" s="4"/>
      <c r="S2173" s="4"/>
      <c r="T2173" s="1"/>
      <c r="U2173" s="1"/>
      <c r="V2173" s="1"/>
      <c r="W2173" s="1"/>
      <c r="X2173" s="1"/>
      <c r="Y2173" s="1"/>
    </row>
    <row r="2174" spans="1:25" ht="12.75" customHeight="1" x14ac:dyDescent="0.25">
      <c r="A2174" s="4">
        <v>170</v>
      </c>
      <c r="B2174" s="1" t="s">
        <v>121</v>
      </c>
      <c r="C2174" s="1" t="s">
        <v>122</v>
      </c>
      <c r="D2174" s="3" t="s">
        <v>60</v>
      </c>
      <c r="E2174" s="11">
        <v>3.9950000000000001</v>
      </c>
      <c r="F2174" s="11">
        <v>91.93</v>
      </c>
      <c r="G2174" s="11">
        <v>367.26</v>
      </c>
      <c r="H2174" s="1"/>
      <c r="I2174" s="1"/>
      <c r="J2174" s="1"/>
      <c r="K2174" s="1"/>
      <c r="L2174" s="1"/>
      <c r="M2174" s="4"/>
      <c r="N2174" s="1"/>
      <c r="O2174" s="4"/>
      <c r="P2174" s="4"/>
      <c r="Q2174" s="4"/>
      <c r="R2174" s="4"/>
      <c r="S2174" s="4"/>
      <c r="T2174" s="1"/>
      <c r="U2174" s="1"/>
      <c r="V2174" s="1"/>
      <c r="W2174" s="1"/>
      <c r="X2174" s="1"/>
      <c r="Y2174" s="1"/>
    </row>
    <row r="2175" spans="1:25" ht="12.75" customHeight="1" x14ac:dyDescent="0.25">
      <c r="A2175" s="4">
        <v>171</v>
      </c>
      <c r="B2175" s="1" t="s">
        <v>168</v>
      </c>
      <c r="C2175" s="2" t="s">
        <v>169</v>
      </c>
      <c r="D2175" s="3" t="s">
        <v>43</v>
      </c>
      <c r="E2175" s="11">
        <v>2.8200000000000003E-2</v>
      </c>
      <c r="F2175" s="11">
        <v>1335.2</v>
      </c>
      <c r="G2175" s="11">
        <v>37.65</v>
      </c>
      <c r="H2175" s="1"/>
      <c r="I2175" s="1"/>
      <c r="J2175" s="1"/>
      <c r="K2175" s="1"/>
      <c r="L2175" s="1"/>
      <c r="M2175" s="4"/>
      <c r="N2175" s="1"/>
      <c r="O2175" s="4"/>
      <c r="P2175" s="4"/>
      <c r="Q2175" s="4"/>
      <c r="R2175" s="4"/>
      <c r="S2175" s="4"/>
      <c r="T2175" s="1"/>
      <c r="U2175" s="1"/>
      <c r="V2175" s="1"/>
      <c r="W2175" s="1"/>
      <c r="X2175" s="1"/>
      <c r="Y2175" s="1"/>
    </row>
    <row r="2176" spans="1:25" ht="12.75" customHeight="1" x14ac:dyDescent="0.25">
      <c r="A2176" s="4">
        <v>172</v>
      </c>
      <c r="B2176" s="1" t="s">
        <v>121</v>
      </c>
      <c r="C2176" s="1" t="s">
        <v>122</v>
      </c>
      <c r="D2176" s="3" t="s">
        <v>60</v>
      </c>
      <c r="E2176" s="11">
        <v>3.2429999999999999</v>
      </c>
      <c r="F2176" s="11">
        <v>91.93</v>
      </c>
      <c r="G2176" s="11">
        <v>298.13</v>
      </c>
      <c r="H2176" s="1"/>
      <c r="I2176" s="1"/>
      <c r="J2176" s="1"/>
      <c r="K2176" s="1"/>
      <c r="L2176" s="1"/>
      <c r="M2176" s="4"/>
      <c r="N2176" s="1"/>
      <c r="O2176" s="4"/>
      <c r="P2176" s="4"/>
      <c r="Q2176" s="4"/>
      <c r="R2176" s="4"/>
      <c r="S2176" s="4"/>
      <c r="T2176" s="1"/>
      <c r="U2176" s="1"/>
      <c r="V2176" s="1"/>
      <c r="W2176" s="1"/>
      <c r="X2176" s="1"/>
      <c r="Y2176" s="1"/>
    </row>
    <row r="2177" spans="1:25" ht="12.75" customHeight="1" x14ac:dyDescent="0.25">
      <c r="A2177" s="4">
        <v>173</v>
      </c>
      <c r="B2177" s="2" t="s">
        <v>2594</v>
      </c>
      <c r="C2177" s="2" t="s">
        <v>125</v>
      </c>
      <c r="D2177" s="3" t="s">
        <v>48</v>
      </c>
      <c r="E2177" s="11">
        <v>4.7E-2</v>
      </c>
      <c r="F2177" s="11">
        <v>2216.4299999999998</v>
      </c>
      <c r="G2177" s="11">
        <v>104.17</v>
      </c>
      <c r="H2177" s="1"/>
      <c r="I2177" s="1"/>
      <c r="J2177" s="1"/>
      <c r="K2177" s="1"/>
      <c r="L2177" s="1"/>
      <c r="M2177" s="4"/>
      <c r="N2177" s="1"/>
      <c r="O2177" s="4"/>
      <c r="P2177" s="4"/>
      <c r="Q2177" s="4"/>
      <c r="R2177" s="4"/>
      <c r="S2177" s="4"/>
      <c r="T2177" s="1"/>
      <c r="U2177" s="1"/>
      <c r="V2177" s="1"/>
      <c r="W2177" s="1"/>
      <c r="X2177" s="1"/>
      <c r="Y2177" s="1"/>
    </row>
    <row r="2178" spans="1:25" ht="12.75" customHeight="1" x14ac:dyDescent="0.25">
      <c r="A2178" s="4">
        <v>174</v>
      </c>
      <c r="B2178" s="1" t="s">
        <v>160</v>
      </c>
      <c r="C2178" s="2" t="s">
        <v>161</v>
      </c>
      <c r="D2178" s="3" t="s">
        <v>43</v>
      </c>
      <c r="E2178" s="11">
        <v>3.7600000000000001E-2</v>
      </c>
      <c r="F2178" s="11">
        <v>9130</v>
      </c>
      <c r="G2178" s="11">
        <v>343.29</v>
      </c>
      <c r="H2178" s="1"/>
      <c r="I2178" s="1"/>
      <c r="J2178" s="1"/>
      <c r="K2178" s="1"/>
      <c r="L2178" s="1"/>
      <c r="M2178" s="4"/>
      <c r="N2178" s="1"/>
      <c r="O2178" s="4"/>
      <c r="P2178" s="4"/>
      <c r="Q2178" s="4"/>
      <c r="R2178" s="4"/>
      <c r="S2178" s="4"/>
      <c r="T2178" s="1"/>
      <c r="U2178" s="1"/>
      <c r="V2178" s="1"/>
      <c r="W2178" s="1"/>
      <c r="X2178" s="1"/>
      <c r="Y2178" s="1"/>
    </row>
    <row r="2179" spans="1:25" ht="12.75" customHeight="1" x14ac:dyDescent="0.25">
      <c r="A2179" s="4">
        <v>175</v>
      </c>
      <c r="B2179" s="2" t="s">
        <v>2569</v>
      </c>
      <c r="C2179" s="2" t="s">
        <v>92</v>
      </c>
      <c r="D2179" s="3" t="s">
        <v>60</v>
      </c>
      <c r="E2179" s="11">
        <v>3.76</v>
      </c>
      <c r="F2179" s="11">
        <v>292.70999999999998</v>
      </c>
      <c r="G2179" s="11">
        <v>1100.5899999999999</v>
      </c>
      <c r="H2179" s="1"/>
      <c r="I2179" s="1"/>
      <c r="J2179" s="1"/>
      <c r="K2179" s="1"/>
      <c r="L2179" s="1"/>
      <c r="M2179" s="4"/>
      <c r="N2179" s="1"/>
      <c r="O2179" s="4"/>
      <c r="P2179" s="4"/>
      <c r="Q2179" s="4"/>
      <c r="R2179" s="4"/>
      <c r="S2179" s="4"/>
      <c r="T2179" s="1"/>
      <c r="U2179" s="1"/>
      <c r="V2179" s="1"/>
      <c r="W2179" s="1"/>
      <c r="X2179" s="1"/>
      <c r="Y2179" s="1"/>
    </row>
    <row r="2180" spans="1:25" ht="12.75" customHeight="1" x14ac:dyDescent="0.25">
      <c r="A2180" s="4">
        <v>176</v>
      </c>
      <c r="B2180" s="1" t="s">
        <v>201</v>
      </c>
      <c r="C2180" s="1" t="s">
        <v>202</v>
      </c>
      <c r="D2180" s="3" t="s">
        <v>21</v>
      </c>
      <c r="E2180" s="12" t="s">
        <v>1938</v>
      </c>
      <c r="F2180" s="11">
        <v>44492.07</v>
      </c>
      <c r="G2180" s="11">
        <v>7.6</v>
      </c>
      <c r="H2180" s="1"/>
      <c r="I2180" s="1"/>
      <c r="J2180" s="1"/>
      <c r="K2180" s="1"/>
      <c r="L2180" s="1"/>
      <c r="M2180" s="4"/>
      <c r="N2180" s="1"/>
      <c r="O2180" s="4"/>
      <c r="P2180" s="4"/>
      <c r="Q2180" s="4"/>
      <c r="R2180" s="4"/>
      <c r="S2180" s="4"/>
      <c r="T2180" s="1"/>
      <c r="U2180" s="1"/>
      <c r="V2180" s="1"/>
      <c r="W2180" s="1"/>
      <c r="X2180" s="1"/>
      <c r="Y2180" s="1"/>
    </row>
    <row r="2181" spans="1:25" ht="12.75" customHeight="1" x14ac:dyDescent="0.25">
      <c r="A2181" s="4">
        <v>177</v>
      </c>
      <c r="B2181" s="1" t="s">
        <v>160</v>
      </c>
      <c r="C2181" s="2" t="s">
        <v>161</v>
      </c>
      <c r="D2181" s="3" t="s">
        <v>43</v>
      </c>
      <c r="E2181" s="11">
        <v>4.5999999999999999E-2</v>
      </c>
      <c r="F2181" s="11">
        <v>9130</v>
      </c>
      <c r="G2181" s="11">
        <v>419.98</v>
      </c>
      <c r="H2181" s="1"/>
      <c r="I2181" s="1"/>
      <c r="J2181" s="1"/>
      <c r="K2181" s="1"/>
      <c r="L2181" s="1"/>
      <c r="M2181" s="4"/>
      <c r="N2181" s="1"/>
      <c r="O2181" s="4"/>
      <c r="P2181" s="4"/>
      <c r="Q2181" s="4"/>
      <c r="R2181" s="4"/>
      <c r="S2181" s="4"/>
      <c r="T2181" s="1"/>
      <c r="U2181" s="1"/>
      <c r="V2181" s="1"/>
      <c r="W2181" s="1"/>
      <c r="X2181" s="1"/>
      <c r="Y2181" s="1"/>
    </row>
    <row r="2182" spans="1:25" ht="12.75" customHeight="1" x14ac:dyDescent="0.25">
      <c r="A2182" s="4">
        <v>178</v>
      </c>
      <c r="B2182" s="2" t="s">
        <v>2569</v>
      </c>
      <c r="C2182" s="2" t="s">
        <v>92</v>
      </c>
      <c r="D2182" s="3" t="s">
        <v>60</v>
      </c>
      <c r="E2182" s="11">
        <v>4.5999999999999996</v>
      </c>
      <c r="F2182" s="11">
        <v>292.70999999999998</v>
      </c>
      <c r="G2182" s="11">
        <v>1346.47</v>
      </c>
      <c r="H2182" s="1"/>
      <c r="I2182" s="1"/>
      <c r="J2182" s="1"/>
      <c r="K2182" s="1"/>
      <c r="L2182" s="1"/>
      <c r="M2182" s="4"/>
      <c r="N2182" s="1"/>
      <c r="O2182" s="4"/>
      <c r="P2182" s="4"/>
      <c r="Q2182" s="4"/>
      <c r="R2182" s="4"/>
      <c r="S2182" s="4"/>
      <c r="T2182" s="1"/>
      <c r="U2182" s="1"/>
      <c r="V2182" s="1"/>
      <c r="W2182" s="1"/>
      <c r="X2182" s="1"/>
      <c r="Y2182" s="1"/>
    </row>
    <row r="2183" spans="1:25" ht="12.75" customHeight="1" x14ac:dyDescent="0.25">
      <c r="A2183" s="4">
        <v>179</v>
      </c>
      <c r="B2183" s="2" t="s">
        <v>2590</v>
      </c>
      <c r="C2183" s="1" t="s">
        <v>99</v>
      </c>
      <c r="D2183" s="3" t="s">
        <v>79</v>
      </c>
      <c r="E2183" s="11">
        <v>1.3</v>
      </c>
      <c r="F2183" s="11">
        <v>99.88</v>
      </c>
      <c r="G2183" s="11">
        <v>129.84</v>
      </c>
      <c r="H2183" s="1"/>
      <c r="I2183" s="1"/>
      <c r="J2183" s="1"/>
      <c r="K2183" s="1"/>
      <c r="L2183" s="1"/>
      <c r="M2183" s="4"/>
      <c r="N2183" s="1"/>
      <c r="O2183" s="4"/>
      <c r="P2183" s="4"/>
      <c r="Q2183" s="4"/>
      <c r="R2183" s="4"/>
      <c r="S2183" s="4"/>
      <c r="T2183" s="1"/>
      <c r="U2183" s="1"/>
      <c r="V2183" s="1"/>
      <c r="W2183" s="1"/>
      <c r="X2183" s="1"/>
      <c r="Y2183" s="1"/>
    </row>
    <row r="2184" spans="1:25" ht="12.75" customHeight="1" x14ac:dyDescent="0.25">
      <c r="A2184" s="4">
        <v>180</v>
      </c>
      <c r="B2184" s="1" t="s">
        <v>201</v>
      </c>
      <c r="C2184" s="1" t="s">
        <v>202</v>
      </c>
      <c r="D2184" s="3" t="s">
        <v>21</v>
      </c>
      <c r="E2184" s="12" t="s">
        <v>1939</v>
      </c>
      <c r="F2184" s="11">
        <v>44492.07</v>
      </c>
      <c r="G2184" s="11">
        <v>7.37</v>
      </c>
      <c r="H2184" s="1"/>
      <c r="I2184" s="1"/>
      <c r="J2184" s="1"/>
      <c r="K2184" s="1"/>
      <c r="L2184" s="1"/>
      <c r="M2184" s="4"/>
      <c r="N2184" s="1"/>
      <c r="O2184" s="4"/>
      <c r="P2184" s="4"/>
      <c r="Q2184" s="4"/>
      <c r="R2184" s="4"/>
      <c r="S2184" s="4"/>
      <c r="T2184" s="1"/>
      <c r="U2184" s="1"/>
      <c r="V2184" s="1"/>
      <c r="W2184" s="1"/>
      <c r="X2184" s="1"/>
      <c r="Y2184" s="1"/>
    </row>
    <row r="2185" spans="1:25" ht="12.75" customHeight="1" x14ac:dyDescent="0.25">
      <c r="A2185" s="4">
        <v>181</v>
      </c>
      <c r="B2185" s="1" t="s">
        <v>160</v>
      </c>
      <c r="C2185" s="2" t="s">
        <v>161</v>
      </c>
      <c r="D2185" s="3" t="s">
        <v>43</v>
      </c>
      <c r="E2185" s="11">
        <v>0.1295</v>
      </c>
      <c r="F2185" s="11">
        <v>9130</v>
      </c>
      <c r="G2185" s="11">
        <v>1182.3399999999999</v>
      </c>
      <c r="H2185" s="1"/>
      <c r="I2185" s="1"/>
      <c r="J2185" s="1"/>
      <c r="K2185" s="1"/>
      <c r="L2185" s="1"/>
      <c r="M2185" s="4"/>
      <c r="N2185" s="1"/>
      <c r="O2185" s="4"/>
      <c r="P2185" s="4"/>
      <c r="Q2185" s="4"/>
      <c r="R2185" s="4"/>
      <c r="S2185" s="4"/>
      <c r="T2185" s="1"/>
      <c r="U2185" s="1"/>
      <c r="V2185" s="1"/>
      <c r="W2185" s="1"/>
      <c r="X2185" s="1"/>
      <c r="Y2185" s="1"/>
    </row>
    <row r="2186" spans="1:25" ht="12.75" customHeight="1" x14ac:dyDescent="0.25">
      <c r="A2186" s="4">
        <v>182</v>
      </c>
      <c r="B2186" s="2" t="s">
        <v>2569</v>
      </c>
      <c r="C2186" s="2" t="s">
        <v>92</v>
      </c>
      <c r="D2186" s="3" t="s">
        <v>60</v>
      </c>
      <c r="E2186" s="11">
        <v>12.95</v>
      </c>
      <c r="F2186" s="11">
        <v>292.70999999999998</v>
      </c>
      <c r="G2186" s="11">
        <v>3790.59</v>
      </c>
      <c r="H2186" s="1"/>
      <c r="I2186" s="1"/>
      <c r="J2186" s="1"/>
      <c r="K2186" s="1"/>
      <c r="L2186" s="1"/>
      <c r="M2186" s="4"/>
      <c r="N2186" s="1"/>
      <c r="O2186" s="4"/>
      <c r="P2186" s="4"/>
      <c r="Q2186" s="4"/>
      <c r="R2186" s="4"/>
      <c r="S2186" s="4"/>
      <c r="T2186" s="1"/>
      <c r="U2186" s="1"/>
      <c r="V2186" s="1"/>
      <c r="W2186" s="1"/>
      <c r="X2186" s="1"/>
      <c r="Y2186" s="1"/>
    </row>
    <row r="2187" spans="1:25" ht="12.75" customHeight="1" x14ac:dyDescent="0.25">
      <c r="A2187" s="4">
        <v>183</v>
      </c>
      <c r="B2187" s="1" t="s">
        <v>201</v>
      </c>
      <c r="C2187" s="1" t="s">
        <v>202</v>
      </c>
      <c r="D2187" s="3" t="s">
        <v>21</v>
      </c>
      <c r="E2187" s="12" t="s">
        <v>1940</v>
      </c>
      <c r="F2187" s="11">
        <v>44492.07</v>
      </c>
      <c r="G2187" s="11">
        <v>14.73</v>
      </c>
      <c r="H2187" s="1"/>
      <c r="I2187" s="1"/>
      <c r="J2187" s="1"/>
      <c r="K2187" s="1"/>
      <c r="L2187" s="1"/>
      <c r="M2187" s="4"/>
      <c r="N2187" s="1"/>
      <c r="O2187" s="4"/>
      <c r="P2187" s="4"/>
      <c r="Q2187" s="4"/>
      <c r="R2187" s="4"/>
      <c r="S2187" s="4"/>
      <c r="T2187" s="1"/>
      <c r="U2187" s="1"/>
      <c r="V2187" s="1"/>
      <c r="W2187" s="1"/>
      <c r="X2187" s="1"/>
      <c r="Y2187" s="1"/>
    </row>
    <row r="2188" spans="1:25" ht="12.75" customHeight="1" x14ac:dyDescent="0.25">
      <c r="A2188" s="4">
        <v>184</v>
      </c>
      <c r="B2188" s="1" t="s">
        <v>377</v>
      </c>
      <c r="C2188" s="1" t="s">
        <v>1941</v>
      </c>
      <c r="D2188" s="3" t="s">
        <v>83</v>
      </c>
      <c r="E2188" s="11">
        <v>0.37</v>
      </c>
      <c r="F2188" s="11">
        <v>931.52</v>
      </c>
      <c r="G2188" s="11">
        <v>344.66</v>
      </c>
      <c r="H2188" s="1"/>
      <c r="I2188" s="1"/>
      <c r="J2188" s="1"/>
      <c r="K2188" s="1"/>
      <c r="L2188" s="1"/>
      <c r="M2188" s="4"/>
      <c r="N2188" s="1"/>
      <c r="O2188" s="4"/>
      <c r="P2188" s="4"/>
      <c r="Q2188" s="4"/>
      <c r="R2188" s="4"/>
      <c r="S2188" s="4"/>
      <c r="T2188" s="1"/>
      <c r="U2188" s="1"/>
      <c r="V2188" s="1"/>
      <c r="W2188" s="1"/>
      <c r="X2188" s="1"/>
      <c r="Y2188" s="1"/>
    </row>
    <row r="2189" spans="1:25" ht="12.75" customHeight="1" x14ac:dyDescent="0.25">
      <c r="A2189" s="4">
        <v>185</v>
      </c>
      <c r="B2189" s="2" t="s">
        <v>2594</v>
      </c>
      <c r="C2189" s="2" t="s">
        <v>125</v>
      </c>
      <c r="D2189" s="3" t="s">
        <v>48</v>
      </c>
      <c r="E2189" s="11">
        <v>0.185</v>
      </c>
      <c r="F2189" s="11">
        <v>2216.4299999999998</v>
      </c>
      <c r="G2189" s="11">
        <v>410.04</v>
      </c>
      <c r="H2189" s="1"/>
      <c r="I2189" s="1"/>
      <c r="J2189" s="1"/>
      <c r="K2189" s="1"/>
      <c r="L2189" s="1"/>
      <c r="M2189" s="4"/>
      <c r="N2189" s="1"/>
      <c r="O2189" s="4"/>
      <c r="P2189" s="4"/>
      <c r="Q2189" s="4"/>
      <c r="R2189" s="4"/>
      <c r="S2189" s="4"/>
      <c r="T2189" s="1"/>
      <c r="U2189" s="1"/>
      <c r="V2189" s="1"/>
      <c r="W2189" s="1"/>
      <c r="X2189" s="1"/>
      <c r="Y2189" s="1"/>
    </row>
    <row r="2190" spans="1:25" ht="12.75" customHeight="1" x14ac:dyDescent="0.25">
      <c r="A2190" s="4">
        <v>186</v>
      </c>
      <c r="B2190" s="1" t="s">
        <v>442</v>
      </c>
      <c r="C2190" s="2" t="s">
        <v>443</v>
      </c>
      <c r="D2190" s="3" t="s">
        <v>43</v>
      </c>
      <c r="E2190" s="11">
        <v>1.645</v>
      </c>
      <c r="F2190" s="11">
        <v>7784.08</v>
      </c>
      <c r="G2190" s="11">
        <v>12804.81</v>
      </c>
      <c r="H2190" s="1"/>
      <c r="I2190" s="1"/>
      <c r="J2190" s="1"/>
      <c r="K2190" s="1"/>
      <c r="L2190" s="1"/>
      <c r="M2190" s="4"/>
      <c r="N2190" s="1"/>
      <c r="O2190" s="4"/>
      <c r="P2190" s="4"/>
      <c r="Q2190" s="4"/>
      <c r="R2190" s="4"/>
      <c r="S2190" s="4"/>
      <c r="T2190" s="1"/>
      <c r="U2190" s="1"/>
      <c r="V2190" s="1"/>
      <c r="W2190" s="1"/>
      <c r="X2190" s="1"/>
      <c r="Y2190" s="1"/>
    </row>
    <row r="2191" spans="1:25" ht="12.75" customHeight="1" x14ac:dyDescent="0.25">
      <c r="A2191" s="4">
        <v>187</v>
      </c>
      <c r="B2191" s="2" t="s">
        <v>2608</v>
      </c>
      <c r="C2191" s="1" t="s">
        <v>209</v>
      </c>
      <c r="D2191" s="3" t="s">
        <v>155</v>
      </c>
      <c r="E2191" s="11">
        <v>29.61</v>
      </c>
      <c r="F2191" s="11">
        <v>182.96</v>
      </c>
      <c r="G2191" s="11">
        <v>5417.45</v>
      </c>
      <c r="H2191" s="1"/>
      <c r="I2191" s="1"/>
      <c r="J2191" s="1"/>
      <c r="K2191" s="1"/>
      <c r="L2191" s="1"/>
      <c r="M2191" s="4"/>
      <c r="N2191" s="1"/>
      <c r="O2191" s="4"/>
      <c r="P2191" s="4"/>
      <c r="Q2191" s="4"/>
      <c r="R2191" s="4"/>
      <c r="S2191" s="4"/>
      <c r="T2191" s="1"/>
      <c r="U2191" s="1"/>
      <c r="V2191" s="1"/>
      <c r="W2191" s="1"/>
      <c r="X2191" s="1"/>
      <c r="Y2191" s="1"/>
    </row>
    <row r="2192" spans="1:25" ht="12.75" customHeight="1" x14ac:dyDescent="0.25">
      <c r="A2192" s="4">
        <v>188</v>
      </c>
      <c r="B2192" s="1" t="s">
        <v>1942</v>
      </c>
      <c r="C2192" s="2" t="s">
        <v>1943</v>
      </c>
      <c r="D2192" s="3" t="s">
        <v>48</v>
      </c>
      <c r="E2192" s="11">
        <v>119.6</v>
      </c>
      <c r="F2192" s="11">
        <v>492.95</v>
      </c>
      <c r="G2192" s="11">
        <v>58956.82</v>
      </c>
      <c r="H2192" s="1"/>
      <c r="I2192" s="1"/>
      <c r="J2192" s="1"/>
      <c r="K2192" s="1"/>
      <c r="L2192" s="1"/>
      <c r="M2192" s="4"/>
      <c r="N2192" s="1"/>
      <c r="O2192" s="4"/>
      <c r="P2192" s="4"/>
      <c r="Q2192" s="4"/>
      <c r="R2192" s="4"/>
      <c r="S2192" s="4"/>
      <c r="T2192" s="1"/>
      <c r="U2192" s="1"/>
      <c r="V2192" s="1"/>
      <c r="W2192" s="1"/>
      <c r="X2192" s="1"/>
      <c r="Y2192" s="1"/>
    </row>
    <row r="2193" spans="1:25" ht="12.75" customHeight="1" x14ac:dyDescent="0.25">
      <c r="A2193" s="4">
        <v>189</v>
      </c>
      <c r="B2193" s="2" t="s">
        <v>2852</v>
      </c>
      <c r="C2193" s="1" t="s">
        <v>1944</v>
      </c>
      <c r="D2193" s="3" t="s">
        <v>48</v>
      </c>
      <c r="E2193" s="11">
        <v>123.188</v>
      </c>
      <c r="F2193" s="11">
        <v>1784.45</v>
      </c>
      <c r="G2193" s="11">
        <v>219822.83</v>
      </c>
      <c r="H2193" s="1"/>
      <c r="I2193" s="1"/>
      <c r="J2193" s="1"/>
      <c r="K2193" s="1"/>
      <c r="L2193" s="1"/>
      <c r="M2193" s="4"/>
      <c r="N2193" s="1"/>
      <c r="O2193" s="4"/>
      <c r="P2193" s="4"/>
      <c r="Q2193" s="4"/>
      <c r="R2193" s="4"/>
      <c r="S2193" s="4"/>
      <c r="T2193" s="1"/>
      <c r="U2193" s="1"/>
      <c r="V2193" s="1"/>
      <c r="W2193" s="1"/>
      <c r="X2193" s="1"/>
      <c r="Y2193" s="1"/>
    </row>
    <row r="2194" spans="1:25" ht="12.75" customHeight="1" x14ac:dyDescent="0.25">
      <c r="A2194" s="4">
        <v>190</v>
      </c>
      <c r="B2194" s="1" t="s">
        <v>1945</v>
      </c>
      <c r="C2194" s="2" t="s">
        <v>1946</v>
      </c>
      <c r="D2194" s="3" t="s">
        <v>43</v>
      </c>
      <c r="E2194" s="11">
        <v>4.5999999999999996</v>
      </c>
      <c r="F2194" s="11">
        <v>9251.5</v>
      </c>
      <c r="G2194" s="11">
        <v>42556.9</v>
      </c>
      <c r="H2194" s="1"/>
      <c r="I2194" s="1"/>
      <c r="J2194" s="1"/>
      <c r="K2194" s="1"/>
      <c r="L2194" s="1"/>
      <c r="M2194" s="4"/>
      <c r="N2194" s="1"/>
      <c r="O2194" s="4"/>
      <c r="P2194" s="4"/>
      <c r="Q2194" s="4"/>
      <c r="R2194" s="4"/>
      <c r="S2194" s="4"/>
      <c r="T2194" s="1"/>
      <c r="U2194" s="1"/>
      <c r="V2194" s="1"/>
      <c r="W2194" s="1"/>
      <c r="X2194" s="1"/>
      <c r="Y2194" s="1"/>
    </row>
    <row r="2195" spans="1:25" ht="12.75" customHeight="1" x14ac:dyDescent="0.25">
      <c r="A2195" s="4">
        <v>191</v>
      </c>
      <c r="B2195" s="2" t="s">
        <v>2498</v>
      </c>
      <c r="C2195" s="2" t="s">
        <v>1947</v>
      </c>
      <c r="D2195" s="3" t="s">
        <v>43</v>
      </c>
      <c r="E2195" s="11">
        <v>4.5999999999999996</v>
      </c>
      <c r="F2195" s="11">
        <v>7019.49</v>
      </c>
      <c r="G2195" s="11">
        <v>32289.65</v>
      </c>
      <c r="H2195" s="1"/>
      <c r="I2195" s="1"/>
      <c r="J2195" s="1"/>
      <c r="K2195" s="1"/>
      <c r="L2195" s="1"/>
      <c r="M2195" s="4"/>
      <c r="N2195" s="1"/>
      <c r="O2195" s="4"/>
      <c r="P2195" s="4"/>
      <c r="Q2195" s="4"/>
      <c r="R2195" s="4"/>
      <c r="S2195" s="4"/>
      <c r="T2195" s="1"/>
      <c r="U2195" s="1"/>
      <c r="V2195" s="1"/>
      <c r="W2195" s="1"/>
      <c r="X2195" s="1"/>
      <c r="Y2195" s="1"/>
    </row>
    <row r="2196" spans="1:25" ht="12.75" customHeight="1" x14ac:dyDescent="0.25">
      <c r="A2196" s="4">
        <v>192</v>
      </c>
      <c r="B2196" s="1" t="s">
        <v>123</v>
      </c>
      <c r="C2196" s="2" t="s">
        <v>124</v>
      </c>
      <c r="D2196" s="3" t="s">
        <v>43</v>
      </c>
      <c r="E2196" s="11">
        <v>4.5999999999999996</v>
      </c>
      <c r="F2196" s="11">
        <v>4045.71</v>
      </c>
      <c r="G2196" s="11">
        <v>18610.27</v>
      </c>
      <c r="H2196" s="1"/>
      <c r="I2196" s="1"/>
      <c r="J2196" s="1"/>
      <c r="K2196" s="1"/>
      <c r="L2196" s="1"/>
      <c r="M2196" s="4"/>
      <c r="N2196" s="1"/>
      <c r="O2196" s="4"/>
      <c r="P2196" s="4"/>
      <c r="Q2196" s="4"/>
      <c r="R2196" s="4"/>
      <c r="S2196" s="4"/>
      <c r="T2196" s="1"/>
      <c r="U2196" s="1"/>
      <c r="V2196" s="1"/>
      <c r="W2196" s="1"/>
      <c r="X2196" s="1"/>
      <c r="Y2196" s="1"/>
    </row>
    <row r="2197" spans="1:25" ht="12.75" customHeight="1" x14ac:dyDescent="0.25">
      <c r="A2197" s="4">
        <v>193</v>
      </c>
      <c r="B2197" s="2" t="s">
        <v>2594</v>
      </c>
      <c r="C2197" s="2" t="s">
        <v>125</v>
      </c>
      <c r="D2197" s="3" t="s">
        <v>48</v>
      </c>
      <c r="E2197" s="11">
        <v>47.38</v>
      </c>
      <c r="F2197" s="11">
        <v>2216.4299999999998</v>
      </c>
      <c r="G2197" s="11">
        <v>105014.45</v>
      </c>
      <c r="H2197" s="1"/>
      <c r="I2197" s="1"/>
      <c r="J2197" s="1"/>
      <c r="K2197" s="1"/>
      <c r="L2197" s="1"/>
      <c r="M2197" s="4"/>
      <c r="N2197" s="1"/>
      <c r="O2197" s="4"/>
      <c r="P2197" s="4"/>
      <c r="Q2197" s="4"/>
      <c r="R2197" s="4"/>
      <c r="S2197" s="4"/>
      <c r="T2197" s="1"/>
      <c r="U2197" s="1"/>
      <c r="V2197" s="1"/>
      <c r="W2197" s="1"/>
      <c r="X2197" s="1"/>
      <c r="Y2197" s="1"/>
    </row>
    <row r="2198" spans="1:25" ht="12.75" customHeight="1" x14ac:dyDescent="0.25">
      <c r="A2198" s="4">
        <v>194</v>
      </c>
      <c r="B2198" s="1" t="s">
        <v>127</v>
      </c>
      <c r="C2198" s="2" t="s">
        <v>128</v>
      </c>
      <c r="D2198" s="3" t="s">
        <v>43</v>
      </c>
      <c r="E2198" s="11">
        <v>4.5999999999999996</v>
      </c>
      <c r="F2198" s="11">
        <v>10374.620000000001</v>
      </c>
      <c r="G2198" s="11">
        <v>47723.25</v>
      </c>
      <c r="H2198" s="1"/>
      <c r="I2198" s="1"/>
      <c r="J2198" s="1"/>
      <c r="K2198" s="1"/>
      <c r="L2198" s="1"/>
      <c r="M2198" s="4"/>
      <c r="N2198" s="1"/>
      <c r="O2198" s="4"/>
      <c r="P2198" s="4"/>
      <c r="Q2198" s="4"/>
      <c r="R2198" s="4"/>
      <c r="S2198" s="4"/>
      <c r="T2198" s="1"/>
      <c r="U2198" s="1"/>
      <c r="V2198" s="1"/>
      <c r="W2198" s="1"/>
      <c r="X2198" s="1"/>
      <c r="Y2198" s="1"/>
    </row>
    <row r="2199" spans="1:25" ht="12.75" customHeight="1" x14ac:dyDescent="0.25">
      <c r="A2199" s="4">
        <v>195</v>
      </c>
      <c r="B2199" s="2" t="s">
        <v>2595</v>
      </c>
      <c r="C2199" s="2" t="s">
        <v>134</v>
      </c>
      <c r="D2199" s="3" t="s">
        <v>48</v>
      </c>
      <c r="E2199" s="11">
        <v>23.69</v>
      </c>
      <c r="F2199" s="11">
        <v>1770.54</v>
      </c>
      <c r="G2199" s="11">
        <v>41944.09</v>
      </c>
      <c r="H2199" s="1"/>
      <c r="I2199" s="1"/>
      <c r="J2199" s="1"/>
      <c r="K2199" s="1"/>
      <c r="L2199" s="1"/>
      <c r="M2199" s="4"/>
      <c r="N2199" s="1"/>
      <c r="O2199" s="4"/>
      <c r="P2199" s="4"/>
      <c r="Q2199" s="4"/>
      <c r="R2199" s="4"/>
      <c r="S2199" s="4"/>
      <c r="T2199" s="1"/>
      <c r="U2199" s="1"/>
      <c r="V2199" s="1"/>
      <c r="W2199" s="1"/>
      <c r="X2199" s="1"/>
      <c r="Y2199" s="1"/>
    </row>
    <row r="2200" spans="1:25" ht="12.75" customHeight="1" x14ac:dyDescent="0.25">
      <c r="A2200" s="4">
        <v>196</v>
      </c>
      <c r="B2200" s="1" t="s">
        <v>132</v>
      </c>
      <c r="C2200" s="2" t="s">
        <v>133</v>
      </c>
      <c r="D2200" s="3" t="s">
        <v>43</v>
      </c>
      <c r="E2200" s="11">
        <v>4.5999999999999996</v>
      </c>
      <c r="F2200" s="11">
        <v>7479.36</v>
      </c>
      <c r="G2200" s="11">
        <v>34405.06</v>
      </c>
      <c r="H2200" s="1"/>
      <c r="I2200" s="1"/>
      <c r="J2200" s="1"/>
      <c r="K2200" s="1"/>
      <c r="L2200" s="1"/>
      <c r="M2200" s="4"/>
      <c r="N2200" s="1"/>
      <c r="O2200" s="4"/>
      <c r="P2200" s="4"/>
      <c r="Q2200" s="4"/>
      <c r="R2200" s="4"/>
      <c r="S2200" s="4"/>
      <c r="T2200" s="1"/>
      <c r="U2200" s="1"/>
      <c r="V2200" s="1"/>
      <c r="W2200" s="1"/>
      <c r="X2200" s="1"/>
      <c r="Y2200" s="1"/>
    </row>
    <row r="2201" spans="1:25" ht="12.75" customHeight="1" x14ac:dyDescent="0.25">
      <c r="A2201" s="4">
        <v>197</v>
      </c>
      <c r="B2201" s="2" t="s">
        <v>2595</v>
      </c>
      <c r="C2201" s="2" t="s">
        <v>134</v>
      </c>
      <c r="D2201" s="3" t="s">
        <v>48</v>
      </c>
      <c r="E2201" s="11">
        <v>23.69</v>
      </c>
      <c r="F2201" s="11">
        <v>1770.54</v>
      </c>
      <c r="G2201" s="11">
        <v>41944.09</v>
      </c>
      <c r="H2201" s="1"/>
      <c r="I2201" s="1"/>
      <c r="J2201" s="1"/>
      <c r="K2201" s="1"/>
      <c r="L2201" s="1"/>
      <c r="M2201" s="4"/>
      <c r="N2201" s="1"/>
      <c r="O2201" s="4"/>
      <c r="P2201" s="4"/>
      <c r="Q2201" s="4"/>
      <c r="R2201" s="4"/>
      <c r="S2201" s="4"/>
      <c r="T2201" s="1"/>
      <c r="U2201" s="1"/>
      <c r="V2201" s="1"/>
      <c r="W2201" s="1"/>
      <c r="X2201" s="1"/>
      <c r="Y2201" s="1"/>
    </row>
    <row r="2202" spans="1:25" ht="12.75" customHeight="1" x14ac:dyDescent="0.25">
      <c r="A2202" s="4">
        <v>198</v>
      </c>
      <c r="B2202" s="1" t="s">
        <v>119</v>
      </c>
      <c r="C2202" s="2" t="s">
        <v>120</v>
      </c>
      <c r="D2202" s="3" t="s">
        <v>43</v>
      </c>
      <c r="E2202" s="11">
        <v>4.5999999999999996</v>
      </c>
      <c r="F2202" s="11">
        <v>803.18</v>
      </c>
      <c r="G2202" s="11">
        <v>3694.63</v>
      </c>
      <c r="H2202" s="1"/>
      <c r="I2202" s="1"/>
      <c r="J2202" s="1"/>
      <c r="K2202" s="1"/>
      <c r="L2202" s="1"/>
      <c r="M2202" s="4"/>
      <c r="N2202" s="1"/>
      <c r="O2202" s="4"/>
      <c r="P2202" s="4"/>
      <c r="Q2202" s="4"/>
      <c r="R2202" s="4"/>
      <c r="S2202" s="4"/>
      <c r="T2202" s="1"/>
      <c r="U2202" s="1"/>
      <c r="V2202" s="1"/>
      <c r="W2202" s="1"/>
      <c r="X2202" s="1"/>
      <c r="Y2202" s="1"/>
    </row>
    <row r="2203" spans="1:25" ht="12.75" customHeight="1" x14ac:dyDescent="0.25">
      <c r="A2203" s="4">
        <v>199</v>
      </c>
      <c r="B2203" s="1" t="s">
        <v>121</v>
      </c>
      <c r="C2203" s="1" t="s">
        <v>122</v>
      </c>
      <c r="D2203" s="3" t="s">
        <v>60</v>
      </c>
      <c r="E2203" s="11">
        <v>506</v>
      </c>
      <c r="F2203" s="11">
        <v>91.93</v>
      </c>
      <c r="G2203" s="11">
        <v>46516.58</v>
      </c>
      <c r="H2203" s="1"/>
      <c r="I2203" s="1"/>
      <c r="J2203" s="1"/>
      <c r="K2203" s="1"/>
      <c r="L2203" s="1"/>
      <c r="M2203" s="4"/>
      <c r="N2203" s="1"/>
      <c r="O2203" s="4"/>
      <c r="P2203" s="4"/>
      <c r="Q2203" s="4"/>
      <c r="R2203" s="4"/>
      <c r="S2203" s="4"/>
      <c r="T2203" s="1"/>
      <c r="U2203" s="1"/>
      <c r="V2203" s="1"/>
      <c r="W2203" s="1"/>
      <c r="X2203" s="1"/>
      <c r="Y2203" s="1"/>
    </row>
    <row r="2204" spans="1:25" ht="12.75" customHeight="1" x14ac:dyDescent="0.25">
      <c r="A2204" s="4">
        <v>200</v>
      </c>
      <c r="B2204" s="1" t="s">
        <v>1884</v>
      </c>
      <c r="C2204" s="1" t="s">
        <v>1885</v>
      </c>
      <c r="D2204" s="3" t="s">
        <v>1886</v>
      </c>
      <c r="E2204" s="11">
        <v>0.68999999999999984</v>
      </c>
      <c r="F2204" s="11">
        <v>8074.69</v>
      </c>
      <c r="G2204" s="11">
        <v>5571.54</v>
      </c>
      <c r="H2204" s="1"/>
      <c r="I2204" s="1"/>
      <c r="J2204" s="1"/>
      <c r="K2204" s="1"/>
      <c r="L2204" s="1"/>
      <c r="M2204" s="4"/>
      <c r="N2204" s="1"/>
      <c r="O2204" s="4"/>
      <c r="P2204" s="4"/>
      <c r="Q2204" s="4"/>
      <c r="R2204" s="4"/>
      <c r="S2204" s="4"/>
      <c r="T2204" s="1"/>
      <c r="U2204" s="1"/>
      <c r="V2204" s="1"/>
      <c r="W2204" s="1"/>
      <c r="X2204" s="1"/>
      <c r="Y2204" s="1"/>
    </row>
    <row r="2205" spans="1:25" ht="12.75" customHeight="1" x14ac:dyDescent="0.25">
      <c r="A2205" s="4">
        <v>201</v>
      </c>
      <c r="B2205" s="2" t="s">
        <v>2853</v>
      </c>
      <c r="C2205" s="1" t="s">
        <v>1948</v>
      </c>
      <c r="D2205" s="3" t="s">
        <v>35</v>
      </c>
      <c r="E2205" s="11">
        <v>2300</v>
      </c>
      <c r="F2205" s="11">
        <v>6.85</v>
      </c>
      <c r="G2205" s="11">
        <v>15755</v>
      </c>
      <c r="H2205" s="1"/>
      <c r="I2205" s="1"/>
      <c r="J2205" s="1"/>
      <c r="K2205" s="1"/>
      <c r="L2205" s="1"/>
      <c r="M2205" s="4"/>
      <c r="N2205" s="1"/>
      <c r="O2205" s="4"/>
      <c r="P2205" s="4"/>
      <c r="Q2205" s="4"/>
      <c r="R2205" s="4"/>
      <c r="S2205" s="4"/>
      <c r="T2205" s="1"/>
      <c r="U2205" s="1"/>
      <c r="V2205" s="1"/>
      <c r="W2205" s="1"/>
      <c r="X2205" s="1"/>
      <c r="Y2205" s="1"/>
    </row>
    <row r="2206" spans="1:25" ht="12.75" customHeight="1" x14ac:dyDescent="0.25">
      <c r="A2206" s="4">
        <v>202</v>
      </c>
      <c r="B2206" s="2" t="s">
        <v>2597</v>
      </c>
      <c r="C2206" s="1" t="s">
        <v>143</v>
      </c>
      <c r="D2206" s="3" t="s">
        <v>35</v>
      </c>
      <c r="E2206" s="11">
        <v>9</v>
      </c>
      <c r="F2206" s="11">
        <v>756.08</v>
      </c>
      <c r="G2206" s="11">
        <v>6804.72</v>
      </c>
      <c r="H2206" s="1"/>
      <c r="I2206" s="1"/>
      <c r="J2206" s="1"/>
      <c r="K2206" s="1"/>
      <c r="L2206" s="1"/>
      <c r="M2206" s="4"/>
      <c r="N2206" s="1"/>
      <c r="O2206" s="4"/>
      <c r="P2206" s="4"/>
      <c r="Q2206" s="4"/>
      <c r="R2206" s="4"/>
      <c r="S2206" s="4"/>
      <c r="T2206" s="1"/>
      <c r="U2206" s="1"/>
      <c r="V2206" s="1"/>
      <c r="W2206" s="1"/>
      <c r="X2206" s="1"/>
      <c r="Y2206" s="1"/>
    </row>
    <row r="2207" spans="1:25" ht="12.75" customHeight="1" x14ac:dyDescent="0.25">
      <c r="A2207" s="4">
        <v>203</v>
      </c>
      <c r="B2207" s="1" t="s">
        <v>139</v>
      </c>
      <c r="C2207" s="2" t="s">
        <v>140</v>
      </c>
      <c r="D2207" s="3" t="s">
        <v>43</v>
      </c>
      <c r="E2207" s="11">
        <v>4.5999999999999996</v>
      </c>
      <c r="F2207" s="11">
        <v>3127.76</v>
      </c>
      <c r="G2207" s="11">
        <v>14387.7</v>
      </c>
      <c r="H2207" s="1"/>
      <c r="I2207" s="1"/>
      <c r="J2207" s="1"/>
      <c r="K2207" s="1"/>
      <c r="L2207" s="1"/>
      <c r="M2207" s="4"/>
      <c r="N2207" s="1"/>
      <c r="O2207" s="4"/>
      <c r="P2207" s="4"/>
      <c r="Q2207" s="4"/>
      <c r="R2207" s="4"/>
      <c r="S2207" s="4"/>
      <c r="T2207" s="1"/>
      <c r="U2207" s="1"/>
      <c r="V2207" s="1"/>
      <c r="W2207" s="1"/>
      <c r="X2207" s="1"/>
      <c r="Y2207" s="1"/>
    </row>
    <row r="2208" spans="1:25" ht="12.75" customHeight="1" x14ac:dyDescent="0.25">
      <c r="A2208" s="4">
        <v>204</v>
      </c>
      <c r="B2208" s="1" t="s">
        <v>121</v>
      </c>
      <c r="C2208" s="1" t="s">
        <v>122</v>
      </c>
      <c r="D2208" s="3" t="s">
        <v>60</v>
      </c>
      <c r="E2208" s="11">
        <v>519.79999999999995</v>
      </c>
      <c r="F2208" s="11">
        <v>91.93</v>
      </c>
      <c r="G2208" s="11">
        <v>47785.21</v>
      </c>
      <c r="H2208" s="1"/>
      <c r="I2208" s="1"/>
      <c r="J2208" s="1"/>
      <c r="K2208" s="1"/>
      <c r="L2208" s="1"/>
      <c r="M2208" s="4"/>
      <c r="N2208" s="1"/>
      <c r="O2208" s="4"/>
      <c r="P2208" s="4"/>
      <c r="Q2208" s="4"/>
      <c r="R2208" s="4"/>
      <c r="S2208" s="4"/>
      <c r="T2208" s="1"/>
      <c r="U2208" s="1"/>
      <c r="V2208" s="1"/>
      <c r="W2208" s="1"/>
      <c r="X2208" s="1"/>
      <c r="Y2208" s="1"/>
    </row>
    <row r="2209" spans="1:25" ht="12.75" customHeight="1" x14ac:dyDescent="0.25">
      <c r="A2209" s="4">
        <v>205</v>
      </c>
      <c r="B2209" s="1" t="s">
        <v>141</v>
      </c>
      <c r="C2209" s="1" t="s">
        <v>142</v>
      </c>
      <c r="D2209" s="3" t="s">
        <v>60</v>
      </c>
      <c r="E2209" s="11">
        <v>529</v>
      </c>
      <c r="F2209" s="11">
        <v>98.38</v>
      </c>
      <c r="G2209" s="11">
        <v>52043.02</v>
      </c>
      <c r="H2209" s="1"/>
      <c r="I2209" s="1"/>
      <c r="J2209" s="1"/>
      <c r="K2209" s="1"/>
      <c r="L2209" s="1"/>
      <c r="M2209" s="4"/>
      <c r="N2209" s="1"/>
      <c r="O2209" s="4"/>
      <c r="P2209" s="4"/>
      <c r="Q2209" s="4"/>
      <c r="R2209" s="4"/>
      <c r="S2209" s="4"/>
      <c r="T2209" s="1"/>
      <c r="U2209" s="1"/>
      <c r="V2209" s="1"/>
      <c r="W2209" s="1"/>
      <c r="X2209" s="1"/>
      <c r="Y2209" s="1"/>
    </row>
    <row r="2210" spans="1:25" ht="12.75" customHeight="1" x14ac:dyDescent="0.25">
      <c r="A2210" s="4">
        <v>206</v>
      </c>
      <c r="B2210" s="1" t="s">
        <v>1942</v>
      </c>
      <c r="C2210" s="2" t="s">
        <v>1943</v>
      </c>
      <c r="D2210" s="3" t="s">
        <v>48</v>
      </c>
      <c r="E2210" s="11">
        <v>15</v>
      </c>
      <c r="F2210" s="11">
        <v>492.95</v>
      </c>
      <c r="G2210" s="11">
        <v>7394.25</v>
      </c>
      <c r="H2210" s="1"/>
      <c r="I2210" s="1"/>
      <c r="J2210" s="1"/>
      <c r="K2210" s="1"/>
      <c r="L2210" s="1"/>
      <c r="M2210" s="4"/>
      <c r="N2210" s="1"/>
      <c r="O2210" s="4"/>
      <c r="P2210" s="4"/>
      <c r="Q2210" s="4"/>
      <c r="R2210" s="4"/>
      <c r="S2210" s="4"/>
      <c r="T2210" s="1"/>
      <c r="U2210" s="1"/>
      <c r="V2210" s="1"/>
      <c r="W2210" s="1"/>
      <c r="X2210" s="1"/>
      <c r="Y2210" s="1"/>
    </row>
    <row r="2211" spans="1:25" ht="12.75" customHeight="1" x14ac:dyDescent="0.25">
      <c r="A2211" s="4">
        <v>207</v>
      </c>
      <c r="B2211" s="2" t="s">
        <v>2852</v>
      </c>
      <c r="C2211" s="1" t="s">
        <v>1944</v>
      </c>
      <c r="D2211" s="3" t="s">
        <v>48</v>
      </c>
      <c r="E2211" s="11">
        <v>15.45</v>
      </c>
      <c r="F2211" s="11">
        <v>1784.45</v>
      </c>
      <c r="G2211" s="11">
        <v>27569.75</v>
      </c>
      <c r="H2211" s="1"/>
      <c r="I2211" s="1"/>
      <c r="J2211" s="1"/>
      <c r="K2211" s="1"/>
      <c r="L2211" s="1"/>
      <c r="M2211" s="4"/>
      <c r="N2211" s="1"/>
      <c r="O2211" s="4"/>
      <c r="P2211" s="4"/>
      <c r="Q2211" s="4"/>
      <c r="R2211" s="4"/>
      <c r="S2211" s="4"/>
      <c r="T2211" s="1"/>
      <c r="U2211" s="1"/>
      <c r="V2211" s="1"/>
      <c r="W2211" s="1"/>
      <c r="X2211" s="1"/>
      <c r="Y2211" s="1"/>
    </row>
    <row r="2212" spans="1:25" ht="12.75" customHeight="1" x14ac:dyDescent="0.25">
      <c r="A2212" s="4">
        <v>208</v>
      </c>
      <c r="B2212" s="1" t="s">
        <v>1945</v>
      </c>
      <c r="C2212" s="2" t="s">
        <v>1946</v>
      </c>
      <c r="D2212" s="3" t="s">
        <v>43</v>
      </c>
      <c r="E2212" s="11">
        <v>0.60000000000000009</v>
      </c>
      <c r="F2212" s="11">
        <v>9251.5</v>
      </c>
      <c r="G2212" s="11">
        <v>5550.9</v>
      </c>
      <c r="H2212" s="1"/>
      <c r="I2212" s="1"/>
      <c r="J2212" s="1"/>
      <c r="K2212" s="1"/>
      <c r="L2212" s="1"/>
      <c r="M2212" s="4"/>
      <c r="N2212" s="1"/>
      <c r="O2212" s="4"/>
      <c r="P2212" s="4"/>
      <c r="Q2212" s="4"/>
      <c r="R2212" s="4"/>
      <c r="S2212" s="4"/>
      <c r="T2212" s="1"/>
      <c r="U2212" s="1"/>
      <c r="V2212" s="1"/>
      <c r="W2212" s="1"/>
      <c r="X2212" s="1"/>
      <c r="Y2212" s="1"/>
    </row>
    <row r="2213" spans="1:25" ht="12.75" customHeight="1" x14ac:dyDescent="0.25">
      <c r="A2213" s="4">
        <v>209</v>
      </c>
      <c r="B2213" s="2" t="s">
        <v>2498</v>
      </c>
      <c r="C2213" s="2" t="s">
        <v>1947</v>
      </c>
      <c r="D2213" s="3" t="s">
        <v>43</v>
      </c>
      <c r="E2213" s="11">
        <v>0.60000000000000009</v>
      </c>
      <c r="F2213" s="11">
        <v>7019.49</v>
      </c>
      <c r="G2213" s="11">
        <v>4211.6899999999996</v>
      </c>
      <c r="H2213" s="1"/>
      <c r="I2213" s="1"/>
      <c r="J2213" s="1"/>
      <c r="K2213" s="1"/>
      <c r="L2213" s="1"/>
      <c r="M2213" s="4"/>
      <c r="N2213" s="1"/>
      <c r="O2213" s="4"/>
      <c r="P2213" s="4"/>
      <c r="Q2213" s="4"/>
      <c r="R2213" s="4"/>
      <c r="S2213" s="4"/>
      <c r="T2213" s="1"/>
      <c r="U2213" s="1"/>
      <c r="V2213" s="1"/>
      <c r="W2213" s="1"/>
      <c r="X2213" s="1"/>
      <c r="Y2213" s="1"/>
    </row>
    <row r="2214" spans="1:25" ht="12.75" customHeight="1" x14ac:dyDescent="0.25">
      <c r="A2214" s="4">
        <v>210</v>
      </c>
      <c r="B2214" s="1" t="s">
        <v>123</v>
      </c>
      <c r="C2214" s="2" t="s">
        <v>124</v>
      </c>
      <c r="D2214" s="3" t="s">
        <v>43</v>
      </c>
      <c r="E2214" s="11">
        <v>0.60000000000000009</v>
      </c>
      <c r="F2214" s="11">
        <v>4047.23</v>
      </c>
      <c r="G2214" s="11">
        <v>2428.34</v>
      </c>
      <c r="H2214" s="1"/>
      <c r="I2214" s="1"/>
      <c r="J2214" s="1"/>
      <c r="K2214" s="1"/>
      <c r="L2214" s="1"/>
      <c r="M2214" s="4"/>
      <c r="N2214" s="1"/>
      <c r="O2214" s="4"/>
      <c r="P2214" s="4"/>
      <c r="Q2214" s="4"/>
      <c r="R2214" s="4"/>
      <c r="S2214" s="4"/>
      <c r="T2214" s="1"/>
      <c r="U2214" s="1"/>
      <c r="V2214" s="1"/>
      <c r="W2214" s="1"/>
      <c r="X2214" s="1"/>
      <c r="Y2214" s="1"/>
    </row>
    <row r="2215" spans="1:25" ht="12.75" customHeight="1" x14ac:dyDescent="0.25">
      <c r="A2215" s="4">
        <v>211</v>
      </c>
      <c r="B2215" s="2" t="s">
        <v>2594</v>
      </c>
      <c r="C2215" s="2" t="s">
        <v>125</v>
      </c>
      <c r="D2215" s="3" t="s">
        <v>48</v>
      </c>
      <c r="E2215" s="11">
        <v>6.18</v>
      </c>
      <c r="F2215" s="11">
        <v>2216.4299999999998</v>
      </c>
      <c r="G2215" s="11">
        <v>13697.54</v>
      </c>
      <c r="H2215" s="1"/>
      <c r="I2215" s="1"/>
      <c r="J2215" s="1"/>
      <c r="K2215" s="1"/>
      <c r="L2215" s="1"/>
      <c r="M2215" s="4"/>
      <c r="N2215" s="1"/>
      <c r="O2215" s="4"/>
      <c r="P2215" s="4"/>
      <c r="Q2215" s="4"/>
      <c r="R2215" s="4"/>
      <c r="S2215" s="4"/>
      <c r="T2215" s="1"/>
      <c r="U2215" s="1"/>
      <c r="V2215" s="1"/>
      <c r="W2215" s="1"/>
      <c r="X2215" s="1"/>
      <c r="Y2215" s="1"/>
    </row>
    <row r="2216" spans="1:25" ht="12.75" customHeight="1" x14ac:dyDescent="0.25">
      <c r="A2216" s="4">
        <v>212</v>
      </c>
      <c r="B2216" s="1" t="s">
        <v>127</v>
      </c>
      <c r="C2216" s="2" t="s">
        <v>128</v>
      </c>
      <c r="D2216" s="3" t="s">
        <v>43</v>
      </c>
      <c r="E2216" s="11">
        <v>0.60000000000000009</v>
      </c>
      <c r="F2216" s="11">
        <v>10374.620000000001</v>
      </c>
      <c r="G2216" s="11">
        <v>6224.77</v>
      </c>
      <c r="H2216" s="1"/>
      <c r="I2216" s="1"/>
      <c r="J2216" s="1"/>
      <c r="K2216" s="1"/>
      <c r="L2216" s="1"/>
      <c r="M2216" s="4"/>
      <c r="N2216" s="1"/>
      <c r="O2216" s="4"/>
      <c r="P2216" s="4"/>
      <c r="Q2216" s="4"/>
      <c r="R2216" s="4"/>
      <c r="S2216" s="4"/>
      <c r="T2216" s="1"/>
      <c r="U2216" s="1"/>
      <c r="V2216" s="1"/>
      <c r="W2216" s="1"/>
      <c r="X2216" s="1"/>
      <c r="Y2216" s="1"/>
    </row>
    <row r="2217" spans="1:25" ht="12.75" customHeight="1" x14ac:dyDescent="0.25">
      <c r="A2217" s="4">
        <v>213</v>
      </c>
      <c r="B2217" s="2" t="s">
        <v>2595</v>
      </c>
      <c r="C2217" s="2" t="s">
        <v>134</v>
      </c>
      <c r="D2217" s="3" t="s">
        <v>48</v>
      </c>
      <c r="E2217" s="11">
        <v>3.09</v>
      </c>
      <c r="F2217" s="11">
        <v>1770.54</v>
      </c>
      <c r="G2217" s="11">
        <v>5470.97</v>
      </c>
      <c r="H2217" s="1"/>
      <c r="I2217" s="1"/>
      <c r="J2217" s="1"/>
      <c r="K2217" s="1"/>
      <c r="L2217" s="1"/>
      <c r="M2217" s="4"/>
      <c r="N2217" s="1"/>
      <c r="O2217" s="4"/>
      <c r="P2217" s="4"/>
      <c r="Q2217" s="4"/>
      <c r="R2217" s="4"/>
      <c r="S2217" s="4"/>
      <c r="T2217" s="1"/>
      <c r="U2217" s="1"/>
      <c r="V2217" s="1"/>
      <c r="W2217" s="1"/>
      <c r="X2217" s="1"/>
      <c r="Y2217" s="1"/>
    </row>
    <row r="2218" spans="1:25" ht="12.75" customHeight="1" x14ac:dyDescent="0.25">
      <c r="A2218" s="4">
        <v>214</v>
      </c>
      <c r="B2218" s="1" t="s">
        <v>132</v>
      </c>
      <c r="C2218" s="2" t="s">
        <v>133</v>
      </c>
      <c r="D2218" s="3" t="s">
        <v>43</v>
      </c>
      <c r="E2218" s="11">
        <v>0.60000000000000009</v>
      </c>
      <c r="F2218" s="11">
        <v>7479.36</v>
      </c>
      <c r="G2218" s="11">
        <v>4487.62</v>
      </c>
      <c r="H2218" s="1"/>
      <c r="I2218" s="1"/>
      <c r="J2218" s="1"/>
      <c r="K2218" s="1"/>
      <c r="L2218" s="1"/>
      <c r="M2218" s="4"/>
      <c r="N2218" s="1"/>
      <c r="O2218" s="4"/>
      <c r="P2218" s="4"/>
      <c r="Q2218" s="4"/>
      <c r="R2218" s="4"/>
      <c r="S2218" s="4"/>
      <c r="T2218" s="1"/>
      <c r="U2218" s="1"/>
      <c r="V2218" s="1"/>
      <c r="W2218" s="1"/>
      <c r="X2218" s="1"/>
      <c r="Y2218" s="1"/>
    </row>
    <row r="2219" spans="1:25" ht="12.75" customHeight="1" x14ac:dyDescent="0.25">
      <c r="A2219" s="4">
        <v>215</v>
      </c>
      <c r="B2219" s="1" t="s">
        <v>129</v>
      </c>
      <c r="C2219" s="2" t="s">
        <v>130</v>
      </c>
      <c r="D2219" s="3" t="s">
        <v>21</v>
      </c>
      <c r="E2219" s="11">
        <v>0.1206</v>
      </c>
      <c r="F2219" s="11">
        <v>41790.57</v>
      </c>
      <c r="G2219" s="11">
        <v>5039.9399999999996</v>
      </c>
      <c r="H2219" s="1"/>
      <c r="I2219" s="1"/>
      <c r="J2219" s="1"/>
      <c r="K2219" s="1"/>
      <c r="L2219" s="1"/>
      <c r="M2219" s="4"/>
      <c r="N2219" s="1"/>
      <c r="O2219" s="4"/>
      <c r="P2219" s="4"/>
      <c r="Q2219" s="4"/>
      <c r="R2219" s="4"/>
      <c r="S2219" s="4"/>
      <c r="T2219" s="1"/>
      <c r="U2219" s="1"/>
      <c r="V2219" s="1"/>
      <c r="W2219" s="1"/>
      <c r="X2219" s="1"/>
      <c r="Y2219" s="1"/>
    </row>
    <row r="2220" spans="1:25" ht="12.75" customHeight="1" x14ac:dyDescent="0.25">
      <c r="A2220" s="4">
        <v>216</v>
      </c>
      <c r="B2220" s="2" t="s">
        <v>2595</v>
      </c>
      <c r="C2220" s="2" t="s">
        <v>134</v>
      </c>
      <c r="D2220" s="3" t="s">
        <v>48</v>
      </c>
      <c r="E2220" s="11">
        <v>3.09</v>
      </c>
      <c r="F2220" s="11">
        <v>1770.54</v>
      </c>
      <c r="G2220" s="11">
        <v>5470.97</v>
      </c>
      <c r="H2220" s="1"/>
      <c r="I2220" s="1"/>
      <c r="J2220" s="1"/>
      <c r="K2220" s="1"/>
      <c r="L2220" s="1"/>
      <c r="M2220" s="4"/>
      <c r="N2220" s="1"/>
      <c r="O2220" s="4"/>
      <c r="P2220" s="4"/>
      <c r="Q2220" s="4"/>
      <c r="R2220" s="4"/>
      <c r="S2220" s="4"/>
      <c r="T2220" s="1"/>
      <c r="U2220" s="1"/>
      <c r="V2220" s="1"/>
      <c r="W2220" s="1"/>
      <c r="X2220" s="1"/>
      <c r="Y2220" s="1"/>
    </row>
    <row r="2221" spans="1:25" ht="12.75" customHeight="1" x14ac:dyDescent="0.25">
      <c r="A2221" s="4">
        <v>217</v>
      </c>
      <c r="B2221" s="1" t="s">
        <v>119</v>
      </c>
      <c r="C2221" s="2" t="s">
        <v>120</v>
      </c>
      <c r="D2221" s="3" t="s">
        <v>43</v>
      </c>
      <c r="E2221" s="11">
        <v>0.60000000000000009</v>
      </c>
      <c r="F2221" s="11">
        <v>803.18</v>
      </c>
      <c r="G2221" s="11">
        <v>481.91</v>
      </c>
      <c r="H2221" s="1"/>
      <c r="I2221" s="1"/>
      <c r="J2221" s="1"/>
      <c r="K2221" s="1"/>
      <c r="L2221" s="1"/>
      <c r="M2221" s="4"/>
      <c r="N2221" s="1"/>
      <c r="O2221" s="4"/>
      <c r="P2221" s="4"/>
      <c r="Q2221" s="4"/>
      <c r="R2221" s="4"/>
      <c r="S2221" s="4"/>
      <c r="T2221" s="1"/>
      <c r="U2221" s="1"/>
      <c r="V2221" s="1"/>
      <c r="W2221" s="1"/>
      <c r="X2221" s="1"/>
      <c r="Y2221" s="1"/>
    </row>
    <row r="2222" spans="1:25" ht="12.75" customHeight="1" x14ac:dyDescent="0.25">
      <c r="A2222" s="4">
        <v>218</v>
      </c>
      <c r="B2222" s="1" t="s">
        <v>121</v>
      </c>
      <c r="C2222" s="1" t="s">
        <v>122</v>
      </c>
      <c r="D2222" s="3" t="s">
        <v>60</v>
      </c>
      <c r="E2222" s="11">
        <v>66</v>
      </c>
      <c r="F2222" s="11">
        <v>91.93</v>
      </c>
      <c r="G2222" s="11">
        <v>6067.38</v>
      </c>
      <c r="H2222" s="1"/>
      <c r="I2222" s="1"/>
      <c r="J2222" s="1"/>
      <c r="K2222" s="1"/>
      <c r="L2222" s="1"/>
      <c r="M2222" s="4"/>
      <c r="N2222" s="1"/>
      <c r="O2222" s="4"/>
      <c r="P2222" s="4"/>
      <c r="Q2222" s="4"/>
      <c r="R2222" s="4"/>
      <c r="S2222" s="4"/>
      <c r="T2222" s="1"/>
      <c r="U2222" s="1"/>
      <c r="V2222" s="1"/>
      <c r="W2222" s="1"/>
      <c r="X2222" s="1"/>
      <c r="Y2222" s="1"/>
    </row>
    <row r="2223" spans="1:25" ht="12.75" customHeight="1" x14ac:dyDescent="0.25">
      <c r="A2223" s="4">
        <v>219</v>
      </c>
      <c r="B2223" s="1" t="s">
        <v>1884</v>
      </c>
      <c r="C2223" s="1" t="s">
        <v>1885</v>
      </c>
      <c r="D2223" s="3" t="s">
        <v>1886</v>
      </c>
      <c r="E2223" s="11">
        <v>3.6000000000000003E-3</v>
      </c>
      <c r="F2223" s="11">
        <v>8074.69</v>
      </c>
      <c r="G2223" s="11">
        <v>29.07</v>
      </c>
      <c r="H2223" s="1"/>
      <c r="I2223" s="1"/>
      <c r="J2223" s="1"/>
      <c r="K2223" s="1"/>
      <c r="L2223" s="1"/>
      <c r="M2223" s="4"/>
      <c r="N2223" s="1"/>
      <c r="O2223" s="4"/>
      <c r="P2223" s="4"/>
      <c r="Q2223" s="4"/>
      <c r="R2223" s="4"/>
      <c r="S2223" s="4"/>
      <c r="T2223" s="1"/>
      <c r="U2223" s="1"/>
      <c r="V2223" s="1"/>
      <c r="W2223" s="1"/>
      <c r="X2223" s="1"/>
      <c r="Y2223" s="1"/>
    </row>
    <row r="2224" spans="1:25" ht="12.75" customHeight="1" x14ac:dyDescent="0.25">
      <c r="A2224" s="4">
        <v>220</v>
      </c>
      <c r="B2224" s="2" t="s">
        <v>2853</v>
      </c>
      <c r="C2224" s="1" t="s">
        <v>1948</v>
      </c>
      <c r="D2224" s="3" t="s">
        <v>35</v>
      </c>
      <c r="E2224" s="11">
        <v>12</v>
      </c>
      <c r="F2224" s="11">
        <v>6.85</v>
      </c>
      <c r="G2224" s="11">
        <v>82.2</v>
      </c>
      <c r="H2224" s="1"/>
      <c r="I2224" s="1"/>
      <c r="J2224" s="1"/>
      <c r="K2224" s="1"/>
      <c r="L2224" s="1"/>
      <c r="M2224" s="4"/>
      <c r="N2224" s="1"/>
      <c r="O2224" s="4"/>
      <c r="P2224" s="4"/>
      <c r="Q2224" s="4"/>
      <c r="R2224" s="4"/>
      <c r="S2224" s="4"/>
      <c r="T2224" s="1"/>
      <c r="U2224" s="1"/>
      <c r="V2224" s="1"/>
      <c r="W2224" s="1"/>
      <c r="X2224" s="1"/>
      <c r="Y2224" s="1"/>
    </row>
    <row r="2225" spans="1:25" ht="12.75" customHeight="1" x14ac:dyDescent="0.25">
      <c r="A2225" s="4">
        <v>221</v>
      </c>
      <c r="B2225" s="1" t="s">
        <v>139</v>
      </c>
      <c r="C2225" s="2" t="s">
        <v>140</v>
      </c>
      <c r="D2225" s="3" t="s">
        <v>43</v>
      </c>
      <c r="E2225" s="11">
        <v>0.60000000000000009</v>
      </c>
      <c r="F2225" s="11">
        <v>2932.74</v>
      </c>
      <c r="G2225" s="11">
        <v>1759.64</v>
      </c>
      <c r="H2225" s="1"/>
      <c r="I2225" s="1"/>
      <c r="J2225" s="1"/>
      <c r="K2225" s="1"/>
      <c r="L2225" s="1"/>
      <c r="M2225" s="4"/>
      <c r="N2225" s="1"/>
      <c r="O2225" s="4"/>
      <c r="P2225" s="4"/>
      <c r="Q2225" s="4"/>
      <c r="R2225" s="4"/>
      <c r="S2225" s="4"/>
      <c r="T2225" s="1"/>
      <c r="U2225" s="1"/>
      <c r="V2225" s="1"/>
      <c r="W2225" s="1"/>
      <c r="X2225" s="1"/>
      <c r="Y2225" s="1"/>
    </row>
    <row r="2226" spans="1:25" ht="12.75" customHeight="1" x14ac:dyDescent="0.25">
      <c r="A2226" s="4">
        <v>222</v>
      </c>
      <c r="B2226" s="1" t="s">
        <v>121</v>
      </c>
      <c r="C2226" s="1" t="s">
        <v>122</v>
      </c>
      <c r="D2226" s="3" t="s">
        <v>60</v>
      </c>
      <c r="E2226" s="11">
        <v>67.8</v>
      </c>
      <c r="F2226" s="11">
        <v>91.93</v>
      </c>
      <c r="G2226" s="11">
        <v>6232.85</v>
      </c>
      <c r="H2226" s="1"/>
      <c r="I2226" s="1"/>
      <c r="J2226" s="1"/>
      <c r="K2226" s="1"/>
      <c r="L2226" s="1"/>
      <c r="M2226" s="4"/>
      <c r="N2226" s="1"/>
      <c r="O2226" s="4"/>
      <c r="P2226" s="4"/>
      <c r="Q2226" s="4"/>
      <c r="R2226" s="4"/>
      <c r="S2226" s="4"/>
      <c r="T2226" s="1"/>
      <c r="U2226" s="1"/>
      <c r="V2226" s="1"/>
      <c r="W2226" s="1"/>
      <c r="X2226" s="1"/>
      <c r="Y2226" s="1"/>
    </row>
    <row r="2227" spans="1:25" ht="12.75" customHeight="1" x14ac:dyDescent="0.25">
      <c r="A2227" s="4">
        <v>223</v>
      </c>
      <c r="B2227" s="1" t="s">
        <v>141</v>
      </c>
      <c r="C2227" s="1" t="s">
        <v>142</v>
      </c>
      <c r="D2227" s="3" t="s">
        <v>60</v>
      </c>
      <c r="E2227" s="11">
        <v>69</v>
      </c>
      <c r="F2227" s="11">
        <v>98.38</v>
      </c>
      <c r="G2227" s="11">
        <v>6788.22</v>
      </c>
      <c r="H2227" s="1"/>
      <c r="I2227" s="1"/>
      <c r="J2227" s="1"/>
      <c r="K2227" s="1"/>
      <c r="L2227" s="1"/>
      <c r="M2227" s="4"/>
      <c r="N2227" s="1"/>
      <c r="O2227" s="4"/>
      <c r="P2227" s="4"/>
      <c r="Q2227" s="4"/>
      <c r="R2227" s="4"/>
      <c r="S2227" s="4"/>
      <c r="T2227" s="1"/>
      <c r="U2227" s="1"/>
      <c r="V2227" s="1"/>
      <c r="W2227" s="1"/>
      <c r="X2227" s="1"/>
      <c r="Y2227" s="1"/>
    </row>
    <row r="2228" spans="1:25" ht="12.75" customHeight="1" x14ac:dyDescent="0.25">
      <c r="A2228" s="4">
        <v>224</v>
      </c>
      <c r="B2228" s="1" t="s">
        <v>1949</v>
      </c>
      <c r="C2228" s="2" t="s">
        <v>1950</v>
      </c>
      <c r="D2228" s="3" t="s">
        <v>159</v>
      </c>
      <c r="E2228" s="11">
        <v>3</v>
      </c>
      <c r="F2228" s="11">
        <v>699</v>
      </c>
      <c r="G2228" s="11">
        <v>2097</v>
      </c>
      <c r="H2228" s="1"/>
      <c r="I2228" s="1"/>
      <c r="J2228" s="1"/>
      <c r="K2228" s="1"/>
      <c r="L2228" s="1"/>
      <c r="M2228" s="4"/>
      <c r="N2228" s="1"/>
      <c r="O2228" s="4"/>
      <c r="P2228" s="4"/>
      <c r="Q2228" s="4"/>
      <c r="R2228" s="4"/>
      <c r="S2228" s="4"/>
      <c r="T2228" s="1"/>
      <c r="U2228" s="1"/>
      <c r="V2228" s="1"/>
      <c r="W2228" s="1"/>
      <c r="X2228" s="1"/>
      <c r="Y2228" s="1"/>
    </row>
    <row r="2229" spans="1:25" ht="12.75" customHeight="1" x14ac:dyDescent="0.25">
      <c r="A2229" s="4">
        <v>225</v>
      </c>
      <c r="B2229" s="1" t="s">
        <v>1951</v>
      </c>
      <c r="C2229" s="2" t="s">
        <v>1952</v>
      </c>
      <c r="D2229" s="3" t="s">
        <v>1558</v>
      </c>
      <c r="E2229" s="11">
        <v>1.1819999999999999</v>
      </c>
      <c r="F2229" s="11">
        <v>6052.75</v>
      </c>
      <c r="G2229" s="11">
        <v>7154.35</v>
      </c>
      <c r="H2229" s="1"/>
      <c r="I2229" s="1"/>
      <c r="J2229" s="1"/>
      <c r="K2229" s="1"/>
      <c r="L2229" s="1"/>
      <c r="M2229" s="4"/>
      <c r="N2229" s="1"/>
      <c r="O2229" s="4"/>
      <c r="P2229" s="4"/>
      <c r="Q2229" s="4"/>
      <c r="R2229" s="4"/>
      <c r="S2229" s="4"/>
      <c r="T2229" s="1"/>
      <c r="U2229" s="1"/>
      <c r="V2229" s="1"/>
      <c r="W2229" s="1"/>
      <c r="X2229" s="1"/>
      <c r="Y2229" s="1"/>
    </row>
    <row r="2230" spans="1:25" ht="12.75" customHeight="1" x14ac:dyDescent="0.25">
      <c r="A2230" s="4">
        <v>226</v>
      </c>
      <c r="B2230" s="1" t="s">
        <v>1874</v>
      </c>
      <c r="C2230" s="2" t="s">
        <v>1875</v>
      </c>
      <c r="D2230" s="3" t="s">
        <v>48</v>
      </c>
      <c r="E2230" s="11">
        <v>0.72</v>
      </c>
      <c r="F2230" s="11">
        <v>2186.92</v>
      </c>
      <c r="G2230" s="11">
        <v>1574.58</v>
      </c>
      <c r="H2230" s="1"/>
      <c r="I2230" s="1"/>
      <c r="J2230" s="1"/>
      <c r="K2230" s="1"/>
      <c r="L2230" s="1"/>
      <c r="M2230" s="4"/>
      <c r="N2230" s="1"/>
      <c r="O2230" s="4"/>
      <c r="P2230" s="4"/>
      <c r="Q2230" s="4"/>
      <c r="R2230" s="4"/>
      <c r="S2230" s="4"/>
      <c r="T2230" s="1"/>
      <c r="U2230" s="1"/>
      <c r="V2230" s="1"/>
      <c r="W2230" s="1"/>
      <c r="X2230" s="1"/>
      <c r="Y2230" s="1"/>
    </row>
    <row r="2231" spans="1:25" ht="12.75" customHeight="1" x14ac:dyDescent="0.25">
      <c r="A2231" s="4">
        <v>227</v>
      </c>
      <c r="B2231" s="1" t="s">
        <v>49</v>
      </c>
      <c r="C2231" s="1" t="s">
        <v>1953</v>
      </c>
      <c r="D2231" s="3" t="s">
        <v>48</v>
      </c>
      <c r="E2231" s="11">
        <v>2</v>
      </c>
      <c r="F2231" s="11">
        <v>1038.8599999999999</v>
      </c>
      <c r="G2231" s="11">
        <v>2077.7199999999998</v>
      </c>
      <c r="H2231" s="1"/>
      <c r="I2231" s="1"/>
      <c r="J2231" s="1"/>
      <c r="K2231" s="1"/>
      <c r="L2231" s="1"/>
      <c r="M2231" s="4"/>
      <c r="N2231" s="1"/>
      <c r="O2231" s="4"/>
      <c r="P2231" s="4"/>
      <c r="Q2231" s="4"/>
      <c r="R2231" s="4"/>
      <c r="S2231" s="4"/>
      <c r="T2231" s="1"/>
      <c r="U2231" s="1"/>
      <c r="V2231" s="1"/>
      <c r="W2231" s="1"/>
      <c r="X2231" s="1"/>
      <c r="Y2231" s="1"/>
    </row>
    <row r="2232" spans="1:25" ht="12.75" customHeight="1" x14ac:dyDescent="0.25">
      <c r="A2232" s="4">
        <v>228</v>
      </c>
      <c r="B2232" s="1" t="s">
        <v>28</v>
      </c>
      <c r="C2232" s="2" t="s">
        <v>29</v>
      </c>
      <c r="D2232" s="3" t="s">
        <v>30</v>
      </c>
      <c r="E2232" s="11">
        <v>1.5800000000000002E-2</v>
      </c>
      <c r="F2232" s="11">
        <v>7746.86</v>
      </c>
      <c r="G2232" s="11">
        <v>122.4</v>
      </c>
      <c r="H2232" s="1"/>
      <c r="I2232" s="1"/>
      <c r="J2232" s="1"/>
      <c r="K2232" s="1"/>
      <c r="L2232" s="1"/>
      <c r="M2232" s="4"/>
      <c r="N2232" s="1"/>
      <c r="O2232" s="4"/>
      <c r="P2232" s="4"/>
      <c r="Q2232" s="4"/>
      <c r="R2232" s="4"/>
      <c r="S2232" s="4"/>
      <c r="T2232" s="1"/>
      <c r="U2232" s="1"/>
      <c r="V2232" s="1"/>
      <c r="W2232" s="1"/>
      <c r="X2232" s="1"/>
      <c r="Y2232" s="1"/>
    </row>
    <row r="2233" spans="1:25" ht="12.75" customHeight="1" x14ac:dyDescent="0.25">
      <c r="A2233" s="4">
        <v>229</v>
      </c>
      <c r="B2233" s="1" t="s">
        <v>31</v>
      </c>
      <c r="C2233" s="1" t="s">
        <v>32</v>
      </c>
      <c r="D2233" s="3" t="s">
        <v>21</v>
      </c>
      <c r="E2233" s="11">
        <v>1.58</v>
      </c>
      <c r="F2233" s="11">
        <v>195</v>
      </c>
      <c r="G2233" s="11">
        <v>308.10000000000002</v>
      </c>
      <c r="H2233" s="1"/>
      <c r="I2233" s="1"/>
      <c r="J2233" s="1"/>
      <c r="K2233" s="1"/>
      <c r="L2233" s="1"/>
      <c r="M2233" s="4"/>
      <c r="N2233" s="1"/>
      <c r="O2233" s="4"/>
      <c r="P2233" s="4"/>
      <c r="Q2233" s="4"/>
      <c r="R2233" s="4"/>
      <c r="S2233" s="4"/>
      <c r="T2233" s="1"/>
      <c r="U2233" s="1"/>
      <c r="V2233" s="1"/>
      <c r="W2233" s="1"/>
      <c r="X2233" s="1"/>
      <c r="Y2233" s="1"/>
    </row>
    <row r="2234" spans="1:25" ht="12.75" customHeight="1" x14ac:dyDescent="0.25">
      <c r="A2234" s="4">
        <v>230</v>
      </c>
      <c r="B2234" s="1" t="s">
        <v>1949</v>
      </c>
      <c r="C2234" s="2" t="s">
        <v>1954</v>
      </c>
      <c r="D2234" s="3" t="s">
        <v>159</v>
      </c>
      <c r="E2234" s="11">
        <v>10</v>
      </c>
      <c r="F2234" s="11">
        <v>699</v>
      </c>
      <c r="G2234" s="11">
        <v>6990</v>
      </c>
      <c r="H2234" s="1"/>
      <c r="I2234" s="1"/>
      <c r="J2234" s="1"/>
      <c r="K2234" s="1"/>
      <c r="L2234" s="1"/>
      <c r="M2234" s="4"/>
      <c r="N2234" s="1"/>
      <c r="O2234" s="4"/>
      <c r="P2234" s="4"/>
      <c r="Q2234" s="4"/>
      <c r="R2234" s="4"/>
      <c r="S2234" s="4"/>
      <c r="T2234" s="1"/>
      <c r="U2234" s="1"/>
      <c r="V2234" s="1"/>
      <c r="W2234" s="1"/>
      <c r="X2234" s="1"/>
      <c r="Y2234" s="1"/>
    </row>
    <row r="2235" spans="1:25" ht="12.75" customHeight="1" x14ac:dyDescent="0.25">
      <c r="A2235" s="4">
        <v>231</v>
      </c>
      <c r="B2235" s="1" t="s">
        <v>1951</v>
      </c>
      <c r="C2235" s="2" t="s">
        <v>1952</v>
      </c>
      <c r="D2235" s="3" t="s">
        <v>1558</v>
      </c>
      <c r="E2235" s="11">
        <v>3.94</v>
      </c>
      <c r="F2235" s="11">
        <v>6052.75</v>
      </c>
      <c r="G2235" s="11">
        <v>23847.84</v>
      </c>
      <c r="H2235" s="1"/>
      <c r="I2235" s="1"/>
      <c r="J2235" s="1"/>
      <c r="K2235" s="1"/>
      <c r="L2235" s="1"/>
      <c r="M2235" s="4"/>
      <c r="N2235" s="1"/>
      <c r="O2235" s="4"/>
      <c r="P2235" s="4"/>
      <c r="Q2235" s="4"/>
      <c r="R2235" s="4"/>
      <c r="S2235" s="4"/>
      <c r="T2235" s="1"/>
      <c r="U2235" s="1"/>
      <c r="V2235" s="1"/>
      <c r="W2235" s="1"/>
      <c r="X2235" s="1"/>
      <c r="Y2235" s="1"/>
    </row>
    <row r="2236" spans="1:25" ht="12.75" customHeight="1" x14ac:dyDescent="0.25">
      <c r="A2236" s="4">
        <v>232</v>
      </c>
      <c r="B2236" s="1" t="s">
        <v>1874</v>
      </c>
      <c r="C2236" s="2" t="s">
        <v>1875</v>
      </c>
      <c r="D2236" s="3" t="s">
        <v>48</v>
      </c>
      <c r="E2236" s="11">
        <v>2.4</v>
      </c>
      <c r="F2236" s="11">
        <v>2186.92</v>
      </c>
      <c r="G2236" s="11">
        <v>5248.61</v>
      </c>
      <c r="H2236" s="1"/>
      <c r="I2236" s="1"/>
      <c r="J2236" s="1"/>
      <c r="K2236" s="1"/>
      <c r="L2236" s="1"/>
      <c r="M2236" s="4"/>
      <c r="N2236" s="1"/>
      <c r="O2236" s="4"/>
      <c r="P2236" s="4"/>
      <c r="Q2236" s="4"/>
      <c r="R2236" s="4"/>
      <c r="S2236" s="4"/>
      <c r="T2236" s="1"/>
      <c r="U2236" s="1"/>
      <c r="V2236" s="1"/>
      <c r="W2236" s="1"/>
      <c r="X2236" s="1"/>
      <c r="Y2236" s="1"/>
    </row>
    <row r="2237" spans="1:25" ht="12.75" customHeight="1" x14ac:dyDescent="0.25">
      <c r="A2237" s="4">
        <v>233</v>
      </c>
      <c r="B2237" s="1" t="s">
        <v>104</v>
      </c>
      <c r="C2237" s="2" t="s">
        <v>105</v>
      </c>
      <c r="D2237" s="3" t="s">
        <v>106</v>
      </c>
      <c r="E2237" s="11">
        <v>2.7710000000000002E-2</v>
      </c>
      <c r="F2237" s="11">
        <v>4666.0600000000004</v>
      </c>
      <c r="G2237" s="11">
        <v>129.30000000000001</v>
      </c>
      <c r="H2237" s="1"/>
      <c r="I2237" s="1"/>
      <c r="J2237" s="1"/>
      <c r="K2237" s="1"/>
      <c r="L2237" s="1"/>
      <c r="M2237" s="4"/>
      <c r="N2237" s="1"/>
      <c r="O2237" s="4"/>
      <c r="P2237" s="4"/>
      <c r="Q2237" s="4"/>
      <c r="R2237" s="4"/>
      <c r="S2237" s="4"/>
      <c r="T2237" s="1"/>
      <c r="U2237" s="1"/>
      <c r="V2237" s="1"/>
      <c r="W2237" s="1"/>
      <c r="X2237" s="1"/>
      <c r="Y2237" s="1"/>
    </row>
    <row r="2238" spans="1:25" ht="12.75" customHeight="1" x14ac:dyDescent="0.25">
      <c r="A2238" s="4">
        <v>234</v>
      </c>
      <c r="B2238" s="1" t="s">
        <v>1955</v>
      </c>
      <c r="C2238" s="2" t="s">
        <v>1956</v>
      </c>
      <c r="D2238" s="3" t="s">
        <v>21</v>
      </c>
      <c r="E2238" s="11">
        <v>2.7710000000000002E-2</v>
      </c>
      <c r="F2238" s="11">
        <v>21525.03</v>
      </c>
      <c r="G2238" s="11">
        <v>596.46</v>
      </c>
      <c r="H2238" s="1"/>
      <c r="I2238" s="1"/>
      <c r="J2238" s="1"/>
      <c r="K2238" s="1"/>
      <c r="L2238" s="1"/>
      <c r="M2238" s="4"/>
      <c r="N2238" s="1"/>
      <c r="O2238" s="4"/>
      <c r="P2238" s="4"/>
      <c r="Q2238" s="4"/>
      <c r="R2238" s="4"/>
      <c r="S2238" s="4"/>
      <c r="T2238" s="1"/>
      <c r="U2238" s="1"/>
      <c r="V2238" s="1"/>
      <c r="W2238" s="1"/>
      <c r="X2238" s="1"/>
      <c r="Y2238" s="1"/>
    </row>
    <row r="2239" spans="1:25" ht="12.75" customHeight="1" x14ac:dyDescent="0.25">
      <c r="A2239" s="4">
        <v>235</v>
      </c>
      <c r="B2239" s="1" t="s">
        <v>1936</v>
      </c>
      <c r="C2239" s="2" t="s">
        <v>1937</v>
      </c>
      <c r="D2239" s="3" t="s">
        <v>37</v>
      </c>
      <c r="E2239" s="11">
        <v>0.36</v>
      </c>
      <c r="F2239" s="11">
        <v>4569.87</v>
      </c>
      <c r="G2239" s="11">
        <v>1645.15</v>
      </c>
      <c r="H2239" s="1"/>
      <c r="I2239" s="1"/>
      <c r="J2239" s="1"/>
      <c r="K2239" s="1"/>
      <c r="L2239" s="1"/>
      <c r="M2239" s="4"/>
      <c r="N2239" s="1"/>
      <c r="O2239" s="4"/>
      <c r="P2239" s="4"/>
      <c r="Q2239" s="4"/>
      <c r="R2239" s="4"/>
      <c r="S2239" s="4"/>
      <c r="T2239" s="1"/>
      <c r="U2239" s="1"/>
      <c r="V2239" s="1"/>
      <c r="W2239" s="1"/>
      <c r="X2239" s="1"/>
      <c r="Y2239" s="1"/>
    </row>
    <row r="2240" spans="1:25" ht="12.75" customHeight="1" x14ac:dyDescent="0.25">
      <c r="A2240" s="4">
        <v>236</v>
      </c>
      <c r="B2240" s="1" t="s">
        <v>141</v>
      </c>
      <c r="C2240" s="1" t="s">
        <v>142</v>
      </c>
      <c r="D2240" s="3" t="s">
        <v>60</v>
      </c>
      <c r="E2240" s="11">
        <v>21.24</v>
      </c>
      <c r="F2240" s="11">
        <v>98.38</v>
      </c>
      <c r="G2240" s="11">
        <v>2089.59</v>
      </c>
      <c r="H2240" s="1"/>
      <c r="I2240" s="1"/>
      <c r="J2240" s="1"/>
      <c r="K2240" s="1"/>
      <c r="L2240" s="1"/>
      <c r="M2240" s="4"/>
      <c r="N2240" s="1"/>
      <c r="O2240" s="4"/>
      <c r="P2240" s="4"/>
      <c r="Q2240" s="4"/>
      <c r="R2240" s="4"/>
      <c r="S2240" s="4"/>
      <c r="T2240" s="1"/>
      <c r="U2240" s="1"/>
      <c r="V2240" s="1"/>
      <c r="W2240" s="1"/>
      <c r="X2240" s="1"/>
      <c r="Y2240" s="1"/>
    </row>
    <row r="2241" spans="1:25" ht="12.75" customHeight="1" x14ac:dyDescent="0.25">
      <c r="A2241" s="4">
        <v>237</v>
      </c>
      <c r="B2241" s="1" t="s">
        <v>121</v>
      </c>
      <c r="C2241" s="1" t="s">
        <v>122</v>
      </c>
      <c r="D2241" s="3" t="s">
        <v>60</v>
      </c>
      <c r="E2241" s="11">
        <v>21.24</v>
      </c>
      <c r="F2241" s="11">
        <v>91.93</v>
      </c>
      <c r="G2241" s="11">
        <v>1952.59</v>
      </c>
      <c r="H2241" s="1"/>
      <c r="I2241" s="1"/>
      <c r="J2241" s="1"/>
      <c r="K2241" s="1"/>
      <c r="L2241" s="1"/>
      <c r="M2241" s="4"/>
      <c r="N2241" s="1"/>
      <c r="O2241" s="4"/>
      <c r="P2241" s="4"/>
      <c r="Q2241" s="4"/>
      <c r="R2241" s="4"/>
      <c r="S2241" s="4"/>
      <c r="T2241" s="1"/>
      <c r="U2241" s="1"/>
      <c r="V2241" s="1"/>
      <c r="W2241" s="1"/>
      <c r="X2241" s="1"/>
      <c r="Y2241" s="1"/>
    </row>
    <row r="2242" spans="1:25" ht="12.75" customHeight="1" x14ac:dyDescent="0.25">
      <c r="A2242" s="4">
        <v>238</v>
      </c>
      <c r="B2242" s="1" t="s">
        <v>168</v>
      </c>
      <c r="C2242" s="2" t="s">
        <v>169</v>
      </c>
      <c r="D2242" s="3" t="s">
        <v>43</v>
      </c>
      <c r="E2242" s="11">
        <v>0.14400000000000002</v>
      </c>
      <c r="F2242" s="11">
        <v>1335.2</v>
      </c>
      <c r="G2242" s="11">
        <v>192.27</v>
      </c>
      <c r="H2242" s="1"/>
      <c r="I2242" s="1"/>
      <c r="J2242" s="1"/>
      <c r="K2242" s="1"/>
      <c r="L2242" s="1"/>
      <c r="M2242" s="4"/>
      <c r="N2242" s="1"/>
      <c r="O2242" s="4"/>
      <c r="P2242" s="4"/>
      <c r="Q2242" s="4"/>
      <c r="R2242" s="4"/>
      <c r="S2242" s="4"/>
      <c r="T2242" s="1"/>
      <c r="U2242" s="1"/>
      <c r="V2242" s="1"/>
      <c r="W2242" s="1"/>
      <c r="X2242" s="1"/>
      <c r="Y2242" s="1"/>
    </row>
    <row r="2243" spans="1:25" ht="12.75" customHeight="1" x14ac:dyDescent="0.25">
      <c r="A2243" s="4">
        <v>239</v>
      </c>
      <c r="B2243" s="1" t="s">
        <v>121</v>
      </c>
      <c r="C2243" s="1" t="s">
        <v>122</v>
      </c>
      <c r="D2243" s="3" t="s">
        <v>60</v>
      </c>
      <c r="E2243" s="11">
        <v>16.559999999999999</v>
      </c>
      <c r="F2243" s="11">
        <v>91.93</v>
      </c>
      <c r="G2243" s="11">
        <v>1522.36</v>
      </c>
      <c r="H2243" s="1"/>
      <c r="I2243" s="1"/>
      <c r="J2243" s="1"/>
      <c r="K2243" s="1"/>
      <c r="L2243" s="1"/>
      <c r="M2243" s="4"/>
      <c r="N2243" s="1"/>
      <c r="O2243" s="4"/>
      <c r="P2243" s="4"/>
      <c r="Q2243" s="4"/>
      <c r="R2243" s="4"/>
      <c r="S2243" s="4"/>
      <c r="T2243" s="1"/>
      <c r="U2243" s="1"/>
      <c r="V2243" s="1"/>
      <c r="W2243" s="1"/>
      <c r="X2243" s="1"/>
      <c r="Y2243" s="1"/>
    </row>
    <row r="2244" spans="1:25" ht="12.75" customHeight="1" x14ac:dyDescent="0.25">
      <c r="A2244" s="4">
        <v>240</v>
      </c>
      <c r="B2244" s="2" t="s">
        <v>2594</v>
      </c>
      <c r="C2244" s="2" t="s">
        <v>125</v>
      </c>
      <c r="D2244" s="3" t="s">
        <v>48</v>
      </c>
      <c r="E2244" s="11">
        <v>0.18</v>
      </c>
      <c r="F2244" s="11">
        <v>2216.4299999999998</v>
      </c>
      <c r="G2244" s="11">
        <v>398.96</v>
      </c>
      <c r="H2244" s="1"/>
      <c r="I2244" s="1"/>
      <c r="J2244" s="1"/>
      <c r="K2244" s="1"/>
      <c r="L2244" s="1"/>
      <c r="M2244" s="4"/>
      <c r="N2244" s="1"/>
      <c r="O2244" s="4"/>
      <c r="P2244" s="4"/>
      <c r="Q2244" s="4"/>
      <c r="R2244" s="4"/>
      <c r="S2244" s="4"/>
      <c r="T2244" s="1"/>
      <c r="U2244" s="1"/>
      <c r="V2244" s="1"/>
      <c r="W2244" s="1"/>
      <c r="X2244" s="1"/>
      <c r="Y2244" s="1"/>
    </row>
    <row r="2245" spans="1:25" ht="12.75" customHeight="1" x14ac:dyDescent="0.25">
      <c r="A2245" s="4">
        <v>241</v>
      </c>
      <c r="B2245" s="1" t="s">
        <v>1957</v>
      </c>
      <c r="C2245" s="1" t="s">
        <v>1958</v>
      </c>
      <c r="D2245" s="3" t="s">
        <v>83</v>
      </c>
      <c r="E2245" s="11">
        <v>0.122</v>
      </c>
      <c r="F2245" s="11">
        <v>65904.02</v>
      </c>
      <c r="G2245" s="11">
        <v>8040.29</v>
      </c>
      <c r="H2245" s="1"/>
      <c r="I2245" s="1"/>
      <c r="J2245" s="1"/>
      <c r="K2245" s="1"/>
      <c r="L2245" s="1"/>
      <c r="M2245" s="4"/>
      <c r="N2245" s="1"/>
      <c r="O2245" s="4"/>
      <c r="P2245" s="4"/>
      <c r="Q2245" s="4"/>
      <c r="R2245" s="4"/>
      <c r="S2245" s="4"/>
      <c r="T2245" s="1"/>
      <c r="U2245" s="1"/>
      <c r="V2245" s="1"/>
      <c r="W2245" s="1"/>
      <c r="X2245" s="1"/>
      <c r="Y2245" s="1"/>
    </row>
    <row r="2246" spans="1:25" ht="12.75" customHeight="1" x14ac:dyDescent="0.25">
      <c r="A2246" s="4">
        <v>242</v>
      </c>
      <c r="B2246" s="2" t="s">
        <v>2595</v>
      </c>
      <c r="C2246" s="2" t="s">
        <v>134</v>
      </c>
      <c r="D2246" s="3" t="s">
        <v>48</v>
      </c>
      <c r="E2246" s="11">
        <v>3.09</v>
      </c>
      <c r="F2246" s="11">
        <v>1770.54</v>
      </c>
      <c r="G2246" s="11">
        <v>5470.97</v>
      </c>
      <c r="H2246" s="1"/>
      <c r="I2246" s="1"/>
      <c r="J2246" s="1"/>
      <c r="K2246" s="1"/>
      <c r="L2246" s="1"/>
      <c r="M2246" s="4"/>
      <c r="N2246" s="1"/>
      <c r="O2246" s="4"/>
      <c r="P2246" s="4"/>
      <c r="Q2246" s="4"/>
      <c r="R2246" s="4"/>
      <c r="S2246" s="4"/>
      <c r="T2246" s="1"/>
      <c r="U2246" s="1"/>
      <c r="V2246" s="1"/>
      <c r="W2246" s="1"/>
      <c r="X2246" s="1"/>
      <c r="Y2246" s="1"/>
    </row>
    <row r="2247" spans="1:25" ht="12.75" customHeight="1" x14ac:dyDescent="0.25">
      <c r="A2247" s="4">
        <v>243</v>
      </c>
      <c r="B2247" s="1" t="s">
        <v>195</v>
      </c>
      <c r="C2247" s="2" t="s">
        <v>196</v>
      </c>
      <c r="D2247" s="3" t="s">
        <v>37</v>
      </c>
      <c r="E2247" s="11">
        <v>0.24399999999999999</v>
      </c>
      <c r="F2247" s="11">
        <v>8021.02</v>
      </c>
      <c r="G2247" s="11">
        <v>1957.13</v>
      </c>
      <c r="H2247" s="1"/>
      <c r="I2247" s="1"/>
      <c r="J2247" s="1"/>
      <c r="K2247" s="1"/>
      <c r="L2247" s="1"/>
      <c r="M2247" s="4"/>
      <c r="N2247" s="1"/>
      <c r="O2247" s="4"/>
      <c r="P2247" s="4"/>
      <c r="Q2247" s="4"/>
      <c r="R2247" s="4"/>
      <c r="S2247" s="4"/>
      <c r="T2247" s="1"/>
      <c r="U2247" s="1"/>
      <c r="V2247" s="1"/>
      <c r="W2247" s="1"/>
      <c r="X2247" s="1"/>
      <c r="Y2247" s="1"/>
    </row>
    <row r="2248" spans="1:25" ht="12.75" customHeight="1" x14ac:dyDescent="0.25">
      <c r="A2248" s="4">
        <v>244</v>
      </c>
      <c r="B2248" s="2" t="s">
        <v>2499</v>
      </c>
      <c r="C2248" s="2" t="s">
        <v>1959</v>
      </c>
      <c r="D2248" s="3" t="s">
        <v>37</v>
      </c>
      <c r="E2248" s="11">
        <v>0.24399999999999999</v>
      </c>
      <c r="F2248" s="11">
        <v>344.09</v>
      </c>
      <c r="G2248" s="11">
        <v>83.96</v>
      </c>
      <c r="H2248" s="1"/>
      <c r="I2248" s="1"/>
      <c r="J2248" s="1"/>
      <c r="K2248" s="1"/>
      <c r="L2248" s="1"/>
      <c r="M2248" s="4"/>
      <c r="N2248" s="1"/>
      <c r="O2248" s="4"/>
      <c r="P2248" s="4"/>
      <c r="Q2248" s="4"/>
      <c r="R2248" s="4"/>
      <c r="S2248" s="4"/>
      <c r="T2248" s="1"/>
      <c r="U2248" s="1"/>
      <c r="V2248" s="1"/>
      <c r="W2248" s="1"/>
      <c r="X2248" s="1"/>
      <c r="Y2248" s="1"/>
    </row>
    <row r="2249" spans="1:25" ht="12.75" customHeight="1" x14ac:dyDescent="0.25">
      <c r="A2249" s="4">
        <v>245</v>
      </c>
      <c r="B2249" s="1" t="s">
        <v>2599</v>
      </c>
      <c r="C2249" s="2" t="s">
        <v>147</v>
      </c>
      <c r="D2249" s="3" t="s">
        <v>21</v>
      </c>
      <c r="E2249" s="11">
        <v>6.5880000000000001E-3</v>
      </c>
      <c r="F2249" s="11">
        <v>78784.53</v>
      </c>
      <c r="G2249" s="11">
        <v>519.03</v>
      </c>
      <c r="H2249" s="1"/>
      <c r="I2249" s="1"/>
      <c r="J2249" s="1"/>
      <c r="K2249" s="1"/>
      <c r="L2249" s="1"/>
      <c r="M2249" s="4"/>
      <c r="N2249" s="1"/>
      <c r="O2249" s="4"/>
      <c r="P2249" s="4"/>
      <c r="Q2249" s="4"/>
      <c r="R2249" s="4"/>
      <c r="S2249" s="4"/>
      <c r="T2249" s="1"/>
      <c r="U2249" s="1"/>
      <c r="V2249" s="1"/>
      <c r="W2249" s="1"/>
      <c r="X2249" s="1"/>
      <c r="Y2249" s="1"/>
    </row>
    <row r="2250" spans="1:25" ht="12.75" customHeight="1" x14ac:dyDescent="0.25">
      <c r="A2250" s="4">
        <v>246</v>
      </c>
      <c r="B2250" s="2" t="s">
        <v>2607</v>
      </c>
      <c r="C2250" s="2" t="s">
        <v>198</v>
      </c>
      <c r="D2250" s="3" t="s">
        <v>35</v>
      </c>
      <c r="E2250" s="11">
        <v>2</v>
      </c>
      <c r="F2250" s="11">
        <v>114.85</v>
      </c>
      <c r="G2250" s="11">
        <v>229.7</v>
      </c>
      <c r="H2250" s="1"/>
      <c r="I2250" s="1"/>
      <c r="J2250" s="1"/>
      <c r="K2250" s="1"/>
      <c r="L2250" s="1"/>
      <c r="M2250" s="4"/>
      <c r="N2250" s="1"/>
      <c r="O2250" s="4"/>
      <c r="P2250" s="4"/>
      <c r="Q2250" s="4"/>
      <c r="R2250" s="4"/>
      <c r="S2250" s="4"/>
      <c r="T2250" s="1"/>
      <c r="U2250" s="1"/>
      <c r="V2250" s="1"/>
      <c r="W2250" s="1"/>
      <c r="X2250" s="1"/>
      <c r="Y2250" s="1"/>
    </row>
    <row r="2251" spans="1:25" ht="12.75" customHeight="1" x14ac:dyDescent="0.25">
      <c r="A2251" s="4">
        <v>247</v>
      </c>
      <c r="B2251" s="1" t="s">
        <v>141</v>
      </c>
      <c r="C2251" s="1" t="s">
        <v>142</v>
      </c>
      <c r="D2251" s="3" t="s">
        <v>60</v>
      </c>
      <c r="E2251" s="11">
        <v>9.0280000000000005</v>
      </c>
      <c r="F2251" s="11">
        <v>98.38</v>
      </c>
      <c r="G2251" s="11">
        <v>888.17</v>
      </c>
      <c r="H2251" s="1"/>
      <c r="I2251" s="1"/>
      <c r="J2251" s="1"/>
      <c r="K2251" s="1"/>
      <c r="L2251" s="1"/>
      <c r="M2251" s="4"/>
      <c r="N2251" s="1"/>
      <c r="O2251" s="4"/>
      <c r="P2251" s="4"/>
      <c r="Q2251" s="4"/>
      <c r="R2251" s="4"/>
      <c r="S2251" s="4"/>
      <c r="T2251" s="1"/>
      <c r="U2251" s="1"/>
      <c r="V2251" s="1"/>
      <c r="W2251" s="1"/>
      <c r="X2251" s="1"/>
      <c r="Y2251" s="1"/>
    </row>
    <row r="2252" spans="1:25" ht="12.75" customHeight="1" x14ac:dyDescent="0.25">
      <c r="A2252" s="4">
        <v>248</v>
      </c>
      <c r="B2252" s="1" t="s">
        <v>121</v>
      </c>
      <c r="C2252" s="1" t="s">
        <v>122</v>
      </c>
      <c r="D2252" s="3" t="s">
        <v>60</v>
      </c>
      <c r="E2252" s="11">
        <v>9.0280000000000005</v>
      </c>
      <c r="F2252" s="11">
        <v>91.93</v>
      </c>
      <c r="G2252" s="11">
        <v>829.94</v>
      </c>
      <c r="H2252" s="1"/>
      <c r="I2252" s="1"/>
      <c r="J2252" s="1"/>
      <c r="K2252" s="1"/>
      <c r="L2252" s="1"/>
      <c r="M2252" s="4"/>
      <c r="N2252" s="1"/>
      <c r="O2252" s="4"/>
      <c r="P2252" s="4"/>
      <c r="Q2252" s="4"/>
      <c r="R2252" s="4"/>
      <c r="S2252" s="4"/>
      <c r="T2252" s="1"/>
      <c r="U2252" s="1"/>
      <c r="V2252" s="1"/>
      <c r="W2252" s="1"/>
      <c r="X2252" s="1"/>
      <c r="Y2252" s="1"/>
    </row>
    <row r="2253" spans="1:25" ht="12.75" customHeight="1" x14ac:dyDescent="0.25">
      <c r="A2253" s="4">
        <v>249</v>
      </c>
      <c r="B2253" s="1" t="s">
        <v>168</v>
      </c>
      <c r="C2253" s="2" t="s">
        <v>169</v>
      </c>
      <c r="D2253" s="3" t="s">
        <v>43</v>
      </c>
      <c r="E2253" s="11">
        <v>7.3200000000000001E-2</v>
      </c>
      <c r="F2253" s="11">
        <v>1335.2</v>
      </c>
      <c r="G2253" s="11">
        <v>97.74</v>
      </c>
      <c r="H2253" s="1"/>
      <c r="I2253" s="1"/>
      <c r="J2253" s="1"/>
      <c r="K2253" s="1"/>
      <c r="L2253" s="1"/>
      <c r="M2253" s="4"/>
      <c r="N2253" s="1"/>
      <c r="O2253" s="4"/>
      <c r="P2253" s="4"/>
      <c r="Q2253" s="4"/>
      <c r="R2253" s="4"/>
      <c r="S2253" s="4"/>
      <c r="T2253" s="1"/>
      <c r="U2253" s="1"/>
      <c r="V2253" s="1"/>
      <c r="W2253" s="1"/>
      <c r="X2253" s="1"/>
      <c r="Y2253" s="1"/>
    </row>
    <row r="2254" spans="1:25" ht="12.75" customHeight="1" x14ac:dyDescent="0.25">
      <c r="A2254" s="4">
        <v>250</v>
      </c>
      <c r="B2254" s="1" t="s">
        <v>121</v>
      </c>
      <c r="C2254" s="1" t="s">
        <v>122</v>
      </c>
      <c r="D2254" s="3" t="s">
        <v>60</v>
      </c>
      <c r="E2254" s="11">
        <v>8.4179999999999993</v>
      </c>
      <c r="F2254" s="11">
        <v>91.93</v>
      </c>
      <c r="G2254" s="11">
        <v>773.87</v>
      </c>
      <c r="H2254" s="1"/>
      <c r="I2254" s="1"/>
      <c r="J2254" s="1"/>
      <c r="K2254" s="1"/>
      <c r="L2254" s="1"/>
      <c r="M2254" s="4"/>
      <c r="N2254" s="1"/>
      <c r="O2254" s="4"/>
      <c r="P2254" s="4"/>
      <c r="Q2254" s="4"/>
      <c r="R2254" s="4"/>
      <c r="S2254" s="4"/>
      <c r="T2254" s="1"/>
      <c r="U2254" s="1"/>
      <c r="V2254" s="1"/>
      <c r="W2254" s="1"/>
      <c r="X2254" s="1"/>
      <c r="Y2254" s="1"/>
    </row>
    <row r="2255" spans="1:25" ht="12.75" customHeight="1" x14ac:dyDescent="0.25">
      <c r="A2255" s="4">
        <v>251</v>
      </c>
      <c r="B2255" s="2" t="s">
        <v>2594</v>
      </c>
      <c r="C2255" s="2" t="s">
        <v>125</v>
      </c>
      <c r="D2255" s="3" t="s">
        <v>48</v>
      </c>
      <c r="E2255" s="11">
        <v>0.122</v>
      </c>
      <c r="F2255" s="11">
        <v>2216.4299999999998</v>
      </c>
      <c r="G2255" s="11">
        <v>270.39999999999998</v>
      </c>
      <c r="H2255" s="1"/>
      <c r="I2255" s="1"/>
      <c r="J2255" s="1"/>
      <c r="K2255" s="1"/>
      <c r="L2255" s="1"/>
      <c r="M2255" s="4"/>
      <c r="N2255" s="1"/>
      <c r="O2255" s="4"/>
      <c r="P2255" s="4"/>
      <c r="Q2255" s="4"/>
      <c r="R2255" s="4"/>
      <c r="S2255" s="4"/>
      <c r="T2255" s="1"/>
      <c r="U2255" s="1"/>
      <c r="V2255" s="1"/>
      <c r="W2255" s="1"/>
      <c r="X2255" s="1"/>
      <c r="Y2255" s="1"/>
    </row>
    <row r="2256" spans="1:25" ht="12.75" customHeight="1" x14ac:dyDescent="0.25">
      <c r="A2256" s="4">
        <v>252</v>
      </c>
      <c r="B2256" s="1" t="s">
        <v>1457</v>
      </c>
      <c r="C2256" s="2" t="s">
        <v>1458</v>
      </c>
      <c r="D2256" s="3" t="s">
        <v>21</v>
      </c>
      <c r="E2256" s="11">
        <v>2.8730000000000002E-2</v>
      </c>
      <c r="F2256" s="11">
        <v>90811.51</v>
      </c>
      <c r="G2256" s="11">
        <v>2609.0100000000002</v>
      </c>
      <c r="H2256" s="1"/>
      <c r="I2256" s="1"/>
      <c r="J2256" s="1"/>
      <c r="K2256" s="1"/>
      <c r="L2256" s="1"/>
      <c r="M2256" s="4"/>
      <c r="N2256" s="1"/>
      <c r="O2256" s="4"/>
      <c r="P2256" s="4"/>
      <c r="Q2256" s="4"/>
      <c r="R2256" s="4"/>
      <c r="S2256" s="4"/>
      <c r="T2256" s="1"/>
      <c r="U2256" s="1"/>
      <c r="V2256" s="1"/>
      <c r="W2256" s="1"/>
      <c r="X2256" s="1"/>
      <c r="Y2256" s="1"/>
    </row>
    <row r="2257" spans="1:25" ht="12.75" customHeight="1" x14ac:dyDescent="0.25">
      <c r="A2257" s="4">
        <v>253</v>
      </c>
      <c r="B2257" s="2" t="s">
        <v>2603</v>
      </c>
      <c r="C2257" s="1" t="s">
        <v>165</v>
      </c>
      <c r="D2257" s="3" t="s">
        <v>35</v>
      </c>
      <c r="E2257" s="11">
        <v>124</v>
      </c>
      <c r="F2257" s="11">
        <v>0.65</v>
      </c>
      <c r="G2257" s="11">
        <v>80.599999999999994</v>
      </c>
      <c r="H2257" s="1"/>
      <c r="I2257" s="1"/>
      <c r="J2257" s="1"/>
      <c r="K2257" s="1"/>
      <c r="L2257" s="1"/>
      <c r="M2257" s="4"/>
      <c r="N2257" s="1"/>
      <c r="O2257" s="4"/>
      <c r="P2257" s="4"/>
      <c r="Q2257" s="4"/>
      <c r="R2257" s="4"/>
      <c r="S2257" s="4"/>
      <c r="T2257" s="1"/>
      <c r="U2257" s="1"/>
      <c r="V2257" s="1"/>
      <c r="W2257" s="1"/>
      <c r="X2257" s="1"/>
      <c r="Y2257" s="1"/>
    </row>
    <row r="2258" spans="1:25" ht="12.75" customHeight="1" x14ac:dyDescent="0.25">
      <c r="A2258" s="4">
        <v>254</v>
      </c>
      <c r="B2258" s="1" t="s">
        <v>1957</v>
      </c>
      <c r="C2258" s="1" t="s">
        <v>1958</v>
      </c>
      <c r="D2258" s="3" t="s">
        <v>83</v>
      </c>
      <c r="E2258" s="11">
        <v>0.122</v>
      </c>
      <c r="F2258" s="11">
        <v>65904.02</v>
      </c>
      <c r="G2258" s="11">
        <v>8040.29</v>
      </c>
      <c r="H2258" s="1"/>
      <c r="I2258" s="1"/>
      <c r="J2258" s="1"/>
      <c r="K2258" s="1"/>
      <c r="L2258" s="1"/>
      <c r="M2258" s="4"/>
      <c r="N2258" s="1"/>
      <c r="O2258" s="4"/>
      <c r="P2258" s="4"/>
      <c r="Q2258" s="4"/>
      <c r="R2258" s="4"/>
      <c r="S2258" s="4"/>
      <c r="T2258" s="1"/>
      <c r="U2258" s="1"/>
      <c r="V2258" s="1"/>
      <c r="W2258" s="1"/>
      <c r="X2258" s="1"/>
      <c r="Y2258" s="1"/>
    </row>
    <row r="2259" spans="1:25" ht="12.75" customHeight="1" x14ac:dyDescent="0.25">
      <c r="A2259" s="4">
        <v>255</v>
      </c>
      <c r="B2259" s="2" t="s">
        <v>2595</v>
      </c>
      <c r="C2259" s="2" t="s">
        <v>134</v>
      </c>
      <c r="D2259" s="3" t="s">
        <v>48</v>
      </c>
      <c r="E2259" s="11">
        <v>3.09</v>
      </c>
      <c r="F2259" s="11">
        <v>1770.54</v>
      </c>
      <c r="G2259" s="11">
        <v>5470.97</v>
      </c>
      <c r="H2259" s="1"/>
      <c r="I2259" s="1"/>
      <c r="J2259" s="1"/>
      <c r="K2259" s="1"/>
      <c r="L2259" s="1"/>
      <c r="M2259" s="4"/>
      <c r="N2259" s="1"/>
      <c r="O2259" s="4"/>
      <c r="P2259" s="4"/>
      <c r="Q2259" s="4"/>
      <c r="R2259" s="4"/>
      <c r="S2259" s="4"/>
      <c r="T2259" s="1"/>
      <c r="U2259" s="1"/>
      <c r="V2259" s="1"/>
      <c r="W2259" s="1"/>
      <c r="X2259" s="1"/>
      <c r="Y2259" s="1"/>
    </row>
    <row r="2260" spans="1:25" ht="12.75" customHeight="1" x14ac:dyDescent="0.25">
      <c r="A2260" s="4">
        <v>256</v>
      </c>
      <c r="B2260" s="1" t="s">
        <v>1960</v>
      </c>
      <c r="C2260" s="2" t="s">
        <v>1961</v>
      </c>
      <c r="D2260" s="3" t="s">
        <v>43</v>
      </c>
      <c r="E2260" s="11">
        <v>6.0999999999999999E-2</v>
      </c>
      <c r="F2260" s="11">
        <v>6803.96</v>
      </c>
      <c r="G2260" s="11">
        <v>415.04</v>
      </c>
      <c r="H2260" s="1"/>
      <c r="I2260" s="1"/>
      <c r="J2260" s="1"/>
      <c r="K2260" s="1"/>
      <c r="L2260" s="1"/>
      <c r="M2260" s="4"/>
      <c r="N2260" s="1"/>
      <c r="O2260" s="4"/>
      <c r="P2260" s="4"/>
      <c r="Q2260" s="4"/>
      <c r="R2260" s="4"/>
      <c r="S2260" s="4"/>
      <c r="T2260" s="1"/>
      <c r="U2260" s="1"/>
      <c r="V2260" s="1"/>
      <c r="W2260" s="1"/>
      <c r="X2260" s="1"/>
      <c r="Y2260" s="1"/>
    </row>
    <row r="2261" spans="1:25" ht="12.75" customHeight="1" x14ac:dyDescent="0.25">
      <c r="A2261" s="4">
        <v>257</v>
      </c>
      <c r="B2261" s="1" t="s">
        <v>160</v>
      </c>
      <c r="C2261" s="2" t="s">
        <v>161</v>
      </c>
      <c r="D2261" s="3" t="s">
        <v>43</v>
      </c>
      <c r="E2261" s="11">
        <v>0.10004</v>
      </c>
      <c r="F2261" s="11">
        <v>9130</v>
      </c>
      <c r="G2261" s="11">
        <v>913.37</v>
      </c>
      <c r="H2261" s="1"/>
      <c r="I2261" s="1"/>
      <c r="J2261" s="1"/>
      <c r="K2261" s="1"/>
      <c r="L2261" s="1"/>
      <c r="M2261" s="4"/>
      <c r="N2261" s="1"/>
      <c r="O2261" s="4"/>
      <c r="P2261" s="4"/>
      <c r="Q2261" s="4"/>
      <c r="R2261" s="4"/>
      <c r="S2261" s="4"/>
      <c r="T2261" s="1"/>
      <c r="U2261" s="1"/>
      <c r="V2261" s="1"/>
      <c r="W2261" s="1"/>
      <c r="X2261" s="1"/>
      <c r="Y2261" s="1"/>
    </row>
    <row r="2262" spans="1:25" ht="12.75" customHeight="1" x14ac:dyDescent="0.25">
      <c r="A2262" s="4">
        <v>258</v>
      </c>
      <c r="B2262" s="1" t="s">
        <v>1457</v>
      </c>
      <c r="C2262" s="2" t="s">
        <v>1458</v>
      </c>
      <c r="D2262" s="3" t="s">
        <v>21</v>
      </c>
      <c r="E2262" s="11">
        <v>3.9300000000000002E-2</v>
      </c>
      <c r="F2262" s="11">
        <v>90811.51</v>
      </c>
      <c r="G2262" s="11">
        <v>3568.89</v>
      </c>
      <c r="H2262" s="1"/>
      <c r="I2262" s="1"/>
      <c r="J2262" s="1"/>
      <c r="K2262" s="1"/>
      <c r="L2262" s="1"/>
      <c r="M2262" s="4"/>
      <c r="N2262" s="1"/>
      <c r="O2262" s="4"/>
      <c r="P2262" s="4"/>
      <c r="Q2262" s="4"/>
      <c r="R2262" s="4"/>
      <c r="S2262" s="4"/>
      <c r="T2262" s="1"/>
      <c r="U2262" s="1"/>
      <c r="V2262" s="1"/>
      <c r="W2262" s="1"/>
      <c r="X2262" s="1"/>
      <c r="Y2262" s="1"/>
    </row>
    <row r="2263" spans="1:25" ht="12.75" customHeight="1" x14ac:dyDescent="0.25">
      <c r="A2263" s="4">
        <v>259</v>
      </c>
      <c r="B2263" s="1" t="s">
        <v>195</v>
      </c>
      <c r="C2263" s="2" t="s">
        <v>196</v>
      </c>
      <c r="D2263" s="3" t="s">
        <v>37</v>
      </c>
      <c r="E2263" s="11">
        <v>0.255</v>
      </c>
      <c r="F2263" s="11">
        <v>8021.02</v>
      </c>
      <c r="G2263" s="11">
        <v>2045.36</v>
      </c>
      <c r="H2263" s="1"/>
      <c r="I2263" s="1"/>
      <c r="J2263" s="1"/>
      <c r="K2263" s="1"/>
      <c r="L2263" s="1"/>
      <c r="M2263" s="4"/>
      <c r="N2263" s="1"/>
      <c r="O2263" s="4"/>
      <c r="P2263" s="4"/>
      <c r="Q2263" s="4"/>
      <c r="R2263" s="4"/>
      <c r="S2263" s="4"/>
      <c r="T2263" s="1"/>
      <c r="U2263" s="1"/>
      <c r="V2263" s="1"/>
      <c r="W2263" s="1"/>
      <c r="X2263" s="1"/>
      <c r="Y2263" s="1"/>
    </row>
    <row r="2264" spans="1:25" ht="12.75" customHeight="1" x14ac:dyDescent="0.25">
      <c r="A2264" s="4">
        <v>260</v>
      </c>
      <c r="B2264" s="1" t="s">
        <v>2599</v>
      </c>
      <c r="C2264" s="2" t="s">
        <v>147</v>
      </c>
      <c r="D2264" s="3" t="s">
        <v>21</v>
      </c>
      <c r="E2264" s="11">
        <v>1.0964999999999999E-2</v>
      </c>
      <c r="F2264" s="11">
        <v>78784.53</v>
      </c>
      <c r="G2264" s="11">
        <v>863.87</v>
      </c>
      <c r="H2264" s="1"/>
      <c r="I2264" s="1"/>
      <c r="J2264" s="1"/>
      <c r="K2264" s="1"/>
      <c r="L2264" s="1"/>
      <c r="M2264" s="4"/>
      <c r="N2264" s="1"/>
      <c r="O2264" s="4"/>
      <c r="P2264" s="4"/>
      <c r="Q2264" s="4"/>
      <c r="R2264" s="4"/>
      <c r="S2264" s="4"/>
      <c r="T2264" s="1"/>
      <c r="U2264" s="1"/>
      <c r="V2264" s="1"/>
      <c r="W2264" s="1"/>
      <c r="X2264" s="1"/>
      <c r="Y2264" s="1"/>
    </row>
    <row r="2265" spans="1:25" ht="12.75" customHeight="1" x14ac:dyDescent="0.25">
      <c r="A2265" s="4">
        <v>261</v>
      </c>
      <c r="B2265" s="2" t="s">
        <v>2607</v>
      </c>
      <c r="C2265" s="2" t="s">
        <v>198</v>
      </c>
      <c r="D2265" s="3" t="s">
        <v>35</v>
      </c>
      <c r="E2265" s="11">
        <v>2</v>
      </c>
      <c r="F2265" s="11">
        <v>114.85</v>
      </c>
      <c r="G2265" s="11">
        <v>229.7</v>
      </c>
      <c r="H2265" s="1"/>
      <c r="I2265" s="1"/>
      <c r="J2265" s="1"/>
      <c r="K2265" s="1"/>
      <c r="L2265" s="1"/>
      <c r="M2265" s="4"/>
      <c r="N2265" s="1"/>
      <c r="O2265" s="4"/>
      <c r="P2265" s="4"/>
      <c r="Q2265" s="4"/>
      <c r="R2265" s="4"/>
      <c r="S2265" s="4"/>
      <c r="T2265" s="1"/>
      <c r="U2265" s="1"/>
      <c r="V2265" s="1"/>
      <c r="W2265" s="1"/>
      <c r="X2265" s="1"/>
      <c r="Y2265" s="1"/>
    </row>
    <row r="2266" spans="1:25" ht="12.75" customHeight="1" x14ac:dyDescent="0.25">
      <c r="A2266" s="4">
        <v>262</v>
      </c>
      <c r="B2266" s="1" t="s">
        <v>141</v>
      </c>
      <c r="C2266" s="1" t="s">
        <v>142</v>
      </c>
      <c r="D2266" s="3" t="s">
        <v>60</v>
      </c>
      <c r="E2266" s="11">
        <v>15.045</v>
      </c>
      <c r="F2266" s="11">
        <v>98.38</v>
      </c>
      <c r="G2266" s="11">
        <v>1480.13</v>
      </c>
      <c r="H2266" s="1"/>
      <c r="I2266" s="1"/>
      <c r="J2266" s="1"/>
      <c r="K2266" s="1"/>
      <c r="L2266" s="1"/>
      <c r="M2266" s="4"/>
      <c r="N2266" s="1"/>
      <c r="O2266" s="4"/>
      <c r="P2266" s="4"/>
      <c r="Q2266" s="4"/>
      <c r="R2266" s="4"/>
      <c r="S2266" s="4"/>
      <c r="T2266" s="1"/>
      <c r="U2266" s="1"/>
      <c r="V2266" s="1"/>
      <c r="W2266" s="1"/>
      <c r="X2266" s="1"/>
      <c r="Y2266" s="1"/>
    </row>
    <row r="2267" spans="1:25" ht="12.75" customHeight="1" x14ac:dyDescent="0.25">
      <c r="A2267" s="4">
        <v>263</v>
      </c>
      <c r="B2267" s="1" t="s">
        <v>121</v>
      </c>
      <c r="C2267" s="1" t="s">
        <v>122</v>
      </c>
      <c r="D2267" s="3" t="s">
        <v>60</v>
      </c>
      <c r="E2267" s="11">
        <v>15.045</v>
      </c>
      <c r="F2267" s="11">
        <v>91.93</v>
      </c>
      <c r="G2267" s="11">
        <v>1383.09</v>
      </c>
      <c r="H2267" s="1"/>
      <c r="I2267" s="1"/>
      <c r="J2267" s="1"/>
      <c r="K2267" s="1"/>
      <c r="L2267" s="1"/>
      <c r="M2267" s="4"/>
      <c r="N2267" s="1"/>
      <c r="O2267" s="4"/>
      <c r="P2267" s="4"/>
      <c r="Q2267" s="4"/>
      <c r="R2267" s="4"/>
      <c r="S2267" s="4"/>
      <c r="T2267" s="1"/>
      <c r="U2267" s="1"/>
      <c r="V2267" s="1"/>
      <c r="W2267" s="1"/>
      <c r="X2267" s="1"/>
      <c r="Y2267" s="1"/>
    </row>
    <row r="2268" spans="1:25" ht="12.75" customHeight="1" x14ac:dyDescent="0.25">
      <c r="A2268" s="4">
        <v>264</v>
      </c>
      <c r="B2268" s="1" t="s">
        <v>168</v>
      </c>
      <c r="C2268" s="2" t="s">
        <v>169</v>
      </c>
      <c r="D2268" s="3" t="s">
        <v>43</v>
      </c>
      <c r="E2268" s="11">
        <v>0.26775000000000004</v>
      </c>
      <c r="F2268" s="11">
        <v>1335.2</v>
      </c>
      <c r="G2268" s="11">
        <v>357.5</v>
      </c>
      <c r="H2268" s="1"/>
      <c r="I2268" s="1"/>
      <c r="J2268" s="1"/>
      <c r="K2268" s="1"/>
      <c r="L2268" s="1"/>
      <c r="M2268" s="4"/>
      <c r="N2268" s="1"/>
      <c r="O2268" s="4"/>
      <c r="P2268" s="4"/>
      <c r="Q2268" s="4"/>
      <c r="R2268" s="4"/>
      <c r="S2268" s="4"/>
      <c r="T2268" s="1"/>
      <c r="U2268" s="1"/>
      <c r="V2268" s="1"/>
      <c r="W2268" s="1"/>
      <c r="X2268" s="1"/>
      <c r="Y2268" s="1"/>
    </row>
    <row r="2269" spans="1:25" ht="12.75" customHeight="1" x14ac:dyDescent="0.25">
      <c r="A2269" s="4">
        <v>265</v>
      </c>
      <c r="B2269" s="1" t="s">
        <v>121</v>
      </c>
      <c r="C2269" s="1" t="s">
        <v>122</v>
      </c>
      <c r="D2269" s="3" t="s">
        <v>60</v>
      </c>
      <c r="E2269" s="11">
        <v>30.791250000000002</v>
      </c>
      <c r="F2269" s="11">
        <v>91.93</v>
      </c>
      <c r="G2269" s="11">
        <v>2830.64</v>
      </c>
      <c r="H2269" s="1"/>
      <c r="I2269" s="1"/>
      <c r="J2269" s="1"/>
      <c r="K2269" s="1"/>
      <c r="L2269" s="1"/>
      <c r="M2269" s="4"/>
      <c r="N2269" s="1"/>
      <c r="O2269" s="4"/>
      <c r="P2269" s="4"/>
      <c r="Q2269" s="4"/>
      <c r="R2269" s="4"/>
      <c r="S2269" s="4"/>
      <c r="T2269" s="1"/>
      <c r="U2269" s="1"/>
      <c r="V2269" s="1"/>
      <c r="W2269" s="1"/>
      <c r="X2269" s="1"/>
      <c r="Y2269" s="1"/>
    </row>
    <row r="2270" spans="1:25" ht="12.75" customHeight="1" x14ac:dyDescent="0.25">
      <c r="A2270" s="4">
        <v>266</v>
      </c>
      <c r="B2270" s="2" t="s">
        <v>2594</v>
      </c>
      <c r="C2270" s="2" t="s">
        <v>125</v>
      </c>
      <c r="D2270" s="3" t="s">
        <v>48</v>
      </c>
      <c r="E2270" s="11">
        <v>0.1275</v>
      </c>
      <c r="F2270" s="11">
        <v>2216.4299999999998</v>
      </c>
      <c r="G2270" s="11">
        <v>282.58999999999997</v>
      </c>
      <c r="H2270" s="1"/>
      <c r="I2270" s="1"/>
      <c r="J2270" s="1"/>
      <c r="K2270" s="1"/>
      <c r="L2270" s="1"/>
      <c r="M2270" s="4"/>
      <c r="N2270" s="1"/>
      <c r="O2270" s="4"/>
      <c r="P2270" s="4"/>
      <c r="Q2270" s="4"/>
      <c r="R2270" s="4"/>
      <c r="S2270" s="4"/>
      <c r="T2270" s="1"/>
      <c r="U2270" s="1"/>
      <c r="V2270" s="1"/>
      <c r="W2270" s="1"/>
      <c r="X2270" s="1"/>
      <c r="Y2270" s="1"/>
    </row>
    <row r="2271" spans="1:25" ht="12.75" customHeight="1" x14ac:dyDescent="0.25">
      <c r="A2271" s="4">
        <v>267</v>
      </c>
      <c r="B2271" s="1" t="s">
        <v>1457</v>
      </c>
      <c r="C2271" s="2" t="s">
        <v>1458</v>
      </c>
      <c r="D2271" s="3" t="s">
        <v>21</v>
      </c>
      <c r="E2271" s="11">
        <v>3.3030000000000004E-2</v>
      </c>
      <c r="F2271" s="11">
        <v>90811.51</v>
      </c>
      <c r="G2271" s="11">
        <v>2999.5</v>
      </c>
      <c r="H2271" s="1"/>
      <c r="I2271" s="1"/>
      <c r="J2271" s="1"/>
      <c r="K2271" s="1"/>
      <c r="L2271" s="1"/>
      <c r="M2271" s="4"/>
      <c r="N2271" s="1"/>
      <c r="O2271" s="4"/>
      <c r="P2271" s="4"/>
      <c r="Q2271" s="4"/>
      <c r="R2271" s="4"/>
      <c r="S2271" s="4"/>
      <c r="T2271" s="1"/>
      <c r="U2271" s="1"/>
      <c r="V2271" s="1"/>
      <c r="W2271" s="1"/>
      <c r="X2271" s="1"/>
      <c r="Y2271" s="1"/>
    </row>
    <row r="2272" spans="1:25" ht="12.75" customHeight="1" x14ac:dyDescent="0.25">
      <c r="A2272" s="4">
        <v>268</v>
      </c>
      <c r="B2272" s="2" t="s">
        <v>2603</v>
      </c>
      <c r="C2272" s="1" t="s">
        <v>165</v>
      </c>
      <c r="D2272" s="3" t="s">
        <v>35</v>
      </c>
      <c r="E2272" s="11">
        <v>128</v>
      </c>
      <c r="F2272" s="11">
        <v>0.65</v>
      </c>
      <c r="G2272" s="11">
        <v>83.2</v>
      </c>
      <c r="H2272" s="1"/>
      <c r="I2272" s="1"/>
      <c r="J2272" s="1"/>
      <c r="K2272" s="1"/>
      <c r="L2272" s="1"/>
      <c r="M2272" s="4"/>
      <c r="N2272" s="1"/>
      <c r="O2272" s="4"/>
      <c r="P2272" s="4"/>
      <c r="Q2272" s="4"/>
      <c r="R2272" s="4"/>
      <c r="S2272" s="4"/>
      <c r="T2272" s="1"/>
      <c r="U2272" s="1"/>
      <c r="V2272" s="1"/>
      <c r="W2272" s="1"/>
      <c r="X2272" s="1"/>
      <c r="Y2272" s="1"/>
    </row>
    <row r="2273" spans="1:25" ht="12.75" customHeight="1" x14ac:dyDescent="0.25">
      <c r="A2273" s="4">
        <v>269</v>
      </c>
      <c r="B2273" s="1" t="s">
        <v>160</v>
      </c>
      <c r="C2273" s="2" t="s">
        <v>161</v>
      </c>
      <c r="D2273" s="3" t="s">
        <v>43</v>
      </c>
      <c r="E2273" s="11">
        <v>0.10004</v>
      </c>
      <c r="F2273" s="11">
        <v>9130</v>
      </c>
      <c r="G2273" s="11">
        <v>913.37</v>
      </c>
      <c r="H2273" s="1"/>
      <c r="I2273" s="1"/>
      <c r="J2273" s="1"/>
      <c r="K2273" s="1"/>
      <c r="L2273" s="1"/>
      <c r="M2273" s="4"/>
      <c r="N2273" s="1"/>
      <c r="O2273" s="4"/>
      <c r="P2273" s="4"/>
      <c r="Q2273" s="4"/>
      <c r="R2273" s="4"/>
      <c r="S2273" s="4"/>
      <c r="T2273" s="1"/>
      <c r="U2273" s="1"/>
      <c r="V2273" s="1"/>
      <c r="W2273" s="1"/>
      <c r="X2273" s="1"/>
      <c r="Y2273" s="1"/>
    </row>
    <row r="2274" spans="1:25" ht="12.75" customHeight="1" x14ac:dyDescent="0.25">
      <c r="A2274" s="4">
        <v>270</v>
      </c>
      <c r="B2274" s="1" t="s">
        <v>1457</v>
      </c>
      <c r="C2274" s="2" t="s">
        <v>1458</v>
      </c>
      <c r="D2274" s="3" t="s">
        <v>21</v>
      </c>
      <c r="E2274" s="11">
        <v>7.010000000000001E-2</v>
      </c>
      <c r="F2274" s="11">
        <v>90811.51</v>
      </c>
      <c r="G2274" s="11">
        <v>6365.89</v>
      </c>
      <c r="H2274" s="1"/>
      <c r="I2274" s="1"/>
      <c r="J2274" s="1"/>
      <c r="K2274" s="1"/>
      <c r="L2274" s="1"/>
      <c r="M2274" s="4"/>
      <c r="N2274" s="1"/>
      <c r="O2274" s="4"/>
      <c r="P2274" s="4"/>
      <c r="Q2274" s="4"/>
      <c r="R2274" s="4"/>
      <c r="S2274" s="4"/>
      <c r="T2274" s="1"/>
      <c r="U2274" s="1"/>
      <c r="V2274" s="1"/>
      <c r="W2274" s="1"/>
      <c r="X2274" s="1"/>
      <c r="Y2274" s="1"/>
    </row>
    <row r="2275" spans="1:25" ht="12.75" customHeight="1" x14ac:dyDescent="0.25">
      <c r="A2275" s="4">
        <v>271</v>
      </c>
      <c r="B2275" s="1" t="s">
        <v>201</v>
      </c>
      <c r="C2275" s="1" t="s">
        <v>202</v>
      </c>
      <c r="D2275" s="3" t="s">
        <v>21</v>
      </c>
      <c r="E2275" s="12" t="s">
        <v>1962</v>
      </c>
      <c r="F2275" s="11">
        <v>44492.07</v>
      </c>
      <c r="G2275" s="11">
        <v>9.27</v>
      </c>
      <c r="H2275" s="1"/>
      <c r="I2275" s="1"/>
      <c r="J2275" s="1"/>
      <c r="K2275" s="1"/>
      <c r="L2275" s="1"/>
      <c r="M2275" s="4"/>
      <c r="N2275" s="1"/>
      <c r="O2275" s="4"/>
      <c r="P2275" s="4"/>
      <c r="Q2275" s="4"/>
      <c r="R2275" s="4"/>
      <c r="S2275" s="4"/>
      <c r="T2275" s="1"/>
      <c r="U2275" s="1"/>
      <c r="V2275" s="1"/>
      <c r="W2275" s="1"/>
      <c r="X2275" s="1"/>
      <c r="Y2275" s="1"/>
    </row>
    <row r="2276" spans="1:25" ht="12.75" customHeight="1" x14ac:dyDescent="0.25">
      <c r="A2276" s="4">
        <v>272</v>
      </c>
      <c r="B2276" s="2" t="s">
        <v>2854</v>
      </c>
      <c r="C2276" s="1" t="s">
        <v>1963</v>
      </c>
      <c r="D2276" s="3" t="s">
        <v>35</v>
      </c>
      <c r="E2276" s="11">
        <v>39</v>
      </c>
      <c r="F2276" s="11">
        <v>42.89</v>
      </c>
      <c r="G2276" s="11">
        <v>1672.71</v>
      </c>
      <c r="H2276" s="1"/>
      <c r="I2276" s="1"/>
      <c r="J2276" s="1"/>
      <c r="K2276" s="1"/>
      <c r="L2276" s="1"/>
      <c r="M2276" s="4"/>
      <c r="N2276" s="1"/>
      <c r="O2276" s="4"/>
      <c r="P2276" s="4"/>
      <c r="Q2276" s="4"/>
      <c r="R2276" s="4"/>
      <c r="S2276" s="4"/>
      <c r="T2276" s="1"/>
      <c r="U2276" s="1"/>
      <c r="V2276" s="1"/>
      <c r="W2276" s="1"/>
      <c r="X2276" s="1"/>
      <c r="Y2276" s="1"/>
    </row>
    <row r="2277" spans="1:25" ht="12.75" customHeight="1" x14ac:dyDescent="0.25">
      <c r="A2277" s="4">
        <v>273</v>
      </c>
      <c r="B2277" s="1" t="s">
        <v>1964</v>
      </c>
      <c r="C2277" s="2" t="s">
        <v>1965</v>
      </c>
      <c r="D2277" s="3" t="s">
        <v>83</v>
      </c>
      <c r="E2277" s="11">
        <v>0.36</v>
      </c>
      <c r="F2277" s="11">
        <v>4197.5600000000004</v>
      </c>
      <c r="G2277" s="11">
        <v>1511.12</v>
      </c>
      <c r="H2277" s="1"/>
      <c r="I2277" s="1"/>
      <c r="J2277" s="1"/>
      <c r="K2277" s="1"/>
      <c r="L2277" s="1"/>
      <c r="M2277" s="4"/>
      <c r="N2277" s="1"/>
      <c r="O2277" s="4"/>
      <c r="P2277" s="4"/>
      <c r="Q2277" s="4"/>
      <c r="R2277" s="4"/>
      <c r="S2277" s="4"/>
      <c r="T2277" s="1"/>
      <c r="U2277" s="1"/>
      <c r="V2277" s="1"/>
      <c r="W2277" s="1"/>
      <c r="X2277" s="1"/>
      <c r="Y2277" s="1"/>
    </row>
    <row r="2278" spans="1:25" ht="12.75" customHeight="1" x14ac:dyDescent="0.25">
      <c r="A2278" s="4">
        <v>274</v>
      </c>
      <c r="B2278" s="1" t="s">
        <v>1964</v>
      </c>
      <c r="C2278" s="2" t="s">
        <v>1966</v>
      </c>
      <c r="D2278" s="3" t="s">
        <v>83</v>
      </c>
      <c r="E2278" s="11">
        <v>0.16</v>
      </c>
      <c r="F2278" s="11">
        <v>4197.5600000000004</v>
      </c>
      <c r="G2278" s="11">
        <v>671.61</v>
      </c>
      <c r="H2278" s="1"/>
      <c r="I2278" s="1"/>
      <c r="J2278" s="1"/>
      <c r="K2278" s="1"/>
      <c r="L2278" s="1"/>
      <c r="M2278" s="4"/>
      <c r="N2278" s="1"/>
      <c r="O2278" s="4"/>
      <c r="P2278" s="4"/>
      <c r="Q2278" s="4"/>
      <c r="R2278" s="4"/>
      <c r="S2278" s="4"/>
      <c r="T2278" s="1"/>
      <c r="U2278" s="1"/>
      <c r="V2278" s="1"/>
      <c r="W2278" s="1"/>
      <c r="X2278" s="1"/>
      <c r="Y2278" s="1"/>
    </row>
    <row r="2279" spans="1:25" ht="12.75" customHeight="1" x14ac:dyDescent="0.25">
      <c r="A2279" s="4">
        <v>275</v>
      </c>
      <c r="B2279" s="2" t="s">
        <v>2855</v>
      </c>
      <c r="C2279" s="1" t="s">
        <v>1967</v>
      </c>
      <c r="D2279" s="3" t="s">
        <v>35</v>
      </c>
      <c r="E2279" s="11">
        <v>9</v>
      </c>
      <c r="F2279" s="11">
        <v>1023.34</v>
      </c>
      <c r="G2279" s="11">
        <v>9210.06</v>
      </c>
      <c r="H2279" s="1"/>
      <c r="I2279" s="1"/>
      <c r="J2279" s="1"/>
      <c r="K2279" s="1"/>
      <c r="L2279" s="1"/>
      <c r="M2279" s="4"/>
      <c r="N2279" s="1"/>
      <c r="O2279" s="4"/>
      <c r="P2279" s="4"/>
      <c r="Q2279" s="4"/>
      <c r="R2279" s="4"/>
      <c r="S2279" s="4"/>
      <c r="T2279" s="1"/>
      <c r="U2279" s="1"/>
      <c r="V2279" s="1"/>
      <c r="W2279" s="1"/>
      <c r="X2279" s="1"/>
      <c r="Y2279" s="1"/>
    </row>
    <row r="2280" spans="1:25" ht="12.75" customHeight="1" x14ac:dyDescent="0.25">
      <c r="A2280" s="4">
        <v>276</v>
      </c>
      <c r="B2280" s="2" t="s">
        <v>2856</v>
      </c>
      <c r="C2280" s="1" t="s">
        <v>1968</v>
      </c>
      <c r="D2280" s="3" t="s">
        <v>35</v>
      </c>
      <c r="E2280" s="11">
        <v>61</v>
      </c>
      <c r="F2280" s="11">
        <v>118.96</v>
      </c>
      <c r="G2280" s="11">
        <v>7256.56</v>
      </c>
      <c r="H2280" s="1"/>
      <c r="I2280" s="1"/>
      <c r="J2280" s="1"/>
      <c r="K2280" s="1"/>
      <c r="L2280" s="1"/>
      <c r="M2280" s="4"/>
      <c r="N2280" s="1"/>
      <c r="O2280" s="4"/>
      <c r="P2280" s="4"/>
      <c r="Q2280" s="4"/>
      <c r="R2280" s="4"/>
      <c r="S2280" s="4"/>
      <c r="T2280" s="1"/>
      <c r="U2280" s="1"/>
      <c r="V2280" s="1"/>
      <c r="W2280" s="1"/>
      <c r="X2280" s="1"/>
      <c r="Y2280" s="1"/>
    </row>
    <row r="2281" spans="1:25" ht="12.75" customHeight="1" x14ac:dyDescent="0.25">
      <c r="A2281" s="4">
        <v>277</v>
      </c>
      <c r="B2281" s="2" t="s">
        <v>2857</v>
      </c>
      <c r="C2281" s="1" t="s">
        <v>1969</v>
      </c>
      <c r="D2281" s="3" t="s">
        <v>35</v>
      </c>
      <c r="E2281" s="11">
        <v>10</v>
      </c>
      <c r="F2281" s="11">
        <v>168.29</v>
      </c>
      <c r="G2281" s="11">
        <v>1682.9</v>
      </c>
      <c r="H2281" s="1"/>
      <c r="I2281" s="1"/>
      <c r="J2281" s="1"/>
      <c r="K2281" s="1"/>
      <c r="L2281" s="1"/>
      <c r="M2281" s="4"/>
      <c r="N2281" s="1"/>
      <c r="O2281" s="4"/>
      <c r="P2281" s="4"/>
      <c r="Q2281" s="4"/>
      <c r="R2281" s="4"/>
      <c r="S2281" s="4"/>
      <c r="T2281" s="1"/>
      <c r="U2281" s="1"/>
      <c r="V2281" s="1"/>
      <c r="W2281" s="1"/>
      <c r="X2281" s="1"/>
      <c r="Y2281" s="1"/>
    </row>
    <row r="2282" spans="1:25" ht="12.75" customHeight="1" x14ac:dyDescent="0.25">
      <c r="A2282" s="4">
        <v>278</v>
      </c>
      <c r="B2282" s="2" t="s">
        <v>2858</v>
      </c>
      <c r="C2282" s="1" t="s">
        <v>1970</v>
      </c>
      <c r="D2282" s="3" t="s">
        <v>35</v>
      </c>
      <c r="E2282" s="11">
        <v>2</v>
      </c>
      <c r="F2282" s="11">
        <v>319.33</v>
      </c>
      <c r="G2282" s="11">
        <v>638.66</v>
      </c>
      <c r="H2282" s="1"/>
      <c r="I2282" s="1"/>
      <c r="J2282" s="1"/>
      <c r="K2282" s="1"/>
      <c r="L2282" s="1"/>
      <c r="M2282" s="4"/>
      <c r="N2282" s="1"/>
      <c r="O2282" s="4"/>
      <c r="P2282" s="4"/>
      <c r="Q2282" s="4"/>
      <c r="R2282" s="4"/>
      <c r="S2282" s="4"/>
      <c r="T2282" s="1"/>
      <c r="U2282" s="1"/>
      <c r="V2282" s="1"/>
      <c r="W2282" s="1"/>
      <c r="X2282" s="1"/>
      <c r="Y2282" s="1"/>
    </row>
    <row r="2283" spans="1:25" ht="12.75" customHeight="1" x14ac:dyDescent="0.25">
      <c r="A2283" s="4">
        <v>279</v>
      </c>
      <c r="B2283" s="2" t="s">
        <v>2859</v>
      </c>
      <c r="C2283" s="1" t="s">
        <v>1971</v>
      </c>
      <c r="D2283" s="3" t="s">
        <v>35</v>
      </c>
      <c r="E2283" s="11">
        <v>4</v>
      </c>
      <c r="F2283" s="11">
        <v>319.33</v>
      </c>
      <c r="G2283" s="11">
        <v>1277.32</v>
      </c>
      <c r="H2283" s="1"/>
      <c r="I2283" s="1"/>
      <c r="J2283" s="1"/>
      <c r="K2283" s="1"/>
      <c r="L2283" s="1"/>
      <c r="M2283" s="4"/>
      <c r="N2283" s="1"/>
      <c r="O2283" s="4"/>
      <c r="P2283" s="4"/>
      <c r="Q2283" s="4"/>
      <c r="R2283" s="4"/>
      <c r="S2283" s="4"/>
      <c r="T2283" s="1"/>
      <c r="U2283" s="1"/>
      <c r="V2283" s="1"/>
      <c r="W2283" s="1"/>
      <c r="X2283" s="1"/>
      <c r="Y2283" s="1"/>
    </row>
    <row r="2284" spans="1:25" ht="12.75" customHeight="1" x14ac:dyDescent="0.25">
      <c r="A2284" s="4">
        <v>280</v>
      </c>
      <c r="B2284" s="2" t="s">
        <v>2860</v>
      </c>
      <c r="C2284" s="1" t="s">
        <v>1972</v>
      </c>
      <c r="D2284" s="3" t="s">
        <v>35</v>
      </c>
      <c r="E2284" s="11">
        <v>2</v>
      </c>
      <c r="F2284" s="11">
        <v>321.63</v>
      </c>
      <c r="G2284" s="11">
        <v>643.26</v>
      </c>
      <c r="H2284" s="1"/>
      <c r="I2284" s="1"/>
      <c r="J2284" s="1"/>
      <c r="K2284" s="1"/>
      <c r="L2284" s="1"/>
      <c r="M2284" s="4"/>
      <c r="N2284" s="1"/>
      <c r="O2284" s="4"/>
      <c r="P2284" s="4"/>
      <c r="Q2284" s="4"/>
      <c r="R2284" s="4"/>
      <c r="S2284" s="4"/>
      <c r="T2284" s="1"/>
      <c r="U2284" s="1"/>
      <c r="V2284" s="1"/>
      <c r="W2284" s="1"/>
      <c r="X2284" s="1"/>
      <c r="Y2284" s="1"/>
    </row>
    <row r="2285" spans="1:25" ht="12.75" customHeight="1" x14ac:dyDescent="0.25">
      <c r="A2285" s="4">
        <v>281</v>
      </c>
      <c r="B2285" s="2" t="s">
        <v>2861</v>
      </c>
      <c r="C2285" s="1" t="s">
        <v>1973</v>
      </c>
      <c r="D2285" s="3" t="s">
        <v>35</v>
      </c>
      <c r="E2285" s="11">
        <v>18</v>
      </c>
      <c r="F2285" s="11">
        <v>122.39</v>
      </c>
      <c r="G2285" s="11">
        <v>2203.02</v>
      </c>
      <c r="H2285" s="1"/>
      <c r="I2285" s="1"/>
      <c r="J2285" s="1"/>
      <c r="K2285" s="1"/>
      <c r="L2285" s="1"/>
      <c r="M2285" s="4"/>
      <c r="N2285" s="1"/>
      <c r="O2285" s="4"/>
      <c r="P2285" s="4"/>
      <c r="Q2285" s="4"/>
      <c r="R2285" s="4"/>
      <c r="S2285" s="4"/>
      <c r="T2285" s="1"/>
      <c r="U2285" s="1"/>
      <c r="V2285" s="1"/>
      <c r="W2285" s="1"/>
      <c r="X2285" s="1"/>
      <c r="Y2285" s="1"/>
    </row>
    <row r="2286" spans="1:25" ht="12.75" customHeight="1" x14ac:dyDescent="0.25">
      <c r="A2286" s="4">
        <v>282</v>
      </c>
      <c r="B2286" s="2" t="s">
        <v>2862</v>
      </c>
      <c r="C2286" s="1" t="s">
        <v>1974</v>
      </c>
      <c r="D2286" s="3" t="s">
        <v>35</v>
      </c>
      <c r="E2286" s="11">
        <v>18</v>
      </c>
      <c r="F2286" s="11">
        <v>586.01</v>
      </c>
      <c r="G2286" s="11">
        <v>10548.18</v>
      </c>
      <c r="H2286" s="1"/>
      <c r="I2286" s="1"/>
      <c r="J2286" s="1"/>
      <c r="K2286" s="1"/>
      <c r="L2286" s="1"/>
      <c r="M2286" s="4"/>
      <c r="N2286" s="1"/>
      <c r="O2286" s="4"/>
      <c r="P2286" s="4"/>
      <c r="Q2286" s="4"/>
      <c r="R2286" s="4"/>
      <c r="S2286" s="4"/>
      <c r="T2286" s="1"/>
      <c r="U2286" s="1"/>
      <c r="V2286" s="1"/>
      <c r="W2286" s="1"/>
      <c r="X2286" s="1"/>
      <c r="Y2286" s="1"/>
    </row>
    <row r="2287" spans="1:25" ht="12.75" customHeight="1" x14ac:dyDescent="0.25">
      <c r="A2287" s="4">
        <v>283</v>
      </c>
      <c r="B2287" s="2" t="s">
        <v>2863</v>
      </c>
      <c r="C2287" s="1" t="s">
        <v>1975</v>
      </c>
      <c r="D2287" s="3" t="s">
        <v>35</v>
      </c>
      <c r="E2287" s="11">
        <v>4</v>
      </c>
      <c r="F2287" s="11">
        <v>1205.8499999999999</v>
      </c>
      <c r="G2287" s="11">
        <v>4823.3999999999996</v>
      </c>
      <c r="H2287" s="1"/>
      <c r="I2287" s="1"/>
      <c r="J2287" s="1"/>
      <c r="K2287" s="1"/>
      <c r="L2287" s="1"/>
      <c r="M2287" s="4"/>
      <c r="N2287" s="1"/>
      <c r="O2287" s="4"/>
      <c r="P2287" s="4"/>
      <c r="Q2287" s="4"/>
      <c r="R2287" s="4"/>
      <c r="S2287" s="4"/>
      <c r="T2287" s="1"/>
      <c r="U2287" s="1"/>
      <c r="V2287" s="1"/>
      <c r="W2287" s="1"/>
      <c r="X2287" s="1"/>
      <c r="Y2287" s="1"/>
    </row>
    <row r="2288" spans="1:25" ht="12.75" customHeight="1" x14ac:dyDescent="0.25">
      <c r="A2288" s="4">
        <v>284</v>
      </c>
      <c r="B2288" s="2" t="s">
        <v>2864</v>
      </c>
      <c r="C2288" s="1" t="s">
        <v>1976</v>
      </c>
      <c r="D2288" s="3" t="s">
        <v>35</v>
      </c>
      <c r="E2288" s="11">
        <v>2</v>
      </c>
      <c r="F2288" s="11">
        <v>190.47</v>
      </c>
      <c r="G2288" s="11">
        <v>380.94</v>
      </c>
      <c r="H2288" s="1"/>
      <c r="I2288" s="1"/>
      <c r="J2288" s="1"/>
      <c r="K2288" s="1"/>
      <c r="L2288" s="1"/>
      <c r="M2288" s="4"/>
      <c r="N2288" s="1"/>
      <c r="O2288" s="4"/>
      <c r="P2288" s="4"/>
      <c r="Q2288" s="4"/>
      <c r="R2288" s="4"/>
      <c r="S2288" s="4"/>
      <c r="T2288" s="1"/>
      <c r="U2288" s="1"/>
      <c r="V2288" s="1"/>
      <c r="W2288" s="1"/>
      <c r="X2288" s="1"/>
      <c r="Y2288" s="1"/>
    </row>
    <row r="2289" spans="1:25" ht="12.75" customHeight="1" x14ac:dyDescent="0.25">
      <c r="A2289" s="4">
        <v>285</v>
      </c>
      <c r="B2289" s="1" t="s">
        <v>474</v>
      </c>
      <c r="C2289" s="2" t="s">
        <v>475</v>
      </c>
      <c r="D2289" s="3" t="s">
        <v>43</v>
      </c>
      <c r="E2289" s="11">
        <v>2.3E-2</v>
      </c>
      <c r="F2289" s="11">
        <v>30304.69</v>
      </c>
      <c r="G2289" s="11">
        <v>697.01</v>
      </c>
      <c r="H2289" s="1"/>
      <c r="I2289" s="1"/>
      <c r="J2289" s="1"/>
      <c r="K2289" s="1"/>
      <c r="L2289" s="1"/>
      <c r="M2289" s="4"/>
      <c r="N2289" s="1"/>
      <c r="O2289" s="4"/>
      <c r="P2289" s="4"/>
      <c r="Q2289" s="4"/>
      <c r="R2289" s="4"/>
      <c r="S2289" s="4"/>
      <c r="T2289" s="1"/>
      <c r="U2289" s="1"/>
      <c r="V2289" s="1"/>
      <c r="W2289" s="1"/>
      <c r="X2289" s="1"/>
      <c r="Y2289" s="1"/>
    </row>
    <row r="2290" spans="1:25" ht="12.75" customHeight="1" x14ac:dyDescent="0.25">
      <c r="A2290" s="4">
        <v>286</v>
      </c>
      <c r="B2290" s="2" t="s">
        <v>2664</v>
      </c>
      <c r="C2290" s="1" t="s">
        <v>476</v>
      </c>
      <c r="D2290" s="3" t="s">
        <v>69</v>
      </c>
      <c r="E2290" s="11">
        <v>5.5430000000000001</v>
      </c>
      <c r="F2290" s="11">
        <v>35.799999999999997</v>
      </c>
      <c r="G2290" s="11">
        <v>198.44</v>
      </c>
      <c r="H2290" s="1"/>
      <c r="I2290" s="1"/>
      <c r="J2290" s="1"/>
      <c r="K2290" s="1"/>
      <c r="L2290" s="1"/>
      <c r="M2290" s="4"/>
      <c r="N2290" s="1"/>
      <c r="O2290" s="4"/>
      <c r="P2290" s="4"/>
      <c r="Q2290" s="4"/>
      <c r="R2290" s="4"/>
      <c r="S2290" s="4"/>
      <c r="T2290" s="1"/>
      <c r="U2290" s="1"/>
      <c r="V2290" s="1"/>
      <c r="W2290" s="1"/>
      <c r="X2290" s="1"/>
      <c r="Y2290" s="1"/>
    </row>
    <row r="2291" spans="1:25" ht="12.75" customHeight="1" x14ac:dyDescent="0.25">
      <c r="A2291" s="4">
        <v>287</v>
      </c>
      <c r="B2291" s="2" t="s">
        <v>2666</v>
      </c>
      <c r="C2291" s="1" t="s">
        <v>480</v>
      </c>
      <c r="D2291" s="3" t="s">
        <v>69</v>
      </c>
      <c r="E2291" s="11">
        <v>1.909</v>
      </c>
      <c r="F2291" s="11">
        <v>31.04</v>
      </c>
      <c r="G2291" s="11">
        <v>59.26</v>
      </c>
      <c r="H2291" s="1"/>
      <c r="I2291" s="1"/>
      <c r="J2291" s="1"/>
      <c r="K2291" s="1"/>
      <c r="L2291" s="1"/>
      <c r="M2291" s="4"/>
      <c r="N2291" s="1"/>
      <c r="O2291" s="4"/>
      <c r="P2291" s="4"/>
      <c r="Q2291" s="4"/>
      <c r="R2291" s="4"/>
      <c r="S2291" s="4"/>
      <c r="T2291" s="1"/>
      <c r="U2291" s="1"/>
      <c r="V2291" s="1"/>
      <c r="W2291" s="1"/>
      <c r="X2291" s="1"/>
      <c r="Y2291" s="1"/>
    </row>
    <row r="2292" spans="1:25" ht="12.75" customHeight="1" x14ac:dyDescent="0.25">
      <c r="A2292" s="4">
        <v>288</v>
      </c>
      <c r="B2292" s="2" t="s">
        <v>2667</v>
      </c>
      <c r="C2292" s="2" t="s">
        <v>481</v>
      </c>
      <c r="D2292" s="3" t="s">
        <v>48</v>
      </c>
      <c r="E2292" s="11">
        <v>0.11845000000000001</v>
      </c>
      <c r="F2292" s="11">
        <v>796.61</v>
      </c>
      <c r="G2292" s="11">
        <v>94.36</v>
      </c>
      <c r="H2292" s="1"/>
      <c r="I2292" s="1"/>
      <c r="J2292" s="1"/>
      <c r="K2292" s="1"/>
      <c r="L2292" s="1"/>
      <c r="M2292" s="4"/>
      <c r="N2292" s="1"/>
      <c r="O2292" s="4"/>
      <c r="P2292" s="4"/>
      <c r="Q2292" s="4"/>
      <c r="R2292" s="4"/>
      <c r="S2292" s="4"/>
      <c r="T2292" s="1"/>
      <c r="U2292" s="1"/>
      <c r="V2292" s="1"/>
      <c r="W2292" s="1"/>
      <c r="X2292" s="1"/>
      <c r="Y2292" s="1"/>
    </row>
    <row r="2293" spans="1:25" ht="12.75" customHeight="1" x14ac:dyDescent="0.25">
      <c r="A2293" s="4">
        <v>289</v>
      </c>
      <c r="B2293" s="1" t="s">
        <v>482</v>
      </c>
      <c r="C2293" s="1" t="s">
        <v>483</v>
      </c>
      <c r="D2293" s="3" t="s">
        <v>60</v>
      </c>
      <c r="E2293" s="11">
        <v>2388.54</v>
      </c>
      <c r="F2293" s="11">
        <v>130.41999999999999</v>
      </c>
      <c r="G2293" s="11">
        <v>311513.39</v>
      </c>
      <c r="H2293" s="1"/>
      <c r="I2293" s="1"/>
      <c r="J2293" s="1"/>
      <c r="K2293" s="1"/>
      <c r="L2293" s="1"/>
      <c r="M2293" s="4"/>
      <c r="N2293" s="1"/>
      <c r="O2293" s="4"/>
      <c r="P2293" s="4"/>
      <c r="Q2293" s="4"/>
      <c r="R2293" s="4"/>
      <c r="S2293" s="4"/>
      <c r="T2293" s="1"/>
      <c r="U2293" s="1"/>
      <c r="V2293" s="1"/>
      <c r="W2293" s="1"/>
      <c r="X2293" s="1"/>
      <c r="Y2293" s="1"/>
    </row>
    <row r="2294" spans="1:25" ht="12.75" customHeight="1" x14ac:dyDescent="0.25">
      <c r="A2294" s="4">
        <v>290</v>
      </c>
      <c r="B2294" s="2" t="s">
        <v>2668</v>
      </c>
      <c r="C2294" s="1" t="s">
        <v>484</v>
      </c>
      <c r="D2294" s="3" t="s">
        <v>69</v>
      </c>
      <c r="E2294" s="11">
        <v>7.82</v>
      </c>
      <c r="F2294" s="11">
        <v>8.5</v>
      </c>
      <c r="G2294" s="11">
        <v>66.47</v>
      </c>
      <c r="H2294" s="1"/>
      <c r="I2294" s="1"/>
      <c r="J2294" s="1"/>
      <c r="K2294" s="1"/>
      <c r="L2294" s="1"/>
      <c r="M2294" s="4"/>
      <c r="N2294" s="1"/>
      <c r="O2294" s="4"/>
      <c r="P2294" s="4"/>
      <c r="Q2294" s="4"/>
      <c r="R2294" s="4"/>
      <c r="S2294" s="4"/>
      <c r="T2294" s="1"/>
      <c r="U2294" s="1"/>
      <c r="V2294" s="1"/>
      <c r="W2294" s="1"/>
      <c r="X2294" s="1"/>
      <c r="Y2294" s="1"/>
    </row>
    <row r="2295" spans="1:25" ht="12.75" customHeight="1" x14ac:dyDescent="0.25">
      <c r="A2295" s="4">
        <v>291</v>
      </c>
      <c r="B2295" s="2" t="s">
        <v>2668</v>
      </c>
      <c r="C2295" s="1" t="s">
        <v>485</v>
      </c>
      <c r="D2295" s="3" t="s">
        <v>69</v>
      </c>
      <c r="E2295" s="11">
        <v>4.5999999999999996</v>
      </c>
      <c r="F2295" s="11">
        <v>4.78</v>
      </c>
      <c r="G2295" s="11">
        <v>21.99</v>
      </c>
      <c r="H2295" s="1"/>
      <c r="I2295" s="1"/>
      <c r="J2295" s="1"/>
      <c r="K2295" s="1"/>
      <c r="L2295" s="1"/>
      <c r="M2295" s="4"/>
      <c r="N2295" s="1"/>
      <c r="O2295" s="4"/>
      <c r="P2295" s="4"/>
      <c r="Q2295" s="4"/>
      <c r="R2295" s="4"/>
      <c r="S2295" s="4"/>
      <c r="T2295" s="1"/>
      <c r="U2295" s="1"/>
      <c r="V2295" s="1"/>
      <c r="W2295" s="1"/>
      <c r="X2295" s="1"/>
      <c r="Y2295" s="1"/>
    </row>
    <row r="2296" spans="1:25" ht="12.75" customHeight="1" x14ac:dyDescent="0.25">
      <c r="A2296" s="4">
        <v>292</v>
      </c>
      <c r="B2296" s="2" t="s">
        <v>2668</v>
      </c>
      <c r="C2296" s="1" t="s">
        <v>486</v>
      </c>
      <c r="D2296" s="3" t="s">
        <v>69</v>
      </c>
      <c r="E2296" s="11">
        <v>3.3119999999999998</v>
      </c>
      <c r="F2296" s="11">
        <v>4.05</v>
      </c>
      <c r="G2296" s="11">
        <v>13.41</v>
      </c>
      <c r="H2296" s="1"/>
      <c r="I2296" s="1"/>
      <c r="J2296" s="1"/>
      <c r="K2296" s="1"/>
      <c r="L2296" s="1"/>
      <c r="M2296" s="4"/>
      <c r="N2296" s="1"/>
      <c r="O2296" s="4"/>
      <c r="P2296" s="4"/>
      <c r="Q2296" s="4"/>
      <c r="R2296" s="4"/>
      <c r="S2296" s="4"/>
      <c r="T2296" s="1"/>
      <c r="U2296" s="1"/>
      <c r="V2296" s="1"/>
      <c r="W2296" s="1"/>
      <c r="X2296" s="1"/>
      <c r="Y2296" s="1"/>
    </row>
    <row r="2297" spans="1:25" ht="12.75" customHeight="1" x14ac:dyDescent="0.25">
      <c r="A2297" s="4">
        <v>293</v>
      </c>
      <c r="B2297" s="2" t="s">
        <v>2669</v>
      </c>
      <c r="C2297" s="1" t="s">
        <v>487</v>
      </c>
      <c r="D2297" s="3" t="s">
        <v>35</v>
      </c>
      <c r="E2297" s="11">
        <v>6</v>
      </c>
      <c r="F2297" s="11">
        <v>0.71</v>
      </c>
      <c r="G2297" s="11">
        <v>4.26</v>
      </c>
      <c r="H2297" s="1"/>
      <c r="I2297" s="1"/>
      <c r="J2297" s="1"/>
      <c r="K2297" s="1"/>
      <c r="L2297" s="1"/>
      <c r="M2297" s="4"/>
      <c r="N2297" s="1"/>
      <c r="O2297" s="4"/>
      <c r="P2297" s="4"/>
      <c r="Q2297" s="4"/>
      <c r="R2297" s="4"/>
      <c r="S2297" s="4"/>
      <c r="T2297" s="1"/>
      <c r="U2297" s="1"/>
      <c r="V2297" s="1"/>
      <c r="W2297" s="1"/>
      <c r="X2297" s="1"/>
      <c r="Y2297" s="1"/>
    </row>
    <row r="2298" spans="1:25" ht="12.75" customHeight="1" x14ac:dyDescent="0.25">
      <c r="A2298" s="4">
        <v>294</v>
      </c>
      <c r="B2298" s="2" t="s">
        <v>2670</v>
      </c>
      <c r="C2298" s="1" t="s">
        <v>488</v>
      </c>
      <c r="D2298" s="3" t="s">
        <v>35</v>
      </c>
      <c r="E2298" s="11">
        <v>118</v>
      </c>
      <c r="F2298" s="11">
        <v>0.71</v>
      </c>
      <c r="G2298" s="11">
        <v>83.78</v>
      </c>
      <c r="H2298" s="1"/>
      <c r="I2298" s="1"/>
      <c r="J2298" s="1"/>
      <c r="K2298" s="1"/>
      <c r="L2298" s="1"/>
      <c r="M2298" s="4"/>
      <c r="N2298" s="1"/>
      <c r="O2298" s="4"/>
      <c r="P2298" s="4"/>
      <c r="Q2298" s="4"/>
      <c r="R2298" s="4"/>
      <c r="S2298" s="4"/>
      <c r="T2298" s="1"/>
      <c r="U2298" s="1"/>
      <c r="V2298" s="1"/>
      <c r="W2298" s="1"/>
      <c r="X2298" s="1"/>
      <c r="Y2298" s="1"/>
    </row>
    <row r="2299" spans="1:25" ht="12.75" customHeight="1" x14ac:dyDescent="0.25">
      <c r="A2299" s="4">
        <v>295</v>
      </c>
      <c r="B2299" s="2" t="s">
        <v>2671</v>
      </c>
      <c r="C2299" s="1" t="s">
        <v>489</v>
      </c>
      <c r="D2299" s="3" t="s">
        <v>35</v>
      </c>
      <c r="E2299" s="11">
        <v>14</v>
      </c>
      <c r="F2299" s="11">
        <v>0.51</v>
      </c>
      <c r="G2299" s="11">
        <v>7.14</v>
      </c>
      <c r="H2299" s="1"/>
      <c r="I2299" s="1"/>
      <c r="J2299" s="1"/>
      <c r="K2299" s="1"/>
      <c r="L2299" s="1"/>
      <c r="M2299" s="4"/>
      <c r="N2299" s="1"/>
      <c r="O2299" s="4"/>
      <c r="P2299" s="4"/>
      <c r="Q2299" s="4"/>
      <c r="R2299" s="4"/>
      <c r="S2299" s="4"/>
      <c r="T2299" s="1"/>
      <c r="U2299" s="1"/>
      <c r="V2299" s="1"/>
      <c r="W2299" s="1"/>
      <c r="X2299" s="1"/>
      <c r="Y2299" s="1"/>
    </row>
    <row r="2300" spans="1:25" ht="12.75" customHeight="1" x14ac:dyDescent="0.25">
      <c r="A2300" s="4">
        <v>296</v>
      </c>
      <c r="B2300" s="2" t="s">
        <v>2672</v>
      </c>
      <c r="C2300" s="1" t="s">
        <v>490</v>
      </c>
      <c r="D2300" s="3" t="s">
        <v>149</v>
      </c>
      <c r="E2300" s="11">
        <v>2.5070000000000001</v>
      </c>
      <c r="F2300" s="11">
        <v>7.89</v>
      </c>
      <c r="G2300" s="11">
        <v>19.78</v>
      </c>
      <c r="H2300" s="1"/>
      <c r="I2300" s="1"/>
      <c r="J2300" s="1"/>
      <c r="K2300" s="1"/>
      <c r="L2300" s="1"/>
      <c r="M2300" s="4"/>
      <c r="N2300" s="1"/>
      <c r="O2300" s="4"/>
      <c r="P2300" s="4"/>
      <c r="Q2300" s="4"/>
      <c r="R2300" s="4"/>
      <c r="S2300" s="4"/>
      <c r="T2300" s="1"/>
      <c r="U2300" s="1"/>
      <c r="V2300" s="1"/>
      <c r="W2300" s="1"/>
      <c r="X2300" s="1"/>
      <c r="Y2300" s="1"/>
    </row>
    <row r="2301" spans="1:25" ht="12.75" customHeight="1" x14ac:dyDescent="0.25">
      <c r="A2301" s="4">
        <v>297</v>
      </c>
      <c r="B2301" s="1" t="s">
        <v>1977</v>
      </c>
      <c r="C2301" s="2" t="s">
        <v>1978</v>
      </c>
      <c r="D2301" s="3" t="s">
        <v>43</v>
      </c>
      <c r="E2301" s="11">
        <v>0.107</v>
      </c>
      <c r="F2301" s="11">
        <v>6968.62</v>
      </c>
      <c r="G2301" s="11">
        <v>745.64</v>
      </c>
      <c r="H2301" s="1"/>
      <c r="I2301" s="1"/>
      <c r="J2301" s="1"/>
      <c r="K2301" s="1"/>
      <c r="L2301" s="1"/>
      <c r="M2301" s="4"/>
      <c r="N2301" s="1"/>
      <c r="O2301" s="4"/>
      <c r="P2301" s="4"/>
      <c r="Q2301" s="4"/>
      <c r="R2301" s="4"/>
      <c r="S2301" s="4"/>
      <c r="T2301" s="1"/>
      <c r="U2301" s="1"/>
      <c r="V2301" s="1"/>
      <c r="W2301" s="1"/>
      <c r="X2301" s="1"/>
      <c r="Y2301" s="1"/>
    </row>
    <row r="2302" spans="1:25" ht="12.75" customHeight="1" x14ac:dyDescent="0.25">
      <c r="A2302" s="4">
        <v>298</v>
      </c>
      <c r="B2302" s="2" t="s">
        <v>2865</v>
      </c>
      <c r="C2302" s="2" t="s">
        <v>1979</v>
      </c>
      <c r="D2302" s="3" t="s">
        <v>60</v>
      </c>
      <c r="E2302" s="11">
        <v>10.7</v>
      </c>
      <c r="F2302" s="11">
        <v>2264.25</v>
      </c>
      <c r="G2302" s="11">
        <v>24227.48</v>
      </c>
      <c r="H2302" s="1"/>
      <c r="I2302" s="1"/>
      <c r="J2302" s="1"/>
      <c r="K2302" s="1"/>
      <c r="L2302" s="1"/>
      <c r="M2302" s="4"/>
      <c r="N2302" s="1"/>
      <c r="O2302" s="4"/>
      <c r="P2302" s="4"/>
      <c r="Q2302" s="4"/>
      <c r="R2302" s="4"/>
      <c r="S2302" s="4"/>
      <c r="T2302" s="1"/>
      <c r="U2302" s="1"/>
      <c r="V2302" s="1"/>
      <c r="W2302" s="1"/>
      <c r="X2302" s="1"/>
      <c r="Y2302" s="1"/>
    </row>
    <row r="2303" spans="1:25" ht="12.75" customHeight="1" x14ac:dyDescent="0.25">
      <c r="A2303" s="4">
        <v>299</v>
      </c>
      <c r="B2303" s="1" t="s">
        <v>316</v>
      </c>
      <c r="C2303" s="2" t="s">
        <v>317</v>
      </c>
      <c r="D2303" s="3" t="s">
        <v>43</v>
      </c>
      <c r="E2303" s="11">
        <v>0.02</v>
      </c>
      <c r="F2303" s="11">
        <v>2341.25</v>
      </c>
      <c r="G2303" s="11">
        <v>46.83</v>
      </c>
      <c r="H2303" s="1"/>
      <c r="I2303" s="1"/>
      <c r="J2303" s="1"/>
      <c r="K2303" s="1"/>
      <c r="L2303" s="1"/>
      <c r="M2303" s="4"/>
      <c r="N2303" s="1"/>
      <c r="O2303" s="4"/>
      <c r="P2303" s="4"/>
      <c r="Q2303" s="4"/>
      <c r="R2303" s="4"/>
      <c r="S2303" s="4"/>
      <c r="T2303" s="1"/>
      <c r="U2303" s="1"/>
      <c r="V2303" s="1"/>
      <c r="W2303" s="1"/>
      <c r="X2303" s="1"/>
      <c r="Y2303" s="1"/>
    </row>
    <row r="2304" spans="1:25" ht="12.75" customHeight="1" x14ac:dyDescent="0.25">
      <c r="A2304" s="4">
        <v>300</v>
      </c>
      <c r="B2304" s="1" t="s">
        <v>2652</v>
      </c>
      <c r="C2304" s="2" t="s">
        <v>318</v>
      </c>
      <c r="D2304" s="3" t="s">
        <v>48</v>
      </c>
      <c r="E2304" s="11">
        <v>0.1648</v>
      </c>
      <c r="F2304" s="11">
        <v>2822.31</v>
      </c>
      <c r="G2304" s="11">
        <v>465.12</v>
      </c>
      <c r="H2304" s="1"/>
      <c r="I2304" s="1"/>
      <c r="J2304" s="1"/>
      <c r="K2304" s="1"/>
      <c r="L2304" s="1"/>
      <c r="M2304" s="4"/>
      <c r="N2304" s="1"/>
      <c r="O2304" s="4"/>
      <c r="P2304" s="4"/>
      <c r="Q2304" s="4"/>
      <c r="R2304" s="4"/>
      <c r="S2304" s="4"/>
      <c r="T2304" s="1"/>
      <c r="U2304" s="1"/>
      <c r="V2304" s="1"/>
      <c r="W2304" s="1"/>
      <c r="X2304" s="1"/>
      <c r="Y2304" s="1"/>
    </row>
    <row r="2305" spans="1:25" ht="12.75" customHeight="1" x14ac:dyDescent="0.25">
      <c r="A2305" s="4">
        <v>301</v>
      </c>
      <c r="B2305" s="1" t="s">
        <v>119</v>
      </c>
      <c r="C2305" s="2" t="s">
        <v>120</v>
      </c>
      <c r="D2305" s="3" t="s">
        <v>43</v>
      </c>
      <c r="E2305" s="11">
        <v>0.02</v>
      </c>
      <c r="F2305" s="11">
        <v>803.18</v>
      </c>
      <c r="G2305" s="11">
        <v>16.059999999999999</v>
      </c>
      <c r="H2305" s="1"/>
      <c r="I2305" s="1"/>
      <c r="J2305" s="1"/>
      <c r="K2305" s="1"/>
      <c r="L2305" s="1"/>
      <c r="M2305" s="4"/>
      <c r="N2305" s="1"/>
      <c r="O2305" s="4"/>
      <c r="P2305" s="4"/>
      <c r="Q2305" s="4"/>
      <c r="R2305" s="4"/>
      <c r="S2305" s="4"/>
      <c r="T2305" s="1"/>
      <c r="U2305" s="1"/>
      <c r="V2305" s="1"/>
      <c r="W2305" s="1"/>
      <c r="X2305" s="1"/>
      <c r="Y2305" s="1"/>
    </row>
    <row r="2306" spans="1:25" ht="12.75" customHeight="1" x14ac:dyDescent="0.25">
      <c r="A2306" s="4">
        <v>302</v>
      </c>
      <c r="B2306" s="1" t="s">
        <v>320</v>
      </c>
      <c r="C2306" s="1" t="s">
        <v>321</v>
      </c>
      <c r="D2306" s="3" t="s">
        <v>60</v>
      </c>
      <c r="E2306" s="11">
        <v>2.2000000000000002</v>
      </c>
      <c r="F2306" s="11">
        <v>8.5299999999999994</v>
      </c>
      <c r="G2306" s="11">
        <v>18.77</v>
      </c>
      <c r="H2306" s="1"/>
      <c r="I2306" s="1"/>
      <c r="J2306" s="1"/>
      <c r="K2306" s="1"/>
      <c r="L2306" s="1"/>
      <c r="M2306" s="4"/>
      <c r="N2306" s="1"/>
      <c r="O2306" s="4"/>
      <c r="P2306" s="4"/>
      <c r="Q2306" s="4"/>
      <c r="R2306" s="4"/>
      <c r="S2306" s="4"/>
      <c r="T2306" s="1"/>
      <c r="U2306" s="1"/>
      <c r="V2306" s="1"/>
      <c r="W2306" s="1"/>
      <c r="X2306" s="1"/>
      <c r="Y2306" s="1"/>
    </row>
    <row r="2307" spans="1:25" ht="12.75" customHeight="1" x14ac:dyDescent="0.25">
      <c r="A2307" s="4">
        <v>303</v>
      </c>
      <c r="B2307" s="1" t="s">
        <v>322</v>
      </c>
      <c r="C2307" s="2" t="s">
        <v>323</v>
      </c>
      <c r="D2307" s="3" t="s">
        <v>43</v>
      </c>
      <c r="E2307" s="11">
        <v>0.02</v>
      </c>
      <c r="F2307" s="11">
        <v>7791.82</v>
      </c>
      <c r="G2307" s="11">
        <v>155.84</v>
      </c>
      <c r="H2307" s="1"/>
      <c r="I2307" s="1"/>
      <c r="J2307" s="1"/>
      <c r="K2307" s="1"/>
      <c r="L2307" s="1"/>
      <c r="M2307" s="4"/>
      <c r="N2307" s="1"/>
      <c r="O2307" s="4"/>
      <c r="P2307" s="4"/>
      <c r="Q2307" s="4"/>
      <c r="R2307" s="4"/>
      <c r="S2307" s="4"/>
      <c r="T2307" s="1"/>
      <c r="U2307" s="1"/>
      <c r="V2307" s="1"/>
      <c r="W2307" s="1"/>
      <c r="X2307" s="1"/>
      <c r="Y2307" s="1"/>
    </row>
    <row r="2308" spans="1:25" ht="12.75" customHeight="1" x14ac:dyDescent="0.25">
      <c r="A2308" s="4">
        <v>304</v>
      </c>
      <c r="B2308" s="2" t="s">
        <v>2458</v>
      </c>
      <c r="C2308" s="2" t="s">
        <v>324</v>
      </c>
      <c r="D2308" s="3" t="s">
        <v>43</v>
      </c>
      <c r="E2308" s="11">
        <v>0.02</v>
      </c>
      <c r="F2308" s="11">
        <v>7341.66</v>
      </c>
      <c r="G2308" s="11">
        <v>146.83000000000001</v>
      </c>
      <c r="H2308" s="1"/>
      <c r="I2308" s="1"/>
      <c r="J2308" s="1"/>
      <c r="K2308" s="1"/>
      <c r="L2308" s="1"/>
      <c r="M2308" s="4"/>
      <c r="N2308" s="1"/>
      <c r="O2308" s="4"/>
      <c r="P2308" s="4"/>
      <c r="Q2308" s="4"/>
      <c r="R2308" s="4"/>
      <c r="S2308" s="4"/>
      <c r="T2308" s="1"/>
      <c r="U2308" s="1"/>
      <c r="V2308" s="1"/>
      <c r="W2308" s="1"/>
      <c r="X2308" s="1"/>
      <c r="Y2308" s="1"/>
    </row>
    <row r="2309" spans="1:25" ht="12.75" customHeight="1" x14ac:dyDescent="0.25">
      <c r="A2309" s="4">
        <v>305</v>
      </c>
      <c r="B2309" s="1" t="s">
        <v>325</v>
      </c>
      <c r="C2309" s="2" t="s">
        <v>326</v>
      </c>
      <c r="D2309" s="3" t="s">
        <v>43</v>
      </c>
      <c r="E2309" s="11">
        <v>0.02</v>
      </c>
      <c r="F2309" s="11">
        <v>12574.21</v>
      </c>
      <c r="G2309" s="11">
        <v>251.48</v>
      </c>
      <c r="H2309" s="1"/>
      <c r="I2309" s="1"/>
      <c r="J2309" s="1"/>
      <c r="K2309" s="1"/>
      <c r="L2309" s="1"/>
      <c r="M2309" s="4"/>
      <c r="N2309" s="1"/>
      <c r="O2309" s="4"/>
      <c r="P2309" s="4"/>
      <c r="Q2309" s="4"/>
      <c r="R2309" s="4"/>
      <c r="S2309" s="4"/>
      <c r="T2309" s="1"/>
      <c r="U2309" s="1"/>
      <c r="V2309" s="1"/>
      <c r="W2309" s="1"/>
      <c r="X2309" s="1"/>
      <c r="Y2309" s="1"/>
    </row>
    <row r="2310" spans="1:25" ht="12.75" customHeight="1" x14ac:dyDescent="0.25">
      <c r="A2310" s="4">
        <v>306</v>
      </c>
      <c r="B2310" s="1" t="s">
        <v>327</v>
      </c>
      <c r="C2310" s="1" t="s">
        <v>328</v>
      </c>
      <c r="D2310" s="3" t="s">
        <v>155</v>
      </c>
      <c r="E2310" s="11">
        <v>0.4</v>
      </c>
      <c r="F2310" s="11">
        <v>41.77</v>
      </c>
      <c r="G2310" s="11">
        <v>16.71</v>
      </c>
      <c r="H2310" s="1"/>
      <c r="I2310" s="1"/>
      <c r="J2310" s="1"/>
      <c r="K2310" s="1"/>
      <c r="L2310" s="1"/>
      <c r="M2310" s="4"/>
      <c r="N2310" s="1"/>
      <c r="O2310" s="4"/>
      <c r="P2310" s="4"/>
      <c r="Q2310" s="4"/>
      <c r="R2310" s="4"/>
      <c r="S2310" s="4"/>
      <c r="T2310" s="1"/>
      <c r="U2310" s="1"/>
      <c r="V2310" s="1"/>
      <c r="W2310" s="1"/>
      <c r="X2310" s="1"/>
      <c r="Y2310" s="1"/>
    </row>
    <row r="2311" spans="1:25" ht="12.75" customHeight="1" x14ac:dyDescent="0.25">
      <c r="A2311" s="4">
        <v>307</v>
      </c>
      <c r="B2311" s="1" t="s">
        <v>329</v>
      </c>
      <c r="C2311" s="2" t="s">
        <v>330</v>
      </c>
      <c r="D2311" s="3" t="s">
        <v>149</v>
      </c>
      <c r="E2311" s="11">
        <v>10.4</v>
      </c>
      <c r="F2311" s="11">
        <v>14.23</v>
      </c>
      <c r="G2311" s="11">
        <v>147.99</v>
      </c>
      <c r="H2311" s="1"/>
      <c r="I2311" s="1"/>
      <c r="J2311" s="1"/>
      <c r="K2311" s="1"/>
      <c r="L2311" s="1"/>
      <c r="M2311" s="4"/>
      <c r="N2311" s="1"/>
      <c r="O2311" s="4"/>
      <c r="P2311" s="4"/>
      <c r="Q2311" s="4"/>
      <c r="R2311" s="4"/>
      <c r="S2311" s="4"/>
      <c r="T2311" s="1"/>
      <c r="U2311" s="1"/>
      <c r="V2311" s="1"/>
      <c r="W2311" s="1"/>
      <c r="X2311" s="1"/>
      <c r="Y2311" s="1"/>
    </row>
    <row r="2312" spans="1:25" ht="12.75" customHeight="1" x14ac:dyDescent="0.25">
      <c r="A2312" s="4">
        <v>308</v>
      </c>
      <c r="B2312" s="1" t="s">
        <v>331</v>
      </c>
      <c r="C2312" s="2" t="s">
        <v>332</v>
      </c>
      <c r="D2312" s="3" t="s">
        <v>60</v>
      </c>
      <c r="E2312" s="11">
        <v>2.04</v>
      </c>
      <c r="F2312" s="11">
        <v>229.71</v>
      </c>
      <c r="G2312" s="11">
        <v>468.61</v>
      </c>
      <c r="H2312" s="1"/>
      <c r="I2312" s="1"/>
      <c r="J2312" s="1"/>
      <c r="K2312" s="1"/>
      <c r="L2312" s="1"/>
      <c r="M2312" s="4"/>
      <c r="N2312" s="1"/>
      <c r="O2312" s="4"/>
      <c r="P2312" s="4"/>
      <c r="Q2312" s="4"/>
      <c r="R2312" s="4"/>
      <c r="S2312" s="4"/>
      <c r="T2312" s="1"/>
      <c r="U2312" s="1"/>
      <c r="V2312" s="1"/>
      <c r="W2312" s="1"/>
      <c r="X2312" s="1"/>
      <c r="Y2312" s="1"/>
    </row>
    <row r="2313" spans="1:25" ht="12.75" customHeight="1" x14ac:dyDescent="0.25">
      <c r="A2313" s="4">
        <v>309</v>
      </c>
      <c r="B2313" s="2" t="s">
        <v>2653</v>
      </c>
      <c r="C2313" s="1" t="s">
        <v>333</v>
      </c>
      <c r="D2313" s="3" t="s">
        <v>79</v>
      </c>
      <c r="E2313" s="11">
        <v>0.14000000000000001</v>
      </c>
      <c r="F2313" s="11">
        <v>9.5399999999999991</v>
      </c>
      <c r="G2313" s="11">
        <v>1.34</v>
      </c>
      <c r="H2313" s="1"/>
      <c r="I2313" s="1"/>
      <c r="J2313" s="1"/>
      <c r="K2313" s="1"/>
      <c r="L2313" s="1"/>
      <c r="M2313" s="4"/>
      <c r="N2313" s="1"/>
      <c r="O2313" s="4"/>
      <c r="P2313" s="4"/>
      <c r="Q2313" s="4"/>
      <c r="R2313" s="4"/>
      <c r="S2313" s="4"/>
      <c r="T2313" s="1"/>
      <c r="U2313" s="1"/>
      <c r="V2313" s="1"/>
      <c r="W2313" s="1"/>
      <c r="X2313" s="1"/>
      <c r="Y2313" s="1"/>
    </row>
    <row r="2314" spans="1:25" ht="12.75" customHeight="1" x14ac:dyDescent="0.25">
      <c r="A2314" s="4">
        <v>310</v>
      </c>
      <c r="B2314" s="1" t="s">
        <v>334</v>
      </c>
      <c r="C2314" s="2" t="s">
        <v>335</v>
      </c>
      <c r="D2314" s="3" t="s">
        <v>149</v>
      </c>
      <c r="E2314" s="11">
        <v>0.90800000000000003</v>
      </c>
      <c r="F2314" s="11">
        <v>90.89</v>
      </c>
      <c r="G2314" s="11">
        <v>82.53</v>
      </c>
      <c r="H2314" s="1"/>
      <c r="I2314" s="1"/>
      <c r="J2314" s="1"/>
      <c r="K2314" s="1"/>
      <c r="L2314" s="1"/>
      <c r="M2314" s="4"/>
      <c r="N2314" s="1"/>
      <c r="O2314" s="4"/>
      <c r="P2314" s="4"/>
      <c r="Q2314" s="4"/>
      <c r="R2314" s="4"/>
      <c r="S2314" s="4"/>
      <c r="T2314" s="1"/>
      <c r="U2314" s="1"/>
      <c r="V2314" s="1"/>
      <c r="W2314" s="1"/>
      <c r="X2314" s="1"/>
      <c r="Y2314" s="1"/>
    </row>
    <row r="2315" spans="1:25" ht="12.75" customHeight="1" x14ac:dyDescent="0.25">
      <c r="A2315" s="4">
        <v>311</v>
      </c>
      <c r="B2315" s="1" t="s">
        <v>1887</v>
      </c>
      <c r="C2315" s="1" t="s">
        <v>1980</v>
      </c>
      <c r="D2315" s="3" t="s">
        <v>43</v>
      </c>
      <c r="E2315" s="11">
        <v>1.1257999999999999</v>
      </c>
      <c r="F2315" s="11">
        <v>497.41</v>
      </c>
      <c r="G2315" s="11">
        <v>559.98</v>
      </c>
      <c r="H2315" s="1"/>
      <c r="I2315" s="1"/>
      <c r="J2315" s="1"/>
      <c r="K2315" s="1"/>
      <c r="L2315" s="1"/>
      <c r="M2315" s="4"/>
      <c r="N2315" s="1"/>
      <c r="O2315" s="4"/>
      <c r="P2315" s="4"/>
      <c r="Q2315" s="4"/>
      <c r="R2315" s="4"/>
      <c r="S2315" s="4"/>
      <c r="T2315" s="1"/>
      <c r="U2315" s="1"/>
      <c r="V2315" s="1"/>
      <c r="W2315" s="1"/>
      <c r="X2315" s="1"/>
      <c r="Y2315" s="1"/>
    </row>
    <row r="2316" spans="1:25" ht="12.75" customHeight="1" x14ac:dyDescent="0.25">
      <c r="A2316" s="4">
        <v>312</v>
      </c>
      <c r="B2316" s="1" t="s">
        <v>327</v>
      </c>
      <c r="C2316" s="1" t="s">
        <v>328</v>
      </c>
      <c r="D2316" s="3" t="s">
        <v>155</v>
      </c>
      <c r="E2316" s="11">
        <v>22.515999999999998</v>
      </c>
      <c r="F2316" s="11">
        <v>41.77</v>
      </c>
      <c r="G2316" s="11">
        <v>940.49</v>
      </c>
      <c r="H2316" s="1"/>
      <c r="I2316" s="1"/>
      <c r="J2316" s="1"/>
      <c r="K2316" s="1"/>
      <c r="L2316" s="1"/>
      <c r="M2316" s="4"/>
      <c r="N2316" s="1"/>
      <c r="O2316" s="4"/>
      <c r="P2316" s="4"/>
      <c r="Q2316" s="4"/>
      <c r="R2316" s="4"/>
      <c r="S2316" s="4"/>
      <c r="T2316" s="1"/>
      <c r="U2316" s="1"/>
      <c r="V2316" s="1"/>
      <c r="W2316" s="1"/>
      <c r="X2316" s="1"/>
      <c r="Y2316" s="1"/>
    </row>
    <row r="2317" spans="1:25" ht="12.75" customHeight="1" x14ac:dyDescent="0.25">
      <c r="A2317" s="4">
        <v>313</v>
      </c>
      <c r="B2317" s="1" t="s">
        <v>1981</v>
      </c>
      <c r="C2317" s="2" t="s">
        <v>1982</v>
      </c>
      <c r="D2317" s="3" t="s">
        <v>43</v>
      </c>
      <c r="E2317" s="11">
        <v>1.1257999999999999</v>
      </c>
      <c r="F2317" s="11">
        <v>7375.27</v>
      </c>
      <c r="G2317" s="11">
        <v>8303.08</v>
      </c>
      <c r="H2317" s="1"/>
      <c r="I2317" s="1"/>
      <c r="J2317" s="1"/>
      <c r="K2317" s="1"/>
      <c r="L2317" s="1"/>
      <c r="M2317" s="4"/>
      <c r="N2317" s="1"/>
      <c r="O2317" s="4"/>
      <c r="P2317" s="4"/>
      <c r="Q2317" s="4"/>
      <c r="R2317" s="4"/>
      <c r="S2317" s="4"/>
      <c r="T2317" s="1"/>
      <c r="U2317" s="1"/>
      <c r="V2317" s="1"/>
      <c r="W2317" s="1"/>
      <c r="X2317" s="1"/>
      <c r="Y2317" s="1"/>
    </row>
    <row r="2318" spans="1:25" ht="12.75" customHeight="1" x14ac:dyDescent="0.25">
      <c r="A2318" s="4">
        <v>314</v>
      </c>
      <c r="B2318" s="2" t="s">
        <v>2500</v>
      </c>
      <c r="C2318" s="2" t="s">
        <v>1983</v>
      </c>
      <c r="D2318" s="3" t="s">
        <v>43</v>
      </c>
      <c r="E2318" s="11">
        <v>1.1257999999999999</v>
      </c>
      <c r="F2318" s="11">
        <v>9665.57</v>
      </c>
      <c r="G2318" s="11">
        <v>10881.5</v>
      </c>
      <c r="H2318" s="1"/>
      <c r="I2318" s="1"/>
      <c r="J2318" s="1"/>
      <c r="K2318" s="1"/>
      <c r="L2318" s="1"/>
      <c r="M2318" s="4"/>
      <c r="N2318" s="1"/>
      <c r="O2318" s="4"/>
      <c r="P2318" s="4"/>
      <c r="Q2318" s="4"/>
      <c r="R2318" s="4"/>
      <c r="S2318" s="4"/>
      <c r="T2318" s="1"/>
      <c r="U2318" s="1"/>
      <c r="V2318" s="1"/>
      <c r="W2318" s="1"/>
      <c r="X2318" s="1"/>
      <c r="Y2318" s="1"/>
    </row>
    <row r="2319" spans="1:25" ht="12.75" customHeight="1" x14ac:dyDescent="0.25">
      <c r="A2319" s="4">
        <v>315</v>
      </c>
      <c r="B2319" s="1" t="s">
        <v>1984</v>
      </c>
      <c r="C2319" s="2" t="s">
        <v>1985</v>
      </c>
      <c r="D2319" s="3" t="s">
        <v>149</v>
      </c>
      <c r="E2319" s="11">
        <v>1801.28</v>
      </c>
      <c r="F2319" s="11">
        <v>38.270000000000003</v>
      </c>
      <c r="G2319" s="11">
        <v>68934.990000000005</v>
      </c>
      <c r="H2319" s="1"/>
      <c r="I2319" s="1"/>
      <c r="J2319" s="1"/>
      <c r="K2319" s="1"/>
      <c r="L2319" s="1"/>
      <c r="M2319" s="4"/>
      <c r="N2319" s="1"/>
      <c r="O2319" s="4"/>
      <c r="P2319" s="4"/>
      <c r="Q2319" s="4"/>
      <c r="R2319" s="4"/>
      <c r="S2319" s="4"/>
      <c r="T2319" s="1"/>
      <c r="U2319" s="1"/>
      <c r="V2319" s="1"/>
      <c r="W2319" s="1"/>
      <c r="X2319" s="1"/>
      <c r="Y2319" s="1"/>
    </row>
    <row r="2320" spans="1:25" ht="12.75" customHeight="1" x14ac:dyDescent="0.25">
      <c r="A2320" s="4">
        <v>316</v>
      </c>
      <c r="B2320" s="1" t="s">
        <v>1986</v>
      </c>
      <c r="C2320" s="2" t="s">
        <v>1987</v>
      </c>
      <c r="D2320" s="3" t="s">
        <v>149</v>
      </c>
      <c r="E2320" s="11">
        <v>33.774000000000001</v>
      </c>
      <c r="F2320" s="11">
        <v>712.22</v>
      </c>
      <c r="G2320" s="11">
        <v>24054.52</v>
      </c>
      <c r="H2320" s="1"/>
      <c r="I2320" s="1"/>
      <c r="J2320" s="1"/>
      <c r="K2320" s="1"/>
      <c r="L2320" s="1"/>
      <c r="M2320" s="4"/>
      <c r="N2320" s="1"/>
      <c r="O2320" s="4"/>
      <c r="P2320" s="4"/>
      <c r="Q2320" s="4"/>
      <c r="R2320" s="4"/>
      <c r="S2320" s="4"/>
      <c r="T2320" s="1"/>
      <c r="U2320" s="1"/>
      <c r="V2320" s="1"/>
      <c r="W2320" s="1"/>
      <c r="X2320" s="1"/>
      <c r="Y2320" s="1"/>
    </row>
    <row r="2321" spans="1:25" ht="12.75" customHeight="1" x14ac:dyDescent="0.25">
      <c r="A2321" s="4">
        <v>317</v>
      </c>
      <c r="B2321" s="1" t="s">
        <v>1988</v>
      </c>
      <c r="C2321" s="2" t="s">
        <v>1989</v>
      </c>
      <c r="D2321" s="3" t="s">
        <v>149</v>
      </c>
      <c r="E2321" s="11">
        <v>360.25599999999997</v>
      </c>
      <c r="F2321" s="11">
        <v>554.12</v>
      </c>
      <c r="G2321" s="11">
        <v>199625.05</v>
      </c>
      <c r="H2321" s="1"/>
      <c r="I2321" s="1"/>
      <c r="J2321" s="1"/>
      <c r="K2321" s="1"/>
      <c r="L2321" s="1"/>
      <c r="M2321" s="4"/>
      <c r="N2321" s="1"/>
      <c r="O2321" s="4"/>
      <c r="P2321" s="4"/>
      <c r="Q2321" s="4"/>
      <c r="R2321" s="4"/>
      <c r="S2321" s="4"/>
      <c r="T2321" s="1"/>
      <c r="U2321" s="1"/>
      <c r="V2321" s="1"/>
      <c r="W2321" s="1"/>
      <c r="X2321" s="1"/>
      <c r="Y2321" s="1"/>
    </row>
    <row r="2322" spans="1:25" ht="12.75" customHeight="1" x14ac:dyDescent="0.25">
      <c r="A2322" s="4">
        <v>318</v>
      </c>
      <c r="B2322" s="1" t="s">
        <v>1887</v>
      </c>
      <c r="C2322" s="1" t="s">
        <v>1980</v>
      </c>
      <c r="D2322" s="3" t="s">
        <v>43</v>
      </c>
      <c r="E2322" s="11">
        <v>5.3</v>
      </c>
      <c r="F2322" s="11">
        <v>497.41</v>
      </c>
      <c r="G2322" s="11">
        <v>2636.27</v>
      </c>
      <c r="H2322" s="1"/>
      <c r="I2322" s="1"/>
      <c r="J2322" s="1"/>
      <c r="K2322" s="1"/>
      <c r="L2322" s="1"/>
      <c r="M2322" s="4"/>
      <c r="N2322" s="1"/>
      <c r="O2322" s="4"/>
      <c r="P2322" s="4"/>
      <c r="Q2322" s="4"/>
      <c r="R2322" s="4"/>
      <c r="S2322" s="4"/>
      <c r="T2322" s="1"/>
      <c r="U2322" s="1"/>
      <c r="V2322" s="1"/>
      <c r="W2322" s="1"/>
      <c r="X2322" s="1"/>
      <c r="Y2322" s="1"/>
    </row>
    <row r="2323" spans="1:25" ht="12.75" customHeight="1" x14ac:dyDescent="0.25">
      <c r="A2323" s="4">
        <v>319</v>
      </c>
      <c r="B2323" s="1" t="s">
        <v>327</v>
      </c>
      <c r="C2323" s="1" t="s">
        <v>328</v>
      </c>
      <c r="D2323" s="3" t="s">
        <v>155</v>
      </c>
      <c r="E2323" s="11">
        <v>106</v>
      </c>
      <c r="F2323" s="11">
        <v>41.77</v>
      </c>
      <c r="G2323" s="11">
        <v>4427.62</v>
      </c>
      <c r="H2323" s="1"/>
      <c r="I2323" s="1"/>
      <c r="J2323" s="1"/>
      <c r="K2323" s="1"/>
      <c r="L2323" s="1"/>
      <c r="M2323" s="4"/>
      <c r="N2323" s="1"/>
      <c r="O2323" s="4"/>
      <c r="P2323" s="4"/>
      <c r="Q2323" s="4"/>
      <c r="R2323" s="4"/>
      <c r="S2323" s="4"/>
      <c r="T2323" s="1"/>
      <c r="U2323" s="1"/>
      <c r="V2323" s="1"/>
      <c r="W2323" s="1"/>
      <c r="X2323" s="1"/>
      <c r="Y2323" s="1"/>
    </row>
    <row r="2324" spans="1:25" ht="12.75" customHeight="1" x14ac:dyDescent="0.25">
      <c r="A2324" s="4">
        <v>320</v>
      </c>
      <c r="B2324" s="1" t="s">
        <v>1981</v>
      </c>
      <c r="C2324" s="2" t="s">
        <v>1982</v>
      </c>
      <c r="D2324" s="3" t="s">
        <v>43</v>
      </c>
      <c r="E2324" s="11">
        <v>5.3</v>
      </c>
      <c r="F2324" s="11">
        <v>7375.27</v>
      </c>
      <c r="G2324" s="11">
        <v>39088.93</v>
      </c>
      <c r="H2324" s="1"/>
      <c r="I2324" s="1"/>
      <c r="J2324" s="1"/>
      <c r="K2324" s="1"/>
      <c r="L2324" s="1"/>
      <c r="M2324" s="4"/>
      <c r="N2324" s="1"/>
      <c r="O2324" s="4"/>
      <c r="P2324" s="4"/>
      <c r="Q2324" s="4"/>
      <c r="R2324" s="4"/>
      <c r="S2324" s="4"/>
      <c r="T2324" s="1"/>
      <c r="U2324" s="1"/>
      <c r="V2324" s="1"/>
      <c r="W2324" s="1"/>
      <c r="X2324" s="1"/>
      <c r="Y2324" s="1"/>
    </row>
    <row r="2325" spans="1:25" ht="12.75" customHeight="1" x14ac:dyDescent="0.25">
      <c r="A2325" s="4">
        <v>321</v>
      </c>
      <c r="B2325" s="2" t="s">
        <v>2501</v>
      </c>
      <c r="C2325" s="2" t="s">
        <v>1990</v>
      </c>
      <c r="D2325" s="3" t="s">
        <v>43</v>
      </c>
      <c r="E2325" s="11">
        <v>5.3</v>
      </c>
      <c r="F2325" s="11">
        <v>6903.98</v>
      </c>
      <c r="G2325" s="11">
        <v>36591.089999999997</v>
      </c>
      <c r="H2325" s="1"/>
      <c r="I2325" s="1"/>
      <c r="J2325" s="1"/>
      <c r="K2325" s="1"/>
      <c r="L2325" s="1"/>
      <c r="M2325" s="4"/>
      <c r="N2325" s="1"/>
      <c r="O2325" s="4"/>
      <c r="P2325" s="4"/>
      <c r="Q2325" s="4"/>
      <c r="R2325" s="4"/>
      <c r="S2325" s="4"/>
      <c r="T2325" s="1"/>
      <c r="U2325" s="1"/>
      <c r="V2325" s="1"/>
      <c r="W2325" s="1"/>
      <c r="X2325" s="1"/>
      <c r="Y2325" s="1"/>
    </row>
    <row r="2326" spans="1:25" ht="12.75" customHeight="1" x14ac:dyDescent="0.25">
      <c r="A2326" s="4">
        <v>322</v>
      </c>
      <c r="B2326" s="1" t="s">
        <v>1984</v>
      </c>
      <c r="C2326" s="2" t="s">
        <v>1985</v>
      </c>
      <c r="D2326" s="3" t="s">
        <v>149</v>
      </c>
      <c r="E2326" s="11">
        <v>6360</v>
      </c>
      <c r="F2326" s="11">
        <v>38.270000000000003</v>
      </c>
      <c r="G2326" s="11">
        <v>243397.2</v>
      </c>
      <c r="H2326" s="1"/>
      <c r="I2326" s="1"/>
      <c r="J2326" s="1"/>
      <c r="K2326" s="1"/>
      <c r="L2326" s="1"/>
      <c r="M2326" s="4"/>
      <c r="N2326" s="1"/>
      <c r="O2326" s="4"/>
      <c r="P2326" s="4"/>
      <c r="Q2326" s="4"/>
      <c r="R2326" s="4"/>
      <c r="S2326" s="4"/>
      <c r="T2326" s="1"/>
      <c r="U2326" s="1"/>
      <c r="V2326" s="1"/>
      <c r="W2326" s="1"/>
      <c r="X2326" s="1"/>
      <c r="Y2326" s="1"/>
    </row>
    <row r="2327" spans="1:25" ht="12.75" customHeight="1" x14ac:dyDescent="0.25">
      <c r="A2327" s="4">
        <v>323</v>
      </c>
      <c r="B2327" s="1" t="s">
        <v>1986</v>
      </c>
      <c r="C2327" s="2" t="s">
        <v>1987</v>
      </c>
      <c r="D2327" s="3" t="s">
        <v>149</v>
      </c>
      <c r="E2327" s="11">
        <v>159</v>
      </c>
      <c r="F2327" s="11">
        <v>712.22</v>
      </c>
      <c r="G2327" s="11">
        <v>113242.98</v>
      </c>
      <c r="H2327" s="1"/>
      <c r="I2327" s="1"/>
      <c r="J2327" s="1"/>
      <c r="K2327" s="1"/>
      <c r="L2327" s="1"/>
      <c r="M2327" s="4"/>
      <c r="N2327" s="1"/>
      <c r="O2327" s="4"/>
      <c r="P2327" s="4"/>
      <c r="Q2327" s="4"/>
      <c r="R2327" s="4"/>
      <c r="S2327" s="4"/>
      <c r="T2327" s="1"/>
      <c r="U2327" s="1"/>
      <c r="V2327" s="1"/>
      <c r="W2327" s="1"/>
      <c r="X2327" s="1"/>
      <c r="Y2327" s="1"/>
    </row>
    <row r="2328" spans="1:25" ht="12.75" customHeight="1" x14ac:dyDescent="0.25">
      <c r="A2328" s="4">
        <v>324</v>
      </c>
      <c r="B2328" s="1" t="s">
        <v>1988</v>
      </c>
      <c r="C2328" s="2" t="s">
        <v>1989</v>
      </c>
      <c r="D2328" s="3" t="s">
        <v>149</v>
      </c>
      <c r="E2328" s="11">
        <v>1696</v>
      </c>
      <c r="F2328" s="11">
        <v>554.12</v>
      </c>
      <c r="G2328" s="11">
        <v>939787.52</v>
      </c>
      <c r="H2328" s="1"/>
      <c r="I2328" s="1"/>
      <c r="J2328" s="1"/>
      <c r="K2328" s="1"/>
      <c r="L2328" s="1"/>
      <c r="M2328" s="4"/>
      <c r="N2328" s="1"/>
      <c r="O2328" s="4"/>
      <c r="P2328" s="4"/>
      <c r="Q2328" s="4"/>
      <c r="R2328" s="4"/>
      <c r="S2328" s="4"/>
      <c r="T2328" s="1"/>
      <c r="U2328" s="1"/>
      <c r="V2328" s="1"/>
      <c r="W2328" s="1"/>
      <c r="X2328" s="1"/>
      <c r="Y2328" s="1"/>
    </row>
    <row r="2329" spans="1:25" ht="12.75" customHeight="1" x14ac:dyDescent="0.25">
      <c r="A2329" s="4">
        <v>325</v>
      </c>
      <c r="B2329" s="1" t="s">
        <v>1887</v>
      </c>
      <c r="C2329" s="1" t="s">
        <v>1980</v>
      </c>
      <c r="D2329" s="3" t="s">
        <v>43</v>
      </c>
      <c r="E2329" s="11">
        <v>0.51980000000000004</v>
      </c>
      <c r="F2329" s="11">
        <v>497.41</v>
      </c>
      <c r="G2329" s="11">
        <v>258.55</v>
      </c>
      <c r="H2329" s="1"/>
      <c r="I2329" s="1"/>
      <c r="J2329" s="1"/>
      <c r="K2329" s="1"/>
      <c r="L2329" s="1"/>
      <c r="M2329" s="4"/>
      <c r="N2329" s="1"/>
      <c r="O2329" s="4"/>
      <c r="P2329" s="4"/>
      <c r="Q2329" s="4"/>
      <c r="R2329" s="4"/>
      <c r="S2329" s="4"/>
      <c r="T2329" s="1"/>
      <c r="U2329" s="1"/>
      <c r="V2329" s="1"/>
      <c r="W2329" s="1"/>
      <c r="X2329" s="1"/>
      <c r="Y2329" s="1"/>
    </row>
    <row r="2330" spans="1:25" ht="12.75" customHeight="1" x14ac:dyDescent="0.25">
      <c r="A2330" s="4">
        <v>326</v>
      </c>
      <c r="B2330" s="1" t="s">
        <v>327</v>
      </c>
      <c r="C2330" s="1" t="s">
        <v>328</v>
      </c>
      <c r="D2330" s="3" t="s">
        <v>155</v>
      </c>
      <c r="E2330" s="11">
        <v>10.396000000000001</v>
      </c>
      <c r="F2330" s="11">
        <v>41.77</v>
      </c>
      <c r="G2330" s="11">
        <v>434.24</v>
      </c>
      <c r="H2330" s="1"/>
      <c r="I2330" s="1"/>
      <c r="J2330" s="1"/>
      <c r="K2330" s="1"/>
      <c r="L2330" s="1"/>
      <c r="M2330" s="4"/>
      <c r="N2330" s="1"/>
      <c r="O2330" s="4"/>
      <c r="P2330" s="4"/>
      <c r="Q2330" s="4"/>
      <c r="R2330" s="4"/>
      <c r="S2330" s="4"/>
      <c r="T2330" s="1"/>
      <c r="U2330" s="1"/>
      <c r="V2330" s="1"/>
      <c r="W2330" s="1"/>
      <c r="X2330" s="1"/>
      <c r="Y2330" s="1"/>
    </row>
    <row r="2331" spans="1:25" ht="12.75" customHeight="1" x14ac:dyDescent="0.25">
      <c r="A2331" s="4">
        <v>327</v>
      </c>
      <c r="B2331" s="1" t="s">
        <v>1981</v>
      </c>
      <c r="C2331" s="2" t="s">
        <v>1982</v>
      </c>
      <c r="D2331" s="3" t="s">
        <v>43</v>
      </c>
      <c r="E2331" s="11">
        <v>0.51980000000000004</v>
      </c>
      <c r="F2331" s="11">
        <v>7375.27</v>
      </c>
      <c r="G2331" s="11">
        <v>3833.67</v>
      </c>
      <c r="H2331" s="1"/>
      <c r="I2331" s="1"/>
      <c r="J2331" s="1"/>
      <c r="K2331" s="1"/>
      <c r="L2331" s="1"/>
      <c r="M2331" s="4"/>
      <c r="N2331" s="1"/>
      <c r="O2331" s="4"/>
      <c r="P2331" s="4"/>
      <c r="Q2331" s="4"/>
      <c r="R2331" s="4"/>
      <c r="S2331" s="4"/>
      <c r="T2331" s="1"/>
      <c r="U2331" s="1"/>
      <c r="V2331" s="1"/>
      <c r="W2331" s="1"/>
      <c r="X2331" s="1"/>
      <c r="Y2331" s="1"/>
    </row>
    <row r="2332" spans="1:25" ht="12.75" customHeight="1" x14ac:dyDescent="0.25">
      <c r="A2332" s="4">
        <v>328</v>
      </c>
      <c r="B2332" s="2" t="s">
        <v>2500</v>
      </c>
      <c r="C2332" s="2" t="s">
        <v>1983</v>
      </c>
      <c r="D2332" s="3" t="s">
        <v>43</v>
      </c>
      <c r="E2332" s="11">
        <v>0.51980000000000004</v>
      </c>
      <c r="F2332" s="11">
        <v>9665.57</v>
      </c>
      <c r="G2332" s="11">
        <v>5024.16</v>
      </c>
      <c r="H2332" s="1"/>
      <c r="I2332" s="1"/>
      <c r="J2332" s="1"/>
      <c r="K2332" s="1"/>
      <c r="L2332" s="1"/>
      <c r="M2332" s="4"/>
      <c r="N2332" s="1"/>
      <c r="O2332" s="4"/>
      <c r="P2332" s="4"/>
      <c r="Q2332" s="4"/>
      <c r="R2332" s="4"/>
      <c r="S2332" s="4"/>
      <c r="T2332" s="1"/>
      <c r="U2332" s="1"/>
      <c r="V2332" s="1"/>
      <c r="W2332" s="1"/>
      <c r="X2332" s="1"/>
      <c r="Y2332" s="1"/>
    </row>
    <row r="2333" spans="1:25" ht="12.75" customHeight="1" x14ac:dyDescent="0.25">
      <c r="A2333" s="4">
        <v>329</v>
      </c>
      <c r="B2333" s="1" t="s">
        <v>1984</v>
      </c>
      <c r="C2333" s="2" t="s">
        <v>1985</v>
      </c>
      <c r="D2333" s="3" t="s">
        <v>149</v>
      </c>
      <c r="E2333" s="11">
        <v>831.68</v>
      </c>
      <c r="F2333" s="11">
        <v>38.270000000000003</v>
      </c>
      <c r="G2333" s="11">
        <v>31828.39</v>
      </c>
      <c r="H2333" s="1"/>
      <c r="I2333" s="1"/>
      <c r="J2333" s="1"/>
      <c r="K2333" s="1"/>
      <c r="L2333" s="1"/>
      <c r="M2333" s="4"/>
      <c r="N2333" s="1"/>
      <c r="O2333" s="4"/>
      <c r="P2333" s="4"/>
      <c r="Q2333" s="4"/>
      <c r="R2333" s="4"/>
      <c r="S2333" s="4"/>
      <c r="T2333" s="1"/>
      <c r="U2333" s="1"/>
      <c r="V2333" s="1"/>
      <c r="W2333" s="1"/>
      <c r="X2333" s="1"/>
      <c r="Y2333" s="1"/>
    </row>
    <row r="2334" spans="1:25" ht="12.75" customHeight="1" x14ac:dyDescent="0.25">
      <c r="A2334" s="4">
        <v>330</v>
      </c>
      <c r="B2334" s="1" t="s">
        <v>1986</v>
      </c>
      <c r="C2334" s="2" t="s">
        <v>1987</v>
      </c>
      <c r="D2334" s="3" t="s">
        <v>149</v>
      </c>
      <c r="E2334" s="11">
        <v>15.593999999999999</v>
      </c>
      <c r="F2334" s="11">
        <v>712.22</v>
      </c>
      <c r="G2334" s="11">
        <v>11106.36</v>
      </c>
      <c r="H2334" s="1"/>
      <c r="I2334" s="1"/>
      <c r="J2334" s="1"/>
      <c r="K2334" s="1"/>
      <c r="L2334" s="1"/>
      <c r="M2334" s="4"/>
      <c r="N2334" s="1"/>
      <c r="O2334" s="4"/>
      <c r="P2334" s="4"/>
      <c r="Q2334" s="4"/>
      <c r="R2334" s="4"/>
      <c r="S2334" s="4"/>
      <c r="T2334" s="1"/>
      <c r="U2334" s="1"/>
      <c r="V2334" s="1"/>
      <c r="W2334" s="1"/>
      <c r="X2334" s="1"/>
      <c r="Y2334" s="1"/>
    </row>
    <row r="2335" spans="1:25" ht="12.75" customHeight="1" x14ac:dyDescent="0.25">
      <c r="A2335" s="4">
        <v>331</v>
      </c>
      <c r="B2335" s="1" t="s">
        <v>1988</v>
      </c>
      <c r="C2335" s="2" t="s">
        <v>1989</v>
      </c>
      <c r="D2335" s="3" t="s">
        <v>149</v>
      </c>
      <c r="E2335" s="11">
        <v>166.33600000000001</v>
      </c>
      <c r="F2335" s="11">
        <v>554.12</v>
      </c>
      <c r="G2335" s="11">
        <v>92170.1</v>
      </c>
      <c r="H2335" s="1"/>
      <c r="I2335" s="1"/>
      <c r="J2335" s="1"/>
      <c r="K2335" s="1"/>
      <c r="L2335" s="1"/>
      <c r="M2335" s="4"/>
      <c r="N2335" s="1"/>
      <c r="O2335" s="4"/>
      <c r="P2335" s="4"/>
      <c r="Q2335" s="4"/>
      <c r="R2335" s="4"/>
      <c r="S2335" s="4"/>
      <c r="T2335" s="1"/>
      <c r="U2335" s="1"/>
      <c r="V2335" s="1"/>
      <c r="W2335" s="1"/>
      <c r="X2335" s="1"/>
      <c r="Y2335" s="1"/>
    </row>
    <row r="2336" spans="1:25" ht="12.75" customHeight="1" x14ac:dyDescent="0.25">
      <c r="A2336" s="4">
        <v>332</v>
      </c>
      <c r="B2336" s="1" t="s">
        <v>646</v>
      </c>
      <c r="C2336" s="2" t="s">
        <v>1991</v>
      </c>
      <c r="D2336" s="3" t="s">
        <v>13</v>
      </c>
      <c r="E2336" s="11">
        <v>2.1000000000000001E-2</v>
      </c>
      <c r="F2336" s="11">
        <v>400430.51</v>
      </c>
      <c r="G2336" s="11">
        <v>8409.0400000000009</v>
      </c>
      <c r="H2336" s="1"/>
      <c r="I2336" s="1"/>
      <c r="J2336" s="1"/>
      <c r="K2336" s="1"/>
      <c r="L2336" s="1"/>
      <c r="M2336" s="4"/>
      <c r="N2336" s="1"/>
      <c r="O2336" s="4"/>
      <c r="P2336" s="4"/>
      <c r="Q2336" s="4"/>
      <c r="R2336" s="4"/>
      <c r="S2336" s="4"/>
      <c r="T2336" s="1"/>
      <c r="U2336" s="1"/>
      <c r="V2336" s="1"/>
      <c r="W2336" s="1"/>
      <c r="X2336" s="1"/>
      <c r="Y2336" s="1"/>
    </row>
    <row r="2337" spans="1:25" ht="12.75" customHeight="1" x14ac:dyDescent="0.25">
      <c r="A2337" s="4">
        <v>333</v>
      </c>
      <c r="B2337" s="1" t="s">
        <v>313</v>
      </c>
      <c r="C2337" s="2" t="s">
        <v>437</v>
      </c>
      <c r="D2337" s="3" t="s">
        <v>21</v>
      </c>
      <c r="E2337" s="11">
        <v>6.0900000000000008E-3</v>
      </c>
      <c r="F2337" s="11">
        <v>4713.8599999999997</v>
      </c>
      <c r="G2337" s="11">
        <v>28.71</v>
      </c>
      <c r="H2337" s="1"/>
      <c r="I2337" s="1"/>
      <c r="J2337" s="1"/>
      <c r="K2337" s="1"/>
      <c r="L2337" s="1"/>
      <c r="M2337" s="4"/>
      <c r="N2337" s="1"/>
      <c r="O2337" s="4"/>
      <c r="P2337" s="4"/>
      <c r="Q2337" s="4"/>
      <c r="R2337" s="4"/>
      <c r="S2337" s="4"/>
      <c r="T2337" s="1"/>
      <c r="U2337" s="1"/>
      <c r="V2337" s="1"/>
      <c r="W2337" s="1"/>
      <c r="X2337" s="1"/>
      <c r="Y2337" s="1"/>
    </row>
    <row r="2338" spans="1:25" ht="12.75" customHeight="1" x14ac:dyDescent="0.25">
      <c r="A2338" s="4">
        <v>334</v>
      </c>
      <c r="B2338" s="1" t="s">
        <v>438</v>
      </c>
      <c r="C2338" s="1" t="s">
        <v>439</v>
      </c>
      <c r="D2338" s="3" t="s">
        <v>21</v>
      </c>
      <c r="E2338" s="12" t="s">
        <v>1992</v>
      </c>
      <c r="F2338" s="11">
        <v>21736</v>
      </c>
      <c r="G2338" s="11">
        <v>137.66999999999999</v>
      </c>
      <c r="H2338" s="1"/>
      <c r="I2338" s="1"/>
      <c r="J2338" s="1"/>
      <c r="K2338" s="1"/>
      <c r="L2338" s="1"/>
      <c r="M2338" s="4"/>
      <c r="N2338" s="1"/>
      <c r="O2338" s="4"/>
      <c r="P2338" s="4"/>
      <c r="Q2338" s="4"/>
      <c r="R2338" s="4"/>
      <c r="S2338" s="4"/>
      <c r="T2338" s="1"/>
      <c r="U2338" s="1"/>
      <c r="V2338" s="1"/>
      <c r="W2338" s="1"/>
      <c r="X2338" s="1"/>
      <c r="Y2338" s="1"/>
    </row>
    <row r="2339" spans="1:25" ht="12.75" customHeight="1" x14ac:dyDescent="0.25">
      <c r="A2339" s="4">
        <v>335</v>
      </c>
      <c r="B2339" s="1" t="s">
        <v>442</v>
      </c>
      <c r="C2339" s="2" t="s">
        <v>443</v>
      </c>
      <c r="D2339" s="3" t="s">
        <v>43</v>
      </c>
      <c r="E2339" s="11">
        <v>3.2000000000000002E-3</v>
      </c>
      <c r="F2339" s="11">
        <v>7784.08</v>
      </c>
      <c r="G2339" s="11">
        <v>24.91</v>
      </c>
      <c r="H2339" s="1"/>
      <c r="I2339" s="1"/>
      <c r="J2339" s="1"/>
      <c r="K2339" s="1"/>
      <c r="L2339" s="1"/>
      <c r="M2339" s="4"/>
      <c r="N2339" s="1"/>
      <c r="O2339" s="4"/>
      <c r="P2339" s="4"/>
      <c r="Q2339" s="4"/>
      <c r="R2339" s="4"/>
      <c r="S2339" s="4"/>
      <c r="T2339" s="1"/>
      <c r="U2339" s="1"/>
      <c r="V2339" s="1"/>
      <c r="W2339" s="1"/>
      <c r="X2339" s="1"/>
      <c r="Y2339" s="1"/>
    </row>
    <row r="2340" spans="1:25" ht="12.75" customHeight="1" x14ac:dyDescent="0.25">
      <c r="A2340" s="4">
        <v>336</v>
      </c>
      <c r="B2340" s="2" t="s">
        <v>2608</v>
      </c>
      <c r="C2340" s="1" t="s">
        <v>209</v>
      </c>
      <c r="D2340" s="3" t="s">
        <v>155</v>
      </c>
      <c r="E2340" s="11">
        <v>5.7600000000000005E-2</v>
      </c>
      <c r="F2340" s="11">
        <v>182.96</v>
      </c>
      <c r="G2340" s="11">
        <v>10.54</v>
      </c>
      <c r="H2340" s="1"/>
      <c r="I2340" s="1"/>
      <c r="J2340" s="1"/>
      <c r="K2340" s="1"/>
      <c r="L2340" s="1"/>
      <c r="M2340" s="4"/>
      <c r="N2340" s="1"/>
      <c r="O2340" s="4"/>
      <c r="P2340" s="4"/>
      <c r="Q2340" s="4"/>
      <c r="R2340" s="4"/>
      <c r="S2340" s="4"/>
      <c r="T2340" s="1"/>
      <c r="U2340" s="1"/>
      <c r="V2340" s="1"/>
      <c r="W2340" s="1"/>
      <c r="X2340" s="1"/>
      <c r="Y2340" s="1"/>
    </row>
    <row r="2341" spans="1:25" ht="12.75" customHeight="1" x14ac:dyDescent="0.25">
      <c r="A2341" s="4">
        <v>337</v>
      </c>
      <c r="B2341" s="2" t="s">
        <v>2502</v>
      </c>
      <c r="C2341" s="2" t="s">
        <v>1993</v>
      </c>
      <c r="D2341" s="3" t="s">
        <v>43</v>
      </c>
      <c r="E2341" s="11">
        <v>2.1629999999999998</v>
      </c>
      <c r="F2341" s="11">
        <v>2411.06</v>
      </c>
      <c r="G2341" s="11">
        <v>5215.12</v>
      </c>
      <c r="H2341" s="1"/>
      <c r="I2341" s="1"/>
      <c r="J2341" s="1"/>
      <c r="K2341" s="1"/>
      <c r="L2341" s="1"/>
      <c r="M2341" s="4"/>
      <c r="N2341" s="1"/>
      <c r="O2341" s="4"/>
      <c r="P2341" s="4"/>
      <c r="Q2341" s="4"/>
      <c r="R2341" s="4"/>
      <c r="S2341" s="4"/>
      <c r="T2341" s="1"/>
      <c r="U2341" s="1"/>
      <c r="V2341" s="1"/>
      <c r="W2341" s="1"/>
      <c r="X2341" s="1"/>
      <c r="Y2341" s="1"/>
    </row>
    <row r="2342" spans="1:25" ht="12.75" customHeight="1" x14ac:dyDescent="0.25">
      <c r="A2342" s="4">
        <v>338</v>
      </c>
      <c r="B2342" s="2" t="s">
        <v>2449</v>
      </c>
      <c r="C2342" s="2" t="s">
        <v>20</v>
      </c>
      <c r="D2342" s="3" t="s">
        <v>21</v>
      </c>
      <c r="E2342" s="11">
        <v>1.38432</v>
      </c>
      <c r="F2342" s="11" t="s">
        <v>22</v>
      </c>
      <c r="G2342" s="11" t="s">
        <v>22</v>
      </c>
      <c r="H2342" s="1"/>
      <c r="I2342" s="1"/>
      <c r="J2342" s="1"/>
      <c r="K2342" s="1"/>
      <c r="L2342" s="1"/>
      <c r="M2342" s="4"/>
      <c r="N2342" s="1"/>
      <c r="O2342" s="4"/>
      <c r="P2342" s="4"/>
      <c r="Q2342" s="4"/>
      <c r="R2342" s="4"/>
      <c r="S2342" s="4"/>
      <c r="T2342" s="1"/>
      <c r="U2342" s="1"/>
      <c r="V2342" s="1"/>
      <c r="W2342" s="1"/>
      <c r="X2342" s="1"/>
      <c r="Y2342" s="1"/>
    </row>
    <row r="2343" spans="1:25" ht="12.75" customHeight="1" x14ac:dyDescent="0.25">
      <c r="A2343" s="4">
        <v>339</v>
      </c>
      <c r="B2343" s="1" t="s">
        <v>1906</v>
      </c>
      <c r="C2343" s="1" t="s">
        <v>1907</v>
      </c>
      <c r="D2343" s="3" t="s">
        <v>48</v>
      </c>
      <c r="E2343" s="11">
        <v>10.815</v>
      </c>
      <c r="F2343" s="11">
        <v>285.51</v>
      </c>
      <c r="G2343" s="11">
        <v>3087.79</v>
      </c>
      <c r="H2343" s="1"/>
      <c r="I2343" s="1"/>
      <c r="J2343" s="1"/>
      <c r="K2343" s="1"/>
      <c r="L2343" s="1"/>
      <c r="M2343" s="4"/>
      <c r="N2343" s="1"/>
      <c r="O2343" s="4"/>
      <c r="P2343" s="4"/>
      <c r="Q2343" s="4"/>
      <c r="R2343" s="4"/>
      <c r="S2343" s="4"/>
      <c r="T2343" s="1"/>
      <c r="U2343" s="1"/>
      <c r="V2343" s="1"/>
      <c r="W2343" s="1"/>
      <c r="X2343" s="1"/>
      <c r="Y2343" s="1"/>
    </row>
    <row r="2344" spans="1:25" ht="12.75" customHeight="1" x14ac:dyDescent="0.25">
      <c r="A2344" s="4">
        <v>340</v>
      </c>
      <c r="B2344" s="1" t="s">
        <v>554</v>
      </c>
      <c r="C2344" s="2" t="s">
        <v>555</v>
      </c>
      <c r="D2344" s="3" t="s">
        <v>43</v>
      </c>
      <c r="E2344" s="11">
        <v>1.9400000000000001E-2</v>
      </c>
      <c r="F2344" s="11">
        <v>21110.240000000002</v>
      </c>
      <c r="G2344" s="11">
        <v>409.54</v>
      </c>
      <c r="H2344" s="1"/>
      <c r="I2344" s="1"/>
      <c r="J2344" s="1"/>
      <c r="K2344" s="1"/>
      <c r="L2344" s="1"/>
      <c r="M2344" s="4"/>
      <c r="N2344" s="1"/>
      <c r="O2344" s="4"/>
      <c r="P2344" s="4"/>
      <c r="Q2344" s="4"/>
      <c r="R2344" s="4"/>
      <c r="S2344" s="4"/>
      <c r="T2344" s="1"/>
      <c r="U2344" s="1"/>
      <c r="V2344" s="1"/>
      <c r="W2344" s="1"/>
      <c r="X2344" s="1"/>
      <c r="Y2344" s="1"/>
    </row>
    <row r="2345" spans="1:25" ht="12.75" customHeight="1" x14ac:dyDescent="0.25">
      <c r="A2345" s="4">
        <v>341</v>
      </c>
      <c r="B2345" s="2" t="s">
        <v>2689</v>
      </c>
      <c r="C2345" s="1" t="s">
        <v>556</v>
      </c>
      <c r="D2345" s="3" t="s">
        <v>149</v>
      </c>
      <c r="E2345" s="11">
        <v>0.38800000000000001</v>
      </c>
      <c r="F2345" s="11">
        <v>130.59</v>
      </c>
      <c r="G2345" s="11">
        <v>50.67</v>
      </c>
      <c r="H2345" s="1"/>
      <c r="I2345" s="1"/>
      <c r="J2345" s="1"/>
      <c r="K2345" s="1"/>
      <c r="L2345" s="1"/>
      <c r="M2345" s="4"/>
      <c r="N2345" s="1"/>
      <c r="O2345" s="4"/>
      <c r="P2345" s="4"/>
      <c r="Q2345" s="4"/>
      <c r="R2345" s="4"/>
      <c r="S2345" s="4"/>
      <c r="T2345" s="1"/>
      <c r="U2345" s="1"/>
      <c r="V2345" s="1"/>
      <c r="W2345" s="1"/>
      <c r="X2345" s="1"/>
      <c r="Y2345" s="1"/>
    </row>
    <row r="2346" spans="1:25" ht="12.75" customHeight="1" x14ac:dyDescent="0.25">
      <c r="A2346" s="4">
        <v>342</v>
      </c>
      <c r="B2346" s="2" t="s">
        <v>2690</v>
      </c>
      <c r="C2346" s="2" t="s">
        <v>557</v>
      </c>
      <c r="D2346" s="3" t="s">
        <v>149</v>
      </c>
      <c r="E2346" s="11">
        <v>7.5659999999999998</v>
      </c>
      <c r="F2346" s="11">
        <v>4.42</v>
      </c>
      <c r="G2346" s="11">
        <v>33.44</v>
      </c>
      <c r="H2346" s="1"/>
      <c r="I2346" s="1"/>
      <c r="J2346" s="1"/>
      <c r="K2346" s="1"/>
      <c r="L2346" s="1"/>
      <c r="M2346" s="4"/>
      <c r="N2346" s="1"/>
      <c r="O2346" s="4"/>
      <c r="P2346" s="4"/>
      <c r="Q2346" s="4"/>
      <c r="R2346" s="4"/>
      <c r="S2346" s="4"/>
      <c r="T2346" s="1"/>
      <c r="U2346" s="1"/>
      <c r="V2346" s="1"/>
      <c r="W2346" s="1"/>
      <c r="X2346" s="1"/>
      <c r="Y2346" s="1"/>
    </row>
    <row r="2347" spans="1:25" ht="12.75" customHeight="1" x14ac:dyDescent="0.25">
      <c r="A2347" s="4">
        <v>343</v>
      </c>
      <c r="B2347" s="1" t="s">
        <v>558</v>
      </c>
      <c r="C2347" s="2" t="s">
        <v>559</v>
      </c>
      <c r="D2347" s="3" t="s">
        <v>60</v>
      </c>
      <c r="E2347" s="11">
        <v>1.9594</v>
      </c>
      <c r="F2347" s="11">
        <v>331.2</v>
      </c>
      <c r="G2347" s="11">
        <v>648.95000000000005</v>
      </c>
      <c r="H2347" s="1"/>
      <c r="I2347" s="1"/>
      <c r="J2347" s="1"/>
      <c r="K2347" s="1"/>
      <c r="L2347" s="1"/>
      <c r="M2347" s="4"/>
      <c r="N2347" s="1"/>
      <c r="O2347" s="4"/>
      <c r="P2347" s="4"/>
      <c r="Q2347" s="4"/>
      <c r="R2347" s="4"/>
      <c r="S2347" s="4"/>
      <c r="T2347" s="1"/>
      <c r="U2347" s="1"/>
      <c r="V2347" s="1"/>
      <c r="W2347" s="1"/>
      <c r="X2347" s="1"/>
      <c r="Y2347" s="1"/>
    </row>
    <row r="2348" spans="1:25" ht="12.75" customHeight="1" x14ac:dyDescent="0.25">
      <c r="A2348" s="4">
        <v>344</v>
      </c>
      <c r="B2348" s="1" t="s">
        <v>560</v>
      </c>
      <c r="C2348" s="1" t="s">
        <v>561</v>
      </c>
      <c r="D2348" s="3" t="s">
        <v>149</v>
      </c>
      <c r="E2348" s="11">
        <v>0.9622400000000001</v>
      </c>
      <c r="F2348" s="11">
        <v>119.53</v>
      </c>
      <c r="G2348" s="11">
        <v>115.02</v>
      </c>
      <c r="H2348" s="1"/>
      <c r="I2348" s="1"/>
      <c r="J2348" s="1"/>
      <c r="K2348" s="1"/>
      <c r="L2348" s="1"/>
      <c r="M2348" s="4"/>
      <c r="N2348" s="1"/>
      <c r="O2348" s="4"/>
      <c r="P2348" s="4"/>
      <c r="Q2348" s="4"/>
      <c r="R2348" s="4"/>
      <c r="S2348" s="4"/>
      <c r="T2348" s="1"/>
      <c r="U2348" s="1"/>
      <c r="V2348" s="1"/>
      <c r="W2348" s="1"/>
      <c r="X2348" s="1"/>
      <c r="Y2348" s="1"/>
    </row>
    <row r="2349" spans="1:25" ht="12.75" customHeight="1" x14ac:dyDescent="0.25">
      <c r="A2349" s="4">
        <v>345</v>
      </c>
      <c r="B2349" s="2" t="s">
        <v>2653</v>
      </c>
      <c r="C2349" s="1" t="s">
        <v>333</v>
      </c>
      <c r="D2349" s="3" t="s">
        <v>79</v>
      </c>
      <c r="E2349" s="11">
        <v>0.2</v>
      </c>
      <c r="F2349" s="11">
        <v>9.5399999999999991</v>
      </c>
      <c r="G2349" s="11">
        <v>1.91</v>
      </c>
      <c r="H2349" s="1"/>
      <c r="I2349" s="1"/>
      <c r="J2349" s="1"/>
      <c r="K2349" s="1"/>
      <c r="L2349" s="1"/>
      <c r="M2349" s="4"/>
      <c r="N2349" s="1"/>
      <c r="O2349" s="4"/>
      <c r="P2349" s="4"/>
      <c r="Q2349" s="4"/>
      <c r="R2349" s="4"/>
      <c r="S2349" s="4"/>
      <c r="T2349" s="1"/>
      <c r="U2349" s="1"/>
      <c r="V2349" s="1"/>
      <c r="W2349" s="1"/>
      <c r="X2349" s="1"/>
      <c r="Y2349" s="1"/>
    </row>
    <row r="2350" spans="1:25" ht="12.75" customHeight="1" x14ac:dyDescent="0.25">
      <c r="A2350" s="4">
        <v>346</v>
      </c>
      <c r="B2350" s="1" t="s">
        <v>1994</v>
      </c>
      <c r="C2350" s="2" t="s">
        <v>1995</v>
      </c>
      <c r="D2350" s="3" t="s">
        <v>43</v>
      </c>
      <c r="E2350" s="11">
        <v>0.28925000000000001</v>
      </c>
      <c r="F2350" s="11">
        <v>1963.26</v>
      </c>
      <c r="G2350" s="11">
        <v>567.87</v>
      </c>
      <c r="H2350" s="1"/>
      <c r="I2350" s="1"/>
      <c r="J2350" s="1"/>
      <c r="K2350" s="1"/>
      <c r="L2350" s="1"/>
      <c r="M2350" s="4"/>
      <c r="N2350" s="1"/>
      <c r="O2350" s="4"/>
      <c r="P2350" s="4"/>
      <c r="Q2350" s="4"/>
      <c r="R2350" s="4"/>
      <c r="S2350" s="4"/>
      <c r="T2350" s="1"/>
      <c r="U2350" s="1"/>
      <c r="V2350" s="1"/>
      <c r="W2350" s="1"/>
      <c r="X2350" s="1"/>
      <c r="Y2350" s="1"/>
    </row>
    <row r="2351" spans="1:25" ht="12.75" customHeight="1" x14ac:dyDescent="0.25">
      <c r="A2351" s="4">
        <v>347</v>
      </c>
      <c r="B2351" s="2" t="s">
        <v>2503</v>
      </c>
      <c r="C2351" s="2" t="s">
        <v>1996</v>
      </c>
      <c r="D2351" s="3" t="s">
        <v>48</v>
      </c>
      <c r="E2351" s="11">
        <v>0.59007000000000009</v>
      </c>
      <c r="F2351" s="11">
        <v>3434.14</v>
      </c>
      <c r="G2351" s="11">
        <v>2026.38</v>
      </c>
      <c r="H2351" s="1"/>
      <c r="I2351" s="1"/>
      <c r="J2351" s="1"/>
      <c r="K2351" s="1"/>
      <c r="L2351" s="1"/>
      <c r="M2351" s="4"/>
      <c r="N2351" s="1"/>
      <c r="O2351" s="4"/>
      <c r="P2351" s="4"/>
      <c r="Q2351" s="4"/>
      <c r="R2351" s="4"/>
      <c r="S2351" s="4"/>
      <c r="T2351" s="1"/>
      <c r="U2351" s="1"/>
      <c r="V2351" s="1"/>
      <c r="W2351" s="1"/>
      <c r="X2351" s="1"/>
      <c r="Y2351" s="1"/>
    </row>
    <row r="2352" spans="1:25" ht="12.75" customHeight="1" x14ac:dyDescent="0.25">
      <c r="A2352" s="4">
        <v>348</v>
      </c>
      <c r="B2352" s="1" t="s">
        <v>1997</v>
      </c>
      <c r="C2352" s="2" t="s">
        <v>1998</v>
      </c>
      <c r="D2352" s="3" t="s">
        <v>149</v>
      </c>
      <c r="E2352" s="11">
        <v>10.123749999999999</v>
      </c>
      <c r="F2352" s="11">
        <v>124.24</v>
      </c>
      <c r="G2352" s="11">
        <v>1257.77</v>
      </c>
      <c r="H2352" s="1"/>
      <c r="I2352" s="1"/>
      <c r="J2352" s="1"/>
      <c r="K2352" s="1"/>
      <c r="L2352" s="1"/>
      <c r="M2352" s="4"/>
      <c r="N2352" s="1"/>
      <c r="O2352" s="4"/>
      <c r="P2352" s="4"/>
      <c r="Q2352" s="4"/>
      <c r="R2352" s="4"/>
      <c r="S2352" s="4"/>
      <c r="T2352" s="1"/>
      <c r="U2352" s="1"/>
      <c r="V2352" s="1"/>
      <c r="W2352" s="1"/>
      <c r="X2352" s="1"/>
      <c r="Y2352" s="1"/>
    </row>
    <row r="2353" spans="1:25" ht="12.75" customHeight="1" x14ac:dyDescent="0.25">
      <c r="A2353" s="4" t="s">
        <v>1999</v>
      </c>
      <c r="B2353" s="1"/>
      <c r="C2353" s="1"/>
      <c r="D2353" s="3"/>
      <c r="E2353" s="3"/>
      <c r="F2353" s="3"/>
      <c r="G2353" s="3"/>
      <c r="H2353" s="1"/>
      <c r="I2353" s="1"/>
      <c r="J2353" s="1"/>
      <c r="K2353" s="1"/>
      <c r="L2353" s="1"/>
      <c r="M2353" s="4"/>
      <c r="N2353" s="1"/>
      <c r="O2353" s="4"/>
      <c r="P2353" s="4"/>
      <c r="Q2353" s="4"/>
      <c r="R2353" s="4"/>
      <c r="S2353" s="4"/>
      <c r="T2353" s="1"/>
      <c r="U2353" s="1"/>
      <c r="V2353" s="1"/>
      <c r="W2353" s="1"/>
      <c r="X2353" s="1"/>
      <c r="Y2353" s="1"/>
    </row>
    <row r="2354" spans="1:25" ht="12.75" customHeight="1" x14ac:dyDescent="0.25">
      <c r="A2354" s="4">
        <v>2</v>
      </c>
      <c r="B2354" s="1" t="s">
        <v>2000</v>
      </c>
      <c r="C2354" s="2" t="s">
        <v>2001</v>
      </c>
      <c r="D2354" s="3" t="s">
        <v>13</v>
      </c>
      <c r="E2354" s="11">
        <v>6.8000000000000005E-3</v>
      </c>
      <c r="F2354" s="11">
        <v>489974.82</v>
      </c>
      <c r="G2354" s="11">
        <v>3331.83</v>
      </c>
      <c r="H2354" s="1"/>
      <c r="I2354" s="1"/>
      <c r="J2354" s="1"/>
      <c r="K2354" s="1"/>
      <c r="L2354" s="1"/>
      <c r="M2354" s="4"/>
      <c r="N2354" s="1"/>
      <c r="O2354" s="4"/>
      <c r="P2354" s="4"/>
      <c r="Q2354" s="4"/>
      <c r="R2354" s="4"/>
      <c r="S2354" s="4"/>
      <c r="T2354" s="1"/>
      <c r="U2354" s="1"/>
      <c r="V2354" s="1"/>
      <c r="W2354" s="1"/>
      <c r="X2354" s="1"/>
      <c r="Y2354" s="1"/>
    </row>
    <row r="2355" spans="1:25" ht="12.75" customHeight="1" x14ac:dyDescent="0.25">
      <c r="A2355" s="4">
        <v>3</v>
      </c>
      <c r="B2355" s="1" t="s">
        <v>397</v>
      </c>
      <c r="C2355" s="2" t="s">
        <v>398</v>
      </c>
      <c r="D2355" s="3" t="s">
        <v>21</v>
      </c>
      <c r="E2355" s="11">
        <v>-1.3000000000000002E-4</v>
      </c>
      <c r="F2355" s="11">
        <v>51174.73</v>
      </c>
      <c r="G2355" s="11">
        <v>-6.65</v>
      </c>
      <c r="H2355" s="1"/>
      <c r="I2355" s="1"/>
      <c r="J2355" s="1"/>
      <c r="K2355" s="1"/>
      <c r="L2355" s="1"/>
      <c r="M2355" s="4"/>
      <c r="N2355" s="1"/>
      <c r="O2355" s="4"/>
      <c r="P2355" s="4"/>
      <c r="Q2355" s="4"/>
      <c r="R2355" s="4"/>
      <c r="S2355" s="4"/>
      <c r="T2355" s="1"/>
      <c r="U2355" s="1"/>
      <c r="V2355" s="1"/>
      <c r="W2355" s="1"/>
      <c r="X2355" s="1"/>
      <c r="Y2355" s="1"/>
    </row>
    <row r="2356" spans="1:25" ht="12.75" customHeight="1" x14ac:dyDescent="0.25">
      <c r="A2356" s="4">
        <v>4</v>
      </c>
      <c r="B2356" s="1" t="s">
        <v>669</v>
      </c>
      <c r="C2356" s="2" t="s">
        <v>2002</v>
      </c>
      <c r="D2356" s="3" t="s">
        <v>10</v>
      </c>
      <c r="E2356" s="11">
        <v>9.6000000000000002E-2</v>
      </c>
      <c r="F2356" s="11">
        <v>105143.51</v>
      </c>
      <c r="G2356" s="11">
        <v>10093.780000000001</v>
      </c>
      <c r="H2356" s="1"/>
      <c r="I2356" s="1"/>
      <c r="J2356" s="1"/>
      <c r="K2356" s="1"/>
      <c r="L2356" s="1"/>
      <c r="M2356" s="4"/>
      <c r="N2356" s="1"/>
      <c r="O2356" s="4"/>
      <c r="P2356" s="4"/>
      <c r="Q2356" s="4"/>
      <c r="R2356" s="4"/>
      <c r="S2356" s="4"/>
      <c r="T2356" s="1"/>
      <c r="U2356" s="1"/>
      <c r="V2356" s="1"/>
      <c r="W2356" s="1"/>
      <c r="X2356" s="1"/>
      <c r="Y2356" s="1"/>
    </row>
    <row r="2357" spans="1:25" ht="12.75" customHeight="1" x14ac:dyDescent="0.25">
      <c r="A2357" s="4">
        <v>5</v>
      </c>
      <c r="B2357" s="1" t="s">
        <v>2003</v>
      </c>
      <c r="C2357" s="2" t="s">
        <v>2004</v>
      </c>
      <c r="D2357" s="3" t="s">
        <v>13</v>
      </c>
      <c r="E2357" s="11">
        <v>1.9500000000000002</v>
      </c>
      <c r="F2357" s="11">
        <v>22291.75</v>
      </c>
      <c r="G2357" s="11">
        <v>43468.91</v>
      </c>
      <c r="H2357" s="1"/>
      <c r="I2357" s="1"/>
      <c r="J2357" s="1"/>
      <c r="K2357" s="1"/>
      <c r="L2357" s="1"/>
      <c r="M2357" s="4"/>
      <c r="N2357" s="1"/>
      <c r="O2357" s="4"/>
      <c r="P2357" s="4"/>
      <c r="Q2357" s="4"/>
      <c r="R2357" s="4"/>
      <c r="S2357" s="4"/>
      <c r="T2357" s="1"/>
      <c r="U2357" s="1"/>
      <c r="V2357" s="1"/>
      <c r="W2357" s="1"/>
      <c r="X2357" s="1"/>
      <c r="Y2357" s="1"/>
    </row>
    <row r="2358" spans="1:25" ht="12.75" customHeight="1" x14ac:dyDescent="0.25">
      <c r="A2358" s="4">
        <v>6</v>
      </c>
      <c r="B2358" s="1" t="s">
        <v>2005</v>
      </c>
      <c r="C2358" s="2" t="s">
        <v>2006</v>
      </c>
      <c r="D2358" s="3" t="s">
        <v>43</v>
      </c>
      <c r="E2358" s="11">
        <v>1.302</v>
      </c>
      <c r="F2358" s="11">
        <v>12181.63</v>
      </c>
      <c r="G2358" s="11">
        <v>15860.48</v>
      </c>
      <c r="H2358" s="1"/>
      <c r="I2358" s="1"/>
      <c r="J2358" s="1"/>
      <c r="K2358" s="1"/>
      <c r="L2358" s="1"/>
      <c r="M2358" s="4"/>
      <c r="N2358" s="1"/>
      <c r="O2358" s="4"/>
      <c r="P2358" s="4"/>
      <c r="Q2358" s="4"/>
      <c r="R2358" s="4"/>
      <c r="S2358" s="4"/>
      <c r="T2358" s="1"/>
      <c r="U2358" s="1"/>
      <c r="V2358" s="1"/>
      <c r="W2358" s="1"/>
      <c r="X2358" s="1"/>
      <c r="Y2358" s="1"/>
    </row>
    <row r="2359" spans="1:25" ht="12.75" customHeight="1" x14ac:dyDescent="0.25">
      <c r="A2359" s="4">
        <v>7</v>
      </c>
      <c r="B2359" s="2" t="s">
        <v>2504</v>
      </c>
      <c r="C2359" s="2" t="s">
        <v>2007</v>
      </c>
      <c r="D2359" s="3" t="s">
        <v>13</v>
      </c>
      <c r="E2359" s="11">
        <v>0.1237</v>
      </c>
      <c r="F2359" s="11">
        <v>11373.34</v>
      </c>
      <c r="G2359" s="11">
        <v>1406.88</v>
      </c>
      <c r="H2359" s="1"/>
      <c r="I2359" s="1"/>
      <c r="J2359" s="1"/>
      <c r="K2359" s="1"/>
      <c r="L2359" s="1"/>
      <c r="M2359" s="4"/>
      <c r="N2359" s="1"/>
      <c r="O2359" s="4"/>
      <c r="P2359" s="4"/>
      <c r="Q2359" s="4"/>
      <c r="R2359" s="4"/>
      <c r="S2359" s="4"/>
      <c r="T2359" s="1"/>
      <c r="U2359" s="1"/>
      <c r="V2359" s="1"/>
      <c r="W2359" s="1"/>
      <c r="X2359" s="1"/>
      <c r="Y2359" s="1"/>
    </row>
    <row r="2360" spans="1:25" ht="12.75" customHeight="1" x14ac:dyDescent="0.25">
      <c r="A2360" s="4">
        <v>8</v>
      </c>
      <c r="B2360" s="1" t="s">
        <v>2008</v>
      </c>
      <c r="C2360" s="2" t="s">
        <v>2009</v>
      </c>
      <c r="D2360" s="3" t="s">
        <v>13</v>
      </c>
      <c r="E2360" s="11">
        <v>0.13300000000000001</v>
      </c>
      <c r="F2360" s="11">
        <v>12279.73</v>
      </c>
      <c r="G2360" s="11">
        <v>1633.2</v>
      </c>
      <c r="H2360" s="1"/>
      <c r="I2360" s="1"/>
      <c r="J2360" s="1"/>
      <c r="K2360" s="1"/>
      <c r="L2360" s="1"/>
      <c r="M2360" s="4"/>
      <c r="N2360" s="1"/>
      <c r="O2360" s="4"/>
      <c r="P2360" s="4"/>
      <c r="Q2360" s="4"/>
      <c r="R2360" s="4"/>
      <c r="S2360" s="4"/>
      <c r="T2360" s="1"/>
      <c r="U2360" s="1"/>
      <c r="V2360" s="1"/>
      <c r="W2360" s="1"/>
      <c r="X2360" s="1"/>
      <c r="Y2360" s="1"/>
    </row>
    <row r="2361" spans="1:25" ht="12.75" customHeight="1" x14ac:dyDescent="0.25">
      <c r="A2361" s="4">
        <v>9</v>
      </c>
      <c r="B2361" s="1" t="s">
        <v>669</v>
      </c>
      <c r="C2361" s="2" t="s">
        <v>670</v>
      </c>
      <c r="D2361" s="3" t="s">
        <v>10</v>
      </c>
      <c r="E2361" s="11">
        <v>0.15</v>
      </c>
      <c r="F2361" s="11">
        <v>95585.01</v>
      </c>
      <c r="G2361" s="11">
        <v>14337.75</v>
      </c>
      <c r="H2361" s="1"/>
      <c r="I2361" s="1"/>
      <c r="J2361" s="1"/>
      <c r="K2361" s="1"/>
      <c r="L2361" s="1"/>
      <c r="M2361" s="4"/>
      <c r="N2361" s="1"/>
      <c r="O2361" s="4"/>
      <c r="P2361" s="4"/>
      <c r="Q2361" s="4"/>
      <c r="R2361" s="4"/>
      <c r="S2361" s="4"/>
      <c r="T2361" s="1"/>
      <c r="U2361" s="1"/>
      <c r="V2361" s="1"/>
      <c r="W2361" s="1"/>
      <c r="X2361" s="1"/>
      <c r="Y2361" s="1"/>
    </row>
    <row r="2362" spans="1:25" ht="12.75" customHeight="1" x14ac:dyDescent="0.25">
      <c r="A2362" s="4">
        <v>10</v>
      </c>
      <c r="B2362" s="1" t="s">
        <v>671</v>
      </c>
      <c r="C2362" s="1" t="s">
        <v>672</v>
      </c>
      <c r="D2362" s="3" t="s">
        <v>21</v>
      </c>
      <c r="E2362" s="11">
        <v>418.2</v>
      </c>
      <c r="F2362" s="11">
        <v>180</v>
      </c>
      <c r="G2362" s="11">
        <v>75276</v>
      </c>
      <c r="H2362" s="1"/>
      <c r="I2362" s="1"/>
      <c r="J2362" s="1"/>
      <c r="K2362" s="1"/>
      <c r="L2362" s="1"/>
      <c r="M2362" s="4"/>
      <c r="N2362" s="1"/>
      <c r="O2362" s="4"/>
      <c r="P2362" s="4"/>
      <c r="Q2362" s="4"/>
      <c r="R2362" s="4"/>
      <c r="S2362" s="4"/>
      <c r="T2362" s="1"/>
      <c r="U2362" s="1"/>
      <c r="V2362" s="1"/>
      <c r="W2362" s="1"/>
      <c r="X2362" s="1"/>
      <c r="Y2362" s="1"/>
    </row>
    <row r="2363" spans="1:25" ht="12.75" customHeight="1" x14ac:dyDescent="0.25">
      <c r="A2363" s="4">
        <v>11</v>
      </c>
      <c r="B2363" s="1" t="s">
        <v>2010</v>
      </c>
      <c r="C2363" s="2" t="s">
        <v>2011</v>
      </c>
      <c r="D2363" s="3" t="s">
        <v>2012</v>
      </c>
      <c r="E2363" s="11">
        <v>0.72499999999999998</v>
      </c>
      <c r="F2363" s="11">
        <v>433027.53</v>
      </c>
      <c r="G2363" s="11">
        <v>313944.96000000002</v>
      </c>
      <c r="H2363" s="1"/>
      <c r="I2363" s="1"/>
      <c r="J2363" s="1"/>
      <c r="K2363" s="1"/>
      <c r="L2363" s="1"/>
      <c r="M2363" s="4"/>
      <c r="N2363" s="1"/>
      <c r="O2363" s="4"/>
      <c r="P2363" s="4"/>
      <c r="Q2363" s="4"/>
      <c r="R2363" s="4"/>
      <c r="S2363" s="4"/>
      <c r="T2363" s="1"/>
      <c r="U2363" s="1"/>
      <c r="V2363" s="1"/>
      <c r="W2363" s="1"/>
      <c r="X2363" s="1"/>
      <c r="Y2363" s="1"/>
    </row>
    <row r="2364" spans="1:25" ht="12.75" customHeight="1" x14ac:dyDescent="0.25">
      <c r="A2364" s="4">
        <v>12</v>
      </c>
      <c r="B2364" s="1" t="s">
        <v>2013</v>
      </c>
      <c r="C2364" s="2" t="s">
        <v>2014</v>
      </c>
      <c r="D2364" s="3" t="s">
        <v>21</v>
      </c>
      <c r="E2364" s="11">
        <v>1.9340000000000003E-2</v>
      </c>
      <c r="F2364" s="11">
        <v>42989.09</v>
      </c>
      <c r="G2364" s="11">
        <v>831.41</v>
      </c>
      <c r="H2364" s="1"/>
      <c r="I2364" s="1"/>
      <c r="J2364" s="1"/>
      <c r="K2364" s="1"/>
      <c r="L2364" s="1"/>
      <c r="M2364" s="4"/>
      <c r="N2364" s="1"/>
      <c r="O2364" s="4"/>
      <c r="P2364" s="4"/>
      <c r="Q2364" s="4"/>
      <c r="R2364" s="4"/>
      <c r="S2364" s="4"/>
      <c r="T2364" s="1"/>
      <c r="U2364" s="1"/>
      <c r="V2364" s="1"/>
      <c r="W2364" s="1"/>
      <c r="X2364" s="1"/>
      <c r="Y2364" s="1"/>
    </row>
    <row r="2365" spans="1:25" ht="12.75" customHeight="1" x14ac:dyDescent="0.25">
      <c r="A2365" s="4">
        <v>13</v>
      </c>
      <c r="B2365" s="1" t="s">
        <v>430</v>
      </c>
      <c r="C2365" s="2" t="s">
        <v>2015</v>
      </c>
      <c r="D2365" s="3" t="s">
        <v>13</v>
      </c>
      <c r="E2365" s="11">
        <v>3.3250000000000002E-2</v>
      </c>
      <c r="F2365" s="11">
        <v>303005.88</v>
      </c>
      <c r="G2365" s="11">
        <v>10074.950000000001</v>
      </c>
      <c r="H2365" s="1"/>
      <c r="I2365" s="1"/>
      <c r="J2365" s="1"/>
      <c r="K2365" s="1"/>
      <c r="L2365" s="1"/>
      <c r="M2365" s="4"/>
      <c r="N2365" s="1"/>
      <c r="O2365" s="4"/>
      <c r="P2365" s="4"/>
      <c r="Q2365" s="4"/>
      <c r="R2365" s="4"/>
      <c r="S2365" s="4"/>
      <c r="T2365" s="1"/>
      <c r="U2365" s="1"/>
      <c r="V2365" s="1"/>
      <c r="W2365" s="1"/>
      <c r="X2365" s="1"/>
      <c r="Y2365" s="1"/>
    </row>
    <row r="2366" spans="1:25" ht="12.75" customHeight="1" x14ac:dyDescent="0.25">
      <c r="A2366" s="4">
        <v>14</v>
      </c>
      <c r="B2366" s="1" t="s">
        <v>2010</v>
      </c>
      <c r="C2366" s="2" t="s">
        <v>2011</v>
      </c>
      <c r="D2366" s="3" t="s">
        <v>2012</v>
      </c>
      <c r="E2366" s="11">
        <v>0.33400000000000002</v>
      </c>
      <c r="F2366" s="11">
        <v>443807.34</v>
      </c>
      <c r="G2366" s="11">
        <v>148231.65</v>
      </c>
      <c r="H2366" s="1"/>
      <c r="I2366" s="1"/>
      <c r="J2366" s="1"/>
      <c r="K2366" s="1"/>
      <c r="L2366" s="1"/>
      <c r="M2366" s="4"/>
      <c r="N2366" s="1"/>
      <c r="O2366" s="4"/>
      <c r="P2366" s="4"/>
      <c r="Q2366" s="4"/>
      <c r="R2366" s="4"/>
      <c r="S2366" s="4"/>
      <c r="T2366" s="1"/>
      <c r="U2366" s="1"/>
      <c r="V2366" s="1"/>
      <c r="W2366" s="1"/>
      <c r="X2366" s="1"/>
      <c r="Y2366" s="1"/>
    </row>
    <row r="2367" spans="1:25" ht="12.75" customHeight="1" x14ac:dyDescent="0.25">
      <c r="A2367" s="4">
        <v>15</v>
      </c>
      <c r="B2367" s="1" t="s">
        <v>1955</v>
      </c>
      <c r="C2367" s="2" t="s">
        <v>1956</v>
      </c>
      <c r="D2367" s="3" t="s">
        <v>21</v>
      </c>
      <c r="E2367" s="11">
        <v>2.4443000000000001</v>
      </c>
      <c r="F2367" s="11">
        <v>21525.03</v>
      </c>
      <c r="G2367" s="11">
        <v>52613.63</v>
      </c>
      <c r="H2367" s="1"/>
      <c r="I2367" s="1"/>
      <c r="J2367" s="1"/>
      <c r="K2367" s="1"/>
      <c r="L2367" s="1"/>
      <c r="M2367" s="4"/>
      <c r="N2367" s="1"/>
      <c r="O2367" s="4"/>
      <c r="P2367" s="4"/>
      <c r="Q2367" s="4"/>
      <c r="R2367" s="4"/>
      <c r="S2367" s="4"/>
      <c r="T2367" s="1"/>
      <c r="U2367" s="1"/>
      <c r="V2367" s="1"/>
      <c r="W2367" s="1"/>
      <c r="X2367" s="1"/>
      <c r="Y2367" s="1"/>
    </row>
    <row r="2368" spans="1:25" ht="12.75" customHeight="1" x14ac:dyDescent="0.25">
      <c r="A2368" s="4">
        <v>16</v>
      </c>
      <c r="B2368" s="1" t="s">
        <v>2013</v>
      </c>
      <c r="C2368" s="2" t="s">
        <v>2014</v>
      </c>
      <c r="D2368" s="3" t="s">
        <v>21</v>
      </c>
      <c r="E2368" s="11">
        <v>1.0440000000000001E-2</v>
      </c>
      <c r="F2368" s="11">
        <v>42989.09</v>
      </c>
      <c r="G2368" s="11">
        <v>448.81</v>
      </c>
      <c r="H2368" s="1"/>
      <c r="I2368" s="1"/>
      <c r="J2368" s="1"/>
      <c r="K2368" s="1"/>
      <c r="L2368" s="1"/>
      <c r="M2368" s="4"/>
      <c r="N2368" s="1"/>
      <c r="O2368" s="4"/>
      <c r="P2368" s="4"/>
      <c r="Q2368" s="4"/>
      <c r="R2368" s="4"/>
      <c r="S2368" s="4"/>
      <c r="T2368" s="1"/>
      <c r="U2368" s="1"/>
      <c r="V2368" s="1"/>
      <c r="W2368" s="1"/>
      <c r="X2368" s="1"/>
      <c r="Y2368" s="1"/>
    </row>
    <row r="2369" spans="1:25" ht="12.75" customHeight="1" x14ac:dyDescent="0.25">
      <c r="A2369" s="4">
        <v>17</v>
      </c>
      <c r="B2369" s="1" t="s">
        <v>2016</v>
      </c>
      <c r="C2369" s="2" t="s">
        <v>2017</v>
      </c>
      <c r="D2369" s="3" t="s">
        <v>43</v>
      </c>
      <c r="E2369" s="11">
        <v>1.1515</v>
      </c>
      <c r="F2369" s="11">
        <v>9402.64</v>
      </c>
      <c r="G2369" s="11">
        <v>10827.14</v>
      </c>
      <c r="H2369" s="1"/>
      <c r="I2369" s="1"/>
      <c r="J2369" s="1"/>
      <c r="K2369" s="1"/>
      <c r="L2369" s="1"/>
      <c r="M2369" s="4"/>
      <c r="N2369" s="1"/>
      <c r="O2369" s="4"/>
      <c r="P2369" s="4"/>
      <c r="Q2369" s="4"/>
      <c r="R2369" s="4"/>
      <c r="S2369" s="4"/>
      <c r="T2369" s="1"/>
      <c r="U2369" s="1"/>
      <c r="V2369" s="1"/>
      <c r="W2369" s="1"/>
      <c r="X2369" s="1"/>
      <c r="Y2369" s="1"/>
    </row>
    <row r="2370" spans="1:25" ht="12.75" customHeight="1" x14ac:dyDescent="0.25">
      <c r="A2370" s="4">
        <v>18</v>
      </c>
      <c r="B2370" s="1" t="s">
        <v>2018</v>
      </c>
      <c r="C2370" s="2" t="s">
        <v>2019</v>
      </c>
      <c r="D2370" s="3" t="s">
        <v>13</v>
      </c>
      <c r="E2370" s="11">
        <v>1.7000000000000001E-3</v>
      </c>
      <c r="F2370" s="11">
        <v>489195.21</v>
      </c>
      <c r="G2370" s="11">
        <v>831.63</v>
      </c>
      <c r="H2370" s="1"/>
      <c r="I2370" s="1"/>
      <c r="J2370" s="1"/>
      <c r="K2370" s="1"/>
      <c r="L2370" s="1"/>
      <c r="M2370" s="4"/>
      <c r="N2370" s="1"/>
      <c r="O2370" s="4"/>
      <c r="P2370" s="4"/>
      <c r="Q2370" s="4"/>
      <c r="R2370" s="4"/>
      <c r="S2370" s="4"/>
      <c r="T2370" s="1"/>
      <c r="U2370" s="1"/>
      <c r="V2370" s="1"/>
      <c r="W2370" s="1"/>
      <c r="X2370" s="1"/>
      <c r="Y2370" s="1"/>
    </row>
    <row r="2371" spans="1:25" ht="12.75" customHeight="1" x14ac:dyDescent="0.25">
      <c r="A2371" s="4">
        <v>19</v>
      </c>
      <c r="B2371" s="1" t="s">
        <v>2020</v>
      </c>
      <c r="C2371" s="2" t="s">
        <v>2021</v>
      </c>
      <c r="D2371" s="3" t="s">
        <v>21</v>
      </c>
      <c r="E2371" s="12" t="s">
        <v>2022</v>
      </c>
      <c r="F2371" s="11">
        <v>20153.68</v>
      </c>
      <c r="G2371" s="11">
        <v>919.29</v>
      </c>
      <c r="H2371" s="1"/>
      <c r="I2371" s="1"/>
      <c r="J2371" s="1"/>
      <c r="K2371" s="1"/>
      <c r="L2371" s="1"/>
      <c r="M2371" s="4"/>
      <c r="N2371" s="1"/>
      <c r="O2371" s="4"/>
      <c r="P2371" s="4"/>
      <c r="Q2371" s="4"/>
      <c r="R2371" s="4"/>
      <c r="S2371" s="4"/>
      <c r="T2371" s="1"/>
      <c r="U2371" s="1"/>
      <c r="V2371" s="1"/>
      <c r="W2371" s="1"/>
      <c r="X2371" s="1"/>
      <c r="Y2371" s="1"/>
    </row>
    <row r="2372" spans="1:25" ht="12.75" customHeight="1" x14ac:dyDescent="0.25">
      <c r="A2372" s="4">
        <v>20</v>
      </c>
      <c r="B2372" s="1" t="s">
        <v>397</v>
      </c>
      <c r="C2372" s="2" t="s">
        <v>398</v>
      </c>
      <c r="D2372" s="3" t="s">
        <v>21</v>
      </c>
      <c r="E2372" s="11">
        <v>9.0200000000000002E-3</v>
      </c>
      <c r="F2372" s="11">
        <v>17235.14</v>
      </c>
      <c r="G2372" s="11">
        <v>155.46</v>
      </c>
      <c r="H2372" s="1"/>
      <c r="I2372" s="1"/>
      <c r="J2372" s="1"/>
      <c r="K2372" s="1"/>
      <c r="L2372" s="1"/>
      <c r="M2372" s="4"/>
      <c r="N2372" s="1"/>
      <c r="O2372" s="4"/>
      <c r="P2372" s="4"/>
      <c r="Q2372" s="4"/>
      <c r="R2372" s="4"/>
      <c r="S2372" s="4"/>
      <c r="T2372" s="1"/>
      <c r="U2372" s="1"/>
      <c r="V2372" s="1"/>
      <c r="W2372" s="1"/>
      <c r="X2372" s="1"/>
      <c r="Y2372" s="1"/>
    </row>
    <row r="2373" spans="1:25" ht="12.75" customHeight="1" x14ac:dyDescent="0.25">
      <c r="A2373" s="4">
        <v>21</v>
      </c>
      <c r="B2373" s="1" t="s">
        <v>399</v>
      </c>
      <c r="C2373" s="1" t="s">
        <v>400</v>
      </c>
      <c r="D2373" s="3" t="s">
        <v>21</v>
      </c>
      <c r="E2373" s="11">
        <v>9.0200000000000002E-3</v>
      </c>
      <c r="F2373" s="11">
        <v>57862.53</v>
      </c>
      <c r="G2373" s="11">
        <v>521.91999999999996</v>
      </c>
      <c r="H2373" s="1"/>
      <c r="I2373" s="1"/>
      <c r="J2373" s="1"/>
      <c r="K2373" s="1"/>
      <c r="L2373" s="1"/>
      <c r="M2373" s="4"/>
      <c r="N2373" s="1"/>
      <c r="O2373" s="4"/>
      <c r="P2373" s="4"/>
      <c r="Q2373" s="4"/>
      <c r="R2373" s="4"/>
      <c r="S2373" s="4"/>
      <c r="T2373" s="1"/>
      <c r="U2373" s="1"/>
      <c r="V2373" s="1"/>
      <c r="W2373" s="1"/>
      <c r="X2373" s="1"/>
      <c r="Y2373" s="1"/>
    </row>
    <row r="2374" spans="1:25" ht="12.75" customHeight="1" x14ac:dyDescent="0.25">
      <c r="A2374" s="4">
        <v>22</v>
      </c>
      <c r="B2374" s="1" t="s">
        <v>187</v>
      </c>
      <c r="C2374" s="2" t="s">
        <v>2023</v>
      </c>
      <c r="D2374" s="3" t="s">
        <v>21</v>
      </c>
      <c r="E2374" s="11">
        <v>9.5470000000000013E-2</v>
      </c>
      <c r="F2374" s="11">
        <v>5121.47</v>
      </c>
      <c r="G2374" s="11">
        <v>488.95</v>
      </c>
      <c r="H2374" s="1"/>
      <c r="I2374" s="1"/>
      <c r="J2374" s="1"/>
      <c r="K2374" s="1"/>
      <c r="L2374" s="1"/>
      <c r="M2374" s="4"/>
      <c r="N2374" s="1"/>
      <c r="O2374" s="4"/>
      <c r="P2374" s="4"/>
      <c r="Q2374" s="4"/>
      <c r="R2374" s="4"/>
      <c r="S2374" s="4"/>
      <c r="T2374" s="1"/>
      <c r="U2374" s="1"/>
      <c r="V2374" s="1"/>
      <c r="W2374" s="1"/>
      <c r="X2374" s="1"/>
      <c r="Y2374" s="1"/>
    </row>
    <row r="2375" spans="1:25" ht="12.75" customHeight="1" x14ac:dyDescent="0.25">
      <c r="A2375" s="4">
        <v>23</v>
      </c>
      <c r="B2375" s="1" t="s">
        <v>416</v>
      </c>
      <c r="C2375" s="1" t="s">
        <v>2024</v>
      </c>
      <c r="D2375" s="3" t="s">
        <v>21</v>
      </c>
      <c r="E2375" s="11">
        <v>9.5470000000000013E-2</v>
      </c>
      <c r="F2375" s="11">
        <v>25025.29</v>
      </c>
      <c r="G2375" s="11">
        <v>2389.16</v>
      </c>
      <c r="H2375" s="1"/>
      <c r="I2375" s="1"/>
      <c r="J2375" s="1"/>
      <c r="K2375" s="1"/>
      <c r="L2375" s="1"/>
      <c r="M2375" s="4"/>
      <c r="N2375" s="1"/>
      <c r="O2375" s="4"/>
      <c r="P2375" s="4"/>
      <c r="Q2375" s="4"/>
      <c r="R2375" s="4"/>
      <c r="S2375" s="4"/>
      <c r="T2375" s="1"/>
      <c r="U2375" s="1"/>
      <c r="V2375" s="1"/>
      <c r="W2375" s="1"/>
      <c r="X2375" s="1"/>
      <c r="Y2375" s="1"/>
    </row>
    <row r="2376" spans="1:25" ht="12.75" customHeight="1" x14ac:dyDescent="0.25">
      <c r="A2376" s="4">
        <v>24</v>
      </c>
      <c r="B2376" s="1" t="s">
        <v>2025</v>
      </c>
      <c r="C2376" s="1" t="s">
        <v>2026</v>
      </c>
      <c r="D2376" s="3" t="s">
        <v>21</v>
      </c>
      <c r="E2376" s="11">
        <v>8.2000000000000009E-4</v>
      </c>
      <c r="F2376" s="11">
        <v>26861.72</v>
      </c>
      <c r="G2376" s="11">
        <v>22.03</v>
      </c>
      <c r="H2376" s="1"/>
      <c r="I2376" s="1"/>
      <c r="J2376" s="1"/>
      <c r="K2376" s="1"/>
      <c r="L2376" s="1"/>
      <c r="M2376" s="4"/>
      <c r="N2376" s="1"/>
      <c r="O2376" s="4"/>
      <c r="P2376" s="4"/>
      <c r="Q2376" s="4"/>
      <c r="R2376" s="4"/>
      <c r="S2376" s="4"/>
      <c r="T2376" s="1"/>
      <c r="U2376" s="1"/>
      <c r="V2376" s="1"/>
      <c r="W2376" s="1"/>
      <c r="X2376" s="1"/>
      <c r="Y2376" s="1"/>
    </row>
    <row r="2377" spans="1:25" ht="12.75" customHeight="1" x14ac:dyDescent="0.25">
      <c r="A2377" s="4">
        <v>25</v>
      </c>
      <c r="B2377" s="2" t="s">
        <v>2505</v>
      </c>
      <c r="C2377" s="2" t="s">
        <v>2027</v>
      </c>
      <c r="D2377" s="3" t="s">
        <v>2028</v>
      </c>
      <c r="E2377" s="11">
        <v>0.1245</v>
      </c>
      <c r="F2377" s="11">
        <v>4798.07</v>
      </c>
      <c r="G2377" s="11">
        <v>597.36</v>
      </c>
      <c r="H2377" s="1"/>
      <c r="I2377" s="1"/>
      <c r="J2377" s="1"/>
      <c r="K2377" s="1"/>
      <c r="L2377" s="1"/>
      <c r="M2377" s="4"/>
      <c r="N2377" s="1"/>
      <c r="O2377" s="4"/>
      <c r="P2377" s="4"/>
      <c r="Q2377" s="4"/>
      <c r="R2377" s="4"/>
      <c r="S2377" s="4"/>
      <c r="T2377" s="1"/>
      <c r="U2377" s="1"/>
      <c r="V2377" s="1"/>
      <c r="W2377" s="1"/>
      <c r="X2377" s="1"/>
      <c r="Y2377" s="1"/>
    </row>
    <row r="2378" spans="1:25" ht="12.75" customHeight="1" x14ac:dyDescent="0.25">
      <c r="A2378" s="4">
        <v>26</v>
      </c>
      <c r="B2378" s="1" t="s">
        <v>26</v>
      </c>
      <c r="C2378" s="1" t="s">
        <v>27</v>
      </c>
      <c r="D2378" s="3" t="s">
        <v>21</v>
      </c>
      <c r="E2378" s="11">
        <v>9.5760000000000012E-2</v>
      </c>
      <c r="F2378" s="11">
        <v>26536.13</v>
      </c>
      <c r="G2378" s="11">
        <v>2541.1</v>
      </c>
      <c r="H2378" s="1"/>
      <c r="I2378" s="1"/>
      <c r="J2378" s="1"/>
      <c r="K2378" s="1"/>
      <c r="L2378" s="1"/>
      <c r="M2378" s="4"/>
      <c r="N2378" s="1"/>
      <c r="O2378" s="4"/>
      <c r="P2378" s="4"/>
      <c r="Q2378" s="4"/>
      <c r="R2378" s="4"/>
      <c r="S2378" s="4"/>
      <c r="T2378" s="1"/>
      <c r="U2378" s="1"/>
      <c r="V2378" s="1"/>
      <c r="W2378" s="1"/>
      <c r="X2378" s="1"/>
      <c r="Y2378" s="1"/>
    </row>
    <row r="2379" spans="1:25" ht="12.75" customHeight="1" x14ac:dyDescent="0.25">
      <c r="A2379" s="4">
        <v>27</v>
      </c>
      <c r="B2379" s="1" t="s">
        <v>2025</v>
      </c>
      <c r="C2379" s="1" t="s">
        <v>2026</v>
      </c>
      <c r="D2379" s="3" t="s">
        <v>21</v>
      </c>
      <c r="E2379" s="11">
        <v>3.0320000000000003E-2</v>
      </c>
      <c r="F2379" s="11">
        <v>26861.72</v>
      </c>
      <c r="G2379" s="11">
        <v>814.45</v>
      </c>
      <c r="H2379" s="1"/>
      <c r="I2379" s="1"/>
      <c r="J2379" s="1"/>
      <c r="K2379" s="1"/>
      <c r="L2379" s="1"/>
      <c r="M2379" s="4"/>
      <c r="N2379" s="1"/>
      <c r="O2379" s="4"/>
      <c r="P2379" s="4"/>
      <c r="Q2379" s="4"/>
      <c r="R2379" s="4"/>
      <c r="S2379" s="4"/>
      <c r="T2379" s="1"/>
      <c r="U2379" s="1"/>
      <c r="V2379" s="1"/>
      <c r="W2379" s="1"/>
      <c r="X2379" s="1"/>
      <c r="Y2379" s="1"/>
    </row>
    <row r="2380" spans="1:25" ht="12.75" customHeight="1" x14ac:dyDescent="0.25">
      <c r="A2380" s="4">
        <v>28</v>
      </c>
      <c r="B2380" s="1" t="s">
        <v>2029</v>
      </c>
      <c r="C2380" s="2" t="s">
        <v>2030</v>
      </c>
      <c r="D2380" s="3" t="s">
        <v>21</v>
      </c>
      <c r="E2380" s="11">
        <v>1.4800000000000002E-3</v>
      </c>
      <c r="F2380" s="11">
        <v>27851.599999999999</v>
      </c>
      <c r="G2380" s="11">
        <v>41.22</v>
      </c>
      <c r="H2380" s="1"/>
      <c r="I2380" s="1"/>
      <c r="J2380" s="1"/>
      <c r="K2380" s="1"/>
      <c r="L2380" s="1"/>
      <c r="M2380" s="4"/>
      <c r="N2380" s="1"/>
      <c r="O2380" s="4"/>
      <c r="P2380" s="4"/>
      <c r="Q2380" s="4"/>
      <c r="R2380" s="4"/>
      <c r="S2380" s="4"/>
      <c r="T2380" s="1"/>
      <c r="U2380" s="1"/>
      <c r="V2380" s="1"/>
      <c r="W2380" s="1"/>
      <c r="X2380" s="1"/>
      <c r="Y2380" s="1"/>
    </row>
    <row r="2381" spans="1:25" ht="12.75" customHeight="1" x14ac:dyDescent="0.25">
      <c r="A2381" s="4">
        <v>29</v>
      </c>
      <c r="B2381" s="1" t="s">
        <v>442</v>
      </c>
      <c r="C2381" s="2" t="s">
        <v>443</v>
      </c>
      <c r="D2381" s="3" t="s">
        <v>43</v>
      </c>
      <c r="E2381" s="11">
        <v>4.1600000000000005E-2</v>
      </c>
      <c r="F2381" s="11">
        <v>9951.77</v>
      </c>
      <c r="G2381" s="11">
        <v>413.99</v>
      </c>
      <c r="H2381" s="1"/>
      <c r="I2381" s="1"/>
      <c r="J2381" s="1"/>
      <c r="K2381" s="1"/>
      <c r="L2381" s="1"/>
      <c r="M2381" s="4"/>
      <c r="N2381" s="1"/>
      <c r="O2381" s="4"/>
      <c r="P2381" s="4"/>
      <c r="Q2381" s="4"/>
      <c r="R2381" s="4"/>
      <c r="S2381" s="4"/>
      <c r="T2381" s="1"/>
      <c r="U2381" s="1"/>
      <c r="V2381" s="1"/>
      <c r="W2381" s="1"/>
      <c r="X2381" s="1"/>
      <c r="Y2381" s="1"/>
    </row>
    <row r="2382" spans="1:25" ht="12.75" customHeight="1" x14ac:dyDescent="0.25">
      <c r="A2382" s="4">
        <v>30</v>
      </c>
      <c r="B2382" s="1" t="s">
        <v>2031</v>
      </c>
      <c r="C2382" s="2" t="s">
        <v>2032</v>
      </c>
      <c r="D2382" s="3" t="s">
        <v>2028</v>
      </c>
      <c r="E2382" s="11">
        <v>2.7380000000000002E-2</v>
      </c>
      <c r="F2382" s="11">
        <v>4798.07</v>
      </c>
      <c r="G2382" s="11">
        <v>131.37</v>
      </c>
      <c r="H2382" s="1"/>
      <c r="I2382" s="1"/>
      <c r="J2382" s="1"/>
      <c r="K2382" s="1"/>
      <c r="L2382" s="1"/>
      <c r="M2382" s="4"/>
      <c r="N2382" s="1"/>
      <c r="O2382" s="4"/>
      <c r="P2382" s="4"/>
      <c r="Q2382" s="4"/>
      <c r="R2382" s="4"/>
      <c r="S2382" s="4"/>
      <c r="T2382" s="1"/>
      <c r="U2382" s="1"/>
      <c r="V2382" s="1"/>
      <c r="W2382" s="1"/>
      <c r="X2382" s="1"/>
      <c r="Y2382" s="1"/>
    </row>
    <row r="2383" spans="1:25" ht="12.75" customHeight="1" x14ac:dyDescent="0.25">
      <c r="A2383" s="4">
        <v>31</v>
      </c>
      <c r="B2383" s="1" t="s">
        <v>26</v>
      </c>
      <c r="C2383" s="1" t="s">
        <v>27</v>
      </c>
      <c r="D2383" s="3" t="s">
        <v>21</v>
      </c>
      <c r="E2383" s="11">
        <v>1.72E-2</v>
      </c>
      <c r="F2383" s="11">
        <v>26536.13</v>
      </c>
      <c r="G2383" s="11">
        <v>456.42</v>
      </c>
      <c r="H2383" s="1"/>
      <c r="I2383" s="1"/>
      <c r="J2383" s="1"/>
      <c r="K2383" s="1"/>
      <c r="L2383" s="1"/>
      <c r="M2383" s="4"/>
      <c r="N2383" s="1"/>
      <c r="O2383" s="4"/>
      <c r="P2383" s="4"/>
      <c r="Q2383" s="4"/>
      <c r="R2383" s="4"/>
      <c r="S2383" s="4"/>
      <c r="T2383" s="1"/>
      <c r="U2383" s="1"/>
      <c r="V2383" s="1"/>
      <c r="W2383" s="1"/>
      <c r="X2383" s="1"/>
      <c r="Y2383" s="1"/>
    </row>
    <row r="2384" spans="1:25" ht="12.75" customHeight="1" x14ac:dyDescent="0.25">
      <c r="A2384" s="4">
        <v>32</v>
      </c>
      <c r="B2384" s="1" t="s">
        <v>2025</v>
      </c>
      <c r="C2384" s="1" t="s">
        <v>2026</v>
      </c>
      <c r="D2384" s="3" t="s">
        <v>21</v>
      </c>
      <c r="E2384" s="11">
        <v>1.6E-2</v>
      </c>
      <c r="F2384" s="11">
        <v>26861.72</v>
      </c>
      <c r="G2384" s="11">
        <v>429.79</v>
      </c>
      <c r="H2384" s="1"/>
      <c r="I2384" s="1"/>
      <c r="J2384" s="1"/>
      <c r="K2384" s="1"/>
      <c r="L2384" s="1"/>
      <c r="M2384" s="4"/>
      <c r="N2384" s="1"/>
      <c r="O2384" s="4"/>
      <c r="P2384" s="4"/>
      <c r="Q2384" s="4"/>
      <c r="R2384" s="4"/>
      <c r="S2384" s="4"/>
      <c r="T2384" s="1"/>
      <c r="U2384" s="1"/>
      <c r="V2384" s="1"/>
      <c r="W2384" s="1"/>
      <c r="X2384" s="1"/>
      <c r="Y2384" s="1"/>
    </row>
    <row r="2385" spans="1:25" ht="12.75" customHeight="1" x14ac:dyDescent="0.25">
      <c r="A2385" s="4">
        <v>33</v>
      </c>
      <c r="B2385" s="1" t="s">
        <v>2033</v>
      </c>
      <c r="C2385" s="1" t="s">
        <v>2034</v>
      </c>
      <c r="D2385" s="3" t="s">
        <v>21</v>
      </c>
      <c r="E2385" s="11">
        <v>0.01</v>
      </c>
      <c r="F2385" s="11">
        <v>36995.589999999997</v>
      </c>
      <c r="G2385" s="11">
        <v>369.96</v>
      </c>
      <c r="H2385" s="1"/>
      <c r="I2385" s="1"/>
      <c r="J2385" s="1"/>
      <c r="K2385" s="1"/>
      <c r="L2385" s="1"/>
      <c r="M2385" s="4"/>
      <c r="N2385" s="1"/>
      <c r="O2385" s="4"/>
      <c r="P2385" s="4"/>
      <c r="Q2385" s="4"/>
      <c r="R2385" s="4"/>
      <c r="S2385" s="4"/>
      <c r="T2385" s="1"/>
      <c r="U2385" s="1"/>
      <c r="V2385" s="1"/>
      <c r="W2385" s="1"/>
      <c r="X2385" s="1"/>
      <c r="Y2385" s="1"/>
    </row>
    <row r="2386" spans="1:25" ht="12.75" customHeight="1" x14ac:dyDescent="0.25">
      <c r="A2386" s="4">
        <v>34</v>
      </c>
      <c r="B2386" s="1" t="s">
        <v>2029</v>
      </c>
      <c r="C2386" s="2" t="s">
        <v>2030</v>
      </c>
      <c r="D2386" s="3" t="s">
        <v>21</v>
      </c>
      <c r="E2386" s="11">
        <v>5.9999999999999984E-4</v>
      </c>
      <c r="F2386" s="11">
        <v>27851.599999999999</v>
      </c>
      <c r="G2386" s="11">
        <v>16.71</v>
      </c>
      <c r="H2386" s="1"/>
      <c r="I2386" s="1"/>
      <c r="J2386" s="1"/>
      <c r="K2386" s="1"/>
      <c r="L2386" s="1"/>
      <c r="M2386" s="4"/>
      <c r="N2386" s="1"/>
      <c r="O2386" s="4"/>
      <c r="P2386" s="4"/>
      <c r="Q2386" s="4"/>
      <c r="R2386" s="4"/>
      <c r="S2386" s="4"/>
      <c r="T2386" s="1"/>
      <c r="U2386" s="1"/>
      <c r="V2386" s="1"/>
      <c r="W2386" s="1"/>
      <c r="X2386" s="1"/>
      <c r="Y2386" s="1"/>
    </row>
    <row r="2387" spans="1:25" ht="12.75" customHeight="1" x14ac:dyDescent="0.25">
      <c r="A2387" s="4">
        <v>35</v>
      </c>
      <c r="B2387" s="1" t="s">
        <v>442</v>
      </c>
      <c r="C2387" s="2" t="s">
        <v>443</v>
      </c>
      <c r="D2387" s="3" t="s">
        <v>43</v>
      </c>
      <c r="E2387" s="11">
        <v>2.24E-2</v>
      </c>
      <c r="F2387" s="11">
        <v>9951.77</v>
      </c>
      <c r="G2387" s="11">
        <v>222.92</v>
      </c>
      <c r="H2387" s="1"/>
      <c r="I2387" s="1"/>
      <c r="J2387" s="1"/>
      <c r="K2387" s="1"/>
      <c r="L2387" s="1"/>
      <c r="M2387" s="4"/>
      <c r="N2387" s="1"/>
      <c r="O2387" s="4"/>
      <c r="P2387" s="4"/>
      <c r="Q2387" s="4"/>
      <c r="R2387" s="4"/>
      <c r="S2387" s="4"/>
      <c r="T2387" s="1"/>
      <c r="U2387" s="1"/>
      <c r="V2387" s="1"/>
      <c r="W2387" s="1"/>
      <c r="X2387" s="1"/>
      <c r="Y2387" s="1"/>
    </row>
    <row r="2388" spans="1:25" ht="12.75" customHeight="1" x14ac:dyDescent="0.25">
      <c r="A2388" s="4">
        <v>36</v>
      </c>
      <c r="B2388" s="1" t="s">
        <v>628</v>
      </c>
      <c r="C2388" s="2" t="s">
        <v>2035</v>
      </c>
      <c r="D2388" s="3" t="s">
        <v>21</v>
      </c>
      <c r="E2388" s="11">
        <v>2.9260000000000001E-2</v>
      </c>
      <c r="F2388" s="11">
        <v>7756.59</v>
      </c>
      <c r="G2388" s="11">
        <v>226.96</v>
      </c>
      <c r="H2388" s="1"/>
      <c r="I2388" s="1"/>
      <c r="J2388" s="1"/>
      <c r="K2388" s="1"/>
      <c r="L2388" s="1"/>
      <c r="M2388" s="4"/>
      <c r="N2388" s="1"/>
      <c r="O2388" s="4"/>
      <c r="P2388" s="4"/>
      <c r="Q2388" s="4"/>
      <c r="R2388" s="4"/>
      <c r="S2388" s="4"/>
      <c r="T2388" s="1"/>
      <c r="U2388" s="1"/>
      <c r="V2388" s="1"/>
      <c r="W2388" s="1"/>
      <c r="X2388" s="1"/>
      <c r="Y2388" s="1"/>
    </row>
    <row r="2389" spans="1:25" ht="12.75" customHeight="1" x14ac:dyDescent="0.25">
      <c r="A2389" s="4">
        <v>37</v>
      </c>
      <c r="B2389" s="1" t="s">
        <v>2036</v>
      </c>
      <c r="C2389" s="1" t="s">
        <v>2037</v>
      </c>
      <c r="D2389" s="3" t="s">
        <v>21</v>
      </c>
      <c r="E2389" s="11">
        <v>2.9260000000000001E-2</v>
      </c>
      <c r="F2389" s="11">
        <v>34598.75</v>
      </c>
      <c r="G2389" s="11">
        <v>1012.36</v>
      </c>
      <c r="H2389" s="1"/>
      <c r="I2389" s="1"/>
      <c r="J2389" s="1"/>
      <c r="K2389" s="1"/>
      <c r="L2389" s="1"/>
      <c r="M2389" s="4"/>
      <c r="N2389" s="1"/>
      <c r="O2389" s="4"/>
      <c r="P2389" s="4"/>
      <c r="Q2389" s="4"/>
      <c r="R2389" s="4"/>
      <c r="S2389" s="4"/>
      <c r="T2389" s="1"/>
      <c r="U2389" s="1"/>
      <c r="V2389" s="1"/>
      <c r="W2389" s="1"/>
      <c r="X2389" s="1"/>
      <c r="Y2389" s="1"/>
    </row>
    <row r="2390" spans="1:25" ht="12.75" customHeight="1" x14ac:dyDescent="0.25">
      <c r="A2390" s="4">
        <v>38</v>
      </c>
      <c r="B2390" s="1" t="s">
        <v>442</v>
      </c>
      <c r="C2390" s="2" t="s">
        <v>443</v>
      </c>
      <c r="D2390" s="3" t="s">
        <v>43</v>
      </c>
      <c r="E2390" s="11">
        <v>1.6199999999999999E-2</v>
      </c>
      <c r="F2390" s="11">
        <v>9951.77</v>
      </c>
      <c r="G2390" s="11">
        <v>161.22</v>
      </c>
      <c r="H2390" s="1"/>
      <c r="I2390" s="1"/>
      <c r="J2390" s="1"/>
      <c r="K2390" s="1"/>
      <c r="L2390" s="1"/>
      <c r="M2390" s="4"/>
      <c r="N2390" s="1"/>
      <c r="O2390" s="4"/>
      <c r="P2390" s="4"/>
      <c r="Q2390" s="4"/>
      <c r="R2390" s="4"/>
      <c r="S2390" s="4"/>
      <c r="T2390" s="1"/>
      <c r="U2390" s="1"/>
      <c r="V2390" s="1"/>
      <c r="W2390" s="1"/>
      <c r="X2390" s="1"/>
      <c r="Y2390" s="1"/>
    </row>
    <row r="2391" spans="1:25" ht="12.75" customHeight="1" x14ac:dyDescent="0.25">
      <c r="A2391" s="4">
        <v>39</v>
      </c>
      <c r="B2391" s="1" t="s">
        <v>430</v>
      </c>
      <c r="C2391" s="2" t="s">
        <v>2015</v>
      </c>
      <c r="D2391" s="3" t="s">
        <v>13</v>
      </c>
      <c r="E2391" s="11">
        <v>0.13612000000000002</v>
      </c>
      <c r="F2391" s="11">
        <v>304949.31</v>
      </c>
      <c r="G2391" s="11">
        <v>41509.699999999997</v>
      </c>
      <c r="H2391" s="1"/>
      <c r="I2391" s="1"/>
      <c r="J2391" s="1"/>
      <c r="K2391" s="1"/>
      <c r="L2391" s="1"/>
      <c r="M2391" s="4"/>
      <c r="N2391" s="1"/>
      <c r="O2391" s="4"/>
      <c r="P2391" s="4"/>
      <c r="Q2391" s="4"/>
      <c r="R2391" s="4"/>
      <c r="S2391" s="4"/>
      <c r="T2391" s="1"/>
      <c r="U2391" s="1"/>
      <c r="V2391" s="1"/>
      <c r="W2391" s="1"/>
      <c r="X2391" s="1"/>
      <c r="Y2391" s="1"/>
    </row>
    <row r="2392" spans="1:25" ht="12.75" customHeight="1" x14ac:dyDescent="0.25">
      <c r="A2392" s="4">
        <v>40</v>
      </c>
      <c r="B2392" s="1" t="s">
        <v>2038</v>
      </c>
      <c r="C2392" s="2" t="s">
        <v>2039</v>
      </c>
      <c r="D2392" s="3" t="s">
        <v>2012</v>
      </c>
      <c r="E2392" s="11">
        <v>0.24199999999999999</v>
      </c>
      <c r="F2392" s="11">
        <v>517202.8</v>
      </c>
      <c r="G2392" s="11">
        <v>125163.08</v>
      </c>
      <c r="H2392" s="1"/>
      <c r="I2392" s="1"/>
      <c r="J2392" s="1"/>
      <c r="K2392" s="1"/>
      <c r="L2392" s="1"/>
      <c r="M2392" s="4"/>
      <c r="N2392" s="1"/>
      <c r="O2392" s="4"/>
      <c r="P2392" s="4"/>
      <c r="Q2392" s="4"/>
      <c r="R2392" s="4"/>
      <c r="S2392" s="4"/>
      <c r="T2392" s="1"/>
      <c r="U2392" s="1"/>
      <c r="V2392" s="1"/>
      <c r="W2392" s="1"/>
      <c r="X2392" s="1"/>
      <c r="Y2392" s="1"/>
    </row>
    <row r="2393" spans="1:25" ht="12.75" customHeight="1" x14ac:dyDescent="0.25">
      <c r="A2393" s="4">
        <v>41</v>
      </c>
      <c r="B2393" s="1" t="s">
        <v>653</v>
      </c>
      <c r="C2393" s="2" t="s">
        <v>654</v>
      </c>
      <c r="D2393" s="3" t="s">
        <v>21</v>
      </c>
      <c r="E2393" s="11">
        <v>1.2947</v>
      </c>
      <c r="F2393" s="11">
        <v>20153.68</v>
      </c>
      <c r="G2393" s="11">
        <v>26092.97</v>
      </c>
      <c r="H2393" s="1"/>
      <c r="I2393" s="1"/>
      <c r="J2393" s="1"/>
      <c r="K2393" s="1"/>
      <c r="L2393" s="1"/>
      <c r="M2393" s="4"/>
      <c r="N2393" s="1"/>
      <c r="O2393" s="4"/>
      <c r="P2393" s="4"/>
      <c r="Q2393" s="4"/>
      <c r="R2393" s="4"/>
      <c r="S2393" s="4"/>
      <c r="T2393" s="1"/>
      <c r="U2393" s="1"/>
      <c r="V2393" s="1"/>
      <c r="W2393" s="1"/>
      <c r="X2393" s="1"/>
      <c r="Y2393" s="1"/>
    </row>
    <row r="2394" spans="1:25" ht="12.75" customHeight="1" x14ac:dyDescent="0.25">
      <c r="A2394" s="4">
        <v>42</v>
      </c>
      <c r="B2394" s="1" t="s">
        <v>2040</v>
      </c>
      <c r="C2394" s="2" t="s">
        <v>2041</v>
      </c>
      <c r="D2394" s="3" t="s">
        <v>21</v>
      </c>
      <c r="E2394" s="11">
        <v>9.8750000000000004E-2</v>
      </c>
      <c r="F2394" s="11">
        <v>9039.0499999999993</v>
      </c>
      <c r="G2394" s="11">
        <v>892.61</v>
      </c>
      <c r="H2394" s="1"/>
      <c r="I2394" s="1"/>
      <c r="J2394" s="1"/>
      <c r="K2394" s="1"/>
      <c r="L2394" s="1"/>
      <c r="M2394" s="4"/>
      <c r="N2394" s="1"/>
      <c r="O2394" s="4"/>
      <c r="P2394" s="4"/>
      <c r="Q2394" s="4"/>
      <c r="R2394" s="4"/>
      <c r="S2394" s="4"/>
      <c r="T2394" s="1"/>
      <c r="U2394" s="1"/>
      <c r="V2394" s="1"/>
      <c r="W2394" s="1"/>
      <c r="X2394" s="1"/>
      <c r="Y2394" s="1"/>
    </row>
    <row r="2395" spans="1:25" ht="12.75" customHeight="1" x14ac:dyDescent="0.25">
      <c r="A2395" s="4">
        <v>43</v>
      </c>
      <c r="B2395" s="1" t="s">
        <v>397</v>
      </c>
      <c r="C2395" s="2" t="s">
        <v>398</v>
      </c>
      <c r="D2395" s="3" t="s">
        <v>21</v>
      </c>
      <c r="E2395" s="11">
        <v>2.3200000000000002E-2</v>
      </c>
      <c r="F2395" s="11">
        <v>75097.67</v>
      </c>
      <c r="G2395" s="11">
        <v>1742.27</v>
      </c>
      <c r="H2395" s="1"/>
      <c r="I2395" s="1"/>
      <c r="J2395" s="1"/>
      <c r="K2395" s="1"/>
      <c r="L2395" s="1"/>
      <c r="M2395" s="4"/>
      <c r="N2395" s="1"/>
      <c r="O2395" s="4"/>
      <c r="P2395" s="4"/>
      <c r="Q2395" s="4"/>
      <c r="R2395" s="4"/>
      <c r="S2395" s="4"/>
      <c r="T2395" s="1"/>
      <c r="U2395" s="1"/>
      <c r="V2395" s="1"/>
      <c r="W2395" s="1"/>
      <c r="X2395" s="1"/>
      <c r="Y2395" s="1"/>
    </row>
    <row r="2396" spans="1:25" ht="12.75" customHeight="1" x14ac:dyDescent="0.25">
      <c r="A2396" s="4">
        <v>44</v>
      </c>
      <c r="B2396" s="1" t="s">
        <v>438</v>
      </c>
      <c r="C2396" s="1" t="s">
        <v>439</v>
      </c>
      <c r="D2396" s="3" t="s">
        <v>21</v>
      </c>
      <c r="E2396" s="11">
        <v>2.3200000000000002E-2</v>
      </c>
      <c r="F2396" s="11">
        <v>21736</v>
      </c>
      <c r="G2396" s="11">
        <v>504.28</v>
      </c>
      <c r="H2396" s="1"/>
      <c r="I2396" s="1"/>
      <c r="J2396" s="1"/>
      <c r="K2396" s="1"/>
      <c r="L2396" s="1"/>
      <c r="M2396" s="4"/>
      <c r="N2396" s="1"/>
      <c r="O2396" s="4"/>
      <c r="P2396" s="4"/>
      <c r="Q2396" s="4"/>
      <c r="R2396" s="4"/>
      <c r="S2396" s="4"/>
      <c r="T2396" s="1"/>
      <c r="U2396" s="1"/>
      <c r="V2396" s="1"/>
      <c r="W2396" s="1"/>
      <c r="X2396" s="1"/>
      <c r="Y2396" s="1"/>
    </row>
    <row r="2397" spans="1:25" ht="12.75" customHeight="1" x14ac:dyDescent="0.25">
      <c r="A2397" s="4">
        <v>45</v>
      </c>
      <c r="B2397" s="1" t="s">
        <v>2016</v>
      </c>
      <c r="C2397" s="2" t="s">
        <v>2017</v>
      </c>
      <c r="D2397" s="3" t="s">
        <v>43</v>
      </c>
      <c r="E2397" s="11">
        <v>0.85820000000000007</v>
      </c>
      <c r="F2397" s="11">
        <v>9402.64</v>
      </c>
      <c r="G2397" s="11">
        <v>8069.35</v>
      </c>
      <c r="H2397" s="1"/>
      <c r="I2397" s="1"/>
      <c r="J2397" s="1"/>
      <c r="K2397" s="1"/>
      <c r="L2397" s="1"/>
      <c r="M2397" s="4"/>
      <c r="N2397" s="1"/>
      <c r="O2397" s="4"/>
      <c r="P2397" s="4"/>
      <c r="Q2397" s="4"/>
      <c r="R2397" s="4"/>
      <c r="S2397" s="4"/>
      <c r="T2397" s="1"/>
      <c r="U2397" s="1"/>
      <c r="V2397" s="1"/>
      <c r="W2397" s="1"/>
      <c r="X2397" s="1"/>
      <c r="Y2397" s="1"/>
    </row>
    <row r="2398" spans="1:25" ht="12.75" customHeight="1" x14ac:dyDescent="0.25">
      <c r="A2398" s="4">
        <v>46</v>
      </c>
      <c r="B2398" s="1" t="s">
        <v>2042</v>
      </c>
      <c r="C2398" s="2" t="s">
        <v>2043</v>
      </c>
      <c r="D2398" s="3" t="s">
        <v>79</v>
      </c>
      <c r="E2398" s="11">
        <v>0.59</v>
      </c>
      <c r="F2398" s="11">
        <v>6327.9</v>
      </c>
      <c r="G2398" s="11">
        <v>3733.46</v>
      </c>
      <c r="H2398" s="1"/>
      <c r="I2398" s="1"/>
      <c r="J2398" s="1"/>
      <c r="K2398" s="1"/>
      <c r="L2398" s="1"/>
      <c r="M2398" s="4"/>
      <c r="N2398" s="1"/>
      <c r="O2398" s="4"/>
      <c r="P2398" s="4"/>
      <c r="Q2398" s="4"/>
      <c r="R2398" s="4"/>
      <c r="S2398" s="4"/>
      <c r="T2398" s="1"/>
      <c r="U2398" s="1"/>
      <c r="V2398" s="1"/>
      <c r="W2398" s="1"/>
      <c r="X2398" s="1"/>
      <c r="Y2398" s="1"/>
    </row>
    <row r="2399" spans="1:25" ht="12.75" customHeight="1" x14ac:dyDescent="0.25">
      <c r="A2399" s="4">
        <v>47</v>
      </c>
      <c r="B2399" s="1" t="s">
        <v>2044</v>
      </c>
      <c r="C2399" s="2" t="s">
        <v>2045</v>
      </c>
      <c r="D2399" s="3" t="s">
        <v>79</v>
      </c>
      <c r="E2399" s="11">
        <v>0.02</v>
      </c>
      <c r="F2399" s="11">
        <v>19187.599999999999</v>
      </c>
      <c r="G2399" s="11">
        <v>383.75</v>
      </c>
      <c r="H2399" s="1"/>
      <c r="I2399" s="1"/>
      <c r="J2399" s="1"/>
      <c r="K2399" s="1"/>
      <c r="L2399" s="1"/>
      <c r="M2399" s="4"/>
      <c r="N2399" s="1"/>
      <c r="O2399" s="4"/>
      <c r="P2399" s="4"/>
      <c r="Q2399" s="4"/>
      <c r="R2399" s="4"/>
      <c r="S2399" s="4"/>
      <c r="T2399" s="1"/>
      <c r="U2399" s="1"/>
      <c r="V2399" s="1"/>
      <c r="W2399" s="1"/>
      <c r="X2399" s="1"/>
      <c r="Y2399" s="1"/>
    </row>
    <row r="2400" spans="1:25" ht="12.75" customHeight="1" x14ac:dyDescent="0.25">
      <c r="A2400" s="4">
        <v>48</v>
      </c>
      <c r="B2400" s="1" t="s">
        <v>2046</v>
      </c>
      <c r="C2400" s="2" t="s">
        <v>2047</v>
      </c>
      <c r="D2400" s="3" t="s">
        <v>79</v>
      </c>
      <c r="E2400" s="11">
        <v>0.14000000000000001</v>
      </c>
      <c r="F2400" s="11">
        <v>20635.57</v>
      </c>
      <c r="G2400" s="11">
        <v>2888.98</v>
      </c>
      <c r="H2400" s="1"/>
      <c r="I2400" s="1"/>
      <c r="J2400" s="1"/>
      <c r="K2400" s="1"/>
      <c r="L2400" s="1"/>
      <c r="M2400" s="4"/>
      <c r="N2400" s="1"/>
      <c r="O2400" s="4"/>
      <c r="P2400" s="4"/>
      <c r="Q2400" s="4"/>
      <c r="R2400" s="4"/>
      <c r="S2400" s="4"/>
      <c r="T2400" s="1"/>
      <c r="U2400" s="1"/>
      <c r="V2400" s="1"/>
      <c r="W2400" s="1"/>
      <c r="X2400" s="1"/>
      <c r="Y2400" s="1"/>
    </row>
    <row r="2401" spans="1:25" ht="12.75" customHeight="1" x14ac:dyDescent="0.25">
      <c r="A2401" s="4">
        <v>49</v>
      </c>
      <c r="B2401" s="2" t="s">
        <v>2506</v>
      </c>
      <c r="C2401" s="1" t="s">
        <v>2048</v>
      </c>
      <c r="D2401" s="3" t="s">
        <v>35</v>
      </c>
      <c r="E2401" s="11">
        <v>2</v>
      </c>
      <c r="F2401" s="11">
        <v>176.86</v>
      </c>
      <c r="G2401" s="11">
        <v>353.72</v>
      </c>
      <c r="H2401" s="1"/>
      <c r="I2401" s="1"/>
      <c r="J2401" s="1"/>
      <c r="K2401" s="1"/>
      <c r="L2401" s="1"/>
      <c r="M2401" s="4"/>
      <c r="N2401" s="1"/>
      <c r="O2401" s="4"/>
      <c r="P2401" s="4"/>
      <c r="Q2401" s="4"/>
      <c r="R2401" s="4"/>
      <c r="S2401" s="4"/>
      <c r="T2401" s="1"/>
      <c r="U2401" s="1"/>
      <c r="V2401" s="1"/>
      <c r="W2401" s="1"/>
      <c r="X2401" s="1"/>
      <c r="Y2401" s="1"/>
    </row>
    <row r="2402" spans="1:25" ht="12.75" customHeight="1" x14ac:dyDescent="0.25">
      <c r="A2402" s="4">
        <v>50</v>
      </c>
      <c r="B2402" s="2" t="s">
        <v>2507</v>
      </c>
      <c r="C2402" s="1" t="s">
        <v>2049</v>
      </c>
      <c r="D2402" s="3" t="s">
        <v>35</v>
      </c>
      <c r="E2402" s="11">
        <v>48</v>
      </c>
      <c r="F2402" s="11">
        <v>203.92</v>
      </c>
      <c r="G2402" s="11">
        <v>9788.16</v>
      </c>
      <c r="H2402" s="1"/>
      <c r="I2402" s="1"/>
      <c r="J2402" s="1"/>
      <c r="K2402" s="1"/>
      <c r="L2402" s="1"/>
      <c r="M2402" s="4"/>
      <c r="N2402" s="1"/>
      <c r="O2402" s="4"/>
      <c r="P2402" s="4"/>
      <c r="Q2402" s="4"/>
      <c r="R2402" s="4"/>
      <c r="S2402" s="4"/>
      <c r="T2402" s="1"/>
      <c r="U2402" s="1"/>
      <c r="V2402" s="1"/>
      <c r="W2402" s="1"/>
      <c r="X2402" s="1"/>
      <c r="Y2402" s="1"/>
    </row>
    <row r="2403" spans="1:25" ht="12.75" customHeight="1" x14ac:dyDescent="0.25">
      <c r="A2403" s="4">
        <v>51</v>
      </c>
      <c r="B2403" s="2" t="s">
        <v>2508</v>
      </c>
      <c r="C2403" s="1" t="s">
        <v>2050</v>
      </c>
      <c r="D2403" s="3" t="s">
        <v>35</v>
      </c>
      <c r="E2403" s="11">
        <v>9</v>
      </c>
      <c r="F2403" s="11">
        <v>346.41</v>
      </c>
      <c r="G2403" s="11">
        <v>3117.69</v>
      </c>
      <c r="H2403" s="1"/>
      <c r="I2403" s="1"/>
      <c r="J2403" s="1"/>
      <c r="K2403" s="1"/>
      <c r="L2403" s="1"/>
      <c r="M2403" s="4"/>
      <c r="N2403" s="1"/>
      <c r="O2403" s="4"/>
      <c r="P2403" s="4"/>
      <c r="Q2403" s="4"/>
      <c r="R2403" s="4"/>
      <c r="S2403" s="4"/>
      <c r="T2403" s="1"/>
      <c r="U2403" s="1"/>
      <c r="V2403" s="1"/>
      <c r="W2403" s="1"/>
      <c r="X2403" s="1"/>
      <c r="Y2403" s="1"/>
    </row>
    <row r="2404" spans="1:25" ht="12.75" customHeight="1" x14ac:dyDescent="0.25">
      <c r="A2404" s="4">
        <v>52</v>
      </c>
      <c r="B2404" s="2" t="s">
        <v>2509</v>
      </c>
      <c r="C2404" s="1" t="s">
        <v>2051</v>
      </c>
      <c r="D2404" s="3" t="s">
        <v>35</v>
      </c>
      <c r="E2404" s="11">
        <v>6</v>
      </c>
      <c r="F2404" s="11">
        <v>1122.3599999999999</v>
      </c>
      <c r="G2404" s="11">
        <v>6734.16</v>
      </c>
      <c r="H2404" s="1"/>
      <c r="I2404" s="1"/>
      <c r="J2404" s="1"/>
      <c r="K2404" s="1"/>
      <c r="L2404" s="1"/>
      <c r="M2404" s="4"/>
      <c r="N2404" s="1"/>
      <c r="O2404" s="4"/>
      <c r="P2404" s="4"/>
      <c r="Q2404" s="4"/>
      <c r="R2404" s="4"/>
      <c r="S2404" s="4"/>
      <c r="T2404" s="1"/>
      <c r="U2404" s="1"/>
      <c r="V2404" s="1"/>
      <c r="W2404" s="1"/>
      <c r="X2404" s="1"/>
      <c r="Y2404" s="1"/>
    </row>
    <row r="2405" spans="1:25" ht="12.75" customHeight="1" x14ac:dyDescent="0.25">
      <c r="A2405" s="4">
        <v>53</v>
      </c>
      <c r="B2405" s="2" t="s">
        <v>2510</v>
      </c>
      <c r="C2405" s="1" t="s">
        <v>2052</v>
      </c>
      <c r="D2405" s="3" t="s">
        <v>35</v>
      </c>
      <c r="E2405" s="11">
        <v>3</v>
      </c>
      <c r="F2405" s="11">
        <v>2296.73</v>
      </c>
      <c r="G2405" s="11">
        <v>6890.19</v>
      </c>
      <c r="H2405" s="1"/>
      <c r="I2405" s="1"/>
      <c r="J2405" s="1"/>
      <c r="K2405" s="1"/>
      <c r="L2405" s="1"/>
      <c r="M2405" s="4"/>
      <c r="N2405" s="1"/>
      <c r="O2405" s="4"/>
      <c r="P2405" s="4"/>
      <c r="Q2405" s="4"/>
      <c r="R2405" s="4"/>
      <c r="S2405" s="4"/>
      <c r="T2405" s="1"/>
      <c r="U2405" s="1"/>
      <c r="V2405" s="1"/>
      <c r="W2405" s="1"/>
      <c r="X2405" s="1"/>
      <c r="Y2405" s="1"/>
    </row>
    <row r="2406" spans="1:25" ht="12.75" customHeight="1" x14ac:dyDescent="0.25">
      <c r="A2406" s="4">
        <v>54</v>
      </c>
      <c r="B2406" s="2" t="s">
        <v>2511</v>
      </c>
      <c r="C2406" s="1" t="s">
        <v>2053</v>
      </c>
      <c r="D2406" s="3" t="s">
        <v>35</v>
      </c>
      <c r="E2406" s="11">
        <v>2</v>
      </c>
      <c r="F2406" s="11">
        <v>4022.98</v>
      </c>
      <c r="G2406" s="11">
        <v>8045.96</v>
      </c>
      <c r="H2406" s="1"/>
      <c r="I2406" s="1"/>
      <c r="J2406" s="1"/>
      <c r="K2406" s="1"/>
      <c r="L2406" s="1"/>
      <c r="M2406" s="4"/>
      <c r="N2406" s="1"/>
      <c r="O2406" s="4"/>
      <c r="P2406" s="4"/>
      <c r="Q2406" s="4"/>
      <c r="R2406" s="4"/>
      <c r="S2406" s="4"/>
      <c r="T2406" s="1"/>
      <c r="U2406" s="1"/>
      <c r="V2406" s="1"/>
      <c r="W2406" s="1"/>
      <c r="X2406" s="1"/>
      <c r="Y2406" s="1"/>
    </row>
    <row r="2407" spans="1:25" ht="12.75" customHeight="1" x14ac:dyDescent="0.25">
      <c r="A2407" s="4">
        <v>55</v>
      </c>
      <c r="B2407" s="2" t="s">
        <v>2512</v>
      </c>
      <c r="C2407" s="1" t="s">
        <v>2054</v>
      </c>
      <c r="D2407" s="3" t="s">
        <v>35</v>
      </c>
      <c r="E2407" s="11">
        <v>2</v>
      </c>
      <c r="F2407" s="11">
        <v>4426.8900000000003</v>
      </c>
      <c r="G2407" s="11">
        <v>8853.7800000000007</v>
      </c>
      <c r="H2407" s="1"/>
      <c r="I2407" s="1"/>
      <c r="J2407" s="1"/>
      <c r="K2407" s="1"/>
      <c r="L2407" s="1"/>
      <c r="M2407" s="4"/>
      <c r="N2407" s="1"/>
      <c r="O2407" s="4"/>
      <c r="P2407" s="4"/>
      <c r="Q2407" s="4"/>
      <c r="R2407" s="4"/>
      <c r="S2407" s="4"/>
      <c r="T2407" s="1"/>
      <c r="U2407" s="1"/>
      <c r="V2407" s="1"/>
      <c r="W2407" s="1"/>
      <c r="X2407" s="1"/>
      <c r="Y2407" s="1"/>
    </row>
    <row r="2408" spans="1:25" ht="12.75" customHeight="1" x14ac:dyDescent="0.25">
      <c r="A2408" s="4">
        <v>56</v>
      </c>
      <c r="B2408" s="2" t="s">
        <v>2513</v>
      </c>
      <c r="C2408" s="1" t="s">
        <v>2055</v>
      </c>
      <c r="D2408" s="3" t="s">
        <v>35</v>
      </c>
      <c r="E2408" s="11">
        <v>2</v>
      </c>
      <c r="F2408" s="11">
        <v>623.25</v>
      </c>
      <c r="G2408" s="11">
        <v>1246.5</v>
      </c>
      <c r="H2408" s="1"/>
      <c r="I2408" s="1"/>
      <c r="J2408" s="1"/>
      <c r="K2408" s="1"/>
      <c r="L2408" s="1"/>
      <c r="M2408" s="4"/>
      <c r="N2408" s="1"/>
      <c r="O2408" s="4"/>
      <c r="P2408" s="4"/>
      <c r="Q2408" s="4"/>
      <c r="R2408" s="4"/>
      <c r="S2408" s="4"/>
      <c r="T2408" s="1"/>
      <c r="U2408" s="1"/>
      <c r="V2408" s="1"/>
      <c r="W2408" s="1"/>
      <c r="X2408" s="1"/>
      <c r="Y2408" s="1"/>
    </row>
    <row r="2409" spans="1:25" ht="12.75" customHeight="1" x14ac:dyDescent="0.25">
      <c r="A2409" s="4">
        <v>57</v>
      </c>
      <c r="B2409" s="2" t="s">
        <v>2514</v>
      </c>
      <c r="C2409" s="1" t="s">
        <v>2056</v>
      </c>
      <c r="D2409" s="3" t="s">
        <v>35</v>
      </c>
      <c r="E2409" s="11">
        <v>1</v>
      </c>
      <c r="F2409" s="11">
        <v>1162.23</v>
      </c>
      <c r="G2409" s="11">
        <v>1162.23</v>
      </c>
      <c r="H2409" s="1"/>
      <c r="I2409" s="1"/>
      <c r="J2409" s="1"/>
      <c r="K2409" s="1"/>
      <c r="L2409" s="1"/>
      <c r="M2409" s="4"/>
      <c r="N2409" s="1"/>
      <c r="O2409" s="4"/>
      <c r="P2409" s="4"/>
      <c r="Q2409" s="4"/>
      <c r="R2409" s="4"/>
      <c r="S2409" s="4"/>
      <c r="T2409" s="1"/>
      <c r="U2409" s="1"/>
      <c r="V2409" s="1"/>
      <c r="W2409" s="1"/>
      <c r="X2409" s="1"/>
      <c r="Y2409" s="1"/>
    </row>
    <row r="2410" spans="1:25" ht="12.75" customHeight="1" x14ac:dyDescent="0.25">
      <c r="A2410" s="4">
        <v>58</v>
      </c>
      <c r="B2410" s="1" t="s">
        <v>366</v>
      </c>
      <c r="C2410" s="2" t="s">
        <v>2057</v>
      </c>
      <c r="D2410" s="3" t="s">
        <v>43</v>
      </c>
      <c r="E2410" s="11">
        <v>0.1724</v>
      </c>
      <c r="F2410" s="11">
        <v>10009.09</v>
      </c>
      <c r="G2410" s="11">
        <v>1725.57</v>
      </c>
      <c r="H2410" s="1"/>
      <c r="I2410" s="1"/>
      <c r="J2410" s="1"/>
      <c r="K2410" s="1"/>
      <c r="L2410" s="1"/>
      <c r="M2410" s="4"/>
      <c r="N2410" s="1"/>
      <c r="O2410" s="4"/>
      <c r="P2410" s="4"/>
      <c r="Q2410" s="4"/>
      <c r="R2410" s="4"/>
      <c r="S2410" s="4"/>
      <c r="T2410" s="1"/>
      <c r="U2410" s="1"/>
      <c r="V2410" s="1"/>
      <c r="W2410" s="1"/>
      <c r="X2410" s="1"/>
      <c r="Y2410" s="1"/>
    </row>
    <row r="2411" spans="1:25" ht="12.75" customHeight="1" x14ac:dyDescent="0.25">
      <c r="A2411" s="4">
        <v>59</v>
      </c>
      <c r="B2411" s="1" t="s">
        <v>2058</v>
      </c>
      <c r="C2411" s="2" t="s">
        <v>2059</v>
      </c>
      <c r="D2411" s="3" t="s">
        <v>43</v>
      </c>
      <c r="E2411" s="11">
        <v>0.1724</v>
      </c>
      <c r="F2411" s="11">
        <v>20962.07</v>
      </c>
      <c r="G2411" s="11">
        <v>3613.86</v>
      </c>
      <c r="H2411" s="1"/>
      <c r="I2411" s="1"/>
      <c r="J2411" s="1"/>
      <c r="K2411" s="1"/>
      <c r="L2411" s="1"/>
      <c r="M2411" s="4"/>
      <c r="N2411" s="1"/>
      <c r="O2411" s="4"/>
      <c r="P2411" s="4"/>
      <c r="Q2411" s="4"/>
      <c r="R2411" s="4"/>
      <c r="S2411" s="4"/>
      <c r="T2411" s="1"/>
      <c r="U2411" s="1"/>
      <c r="V2411" s="1"/>
      <c r="W2411" s="1"/>
      <c r="X2411" s="1"/>
      <c r="Y2411" s="1"/>
    </row>
    <row r="2412" spans="1:25" ht="12.75" customHeight="1" x14ac:dyDescent="0.25">
      <c r="A2412" s="4">
        <v>60</v>
      </c>
      <c r="B2412" s="1" t="s">
        <v>2060</v>
      </c>
      <c r="C2412" s="1" t="s">
        <v>2061</v>
      </c>
      <c r="D2412" s="3" t="s">
        <v>21</v>
      </c>
      <c r="E2412" s="11">
        <v>1.3791999999999999E-2</v>
      </c>
      <c r="F2412" s="11">
        <v>54107.75</v>
      </c>
      <c r="G2412" s="11">
        <v>746.25</v>
      </c>
      <c r="H2412" s="1"/>
      <c r="I2412" s="1"/>
      <c r="J2412" s="1"/>
      <c r="K2412" s="1"/>
      <c r="L2412" s="1"/>
      <c r="M2412" s="4"/>
      <c r="N2412" s="1"/>
      <c r="O2412" s="4"/>
      <c r="P2412" s="4"/>
      <c r="Q2412" s="4"/>
      <c r="R2412" s="4"/>
      <c r="S2412" s="4"/>
      <c r="T2412" s="1"/>
      <c r="U2412" s="1"/>
      <c r="V2412" s="1"/>
      <c r="W2412" s="1"/>
      <c r="X2412" s="1"/>
      <c r="Y2412" s="1"/>
    </row>
    <row r="2413" spans="1:25" ht="12.75" customHeight="1" x14ac:dyDescent="0.25">
      <c r="A2413" s="4">
        <v>61</v>
      </c>
      <c r="B2413" s="1" t="s">
        <v>2062</v>
      </c>
      <c r="C2413" s="1" t="s">
        <v>2063</v>
      </c>
      <c r="D2413" s="3" t="s">
        <v>60</v>
      </c>
      <c r="E2413" s="11">
        <v>37.927999999999997</v>
      </c>
      <c r="F2413" s="11">
        <v>41.98</v>
      </c>
      <c r="G2413" s="11">
        <v>1592.22</v>
      </c>
      <c r="H2413" s="1"/>
      <c r="I2413" s="1"/>
      <c r="J2413" s="1"/>
      <c r="K2413" s="1"/>
      <c r="L2413" s="1"/>
      <c r="M2413" s="4"/>
      <c r="N2413" s="1"/>
      <c r="O2413" s="4"/>
      <c r="P2413" s="4"/>
      <c r="Q2413" s="4"/>
      <c r="R2413" s="4"/>
      <c r="S2413" s="4"/>
      <c r="T2413" s="1"/>
      <c r="U2413" s="1"/>
      <c r="V2413" s="1"/>
      <c r="W2413" s="1"/>
      <c r="X2413" s="1"/>
      <c r="Y2413" s="1"/>
    </row>
    <row r="2414" spans="1:25" ht="12.75" customHeight="1" x14ac:dyDescent="0.25">
      <c r="A2414" s="4">
        <v>62</v>
      </c>
      <c r="B2414" s="1" t="s">
        <v>366</v>
      </c>
      <c r="C2414" s="2" t="s">
        <v>367</v>
      </c>
      <c r="D2414" s="3" t="s">
        <v>43</v>
      </c>
      <c r="E2414" s="11">
        <v>0.1724</v>
      </c>
      <c r="F2414" s="11">
        <v>10009.09</v>
      </c>
      <c r="G2414" s="11">
        <v>1725.57</v>
      </c>
      <c r="H2414" s="1"/>
      <c r="I2414" s="1"/>
      <c r="J2414" s="1"/>
      <c r="K2414" s="1"/>
      <c r="L2414" s="1"/>
      <c r="M2414" s="4"/>
      <c r="N2414" s="1"/>
      <c r="O2414" s="4"/>
      <c r="P2414" s="4"/>
      <c r="Q2414" s="4"/>
      <c r="R2414" s="4"/>
      <c r="S2414" s="4"/>
      <c r="T2414" s="1"/>
      <c r="U2414" s="1"/>
      <c r="V2414" s="1"/>
      <c r="W2414" s="1"/>
      <c r="X2414" s="1"/>
      <c r="Y2414" s="1"/>
    </row>
    <row r="2415" spans="1:25" ht="12.75" customHeight="1" x14ac:dyDescent="0.25">
      <c r="A2415" s="4">
        <v>63</v>
      </c>
      <c r="B2415" s="2" t="s">
        <v>2479</v>
      </c>
      <c r="C2415" s="2" t="s">
        <v>2064</v>
      </c>
      <c r="D2415" s="3" t="s">
        <v>43</v>
      </c>
      <c r="E2415" s="11">
        <v>0.1724</v>
      </c>
      <c r="F2415" s="11">
        <v>3280.01</v>
      </c>
      <c r="G2415" s="11">
        <v>565.47</v>
      </c>
      <c r="H2415" s="1"/>
      <c r="I2415" s="1"/>
      <c r="J2415" s="1"/>
      <c r="K2415" s="1"/>
      <c r="L2415" s="1"/>
      <c r="M2415" s="4"/>
      <c r="N2415" s="1"/>
      <c r="O2415" s="4"/>
      <c r="P2415" s="4"/>
      <c r="Q2415" s="4"/>
      <c r="R2415" s="4"/>
      <c r="S2415" s="4"/>
      <c r="T2415" s="1"/>
      <c r="U2415" s="1"/>
      <c r="V2415" s="1"/>
      <c r="W2415" s="1"/>
      <c r="X2415" s="1"/>
      <c r="Y2415" s="1"/>
    </row>
    <row r="2416" spans="1:25" ht="12.75" customHeight="1" x14ac:dyDescent="0.25">
      <c r="A2416" s="4">
        <v>64</v>
      </c>
      <c r="B2416" s="1" t="s">
        <v>430</v>
      </c>
      <c r="C2416" s="2" t="s">
        <v>2015</v>
      </c>
      <c r="D2416" s="3" t="s">
        <v>13</v>
      </c>
      <c r="E2416" s="11">
        <v>2.2500000000000003E-3</v>
      </c>
      <c r="F2416" s="11">
        <v>303005.88</v>
      </c>
      <c r="G2416" s="11">
        <v>681.76</v>
      </c>
      <c r="H2416" s="1"/>
      <c r="I2416" s="1"/>
      <c r="J2416" s="1"/>
      <c r="K2416" s="1"/>
      <c r="L2416" s="1"/>
      <c r="M2416" s="4"/>
      <c r="N2416" s="1"/>
      <c r="O2416" s="4"/>
      <c r="P2416" s="4"/>
      <c r="Q2416" s="4"/>
      <c r="R2416" s="4"/>
      <c r="S2416" s="4"/>
      <c r="T2416" s="1"/>
      <c r="U2416" s="1"/>
      <c r="V2416" s="1"/>
      <c r="W2416" s="1"/>
      <c r="X2416" s="1"/>
      <c r="Y2416" s="1"/>
    </row>
    <row r="2417" spans="1:25" ht="12.75" customHeight="1" x14ac:dyDescent="0.25">
      <c r="A2417" s="4">
        <v>65</v>
      </c>
      <c r="B2417" s="1" t="s">
        <v>2038</v>
      </c>
      <c r="C2417" s="2" t="s">
        <v>2039</v>
      </c>
      <c r="D2417" s="3" t="s">
        <v>2012</v>
      </c>
      <c r="E2417" s="11">
        <v>1.7000000000000001E-2</v>
      </c>
      <c r="F2417" s="11">
        <v>517196.01</v>
      </c>
      <c r="G2417" s="11">
        <v>8792.33</v>
      </c>
      <c r="H2417" s="1"/>
      <c r="I2417" s="1"/>
      <c r="J2417" s="1"/>
      <c r="K2417" s="1"/>
      <c r="L2417" s="1"/>
      <c r="M2417" s="4"/>
      <c r="N2417" s="1"/>
      <c r="O2417" s="4"/>
      <c r="P2417" s="4"/>
      <c r="Q2417" s="4"/>
      <c r="R2417" s="4"/>
      <c r="S2417" s="4"/>
      <c r="T2417" s="1"/>
      <c r="U2417" s="1"/>
      <c r="V2417" s="1"/>
      <c r="W2417" s="1"/>
      <c r="X2417" s="1"/>
      <c r="Y2417" s="1"/>
    </row>
    <row r="2418" spans="1:25" ht="12.75" customHeight="1" x14ac:dyDescent="0.25">
      <c r="A2418" s="4">
        <v>66</v>
      </c>
      <c r="B2418" s="1" t="s">
        <v>1955</v>
      </c>
      <c r="C2418" s="2" t="s">
        <v>1956</v>
      </c>
      <c r="D2418" s="3" t="s">
        <v>21</v>
      </c>
      <c r="E2418" s="11">
        <v>0.22684000000000001</v>
      </c>
      <c r="F2418" s="11">
        <v>21525.03</v>
      </c>
      <c r="G2418" s="11">
        <v>4882.74</v>
      </c>
      <c r="H2418" s="1"/>
      <c r="I2418" s="1"/>
      <c r="J2418" s="1"/>
      <c r="K2418" s="1"/>
      <c r="L2418" s="1"/>
      <c r="M2418" s="4"/>
      <c r="N2418" s="1"/>
      <c r="O2418" s="4"/>
      <c r="P2418" s="4"/>
      <c r="Q2418" s="4"/>
      <c r="R2418" s="4"/>
      <c r="S2418" s="4"/>
      <c r="T2418" s="1"/>
      <c r="U2418" s="1"/>
      <c r="V2418" s="1"/>
      <c r="W2418" s="1"/>
      <c r="X2418" s="1"/>
      <c r="Y2418" s="1"/>
    </row>
    <row r="2419" spans="1:25" ht="12.75" customHeight="1" x14ac:dyDescent="0.25">
      <c r="A2419" s="4">
        <v>67</v>
      </c>
      <c r="B2419" s="1" t="s">
        <v>1876</v>
      </c>
      <c r="C2419" s="2" t="s">
        <v>1877</v>
      </c>
      <c r="D2419" s="3" t="s">
        <v>21</v>
      </c>
      <c r="E2419" s="11">
        <v>1.2000000000000001E-3</v>
      </c>
      <c r="F2419" s="11">
        <v>20153.68</v>
      </c>
      <c r="G2419" s="11">
        <v>24.18</v>
      </c>
      <c r="H2419" s="1"/>
      <c r="I2419" s="1"/>
      <c r="J2419" s="1"/>
      <c r="K2419" s="1"/>
      <c r="L2419" s="1"/>
      <c r="M2419" s="4"/>
      <c r="N2419" s="1"/>
      <c r="O2419" s="4"/>
      <c r="P2419" s="4"/>
      <c r="Q2419" s="4"/>
      <c r="R2419" s="4"/>
      <c r="S2419" s="4"/>
      <c r="T2419" s="1"/>
      <c r="U2419" s="1"/>
      <c r="V2419" s="1"/>
      <c r="W2419" s="1"/>
      <c r="X2419" s="1"/>
      <c r="Y2419" s="1"/>
    </row>
    <row r="2420" spans="1:25" ht="12.75" customHeight="1" x14ac:dyDescent="0.25">
      <c r="A2420" s="4">
        <v>68</v>
      </c>
      <c r="B2420" s="1" t="s">
        <v>2040</v>
      </c>
      <c r="C2420" s="2" t="s">
        <v>2041</v>
      </c>
      <c r="D2420" s="3" t="s">
        <v>21</v>
      </c>
      <c r="E2420" s="11">
        <v>1.7600000000000001E-2</v>
      </c>
      <c r="F2420" s="11">
        <v>9039.0499999999993</v>
      </c>
      <c r="G2420" s="11">
        <v>159.09</v>
      </c>
      <c r="H2420" s="1"/>
      <c r="I2420" s="1"/>
      <c r="J2420" s="1"/>
      <c r="K2420" s="1"/>
      <c r="L2420" s="1"/>
      <c r="M2420" s="4"/>
      <c r="N2420" s="1"/>
      <c r="O2420" s="4"/>
      <c r="P2420" s="4"/>
      <c r="Q2420" s="4"/>
      <c r="R2420" s="4"/>
      <c r="S2420" s="4"/>
      <c r="T2420" s="1"/>
      <c r="U2420" s="1"/>
      <c r="V2420" s="1"/>
      <c r="W2420" s="1"/>
      <c r="X2420" s="1"/>
      <c r="Y2420" s="1"/>
    </row>
    <row r="2421" spans="1:25" ht="12.75" customHeight="1" x14ac:dyDescent="0.25">
      <c r="A2421" s="4">
        <v>69</v>
      </c>
      <c r="B2421" s="1" t="s">
        <v>399</v>
      </c>
      <c r="C2421" s="1" t="s">
        <v>2065</v>
      </c>
      <c r="D2421" s="3" t="s">
        <v>21</v>
      </c>
      <c r="E2421" s="11">
        <v>1.7600000000000001E-2</v>
      </c>
      <c r="F2421" s="11">
        <v>57862.53</v>
      </c>
      <c r="G2421" s="11">
        <v>1018.38</v>
      </c>
      <c r="H2421" s="1"/>
      <c r="I2421" s="1"/>
      <c r="J2421" s="1"/>
      <c r="K2421" s="1"/>
      <c r="L2421" s="1"/>
      <c r="M2421" s="4"/>
      <c r="N2421" s="1"/>
      <c r="O2421" s="4"/>
      <c r="P2421" s="4"/>
      <c r="Q2421" s="4"/>
      <c r="R2421" s="4"/>
      <c r="S2421" s="4"/>
      <c r="T2421" s="1"/>
      <c r="U2421" s="1"/>
      <c r="V2421" s="1"/>
      <c r="W2421" s="1"/>
      <c r="X2421" s="1"/>
      <c r="Y2421" s="1"/>
    </row>
    <row r="2422" spans="1:25" ht="12.75" customHeight="1" x14ac:dyDescent="0.25">
      <c r="A2422" s="4">
        <v>70</v>
      </c>
      <c r="B2422" s="1" t="s">
        <v>2016</v>
      </c>
      <c r="C2422" s="2" t="s">
        <v>2017</v>
      </c>
      <c r="D2422" s="3" t="s">
        <v>43</v>
      </c>
      <c r="E2422" s="11">
        <v>0.1014</v>
      </c>
      <c r="F2422" s="11">
        <v>9402.64</v>
      </c>
      <c r="G2422" s="11">
        <v>953.43</v>
      </c>
      <c r="H2422" s="1"/>
      <c r="I2422" s="1"/>
      <c r="J2422" s="1"/>
      <c r="K2422" s="1"/>
      <c r="L2422" s="1"/>
      <c r="M2422" s="4"/>
      <c r="N2422" s="1"/>
      <c r="O2422" s="4"/>
      <c r="P2422" s="4"/>
      <c r="Q2422" s="4"/>
      <c r="R2422" s="4"/>
      <c r="S2422" s="4"/>
      <c r="T2422" s="1"/>
      <c r="U2422" s="1"/>
      <c r="V2422" s="1"/>
      <c r="W2422" s="1"/>
      <c r="X2422" s="1"/>
      <c r="Y2422" s="1"/>
    </row>
    <row r="2423" spans="1:25" ht="12.75" customHeight="1" x14ac:dyDescent="0.25">
      <c r="A2423" s="4">
        <v>71</v>
      </c>
      <c r="B2423" s="1" t="s">
        <v>2066</v>
      </c>
      <c r="C2423" s="1" t="s">
        <v>2067</v>
      </c>
      <c r="D2423" s="3" t="s">
        <v>21</v>
      </c>
      <c r="E2423" s="11">
        <v>7.0680000000000021E-2</v>
      </c>
      <c r="F2423" s="11">
        <v>9371.3799999999992</v>
      </c>
      <c r="G2423" s="11">
        <v>662.37</v>
      </c>
      <c r="H2423" s="1"/>
      <c r="I2423" s="1"/>
      <c r="J2423" s="1"/>
      <c r="K2423" s="1"/>
      <c r="L2423" s="1"/>
      <c r="M2423" s="4"/>
      <c r="N2423" s="1"/>
      <c r="O2423" s="4"/>
      <c r="P2423" s="4"/>
      <c r="Q2423" s="4"/>
      <c r="R2423" s="4"/>
      <c r="S2423" s="4"/>
      <c r="T2423" s="1"/>
      <c r="U2423" s="1"/>
      <c r="V2423" s="1"/>
      <c r="W2423" s="1"/>
      <c r="X2423" s="1"/>
      <c r="Y2423" s="1"/>
    </row>
    <row r="2424" spans="1:25" ht="12.75" customHeight="1" x14ac:dyDescent="0.25">
      <c r="A2424" s="4">
        <v>72</v>
      </c>
      <c r="B2424" s="1" t="s">
        <v>2068</v>
      </c>
      <c r="C2424" s="1" t="s">
        <v>2069</v>
      </c>
      <c r="D2424" s="3" t="s">
        <v>21</v>
      </c>
      <c r="E2424" s="11">
        <v>7.0680000000000021E-2</v>
      </c>
      <c r="F2424" s="11">
        <v>33035.82</v>
      </c>
      <c r="G2424" s="11">
        <v>2334.9699999999998</v>
      </c>
      <c r="H2424" s="1"/>
      <c r="I2424" s="1"/>
      <c r="J2424" s="1"/>
      <c r="K2424" s="1"/>
      <c r="L2424" s="1"/>
      <c r="M2424" s="4"/>
      <c r="N2424" s="1"/>
      <c r="O2424" s="4"/>
      <c r="P2424" s="4"/>
      <c r="Q2424" s="4"/>
      <c r="R2424" s="4"/>
      <c r="S2424" s="4"/>
      <c r="T2424" s="1"/>
      <c r="U2424" s="1"/>
      <c r="V2424" s="1"/>
      <c r="W2424" s="1"/>
      <c r="X2424" s="1"/>
      <c r="Y2424" s="1"/>
    </row>
    <row r="2425" spans="1:25" ht="12.75" customHeight="1" x14ac:dyDescent="0.25">
      <c r="A2425" s="4">
        <v>73</v>
      </c>
      <c r="B2425" s="1" t="s">
        <v>442</v>
      </c>
      <c r="C2425" s="2" t="s">
        <v>443</v>
      </c>
      <c r="D2425" s="3" t="s">
        <v>43</v>
      </c>
      <c r="E2425" s="11">
        <v>3.0200000000000001E-2</v>
      </c>
      <c r="F2425" s="11">
        <v>9951.77</v>
      </c>
      <c r="G2425" s="11">
        <v>300.54000000000002</v>
      </c>
      <c r="H2425" s="1"/>
      <c r="I2425" s="1"/>
      <c r="J2425" s="1"/>
      <c r="K2425" s="1"/>
      <c r="L2425" s="1"/>
      <c r="M2425" s="4"/>
      <c r="N2425" s="1"/>
      <c r="O2425" s="4"/>
      <c r="P2425" s="4"/>
      <c r="Q2425" s="4"/>
      <c r="R2425" s="4"/>
      <c r="S2425" s="4"/>
      <c r="T2425" s="1"/>
      <c r="U2425" s="1"/>
      <c r="V2425" s="1"/>
      <c r="W2425" s="1"/>
      <c r="X2425" s="1"/>
      <c r="Y2425" s="1"/>
    </row>
    <row r="2426" spans="1:25" ht="12.75" customHeight="1" x14ac:dyDescent="0.25">
      <c r="A2426" s="4">
        <v>74</v>
      </c>
      <c r="B2426" s="1" t="s">
        <v>1876</v>
      </c>
      <c r="C2426" s="2" t="s">
        <v>1877</v>
      </c>
      <c r="D2426" s="3" t="s">
        <v>21</v>
      </c>
      <c r="E2426" s="11">
        <v>7.2000000000000005E-4</v>
      </c>
      <c r="F2426" s="11">
        <v>20153.68</v>
      </c>
      <c r="G2426" s="11">
        <v>14.51</v>
      </c>
      <c r="H2426" s="1"/>
      <c r="I2426" s="1"/>
      <c r="J2426" s="1"/>
      <c r="K2426" s="1"/>
      <c r="L2426" s="1"/>
      <c r="M2426" s="4"/>
      <c r="N2426" s="1"/>
      <c r="O2426" s="4"/>
      <c r="P2426" s="4"/>
      <c r="Q2426" s="4"/>
      <c r="R2426" s="4"/>
      <c r="S2426" s="4"/>
      <c r="T2426" s="1"/>
      <c r="U2426" s="1"/>
      <c r="V2426" s="1"/>
      <c r="W2426" s="1"/>
      <c r="X2426" s="1"/>
      <c r="Y2426" s="1"/>
    </row>
    <row r="2427" spans="1:25" ht="12.75" customHeight="1" x14ac:dyDescent="0.25">
      <c r="A2427" s="4">
        <v>75</v>
      </c>
      <c r="B2427" s="1" t="s">
        <v>2040</v>
      </c>
      <c r="C2427" s="2" t="s">
        <v>2041</v>
      </c>
      <c r="D2427" s="3" t="s">
        <v>21</v>
      </c>
      <c r="E2427" s="11">
        <v>1.12E-2</v>
      </c>
      <c r="F2427" s="11">
        <v>9039.0499999999993</v>
      </c>
      <c r="G2427" s="11">
        <v>101.24</v>
      </c>
      <c r="H2427" s="1"/>
      <c r="I2427" s="1"/>
      <c r="J2427" s="1"/>
      <c r="K2427" s="1"/>
      <c r="L2427" s="1"/>
      <c r="M2427" s="4"/>
      <c r="N2427" s="1"/>
      <c r="O2427" s="4"/>
      <c r="P2427" s="4"/>
      <c r="Q2427" s="4"/>
      <c r="R2427" s="4"/>
      <c r="S2427" s="4"/>
      <c r="T2427" s="1"/>
      <c r="U2427" s="1"/>
      <c r="V2427" s="1"/>
      <c r="W2427" s="1"/>
      <c r="X2427" s="1"/>
      <c r="Y2427" s="1"/>
    </row>
    <row r="2428" spans="1:25" ht="12.75" customHeight="1" x14ac:dyDescent="0.25">
      <c r="A2428" s="4">
        <v>76</v>
      </c>
      <c r="B2428" s="1" t="s">
        <v>399</v>
      </c>
      <c r="C2428" s="1" t="s">
        <v>2065</v>
      </c>
      <c r="D2428" s="3" t="s">
        <v>21</v>
      </c>
      <c r="E2428" s="11">
        <v>1.12E-2</v>
      </c>
      <c r="F2428" s="11">
        <v>57862.53</v>
      </c>
      <c r="G2428" s="11">
        <v>648.05999999999995</v>
      </c>
      <c r="H2428" s="1"/>
      <c r="I2428" s="1"/>
      <c r="J2428" s="1"/>
      <c r="K2428" s="1"/>
      <c r="L2428" s="1"/>
      <c r="M2428" s="4"/>
      <c r="N2428" s="1"/>
      <c r="O2428" s="4"/>
      <c r="P2428" s="4"/>
      <c r="Q2428" s="4"/>
      <c r="R2428" s="4"/>
      <c r="S2428" s="4"/>
      <c r="T2428" s="1"/>
      <c r="U2428" s="1"/>
      <c r="V2428" s="1"/>
      <c r="W2428" s="1"/>
      <c r="X2428" s="1"/>
      <c r="Y2428" s="1"/>
    </row>
    <row r="2429" spans="1:25" ht="12.75" customHeight="1" x14ac:dyDescent="0.25">
      <c r="A2429" s="4">
        <v>77</v>
      </c>
      <c r="B2429" s="1" t="s">
        <v>187</v>
      </c>
      <c r="C2429" s="2" t="s">
        <v>2070</v>
      </c>
      <c r="D2429" s="3" t="s">
        <v>21</v>
      </c>
      <c r="E2429" s="11">
        <v>1.1647999999999999E-2</v>
      </c>
      <c r="F2429" s="11">
        <v>1899.38</v>
      </c>
      <c r="G2429" s="11">
        <v>22.12</v>
      </c>
      <c r="H2429" s="1"/>
      <c r="I2429" s="1"/>
      <c r="J2429" s="1"/>
      <c r="K2429" s="1"/>
      <c r="L2429" s="1"/>
      <c r="M2429" s="4"/>
      <c r="N2429" s="1"/>
      <c r="O2429" s="4"/>
      <c r="P2429" s="4"/>
      <c r="Q2429" s="4"/>
      <c r="R2429" s="4"/>
      <c r="S2429" s="4"/>
      <c r="T2429" s="1"/>
      <c r="U2429" s="1"/>
      <c r="V2429" s="1"/>
      <c r="W2429" s="1"/>
      <c r="X2429" s="1"/>
      <c r="Y2429" s="1"/>
    </row>
    <row r="2430" spans="1:25" ht="12.75" customHeight="1" x14ac:dyDescent="0.25">
      <c r="A2430" s="4">
        <v>78</v>
      </c>
      <c r="B2430" s="1" t="s">
        <v>416</v>
      </c>
      <c r="C2430" s="1" t="s">
        <v>2024</v>
      </c>
      <c r="D2430" s="3" t="s">
        <v>21</v>
      </c>
      <c r="E2430" s="11">
        <v>1.1647999999999999E-2</v>
      </c>
      <c r="F2430" s="11">
        <v>25025.29</v>
      </c>
      <c r="G2430" s="11">
        <v>291.49</v>
      </c>
      <c r="H2430" s="1"/>
      <c r="I2430" s="1"/>
      <c r="J2430" s="1"/>
      <c r="K2430" s="1"/>
      <c r="L2430" s="1"/>
      <c r="M2430" s="4"/>
      <c r="N2430" s="1"/>
      <c r="O2430" s="4"/>
      <c r="P2430" s="4"/>
      <c r="Q2430" s="4"/>
      <c r="R2430" s="4"/>
      <c r="S2430" s="4"/>
      <c r="T2430" s="1"/>
      <c r="U2430" s="1"/>
      <c r="V2430" s="1"/>
      <c r="W2430" s="1"/>
      <c r="X2430" s="1"/>
      <c r="Y2430" s="1"/>
    </row>
    <row r="2431" spans="1:25" ht="12.75" customHeight="1" x14ac:dyDescent="0.25">
      <c r="A2431" s="4">
        <v>79</v>
      </c>
      <c r="B2431" s="1" t="s">
        <v>2066</v>
      </c>
      <c r="C2431" s="1" t="s">
        <v>2067</v>
      </c>
      <c r="D2431" s="3" t="s">
        <v>21</v>
      </c>
      <c r="E2431" s="11">
        <v>7.7299999999999994E-2</v>
      </c>
      <c r="F2431" s="11">
        <v>9371.3799999999992</v>
      </c>
      <c r="G2431" s="11">
        <v>724.41</v>
      </c>
      <c r="H2431" s="1"/>
      <c r="I2431" s="1"/>
      <c r="J2431" s="1"/>
      <c r="K2431" s="1"/>
      <c r="L2431" s="1"/>
      <c r="M2431" s="4"/>
      <c r="N2431" s="1"/>
      <c r="O2431" s="4"/>
      <c r="P2431" s="4"/>
      <c r="Q2431" s="4"/>
      <c r="R2431" s="4"/>
      <c r="S2431" s="4"/>
      <c r="T2431" s="1"/>
      <c r="U2431" s="1"/>
      <c r="V2431" s="1"/>
      <c r="W2431" s="1"/>
      <c r="X2431" s="1"/>
      <c r="Y2431" s="1"/>
    </row>
    <row r="2432" spans="1:25" ht="12.75" customHeight="1" x14ac:dyDescent="0.25">
      <c r="A2432" s="4">
        <v>80</v>
      </c>
      <c r="B2432" s="1" t="s">
        <v>2068</v>
      </c>
      <c r="C2432" s="1" t="s">
        <v>2069</v>
      </c>
      <c r="D2432" s="3" t="s">
        <v>21</v>
      </c>
      <c r="E2432" s="11">
        <v>7.7299999999999994E-2</v>
      </c>
      <c r="F2432" s="11">
        <v>33035.82</v>
      </c>
      <c r="G2432" s="11">
        <v>2553.67</v>
      </c>
      <c r="H2432" s="1"/>
      <c r="I2432" s="1"/>
      <c r="J2432" s="1"/>
      <c r="K2432" s="1"/>
      <c r="L2432" s="1"/>
      <c r="M2432" s="4"/>
      <c r="N2432" s="1"/>
      <c r="O2432" s="4"/>
      <c r="P2432" s="4"/>
      <c r="Q2432" s="4"/>
      <c r="R2432" s="4"/>
      <c r="S2432" s="4"/>
      <c r="T2432" s="1"/>
      <c r="U2432" s="1"/>
      <c r="V2432" s="1"/>
      <c r="W2432" s="1"/>
      <c r="X2432" s="1"/>
      <c r="Y2432" s="1"/>
    </row>
    <row r="2433" spans="1:25" ht="12.75" customHeight="1" x14ac:dyDescent="0.25">
      <c r="A2433" s="4">
        <v>81</v>
      </c>
      <c r="B2433" s="1" t="s">
        <v>442</v>
      </c>
      <c r="C2433" s="2" t="s">
        <v>443</v>
      </c>
      <c r="D2433" s="3" t="s">
        <v>43</v>
      </c>
      <c r="E2433" s="11">
        <v>3.3000000000000002E-2</v>
      </c>
      <c r="F2433" s="11">
        <v>9951.77</v>
      </c>
      <c r="G2433" s="11">
        <v>328.41</v>
      </c>
      <c r="H2433" s="1"/>
      <c r="I2433" s="1"/>
      <c r="J2433" s="1"/>
      <c r="K2433" s="1"/>
      <c r="L2433" s="1"/>
      <c r="M2433" s="4"/>
      <c r="N2433" s="1"/>
      <c r="O2433" s="4"/>
      <c r="P2433" s="4"/>
      <c r="Q2433" s="4"/>
      <c r="R2433" s="4"/>
      <c r="S2433" s="4"/>
      <c r="T2433" s="1"/>
      <c r="U2433" s="1"/>
      <c r="V2433" s="1"/>
      <c r="W2433" s="1"/>
      <c r="X2433" s="1"/>
      <c r="Y2433" s="1"/>
    </row>
    <row r="2434" spans="1:25" ht="12.75" customHeight="1" x14ac:dyDescent="0.25">
      <c r="A2434" s="4">
        <v>82</v>
      </c>
      <c r="B2434" s="1" t="s">
        <v>1876</v>
      </c>
      <c r="C2434" s="2" t="s">
        <v>1877</v>
      </c>
      <c r="D2434" s="3" t="s">
        <v>21</v>
      </c>
      <c r="E2434" s="11">
        <v>7.2000000000000005E-4</v>
      </c>
      <c r="F2434" s="11">
        <v>20153.68</v>
      </c>
      <c r="G2434" s="11">
        <v>14.51</v>
      </c>
      <c r="H2434" s="1"/>
      <c r="I2434" s="1"/>
      <c r="J2434" s="1"/>
      <c r="K2434" s="1"/>
      <c r="L2434" s="1"/>
      <c r="M2434" s="4"/>
      <c r="N2434" s="1"/>
      <c r="O2434" s="4"/>
      <c r="P2434" s="4"/>
      <c r="Q2434" s="4"/>
      <c r="R2434" s="4"/>
      <c r="S2434" s="4"/>
      <c r="T2434" s="1"/>
      <c r="U2434" s="1"/>
      <c r="V2434" s="1"/>
      <c r="W2434" s="1"/>
      <c r="X2434" s="1"/>
      <c r="Y2434" s="1"/>
    </row>
    <row r="2435" spans="1:25" ht="12.75" customHeight="1" x14ac:dyDescent="0.25">
      <c r="A2435" s="4">
        <v>83</v>
      </c>
      <c r="B2435" s="1" t="s">
        <v>2040</v>
      </c>
      <c r="C2435" s="2" t="s">
        <v>2041</v>
      </c>
      <c r="D2435" s="3" t="s">
        <v>21</v>
      </c>
      <c r="E2435" s="11">
        <v>9.6000000000000009E-3</v>
      </c>
      <c r="F2435" s="11">
        <v>9039.0499999999993</v>
      </c>
      <c r="G2435" s="11">
        <v>86.77</v>
      </c>
      <c r="H2435" s="1"/>
      <c r="I2435" s="1"/>
      <c r="J2435" s="1"/>
      <c r="K2435" s="1"/>
      <c r="L2435" s="1"/>
      <c r="M2435" s="4"/>
      <c r="N2435" s="1"/>
      <c r="O2435" s="4"/>
      <c r="P2435" s="4"/>
      <c r="Q2435" s="4"/>
      <c r="R2435" s="4"/>
      <c r="S2435" s="4"/>
      <c r="T2435" s="1"/>
      <c r="U2435" s="1"/>
      <c r="V2435" s="1"/>
      <c r="W2435" s="1"/>
      <c r="X2435" s="1"/>
      <c r="Y2435" s="1"/>
    </row>
    <row r="2436" spans="1:25" ht="12.75" customHeight="1" x14ac:dyDescent="0.25">
      <c r="A2436" s="4">
        <v>84</v>
      </c>
      <c r="B2436" s="1" t="s">
        <v>399</v>
      </c>
      <c r="C2436" s="1" t="s">
        <v>2065</v>
      </c>
      <c r="D2436" s="3" t="s">
        <v>21</v>
      </c>
      <c r="E2436" s="11">
        <v>9.6000000000000009E-3</v>
      </c>
      <c r="F2436" s="11">
        <v>57862.53</v>
      </c>
      <c r="G2436" s="11">
        <v>555.48</v>
      </c>
      <c r="H2436" s="1"/>
      <c r="I2436" s="1"/>
      <c r="J2436" s="1"/>
      <c r="K2436" s="1"/>
      <c r="L2436" s="1"/>
      <c r="M2436" s="4"/>
      <c r="N2436" s="1"/>
      <c r="O2436" s="4"/>
      <c r="P2436" s="4"/>
      <c r="Q2436" s="4"/>
      <c r="R2436" s="4"/>
      <c r="S2436" s="4"/>
      <c r="T2436" s="1"/>
      <c r="U2436" s="1"/>
      <c r="V2436" s="1"/>
      <c r="W2436" s="1"/>
      <c r="X2436" s="1"/>
      <c r="Y2436" s="1"/>
    </row>
    <row r="2437" spans="1:25" ht="12.75" customHeight="1" x14ac:dyDescent="0.25">
      <c r="A2437" s="4">
        <v>85</v>
      </c>
      <c r="B2437" s="1" t="s">
        <v>2016</v>
      </c>
      <c r="C2437" s="2" t="s">
        <v>2017</v>
      </c>
      <c r="D2437" s="3" t="s">
        <v>43</v>
      </c>
      <c r="E2437" s="11">
        <v>7.6139999999999999E-2</v>
      </c>
      <c r="F2437" s="11">
        <v>9402.64</v>
      </c>
      <c r="G2437" s="11">
        <v>715.92</v>
      </c>
      <c r="H2437" s="1"/>
      <c r="I2437" s="1"/>
      <c r="J2437" s="1"/>
      <c r="K2437" s="1"/>
      <c r="L2437" s="1"/>
      <c r="M2437" s="4"/>
      <c r="N2437" s="1"/>
      <c r="O2437" s="4"/>
      <c r="P2437" s="4"/>
      <c r="Q2437" s="4"/>
      <c r="R2437" s="4"/>
      <c r="S2437" s="4"/>
      <c r="T2437" s="1"/>
      <c r="U2437" s="1"/>
      <c r="V2437" s="1"/>
      <c r="W2437" s="1"/>
      <c r="X2437" s="1"/>
      <c r="Y2437" s="1"/>
    </row>
    <row r="2438" spans="1:25" ht="12.75" customHeight="1" x14ac:dyDescent="0.25">
      <c r="A2438" s="4">
        <v>86</v>
      </c>
      <c r="B2438" s="1" t="s">
        <v>2066</v>
      </c>
      <c r="C2438" s="1" t="s">
        <v>2067</v>
      </c>
      <c r="D2438" s="3" t="s">
        <v>21</v>
      </c>
      <c r="E2438" s="11">
        <v>8.1449999999999995E-2</v>
      </c>
      <c r="F2438" s="11">
        <v>9371.3799999999992</v>
      </c>
      <c r="G2438" s="11">
        <v>763.3</v>
      </c>
      <c r="H2438" s="1"/>
      <c r="I2438" s="1"/>
      <c r="J2438" s="1"/>
      <c r="K2438" s="1"/>
      <c r="L2438" s="1"/>
      <c r="M2438" s="4"/>
      <c r="N2438" s="1"/>
      <c r="O2438" s="4"/>
      <c r="P2438" s="4"/>
      <c r="Q2438" s="4"/>
      <c r="R2438" s="4"/>
      <c r="S2438" s="4"/>
      <c r="T2438" s="1"/>
      <c r="U2438" s="1"/>
      <c r="V2438" s="1"/>
      <c r="W2438" s="1"/>
      <c r="X2438" s="1"/>
      <c r="Y2438" s="1"/>
    </row>
    <row r="2439" spans="1:25" ht="12.75" customHeight="1" x14ac:dyDescent="0.25">
      <c r="A2439" s="4">
        <v>87</v>
      </c>
      <c r="B2439" s="1" t="s">
        <v>2068</v>
      </c>
      <c r="C2439" s="1" t="s">
        <v>2069</v>
      </c>
      <c r="D2439" s="3" t="s">
        <v>21</v>
      </c>
      <c r="E2439" s="11">
        <v>8.1449999999999995E-2</v>
      </c>
      <c r="F2439" s="11">
        <v>33035.82</v>
      </c>
      <c r="G2439" s="11">
        <v>2690.77</v>
      </c>
      <c r="H2439" s="1"/>
      <c r="I2439" s="1"/>
      <c r="J2439" s="1"/>
      <c r="K2439" s="1"/>
      <c r="L2439" s="1"/>
      <c r="M2439" s="4"/>
      <c r="N2439" s="1"/>
      <c r="O2439" s="4"/>
      <c r="P2439" s="4"/>
      <c r="Q2439" s="4"/>
      <c r="R2439" s="4"/>
      <c r="S2439" s="4"/>
      <c r="T2439" s="1"/>
      <c r="U2439" s="1"/>
      <c r="V2439" s="1"/>
      <c r="W2439" s="1"/>
      <c r="X2439" s="1"/>
      <c r="Y2439" s="1"/>
    </row>
    <row r="2440" spans="1:25" ht="12.75" customHeight="1" x14ac:dyDescent="0.25">
      <c r="A2440" s="4">
        <v>88</v>
      </c>
      <c r="B2440" s="1" t="s">
        <v>442</v>
      </c>
      <c r="C2440" s="2" t="s">
        <v>443</v>
      </c>
      <c r="D2440" s="3" t="s">
        <v>43</v>
      </c>
      <c r="E2440" s="11">
        <v>3.5000000000000003E-2</v>
      </c>
      <c r="F2440" s="11">
        <v>9951.77</v>
      </c>
      <c r="G2440" s="11">
        <v>348.31</v>
      </c>
      <c r="H2440" s="1"/>
      <c r="I2440" s="1"/>
      <c r="J2440" s="1"/>
      <c r="K2440" s="1"/>
      <c r="L2440" s="1"/>
      <c r="M2440" s="4"/>
      <c r="N2440" s="1"/>
      <c r="O2440" s="4"/>
      <c r="P2440" s="4"/>
      <c r="Q2440" s="4"/>
      <c r="R2440" s="4"/>
      <c r="S2440" s="4"/>
      <c r="T2440" s="1"/>
      <c r="U2440" s="1"/>
      <c r="V2440" s="1"/>
      <c r="W2440" s="1"/>
      <c r="X2440" s="1"/>
      <c r="Y2440" s="1"/>
    </row>
    <row r="2441" spans="1:25" ht="12.75" customHeight="1" x14ac:dyDescent="0.25">
      <c r="A2441" s="4">
        <v>89</v>
      </c>
      <c r="B2441" s="1" t="s">
        <v>2071</v>
      </c>
      <c r="C2441" s="2" t="s">
        <v>2072</v>
      </c>
      <c r="D2441" s="3" t="s">
        <v>48</v>
      </c>
      <c r="E2441" s="11">
        <v>0.4</v>
      </c>
      <c r="F2441" s="11">
        <v>657.43</v>
      </c>
      <c r="G2441" s="11">
        <v>262.97000000000003</v>
      </c>
      <c r="H2441" s="1"/>
      <c r="I2441" s="1"/>
      <c r="J2441" s="1"/>
      <c r="K2441" s="1"/>
      <c r="L2441" s="1"/>
      <c r="M2441" s="4"/>
      <c r="N2441" s="1"/>
      <c r="O2441" s="4"/>
      <c r="P2441" s="4"/>
      <c r="Q2441" s="4"/>
      <c r="R2441" s="4"/>
      <c r="S2441" s="4"/>
      <c r="T2441" s="1"/>
      <c r="U2441" s="1"/>
      <c r="V2441" s="1"/>
      <c r="W2441" s="1"/>
      <c r="X2441" s="1"/>
      <c r="Y2441" s="1"/>
    </row>
    <row r="2442" spans="1:25" ht="12.75" customHeight="1" x14ac:dyDescent="0.25">
      <c r="A2442" s="4">
        <v>90</v>
      </c>
      <c r="B2442" s="1" t="s">
        <v>305</v>
      </c>
      <c r="C2442" s="2" t="s">
        <v>306</v>
      </c>
      <c r="D2442" s="3" t="s">
        <v>159</v>
      </c>
      <c r="E2442" s="11">
        <v>1</v>
      </c>
      <c r="F2442" s="11">
        <v>934.91</v>
      </c>
      <c r="G2442" s="11">
        <v>934.91</v>
      </c>
      <c r="H2442" s="1"/>
      <c r="I2442" s="1"/>
      <c r="J2442" s="1"/>
      <c r="K2442" s="1"/>
      <c r="L2442" s="1"/>
      <c r="M2442" s="4"/>
      <c r="N2442" s="1"/>
      <c r="O2442" s="4"/>
      <c r="P2442" s="4"/>
      <c r="Q2442" s="4"/>
      <c r="R2442" s="4"/>
      <c r="S2442" s="4"/>
      <c r="T2442" s="1"/>
      <c r="U2442" s="1"/>
      <c r="V2442" s="1"/>
      <c r="W2442" s="1"/>
      <c r="X2442" s="1"/>
      <c r="Y2442" s="1"/>
    </row>
    <row r="2443" spans="1:25" ht="12.75" customHeight="1" x14ac:dyDescent="0.25">
      <c r="A2443" s="4">
        <v>91</v>
      </c>
      <c r="B2443" s="1" t="s">
        <v>1874</v>
      </c>
      <c r="C2443" s="2" t="s">
        <v>1875</v>
      </c>
      <c r="D2443" s="3" t="s">
        <v>48</v>
      </c>
      <c r="E2443" s="11">
        <v>0.24</v>
      </c>
      <c r="F2443" s="11">
        <v>2186.92</v>
      </c>
      <c r="G2443" s="11">
        <v>524.86</v>
      </c>
      <c r="H2443" s="1"/>
      <c r="I2443" s="1"/>
      <c r="J2443" s="1"/>
      <c r="K2443" s="1"/>
      <c r="L2443" s="1"/>
      <c r="M2443" s="4"/>
      <c r="N2443" s="1"/>
      <c r="O2443" s="4"/>
      <c r="P2443" s="4"/>
      <c r="Q2443" s="4"/>
      <c r="R2443" s="4"/>
      <c r="S2443" s="4"/>
      <c r="T2443" s="1"/>
      <c r="U2443" s="1"/>
      <c r="V2443" s="1"/>
      <c r="W2443" s="1"/>
      <c r="X2443" s="1"/>
      <c r="Y2443" s="1"/>
    </row>
    <row r="2444" spans="1:25" ht="12.75" customHeight="1" x14ac:dyDescent="0.25">
      <c r="A2444" s="4">
        <v>92</v>
      </c>
      <c r="B2444" s="1" t="s">
        <v>1872</v>
      </c>
      <c r="C2444" s="2" t="s">
        <v>1873</v>
      </c>
      <c r="D2444" s="3" t="s">
        <v>1558</v>
      </c>
      <c r="E2444" s="11">
        <v>0.4</v>
      </c>
      <c r="F2444" s="11">
        <v>5815.15</v>
      </c>
      <c r="G2444" s="11">
        <v>2326.06</v>
      </c>
      <c r="H2444" s="1"/>
      <c r="I2444" s="1"/>
      <c r="J2444" s="1"/>
      <c r="K2444" s="1"/>
      <c r="L2444" s="1"/>
      <c r="M2444" s="4"/>
      <c r="N2444" s="1"/>
      <c r="O2444" s="4"/>
      <c r="P2444" s="4"/>
      <c r="Q2444" s="4"/>
      <c r="R2444" s="4"/>
      <c r="S2444" s="4"/>
      <c r="T2444" s="1"/>
      <c r="U2444" s="1"/>
      <c r="V2444" s="1"/>
      <c r="W2444" s="1"/>
      <c r="X2444" s="1"/>
      <c r="Y2444" s="1"/>
    </row>
    <row r="2445" spans="1:25" ht="12.75" customHeight="1" x14ac:dyDescent="0.25">
      <c r="A2445" s="4">
        <v>93</v>
      </c>
      <c r="B2445" s="2" t="s">
        <v>2505</v>
      </c>
      <c r="C2445" s="2" t="s">
        <v>2027</v>
      </c>
      <c r="D2445" s="3" t="s">
        <v>2028</v>
      </c>
      <c r="E2445" s="11">
        <v>0.13225000000000001</v>
      </c>
      <c r="F2445" s="11">
        <v>4798.07</v>
      </c>
      <c r="G2445" s="11">
        <v>634.54</v>
      </c>
      <c r="H2445" s="1"/>
      <c r="I2445" s="1"/>
      <c r="J2445" s="1"/>
      <c r="K2445" s="1"/>
      <c r="L2445" s="1"/>
      <c r="M2445" s="4"/>
      <c r="N2445" s="1"/>
      <c r="O2445" s="4"/>
      <c r="P2445" s="4"/>
      <c r="Q2445" s="4"/>
      <c r="R2445" s="4"/>
      <c r="S2445" s="4"/>
      <c r="T2445" s="1"/>
      <c r="U2445" s="1"/>
      <c r="V2445" s="1"/>
      <c r="W2445" s="1"/>
      <c r="X2445" s="1"/>
      <c r="Y2445" s="1"/>
    </row>
    <row r="2446" spans="1:25" ht="12.75" customHeight="1" x14ac:dyDescent="0.25">
      <c r="A2446" s="4">
        <v>94</v>
      </c>
      <c r="B2446" s="1" t="s">
        <v>26</v>
      </c>
      <c r="C2446" s="1" t="s">
        <v>27</v>
      </c>
      <c r="D2446" s="3" t="s">
        <v>21</v>
      </c>
      <c r="E2446" s="11">
        <v>8.0760000000000012E-2</v>
      </c>
      <c r="F2446" s="11">
        <v>26536.13</v>
      </c>
      <c r="G2446" s="11">
        <v>2143.06</v>
      </c>
      <c r="H2446" s="1"/>
      <c r="I2446" s="1"/>
      <c r="J2446" s="1"/>
      <c r="K2446" s="1"/>
      <c r="L2446" s="1"/>
      <c r="M2446" s="4"/>
      <c r="N2446" s="1"/>
      <c r="O2446" s="4"/>
      <c r="P2446" s="4"/>
      <c r="Q2446" s="4"/>
      <c r="R2446" s="4"/>
      <c r="S2446" s="4"/>
      <c r="T2446" s="1"/>
      <c r="U2446" s="1"/>
      <c r="V2446" s="1"/>
      <c r="W2446" s="1"/>
      <c r="X2446" s="1"/>
      <c r="Y2446" s="1"/>
    </row>
    <row r="2447" spans="1:25" ht="12.75" customHeight="1" x14ac:dyDescent="0.25">
      <c r="A2447" s="4">
        <v>95</v>
      </c>
      <c r="B2447" s="1" t="s">
        <v>2025</v>
      </c>
      <c r="C2447" s="1" t="s">
        <v>2026</v>
      </c>
      <c r="D2447" s="3" t="s">
        <v>21</v>
      </c>
      <c r="E2447" s="11">
        <v>3.1740000000000004E-2</v>
      </c>
      <c r="F2447" s="11">
        <v>26861.72</v>
      </c>
      <c r="G2447" s="11">
        <v>852.59</v>
      </c>
      <c r="H2447" s="1"/>
      <c r="I2447" s="1"/>
      <c r="J2447" s="1"/>
      <c r="K2447" s="1"/>
      <c r="L2447" s="1"/>
      <c r="M2447" s="4"/>
      <c r="N2447" s="1"/>
      <c r="O2447" s="4"/>
      <c r="P2447" s="4"/>
      <c r="Q2447" s="4"/>
      <c r="R2447" s="4"/>
      <c r="S2447" s="4"/>
      <c r="T2447" s="1"/>
      <c r="U2447" s="1"/>
      <c r="V2447" s="1"/>
      <c r="W2447" s="1"/>
      <c r="X2447" s="1"/>
      <c r="Y2447" s="1"/>
    </row>
    <row r="2448" spans="1:25" ht="12.75" customHeight="1" x14ac:dyDescent="0.25">
      <c r="A2448" s="4">
        <v>96</v>
      </c>
      <c r="B2448" s="1" t="s">
        <v>2029</v>
      </c>
      <c r="C2448" s="2" t="s">
        <v>2030</v>
      </c>
      <c r="D2448" s="3" t="s">
        <v>21</v>
      </c>
      <c r="E2448" s="11">
        <v>7.400000000000001E-4</v>
      </c>
      <c r="F2448" s="11">
        <v>27851.599999999999</v>
      </c>
      <c r="G2448" s="11">
        <v>20.61</v>
      </c>
      <c r="H2448" s="1"/>
      <c r="I2448" s="1"/>
      <c r="J2448" s="1"/>
      <c r="K2448" s="1"/>
      <c r="L2448" s="1"/>
      <c r="M2448" s="4"/>
      <c r="N2448" s="1"/>
      <c r="O2448" s="4"/>
      <c r="P2448" s="4"/>
      <c r="Q2448" s="4"/>
      <c r="R2448" s="4"/>
      <c r="S2448" s="4"/>
      <c r="T2448" s="1"/>
      <c r="U2448" s="1"/>
      <c r="V2448" s="1"/>
      <c r="W2448" s="1"/>
      <c r="X2448" s="1"/>
      <c r="Y2448" s="1"/>
    </row>
    <row r="2449" spans="1:25" ht="12.75" customHeight="1" x14ac:dyDescent="0.25">
      <c r="A2449" s="4">
        <v>97</v>
      </c>
      <c r="B2449" s="1" t="s">
        <v>442</v>
      </c>
      <c r="C2449" s="2" t="s">
        <v>443</v>
      </c>
      <c r="D2449" s="3" t="s">
        <v>43</v>
      </c>
      <c r="E2449" s="11">
        <v>4.8600000000000004E-2</v>
      </c>
      <c r="F2449" s="11">
        <v>9951.77</v>
      </c>
      <c r="G2449" s="11">
        <v>483.66</v>
      </c>
      <c r="H2449" s="1"/>
      <c r="I2449" s="1"/>
      <c r="J2449" s="1"/>
      <c r="K2449" s="1"/>
      <c r="L2449" s="1"/>
      <c r="M2449" s="4"/>
      <c r="N2449" s="1"/>
      <c r="O2449" s="4"/>
      <c r="P2449" s="4"/>
      <c r="Q2449" s="4"/>
      <c r="R2449" s="4"/>
      <c r="S2449" s="4"/>
      <c r="T2449" s="1"/>
      <c r="U2449" s="1"/>
      <c r="V2449" s="1"/>
      <c r="W2449" s="1"/>
      <c r="X2449" s="1"/>
      <c r="Y2449" s="1"/>
    </row>
    <row r="2450" spans="1:25" ht="12.75" customHeight="1" x14ac:dyDescent="0.25">
      <c r="A2450" s="4">
        <v>98</v>
      </c>
      <c r="B2450" s="2" t="s">
        <v>2515</v>
      </c>
      <c r="C2450" s="2" t="s">
        <v>2073</v>
      </c>
      <c r="D2450" s="3" t="s">
        <v>79</v>
      </c>
      <c r="E2450" s="11">
        <v>0.30000000000000004</v>
      </c>
      <c r="F2450" s="11">
        <v>15411.29</v>
      </c>
      <c r="G2450" s="11">
        <v>4623.3900000000003</v>
      </c>
      <c r="H2450" s="1"/>
      <c r="I2450" s="1"/>
      <c r="J2450" s="1"/>
      <c r="K2450" s="1"/>
      <c r="L2450" s="1"/>
      <c r="M2450" s="4"/>
      <c r="N2450" s="1"/>
      <c r="O2450" s="4"/>
      <c r="P2450" s="4"/>
      <c r="Q2450" s="4"/>
      <c r="R2450" s="4"/>
      <c r="S2450" s="4"/>
      <c r="T2450" s="1"/>
      <c r="U2450" s="1"/>
      <c r="V2450" s="1"/>
      <c r="W2450" s="1"/>
      <c r="X2450" s="1"/>
      <c r="Y2450" s="1"/>
    </row>
    <row r="2451" spans="1:25" ht="12.75" customHeight="1" x14ac:dyDescent="0.25">
      <c r="A2451" s="4">
        <v>99</v>
      </c>
      <c r="B2451" s="1" t="s">
        <v>2046</v>
      </c>
      <c r="C2451" s="2" t="s">
        <v>2074</v>
      </c>
      <c r="D2451" s="3" t="s">
        <v>79</v>
      </c>
      <c r="E2451" s="11">
        <v>0.30000000000000004</v>
      </c>
      <c r="F2451" s="11">
        <v>20635.57</v>
      </c>
      <c r="G2451" s="11">
        <v>6190.67</v>
      </c>
      <c r="H2451" s="1"/>
      <c r="I2451" s="1"/>
      <c r="J2451" s="1"/>
      <c r="K2451" s="1"/>
      <c r="L2451" s="1"/>
      <c r="M2451" s="4"/>
      <c r="N2451" s="1"/>
      <c r="O2451" s="4"/>
      <c r="P2451" s="4"/>
      <c r="Q2451" s="4"/>
      <c r="R2451" s="4"/>
      <c r="S2451" s="4"/>
      <c r="T2451" s="1"/>
      <c r="U2451" s="1"/>
      <c r="V2451" s="1"/>
      <c r="W2451" s="1"/>
      <c r="X2451" s="1"/>
      <c r="Y2451" s="1"/>
    </row>
    <row r="2452" spans="1:25" ht="12.75" customHeight="1" x14ac:dyDescent="0.25">
      <c r="A2452" s="4">
        <v>100</v>
      </c>
      <c r="B2452" s="2" t="s">
        <v>2516</v>
      </c>
      <c r="C2452" s="2" t="s">
        <v>2075</v>
      </c>
      <c r="D2452" s="3" t="s">
        <v>13</v>
      </c>
      <c r="E2452" s="11">
        <v>0.34800000000000003</v>
      </c>
      <c r="F2452" s="11">
        <v>51028.38</v>
      </c>
      <c r="G2452" s="11">
        <v>17757.88</v>
      </c>
      <c r="H2452" s="1"/>
      <c r="I2452" s="1"/>
      <c r="J2452" s="1"/>
      <c r="K2452" s="1"/>
      <c r="L2452" s="1"/>
      <c r="M2452" s="4"/>
      <c r="N2452" s="1"/>
      <c r="O2452" s="4"/>
      <c r="P2452" s="4"/>
      <c r="Q2452" s="4"/>
      <c r="R2452" s="4"/>
      <c r="S2452" s="4"/>
      <c r="T2452" s="1"/>
      <c r="U2452" s="1"/>
      <c r="V2452" s="1"/>
      <c r="W2452" s="1"/>
      <c r="X2452" s="1"/>
      <c r="Y2452" s="1"/>
    </row>
    <row r="2453" spans="1:25" ht="12.75" customHeight="1" x14ac:dyDescent="0.25">
      <c r="A2453" s="4">
        <v>101</v>
      </c>
      <c r="B2453" s="1" t="s">
        <v>2076</v>
      </c>
      <c r="C2453" s="2" t="s">
        <v>2077</v>
      </c>
      <c r="D2453" s="3" t="s">
        <v>48</v>
      </c>
      <c r="E2453" s="11">
        <v>8.9999999999999993E-3</v>
      </c>
      <c r="F2453" s="11">
        <v>2838.91</v>
      </c>
      <c r="G2453" s="11">
        <v>25.55</v>
      </c>
      <c r="H2453" s="1"/>
      <c r="I2453" s="1"/>
      <c r="J2453" s="1"/>
      <c r="K2453" s="1"/>
      <c r="L2453" s="1"/>
      <c r="M2453" s="4"/>
      <c r="N2453" s="1"/>
      <c r="O2453" s="4"/>
      <c r="P2453" s="4"/>
      <c r="Q2453" s="4"/>
      <c r="R2453" s="4"/>
      <c r="S2453" s="4"/>
      <c r="T2453" s="1"/>
      <c r="U2453" s="1"/>
      <c r="V2453" s="1"/>
      <c r="W2453" s="1"/>
      <c r="X2453" s="1"/>
      <c r="Y2453" s="1"/>
    </row>
    <row r="2454" spans="1:25" ht="12.75" customHeight="1" x14ac:dyDescent="0.25">
      <c r="A2454" s="4">
        <v>102</v>
      </c>
      <c r="B2454" s="1" t="s">
        <v>28</v>
      </c>
      <c r="C2454" s="2" t="s">
        <v>29</v>
      </c>
      <c r="D2454" s="3" t="s">
        <v>30</v>
      </c>
      <c r="E2454" s="11">
        <v>0.87240000000000006</v>
      </c>
      <c r="F2454" s="11">
        <v>7746.86</v>
      </c>
      <c r="G2454" s="11">
        <v>6758.36</v>
      </c>
      <c r="H2454" s="1"/>
      <c r="I2454" s="1"/>
      <c r="J2454" s="1"/>
      <c r="K2454" s="1"/>
      <c r="L2454" s="1"/>
      <c r="M2454" s="4"/>
      <c r="N2454" s="1"/>
      <c r="O2454" s="4"/>
      <c r="P2454" s="4"/>
      <c r="Q2454" s="4"/>
      <c r="R2454" s="4"/>
      <c r="S2454" s="4"/>
      <c r="T2454" s="1"/>
      <c r="U2454" s="1"/>
      <c r="V2454" s="1"/>
      <c r="W2454" s="1"/>
      <c r="X2454" s="1"/>
      <c r="Y2454" s="1"/>
    </row>
    <row r="2455" spans="1:25" ht="12.75" customHeight="1" x14ac:dyDescent="0.25">
      <c r="A2455" s="4">
        <v>103</v>
      </c>
      <c r="B2455" s="1" t="s">
        <v>31</v>
      </c>
      <c r="C2455" s="1" t="s">
        <v>32</v>
      </c>
      <c r="D2455" s="3" t="s">
        <v>21</v>
      </c>
      <c r="E2455" s="11">
        <v>87.24</v>
      </c>
      <c r="F2455" s="11">
        <v>195</v>
      </c>
      <c r="G2455" s="11">
        <v>17011.8</v>
      </c>
      <c r="H2455" s="1"/>
      <c r="I2455" s="1"/>
      <c r="J2455" s="1"/>
      <c r="K2455" s="1"/>
      <c r="L2455" s="1"/>
      <c r="M2455" s="4"/>
      <c r="N2455" s="1"/>
      <c r="O2455" s="4"/>
      <c r="P2455" s="4"/>
      <c r="Q2455" s="4"/>
      <c r="R2455" s="4"/>
      <c r="S2455" s="4"/>
      <c r="T2455" s="1"/>
      <c r="U2455" s="1"/>
      <c r="V2455" s="1"/>
      <c r="W2455" s="1"/>
      <c r="X2455" s="1"/>
      <c r="Y2455" s="1"/>
    </row>
    <row r="2456" spans="1:25" ht="12.75" customHeight="1" x14ac:dyDescent="0.25">
      <c r="A2456" s="4" t="s">
        <v>2078</v>
      </c>
      <c r="B2456" s="1"/>
      <c r="C2456" s="1"/>
      <c r="D2456" s="3"/>
      <c r="E2456" s="3"/>
      <c r="F2456" s="3"/>
      <c r="G2456" s="3"/>
      <c r="H2456" s="1"/>
      <c r="I2456" s="1"/>
      <c r="J2456" s="1"/>
      <c r="K2456" s="1"/>
      <c r="L2456" s="1"/>
      <c r="M2456" s="4"/>
      <c r="N2456" s="1"/>
      <c r="O2456" s="4"/>
      <c r="P2456" s="4"/>
      <c r="Q2456" s="4"/>
      <c r="R2456" s="4"/>
      <c r="S2456" s="4"/>
      <c r="T2456" s="1"/>
      <c r="U2456" s="1"/>
      <c r="V2456" s="1"/>
      <c r="W2456" s="1"/>
      <c r="X2456" s="1"/>
      <c r="Y2456" s="1"/>
    </row>
    <row r="2457" spans="1:25" ht="12.75" customHeight="1" x14ac:dyDescent="0.25">
      <c r="A2457" s="4">
        <v>1</v>
      </c>
      <c r="B2457" s="2" t="s">
        <v>2517</v>
      </c>
      <c r="C2457" s="2" t="s">
        <v>2079</v>
      </c>
      <c r="D2457" s="3" t="s">
        <v>21</v>
      </c>
      <c r="E2457" s="11">
        <v>45.396000000000001</v>
      </c>
      <c r="F2457" s="11">
        <v>8274.73</v>
      </c>
      <c r="G2457" s="11">
        <v>375639.64</v>
      </c>
      <c r="H2457" s="1"/>
      <c r="I2457" s="1"/>
      <c r="J2457" s="1"/>
      <c r="K2457" s="1"/>
      <c r="L2457" s="1"/>
      <c r="M2457" s="4"/>
      <c r="N2457" s="1"/>
      <c r="O2457" s="4"/>
      <c r="P2457" s="4"/>
      <c r="Q2457" s="4"/>
      <c r="R2457" s="4"/>
      <c r="S2457" s="4"/>
      <c r="T2457" s="1"/>
      <c r="U2457" s="1"/>
      <c r="V2457" s="1"/>
      <c r="W2457" s="1"/>
      <c r="X2457" s="1"/>
      <c r="Y2457" s="1"/>
    </row>
    <row r="2458" spans="1:25" ht="12.75" customHeight="1" x14ac:dyDescent="0.25">
      <c r="A2458" s="4">
        <v>2</v>
      </c>
      <c r="B2458" s="2" t="s">
        <v>2518</v>
      </c>
      <c r="C2458" s="2" t="s">
        <v>2080</v>
      </c>
      <c r="D2458" s="3" t="s">
        <v>21</v>
      </c>
      <c r="E2458" s="11">
        <v>23.223199999999999</v>
      </c>
      <c r="F2458" s="11">
        <v>10302.75</v>
      </c>
      <c r="G2458" s="11">
        <v>239262.82</v>
      </c>
      <c r="H2458" s="1"/>
      <c r="I2458" s="1"/>
      <c r="J2458" s="1"/>
      <c r="K2458" s="1"/>
      <c r="L2458" s="1"/>
      <c r="M2458" s="4"/>
      <c r="N2458" s="1"/>
      <c r="O2458" s="4"/>
      <c r="P2458" s="4"/>
      <c r="Q2458" s="4"/>
      <c r="R2458" s="4"/>
      <c r="S2458" s="4"/>
      <c r="T2458" s="1"/>
      <c r="U2458" s="1"/>
      <c r="V2458" s="1"/>
      <c r="W2458" s="1"/>
      <c r="X2458" s="1"/>
      <c r="Y2458" s="1"/>
    </row>
    <row r="2459" spans="1:25" ht="12.75" customHeight="1" x14ac:dyDescent="0.25">
      <c r="A2459" s="4">
        <v>3</v>
      </c>
      <c r="B2459" s="2" t="s">
        <v>2474</v>
      </c>
      <c r="C2459" s="2" t="s">
        <v>2081</v>
      </c>
      <c r="D2459" s="3" t="s">
        <v>21</v>
      </c>
      <c r="E2459" s="11">
        <v>4.42</v>
      </c>
      <c r="F2459" s="11">
        <v>11892.83</v>
      </c>
      <c r="G2459" s="11">
        <v>52566.31</v>
      </c>
      <c r="H2459" s="1"/>
      <c r="I2459" s="1"/>
      <c r="J2459" s="1"/>
      <c r="K2459" s="1"/>
      <c r="L2459" s="1"/>
      <c r="M2459" s="4"/>
      <c r="N2459" s="1"/>
      <c r="O2459" s="4"/>
      <c r="P2459" s="4"/>
      <c r="Q2459" s="4"/>
      <c r="R2459" s="4"/>
      <c r="S2459" s="4"/>
      <c r="T2459" s="1"/>
      <c r="U2459" s="1"/>
      <c r="V2459" s="1"/>
      <c r="W2459" s="1"/>
      <c r="X2459" s="1"/>
      <c r="Y2459" s="1"/>
    </row>
    <row r="2460" spans="1:25" ht="12.75" customHeight="1" x14ac:dyDescent="0.25">
      <c r="A2460" s="4">
        <v>4</v>
      </c>
      <c r="B2460" s="1" t="s">
        <v>730</v>
      </c>
      <c r="C2460" s="2" t="s">
        <v>2082</v>
      </c>
      <c r="D2460" s="3" t="s">
        <v>21</v>
      </c>
      <c r="E2460" s="11">
        <v>73.039199999999994</v>
      </c>
      <c r="F2460" s="11">
        <v>47003.54</v>
      </c>
      <c r="G2460" s="12" t="s">
        <v>2083</v>
      </c>
      <c r="H2460" s="1"/>
      <c r="I2460" s="1"/>
      <c r="J2460" s="1"/>
      <c r="K2460" s="1"/>
      <c r="L2460" s="1"/>
      <c r="M2460" s="4"/>
      <c r="N2460" s="1"/>
      <c r="O2460" s="4"/>
      <c r="P2460" s="4"/>
      <c r="Q2460" s="4"/>
      <c r="R2460" s="4"/>
      <c r="S2460" s="4"/>
      <c r="T2460" s="1"/>
      <c r="U2460" s="1"/>
      <c r="V2460" s="1"/>
      <c r="W2460" s="1"/>
      <c r="X2460" s="1"/>
      <c r="Y2460" s="1"/>
    </row>
    <row r="2461" spans="1:25" ht="12.75" customHeight="1" x14ac:dyDescent="0.25">
      <c r="A2461" s="4">
        <v>5</v>
      </c>
      <c r="B2461" s="1" t="s">
        <v>412</v>
      </c>
      <c r="C2461" s="2" t="s">
        <v>413</v>
      </c>
      <c r="D2461" s="3" t="s">
        <v>21</v>
      </c>
      <c r="E2461" s="11">
        <v>73.039199999999994</v>
      </c>
      <c r="F2461" s="11">
        <v>902.14</v>
      </c>
      <c r="G2461" s="11">
        <v>65891.58</v>
      </c>
      <c r="H2461" s="1"/>
      <c r="I2461" s="1"/>
      <c r="J2461" s="1"/>
      <c r="K2461" s="1"/>
      <c r="L2461" s="1"/>
      <c r="M2461" s="4"/>
      <c r="N2461" s="1"/>
      <c r="O2461" s="4"/>
      <c r="P2461" s="4"/>
      <c r="Q2461" s="4"/>
      <c r="R2461" s="4"/>
      <c r="S2461" s="4"/>
      <c r="T2461" s="1"/>
      <c r="U2461" s="1"/>
      <c r="V2461" s="1"/>
      <c r="W2461" s="1"/>
      <c r="X2461" s="1"/>
      <c r="Y2461" s="1"/>
    </row>
    <row r="2462" spans="1:25" ht="12.75" customHeight="1" x14ac:dyDescent="0.25">
      <c r="A2462" s="4">
        <v>6</v>
      </c>
      <c r="B2462" s="1" t="s">
        <v>433</v>
      </c>
      <c r="C2462" s="2" t="s">
        <v>742</v>
      </c>
      <c r="D2462" s="3" t="s">
        <v>43</v>
      </c>
      <c r="E2462" s="11">
        <v>0.8327500000000001</v>
      </c>
      <c r="F2462" s="11">
        <v>1107.73</v>
      </c>
      <c r="G2462" s="11">
        <v>922.46</v>
      </c>
      <c r="H2462" s="1"/>
      <c r="I2462" s="1"/>
      <c r="J2462" s="1"/>
      <c r="K2462" s="1"/>
      <c r="L2462" s="1"/>
      <c r="M2462" s="4"/>
      <c r="N2462" s="1"/>
      <c r="O2462" s="4"/>
      <c r="P2462" s="4"/>
      <c r="Q2462" s="4"/>
      <c r="R2462" s="4"/>
      <c r="S2462" s="4"/>
      <c r="T2462" s="1"/>
      <c r="U2462" s="1"/>
      <c r="V2462" s="1"/>
      <c r="W2462" s="1"/>
      <c r="X2462" s="1"/>
      <c r="Y2462" s="1"/>
    </row>
    <row r="2463" spans="1:25" ht="12.75" customHeight="1" x14ac:dyDescent="0.25">
      <c r="A2463" s="4">
        <v>7</v>
      </c>
      <c r="B2463" s="2" t="s">
        <v>2469</v>
      </c>
      <c r="C2463" s="2" t="s">
        <v>743</v>
      </c>
      <c r="D2463" s="3" t="s">
        <v>43</v>
      </c>
      <c r="E2463" s="11">
        <v>16.655000000000001</v>
      </c>
      <c r="F2463" s="11">
        <v>4011.6</v>
      </c>
      <c r="G2463" s="11">
        <v>66813.2</v>
      </c>
      <c r="H2463" s="1"/>
      <c r="I2463" s="1"/>
      <c r="J2463" s="1"/>
      <c r="K2463" s="1"/>
      <c r="L2463" s="1"/>
      <c r="M2463" s="4"/>
      <c r="N2463" s="1"/>
      <c r="O2463" s="4"/>
      <c r="P2463" s="4"/>
      <c r="Q2463" s="4"/>
      <c r="R2463" s="4"/>
      <c r="S2463" s="4"/>
      <c r="T2463" s="1"/>
      <c r="U2463" s="1"/>
      <c r="V2463" s="1"/>
      <c r="W2463" s="1"/>
      <c r="X2463" s="1"/>
      <c r="Y2463" s="1"/>
    </row>
    <row r="2464" spans="1:25" ht="12.75" customHeight="1" x14ac:dyDescent="0.25">
      <c r="A2464" s="4">
        <v>8</v>
      </c>
      <c r="B2464" s="2" t="s">
        <v>2519</v>
      </c>
      <c r="C2464" s="2" t="s">
        <v>2084</v>
      </c>
      <c r="D2464" s="3" t="s">
        <v>21</v>
      </c>
      <c r="E2464" s="11">
        <v>7.4463999999999997</v>
      </c>
      <c r="F2464" s="11">
        <v>5721.27</v>
      </c>
      <c r="G2464" s="11">
        <v>42602.86</v>
      </c>
      <c r="H2464" s="1"/>
      <c r="I2464" s="1"/>
      <c r="J2464" s="1"/>
      <c r="K2464" s="1"/>
      <c r="L2464" s="1"/>
      <c r="M2464" s="4"/>
      <c r="N2464" s="1"/>
      <c r="O2464" s="4"/>
      <c r="P2464" s="4"/>
      <c r="Q2464" s="4"/>
      <c r="R2464" s="4"/>
      <c r="S2464" s="4"/>
      <c r="T2464" s="1"/>
      <c r="U2464" s="1"/>
      <c r="V2464" s="1"/>
      <c r="W2464" s="1"/>
      <c r="X2464" s="1"/>
      <c r="Y2464" s="1"/>
    </row>
    <row r="2465" spans="1:25" ht="12.75" customHeight="1" x14ac:dyDescent="0.25">
      <c r="A2465" s="4">
        <v>9</v>
      </c>
      <c r="B2465" s="1" t="s">
        <v>695</v>
      </c>
      <c r="C2465" s="2" t="s">
        <v>696</v>
      </c>
      <c r="D2465" s="3" t="s">
        <v>21</v>
      </c>
      <c r="E2465" s="11">
        <v>7.4463999999999997</v>
      </c>
      <c r="F2465" s="11">
        <v>47003.54</v>
      </c>
      <c r="G2465" s="11">
        <v>350007.16</v>
      </c>
      <c r="H2465" s="1"/>
      <c r="I2465" s="1"/>
      <c r="J2465" s="1"/>
      <c r="K2465" s="1"/>
      <c r="L2465" s="1"/>
      <c r="M2465" s="4"/>
      <c r="N2465" s="1"/>
      <c r="O2465" s="4"/>
      <c r="P2465" s="4"/>
      <c r="Q2465" s="4"/>
      <c r="R2465" s="4"/>
      <c r="S2465" s="4"/>
      <c r="T2465" s="1"/>
      <c r="U2465" s="1"/>
      <c r="V2465" s="1"/>
      <c r="W2465" s="1"/>
      <c r="X2465" s="1"/>
      <c r="Y2465" s="1"/>
    </row>
    <row r="2466" spans="1:25" ht="12.75" customHeight="1" x14ac:dyDescent="0.25">
      <c r="A2466" s="4">
        <v>10</v>
      </c>
      <c r="B2466" s="1" t="s">
        <v>412</v>
      </c>
      <c r="C2466" s="2" t="s">
        <v>697</v>
      </c>
      <c r="D2466" s="3" t="s">
        <v>21</v>
      </c>
      <c r="E2466" s="11">
        <v>7.4463999999999997</v>
      </c>
      <c r="F2466" s="11">
        <v>902.14</v>
      </c>
      <c r="G2466" s="11">
        <v>6717.7</v>
      </c>
      <c r="H2466" s="1"/>
      <c r="I2466" s="1"/>
      <c r="J2466" s="1"/>
      <c r="K2466" s="1"/>
      <c r="L2466" s="1"/>
      <c r="M2466" s="4"/>
      <c r="N2466" s="1"/>
      <c r="O2466" s="4"/>
      <c r="P2466" s="4"/>
      <c r="Q2466" s="4"/>
      <c r="R2466" s="4"/>
      <c r="S2466" s="4"/>
      <c r="T2466" s="1"/>
      <c r="U2466" s="1"/>
      <c r="V2466" s="1"/>
      <c r="W2466" s="1"/>
      <c r="X2466" s="1"/>
      <c r="Y2466" s="1"/>
    </row>
    <row r="2467" spans="1:25" ht="12.75" customHeight="1" x14ac:dyDescent="0.25">
      <c r="A2467" s="4">
        <v>11</v>
      </c>
      <c r="B2467" s="1" t="s">
        <v>433</v>
      </c>
      <c r="C2467" s="2" t="s">
        <v>742</v>
      </c>
      <c r="D2467" s="3" t="s">
        <v>43</v>
      </c>
      <c r="E2467" s="11">
        <v>0.13525000000000001</v>
      </c>
      <c r="F2467" s="11">
        <v>1107.73</v>
      </c>
      <c r="G2467" s="11">
        <v>149.82</v>
      </c>
      <c r="H2467" s="1"/>
      <c r="I2467" s="1"/>
      <c r="J2467" s="1"/>
      <c r="K2467" s="1"/>
      <c r="L2467" s="1"/>
      <c r="M2467" s="4"/>
      <c r="N2467" s="1"/>
      <c r="O2467" s="4"/>
      <c r="P2467" s="4"/>
      <c r="Q2467" s="4"/>
      <c r="R2467" s="4"/>
      <c r="S2467" s="4"/>
      <c r="T2467" s="1"/>
      <c r="U2467" s="1"/>
      <c r="V2467" s="1"/>
      <c r="W2467" s="1"/>
      <c r="X2467" s="1"/>
      <c r="Y2467" s="1"/>
    </row>
    <row r="2468" spans="1:25" ht="12.75" customHeight="1" x14ac:dyDescent="0.25">
      <c r="A2468" s="4">
        <v>12</v>
      </c>
      <c r="B2468" s="2" t="s">
        <v>2469</v>
      </c>
      <c r="C2468" s="2" t="s">
        <v>743</v>
      </c>
      <c r="D2468" s="3" t="s">
        <v>43</v>
      </c>
      <c r="E2468" s="11">
        <v>2.7050000000000001</v>
      </c>
      <c r="F2468" s="11">
        <v>4011.6</v>
      </c>
      <c r="G2468" s="11">
        <v>10851.38</v>
      </c>
      <c r="H2468" s="1"/>
      <c r="I2468" s="1"/>
      <c r="J2468" s="1"/>
      <c r="K2468" s="1"/>
      <c r="L2468" s="1"/>
      <c r="M2468" s="4"/>
      <c r="N2468" s="1"/>
      <c r="O2468" s="4"/>
      <c r="P2468" s="4"/>
      <c r="Q2468" s="4"/>
      <c r="R2468" s="4"/>
      <c r="S2468" s="4"/>
      <c r="T2468" s="1"/>
      <c r="U2468" s="1"/>
      <c r="V2468" s="1"/>
      <c r="W2468" s="1"/>
      <c r="X2468" s="1"/>
      <c r="Y2468" s="1"/>
    </row>
    <row r="2469" spans="1:25" ht="12.75" customHeight="1" x14ac:dyDescent="0.25">
      <c r="A2469" s="4" t="s">
        <v>2085</v>
      </c>
      <c r="B2469" s="1"/>
      <c r="C2469" s="1"/>
      <c r="D2469" s="3"/>
      <c r="E2469" s="3"/>
      <c r="F2469" s="3"/>
      <c r="G2469" s="3"/>
      <c r="H2469" s="1"/>
      <c r="I2469" s="1"/>
      <c r="J2469" s="1"/>
      <c r="K2469" s="1"/>
      <c r="L2469" s="1"/>
      <c r="M2469" s="4"/>
      <c r="N2469" s="1"/>
      <c r="O2469" s="4"/>
      <c r="P2469" s="4"/>
      <c r="Q2469" s="4"/>
      <c r="R2469" s="4"/>
      <c r="S2469" s="4"/>
      <c r="T2469" s="1"/>
      <c r="U2469" s="1"/>
      <c r="V2469" s="1"/>
      <c r="W2469" s="1"/>
      <c r="X2469" s="1"/>
      <c r="Y2469" s="1"/>
    </row>
    <row r="2470" spans="1:25" ht="12.75" customHeight="1" x14ac:dyDescent="0.25">
      <c r="A2470" s="4">
        <v>2</v>
      </c>
      <c r="B2470" s="2" t="s">
        <v>2806</v>
      </c>
      <c r="C2470" s="2" t="s">
        <v>2086</v>
      </c>
      <c r="D2470" s="3" t="s">
        <v>35</v>
      </c>
      <c r="E2470" s="11">
        <v>16</v>
      </c>
      <c r="F2470" s="11">
        <v>723.74</v>
      </c>
      <c r="G2470" s="11">
        <v>11579.84</v>
      </c>
      <c r="H2470" s="1"/>
      <c r="I2470" s="1"/>
      <c r="J2470" s="1"/>
      <c r="K2470" s="1"/>
      <c r="L2470" s="1"/>
      <c r="M2470" s="4"/>
      <c r="N2470" s="1"/>
      <c r="O2470" s="4"/>
      <c r="P2470" s="4"/>
      <c r="Q2470" s="4"/>
      <c r="R2470" s="4"/>
      <c r="S2470" s="4"/>
      <c r="T2470" s="1"/>
      <c r="U2470" s="1"/>
      <c r="V2470" s="1"/>
      <c r="W2470" s="1"/>
      <c r="X2470" s="1"/>
      <c r="Y2470" s="1"/>
    </row>
    <row r="2471" spans="1:25" ht="12.75" customHeight="1" x14ac:dyDescent="0.25">
      <c r="A2471" s="4">
        <v>3</v>
      </c>
      <c r="B2471" s="1" t="s">
        <v>2866</v>
      </c>
      <c r="C2471" s="1" t="s">
        <v>2087</v>
      </c>
      <c r="D2471" s="3" t="s">
        <v>35</v>
      </c>
      <c r="E2471" s="11">
        <v>16</v>
      </c>
      <c r="F2471" s="11">
        <v>72.97</v>
      </c>
      <c r="G2471" s="11">
        <v>1167.52</v>
      </c>
      <c r="H2471" s="1"/>
      <c r="I2471" s="1"/>
      <c r="J2471" s="1"/>
      <c r="K2471" s="1"/>
      <c r="L2471" s="1"/>
      <c r="M2471" s="4"/>
      <c r="N2471" s="1"/>
      <c r="O2471" s="4"/>
      <c r="P2471" s="4"/>
      <c r="Q2471" s="4"/>
      <c r="R2471" s="4"/>
      <c r="S2471" s="4"/>
      <c r="T2471" s="1"/>
      <c r="U2471" s="1"/>
      <c r="V2471" s="1"/>
      <c r="W2471" s="1"/>
      <c r="X2471" s="1"/>
      <c r="Y2471" s="1"/>
    </row>
    <row r="2472" spans="1:25" ht="12.75" customHeight="1" x14ac:dyDescent="0.25">
      <c r="A2472" s="4">
        <v>4</v>
      </c>
      <c r="B2472" s="1" t="s">
        <v>1651</v>
      </c>
      <c r="C2472" s="2" t="s">
        <v>1652</v>
      </c>
      <c r="D2472" s="3" t="s">
        <v>79</v>
      </c>
      <c r="E2472" s="11">
        <v>0.02</v>
      </c>
      <c r="F2472" s="11">
        <v>1741.19</v>
      </c>
      <c r="G2472" s="11">
        <v>34.82</v>
      </c>
      <c r="H2472" s="1"/>
      <c r="I2472" s="1"/>
      <c r="J2472" s="1"/>
      <c r="K2472" s="1"/>
      <c r="L2472" s="1"/>
      <c r="M2472" s="4"/>
      <c r="N2472" s="1"/>
      <c r="O2472" s="4"/>
      <c r="P2472" s="4"/>
      <c r="Q2472" s="4"/>
      <c r="R2472" s="4"/>
      <c r="S2472" s="4"/>
      <c r="T2472" s="1"/>
      <c r="U2472" s="1"/>
      <c r="V2472" s="1"/>
      <c r="W2472" s="1"/>
      <c r="X2472" s="1"/>
      <c r="Y2472" s="1"/>
    </row>
    <row r="2473" spans="1:25" ht="12.75" customHeight="1" x14ac:dyDescent="0.25">
      <c r="A2473" s="4">
        <v>5</v>
      </c>
      <c r="B2473" s="1" t="s">
        <v>1653</v>
      </c>
      <c r="C2473" s="2" t="s">
        <v>1654</v>
      </c>
      <c r="D2473" s="3" t="s">
        <v>35</v>
      </c>
      <c r="E2473" s="11">
        <v>2</v>
      </c>
      <c r="F2473" s="11">
        <v>60.54</v>
      </c>
      <c r="G2473" s="11">
        <v>121.08</v>
      </c>
      <c r="H2473" s="1"/>
      <c r="I2473" s="1"/>
      <c r="J2473" s="1"/>
      <c r="K2473" s="1"/>
      <c r="L2473" s="1"/>
      <c r="M2473" s="4"/>
      <c r="N2473" s="1"/>
      <c r="O2473" s="4"/>
      <c r="P2473" s="4"/>
      <c r="Q2473" s="4"/>
      <c r="R2473" s="4"/>
      <c r="S2473" s="4"/>
      <c r="T2473" s="1"/>
      <c r="U2473" s="1"/>
      <c r="V2473" s="1"/>
      <c r="W2473" s="1"/>
      <c r="X2473" s="1"/>
      <c r="Y2473" s="1"/>
    </row>
    <row r="2474" spans="1:25" ht="12.75" customHeight="1" x14ac:dyDescent="0.25">
      <c r="A2474" s="4">
        <v>6</v>
      </c>
      <c r="B2474" s="1" t="s">
        <v>1721</v>
      </c>
      <c r="C2474" s="2" t="s">
        <v>2088</v>
      </c>
      <c r="D2474" s="3" t="s">
        <v>79</v>
      </c>
      <c r="E2474" s="11">
        <v>0.2</v>
      </c>
      <c r="F2474" s="11">
        <v>8703.7900000000009</v>
      </c>
      <c r="G2474" s="11">
        <v>1740.76</v>
      </c>
      <c r="H2474" s="1"/>
      <c r="I2474" s="1"/>
      <c r="J2474" s="1"/>
      <c r="K2474" s="1"/>
      <c r="L2474" s="1"/>
      <c r="M2474" s="4"/>
      <c r="N2474" s="1"/>
      <c r="O2474" s="4"/>
      <c r="P2474" s="4"/>
      <c r="Q2474" s="4"/>
      <c r="R2474" s="4"/>
      <c r="S2474" s="4"/>
      <c r="T2474" s="1"/>
      <c r="U2474" s="1"/>
      <c r="V2474" s="1"/>
      <c r="W2474" s="1"/>
      <c r="X2474" s="1"/>
      <c r="Y2474" s="1"/>
    </row>
    <row r="2475" spans="1:25" ht="12.75" customHeight="1" x14ac:dyDescent="0.25">
      <c r="A2475" s="4">
        <v>7</v>
      </c>
      <c r="B2475" s="1" t="s">
        <v>2089</v>
      </c>
      <c r="C2475" s="2" t="s">
        <v>2090</v>
      </c>
      <c r="D2475" s="3" t="s">
        <v>79</v>
      </c>
      <c r="E2475" s="11">
        <v>0.01</v>
      </c>
      <c r="F2475" s="11">
        <v>1715.95</v>
      </c>
      <c r="G2475" s="11">
        <v>17.16</v>
      </c>
      <c r="H2475" s="1"/>
      <c r="I2475" s="1"/>
      <c r="J2475" s="1"/>
      <c r="K2475" s="1"/>
      <c r="L2475" s="1"/>
      <c r="M2475" s="4"/>
      <c r="N2475" s="1"/>
      <c r="O2475" s="4"/>
      <c r="P2475" s="4"/>
      <c r="Q2475" s="4"/>
      <c r="R2475" s="4"/>
      <c r="S2475" s="4"/>
      <c r="T2475" s="1"/>
      <c r="U2475" s="1"/>
      <c r="V2475" s="1"/>
      <c r="W2475" s="1"/>
      <c r="X2475" s="1"/>
      <c r="Y2475" s="1"/>
    </row>
    <row r="2476" spans="1:25" ht="12.75" customHeight="1" x14ac:dyDescent="0.25">
      <c r="A2476" s="4">
        <v>8</v>
      </c>
      <c r="B2476" s="1" t="s">
        <v>1705</v>
      </c>
      <c r="C2476" s="2" t="s">
        <v>2091</v>
      </c>
      <c r="D2476" s="3" t="s">
        <v>35</v>
      </c>
      <c r="E2476" s="11">
        <v>1</v>
      </c>
      <c r="F2476" s="11">
        <v>245.77</v>
      </c>
      <c r="G2476" s="11">
        <v>245.77</v>
      </c>
      <c r="H2476" s="1"/>
      <c r="I2476" s="1"/>
      <c r="J2476" s="1"/>
      <c r="K2476" s="1"/>
      <c r="L2476" s="1"/>
      <c r="M2476" s="4"/>
      <c r="N2476" s="1"/>
      <c r="O2476" s="4"/>
      <c r="P2476" s="4"/>
      <c r="Q2476" s="4"/>
      <c r="R2476" s="4"/>
      <c r="S2476" s="4"/>
      <c r="T2476" s="1"/>
      <c r="U2476" s="1"/>
      <c r="V2476" s="1"/>
      <c r="W2476" s="1"/>
      <c r="X2476" s="1"/>
      <c r="Y2476" s="1"/>
    </row>
    <row r="2477" spans="1:25" ht="12.75" customHeight="1" x14ac:dyDescent="0.25">
      <c r="A2477" s="4">
        <v>9</v>
      </c>
      <c r="B2477" s="1" t="s">
        <v>1668</v>
      </c>
      <c r="C2477" s="2" t="s">
        <v>1669</v>
      </c>
      <c r="D2477" s="3" t="s">
        <v>83</v>
      </c>
      <c r="E2477" s="11">
        <v>1.02</v>
      </c>
      <c r="F2477" s="11">
        <v>3189.31</v>
      </c>
      <c r="G2477" s="11">
        <v>3253.1</v>
      </c>
      <c r="H2477" s="1"/>
      <c r="I2477" s="1"/>
      <c r="J2477" s="1"/>
      <c r="K2477" s="1"/>
      <c r="L2477" s="1"/>
      <c r="M2477" s="4"/>
      <c r="N2477" s="1"/>
      <c r="O2477" s="4"/>
      <c r="P2477" s="4"/>
      <c r="Q2477" s="4"/>
      <c r="R2477" s="4"/>
      <c r="S2477" s="4"/>
      <c r="T2477" s="1"/>
      <c r="U2477" s="1"/>
      <c r="V2477" s="1"/>
      <c r="W2477" s="1"/>
      <c r="X2477" s="1"/>
      <c r="Y2477" s="1"/>
    </row>
    <row r="2478" spans="1:25" ht="12.75" customHeight="1" x14ac:dyDescent="0.25">
      <c r="A2478" s="4">
        <v>10</v>
      </c>
      <c r="B2478" s="1" t="s">
        <v>2092</v>
      </c>
      <c r="C2478" s="2" t="s">
        <v>2093</v>
      </c>
      <c r="D2478" s="3" t="s">
        <v>83</v>
      </c>
      <c r="E2478" s="11">
        <v>0.04</v>
      </c>
      <c r="F2478" s="11">
        <v>731.88</v>
      </c>
      <c r="G2478" s="11">
        <v>29.28</v>
      </c>
      <c r="H2478" s="1"/>
      <c r="I2478" s="1"/>
      <c r="J2478" s="1"/>
      <c r="K2478" s="1"/>
      <c r="L2478" s="1"/>
      <c r="M2478" s="4"/>
      <c r="N2478" s="1"/>
      <c r="O2478" s="4"/>
      <c r="P2478" s="4"/>
      <c r="Q2478" s="4"/>
      <c r="R2478" s="4"/>
      <c r="S2478" s="4"/>
      <c r="T2478" s="1"/>
      <c r="U2478" s="1"/>
      <c r="V2478" s="1"/>
      <c r="W2478" s="1"/>
      <c r="X2478" s="1"/>
      <c r="Y2478" s="1"/>
    </row>
    <row r="2479" spans="1:25" ht="12.75" customHeight="1" x14ac:dyDescent="0.25">
      <c r="A2479" s="4">
        <v>11</v>
      </c>
      <c r="B2479" s="1" t="s">
        <v>2810</v>
      </c>
      <c r="C2479" s="1" t="s">
        <v>2094</v>
      </c>
      <c r="D2479" s="3" t="s">
        <v>69</v>
      </c>
      <c r="E2479" s="11">
        <v>107.06</v>
      </c>
      <c r="F2479" s="11">
        <v>6.91</v>
      </c>
      <c r="G2479" s="11">
        <v>739.78</v>
      </c>
      <c r="H2479" s="1"/>
      <c r="I2479" s="1"/>
      <c r="J2479" s="1"/>
      <c r="K2479" s="1"/>
      <c r="L2479" s="1"/>
      <c r="M2479" s="4"/>
      <c r="N2479" s="1"/>
      <c r="O2479" s="4"/>
      <c r="P2479" s="4"/>
      <c r="Q2479" s="4"/>
      <c r="R2479" s="4"/>
      <c r="S2479" s="4"/>
      <c r="T2479" s="1"/>
      <c r="U2479" s="1"/>
      <c r="V2479" s="1"/>
      <c r="W2479" s="1"/>
      <c r="X2479" s="1"/>
      <c r="Y2479" s="1"/>
    </row>
    <row r="2480" spans="1:25" ht="12.75" customHeight="1" x14ac:dyDescent="0.25">
      <c r="A2480" s="4">
        <v>12</v>
      </c>
      <c r="B2480" s="1" t="s">
        <v>1675</v>
      </c>
      <c r="C2480" s="2" t="s">
        <v>1676</v>
      </c>
      <c r="D2480" s="3" t="s">
        <v>83</v>
      </c>
      <c r="E2480" s="11">
        <v>1.06</v>
      </c>
      <c r="F2480" s="11">
        <v>683.12</v>
      </c>
      <c r="G2480" s="11">
        <v>724.11</v>
      </c>
      <c r="H2480" s="1"/>
      <c r="I2480" s="1"/>
      <c r="J2480" s="1"/>
      <c r="K2480" s="1"/>
      <c r="L2480" s="1"/>
      <c r="M2480" s="4"/>
      <c r="N2480" s="1"/>
      <c r="O2480" s="4"/>
      <c r="P2480" s="4"/>
      <c r="Q2480" s="4"/>
      <c r="R2480" s="4"/>
      <c r="S2480" s="4"/>
      <c r="T2480" s="1"/>
      <c r="U2480" s="1"/>
      <c r="V2480" s="1"/>
      <c r="W2480" s="1"/>
      <c r="X2480" s="1"/>
      <c r="Y2480" s="1"/>
    </row>
    <row r="2481" spans="1:25" ht="12.75" customHeight="1" x14ac:dyDescent="0.25">
      <c r="A2481" s="4">
        <v>13</v>
      </c>
      <c r="B2481" s="1" t="s">
        <v>1749</v>
      </c>
      <c r="C2481" s="2" t="s">
        <v>1861</v>
      </c>
      <c r="D2481" s="3" t="s">
        <v>19</v>
      </c>
      <c r="E2481" s="11">
        <v>0.11</v>
      </c>
      <c r="F2481" s="11">
        <v>21823.119999999999</v>
      </c>
      <c r="G2481" s="11">
        <v>2400.54</v>
      </c>
      <c r="H2481" s="1"/>
      <c r="I2481" s="1"/>
      <c r="J2481" s="1"/>
      <c r="K2481" s="1"/>
      <c r="L2481" s="1"/>
      <c r="M2481" s="4"/>
      <c r="N2481" s="1"/>
      <c r="O2481" s="4"/>
      <c r="P2481" s="4"/>
      <c r="Q2481" s="4"/>
      <c r="R2481" s="4"/>
      <c r="S2481" s="4"/>
      <c r="T2481" s="1"/>
      <c r="U2481" s="1"/>
      <c r="V2481" s="1"/>
      <c r="W2481" s="1"/>
      <c r="X2481" s="1"/>
      <c r="Y2481" s="1"/>
    </row>
    <row r="2482" spans="1:25" ht="12.75" customHeight="1" x14ac:dyDescent="0.25">
      <c r="A2482" s="4">
        <v>14</v>
      </c>
      <c r="B2482" s="1" t="s">
        <v>1619</v>
      </c>
      <c r="C2482" s="2" t="s">
        <v>1620</v>
      </c>
      <c r="D2482" s="3" t="s">
        <v>79</v>
      </c>
      <c r="E2482" s="11">
        <v>0.02</v>
      </c>
      <c r="F2482" s="11">
        <v>17217.12</v>
      </c>
      <c r="G2482" s="11">
        <v>344.34</v>
      </c>
      <c r="H2482" s="1"/>
      <c r="I2482" s="1"/>
      <c r="J2482" s="1"/>
      <c r="K2482" s="1"/>
      <c r="L2482" s="1"/>
      <c r="M2482" s="4"/>
      <c r="N2482" s="1"/>
      <c r="O2482" s="4"/>
      <c r="P2482" s="4"/>
      <c r="Q2482" s="4"/>
      <c r="R2482" s="4"/>
      <c r="S2482" s="4"/>
      <c r="T2482" s="1"/>
      <c r="U2482" s="1"/>
      <c r="V2482" s="1"/>
      <c r="W2482" s="1"/>
      <c r="X2482" s="1"/>
      <c r="Y2482" s="1"/>
    </row>
    <row r="2483" spans="1:25" ht="12.75" customHeight="1" x14ac:dyDescent="0.25">
      <c r="A2483" s="4">
        <v>15</v>
      </c>
      <c r="B2483" s="2" t="s">
        <v>2812</v>
      </c>
      <c r="C2483" s="2" t="s">
        <v>2095</v>
      </c>
      <c r="D2483" s="3" t="s">
        <v>35</v>
      </c>
      <c r="E2483" s="11">
        <v>2</v>
      </c>
      <c r="F2483" s="11">
        <v>164.84</v>
      </c>
      <c r="G2483" s="11">
        <v>329.68</v>
      </c>
      <c r="H2483" s="1"/>
      <c r="I2483" s="1"/>
      <c r="J2483" s="1"/>
      <c r="K2483" s="1"/>
      <c r="L2483" s="1"/>
      <c r="M2483" s="4"/>
      <c r="N2483" s="1"/>
      <c r="O2483" s="4"/>
      <c r="P2483" s="4"/>
      <c r="Q2483" s="4"/>
      <c r="R2483" s="4"/>
      <c r="S2483" s="4"/>
      <c r="T2483" s="1"/>
      <c r="U2483" s="1"/>
      <c r="V2483" s="1"/>
      <c r="W2483" s="1"/>
      <c r="X2483" s="1"/>
      <c r="Y2483" s="1"/>
    </row>
    <row r="2484" spans="1:25" ht="12.75" customHeight="1" x14ac:dyDescent="0.25">
      <c r="A2484" s="4" t="s">
        <v>2096</v>
      </c>
      <c r="B2484" s="1"/>
      <c r="C2484" s="1"/>
      <c r="D2484" s="3"/>
      <c r="E2484" s="3"/>
      <c r="F2484" s="3"/>
      <c r="G2484" s="3"/>
      <c r="H2484" s="1"/>
      <c r="I2484" s="1"/>
      <c r="J2484" s="1"/>
      <c r="K2484" s="1"/>
      <c r="L2484" s="1"/>
      <c r="M2484" s="4"/>
      <c r="N2484" s="1"/>
      <c r="O2484" s="4"/>
      <c r="P2484" s="4"/>
      <c r="Q2484" s="4"/>
      <c r="R2484" s="4"/>
      <c r="S2484" s="4"/>
      <c r="T2484" s="1"/>
      <c r="U2484" s="1"/>
      <c r="V2484" s="1"/>
      <c r="W2484" s="1"/>
      <c r="X2484" s="1"/>
      <c r="Y2484" s="1"/>
    </row>
    <row r="2485" spans="1:25" ht="12.75" customHeight="1" x14ac:dyDescent="0.25">
      <c r="A2485" s="4">
        <v>2</v>
      </c>
      <c r="B2485" s="1" t="s">
        <v>1546</v>
      </c>
      <c r="C2485" s="2" t="s">
        <v>1547</v>
      </c>
      <c r="D2485" s="3" t="s">
        <v>35</v>
      </c>
      <c r="E2485" s="11">
        <v>1</v>
      </c>
      <c r="F2485" s="11">
        <v>116.08</v>
      </c>
      <c r="G2485" s="11">
        <v>116.08</v>
      </c>
      <c r="H2485" s="1"/>
      <c r="I2485" s="1"/>
      <c r="J2485" s="1"/>
      <c r="K2485" s="1"/>
      <c r="L2485" s="1"/>
      <c r="M2485" s="4"/>
      <c r="N2485" s="1"/>
      <c r="O2485" s="4"/>
      <c r="P2485" s="4"/>
      <c r="Q2485" s="4"/>
      <c r="R2485" s="4"/>
      <c r="S2485" s="4"/>
      <c r="T2485" s="1"/>
      <c r="U2485" s="1"/>
      <c r="V2485" s="1"/>
      <c r="W2485" s="1"/>
      <c r="X2485" s="1"/>
      <c r="Y2485" s="1"/>
    </row>
    <row r="2486" spans="1:25" ht="12.75" customHeight="1" x14ac:dyDescent="0.25">
      <c r="A2486" s="4">
        <v>3</v>
      </c>
      <c r="B2486" s="1" t="s">
        <v>1837</v>
      </c>
      <c r="C2486" s="1" t="s">
        <v>1838</v>
      </c>
      <c r="D2486" s="3" t="s">
        <v>35</v>
      </c>
      <c r="E2486" s="11">
        <v>1</v>
      </c>
      <c r="F2486" s="11">
        <v>332.5</v>
      </c>
      <c r="G2486" s="11">
        <v>332.5</v>
      </c>
      <c r="H2486" s="1"/>
      <c r="I2486" s="1"/>
      <c r="J2486" s="1"/>
      <c r="K2486" s="1"/>
      <c r="L2486" s="1"/>
      <c r="M2486" s="4"/>
      <c r="N2486" s="1"/>
      <c r="O2486" s="4"/>
      <c r="P2486" s="4"/>
      <c r="Q2486" s="4"/>
      <c r="R2486" s="4"/>
      <c r="S2486" s="4"/>
      <c r="T2486" s="1"/>
      <c r="U2486" s="1"/>
      <c r="V2486" s="1"/>
      <c r="W2486" s="1"/>
      <c r="X2486" s="1"/>
      <c r="Y2486" s="1"/>
    </row>
    <row r="2487" spans="1:25" ht="12.75" customHeight="1" x14ac:dyDescent="0.25">
      <c r="A2487" s="4">
        <v>4</v>
      </c>
      <c r="B2487" s="1" t="s">
        <v>1839</v>
      </c>
      <c r="C2487" s="2" t="s">
        <v>1840</v>
      </c>
      <c r="D2487" s="3" t="s">
        <v>35</v>
      </c>
      <c r="E2487" s="11">
        <v>1</v>
      </c>
      <c r="F2487" s="11">
        <v>249.72</v>
      </c>
      <c r="G2487" s="11">
        <v>249.72</v>
      </c>
      <c r="H2487" s="1"/>
      <c r="I2487" s="1"/>
      <c r="J2487" s="1"/>
      <c r="K2487" s="1"/>
      <c r="L2487" s="1"/>
      <c r="M2487" s="4"/>
      <c r="N2487" s="1"/>
      <c r="O2487" s="4"/>
      <c r="P2487" s="4"/>
      <c r="Q2487" s="4"/>
      <c r="R2487" s="4"/>
      <c r="S2487" s="4"/>
      <c r="T2487" s="1"/>
      <c r="U2487" s="1"/>
      <c r="V2487" s="1"/>
      <c r="W2487" s="1"/>
      <c r="X2487" s="1"/>
      <c r="Y2487" s="1"/>
    </row>
    <row r="2488" spans="1:25" ht="12.75" customHeight="1" x14ac:dyDescent="0.25">
      <c r="A2488" s="4">
        <v>5</v>
      </c>
      <c r="B2488" s="1" t="s">
        <v>1841</v>
      </c>
      <c r="C2488" s="1" t="s">
        <v>1842</v>
      </c>
      <c r="D2488" s="3" t="s">
        <v>35</v>
      </c>
      <c r="E2488" s="11">
        <v>1</v>
      </c>
      <c r="F2488" s="11">
        <v>871.15</v>
      </c>
      <c r="G2488" s="11">
        <v>871.15</v>
      </c>
      <c r="H2488" s="1"/>
      <c r="I2488" s="1"/>
      <c r="J2488" s="1"/>
      <c r="K2488" s="1"/>
      <c r="L2488" s="1"/>
      <c r="M2488" s="4"/>
      <c r="N2488" s="1"/>
      <c r="O2488" s="4"/>
      <c r="P2488" s="4"/>
      <c r="Q2488" s="4"/>
      <c r="R2488" s="4"/>
      <c r="S2488" s="4"/>
      <c r="T2488" s="1"/>
      <c r="U2488" s="1"/>
      <c r="V2488" s="1"/>
      <c r="W2488" s="1"/>
      <c r="X2488" s="1"/>
      <c r="Y2488" s="1"/>
    </row>
    <row r="2489" spans="1:25" ht="12.75" customHeight="1" x14ac:dyDescent="0.25">
      <c r="A2489" s="4">
        <v>6</v>
      </c>
      <c r="B2489" s="1" t="s">
        <v>1546</v>
      </c>
      <c r="C2489" s="2" t="s">
        <v>1547</v>
      </c>
      <c r="D2489" s="3" t="s">
        <v>35</v>
      </c>
      <c r="E2489" s="11">
        <v>1</v>
      </c>
      <c r="F2489" s="11">
        <v>116.08</v>
      </c>
      <c r="G2489" s="11">
        <v>116.08</v>
      </c>
      <c r="H2489" s="1"/>
      <c r="I2489" s="1"/>
      <c r="J2489" s="1"/>
      <c r="K2489" s="1"/>
      <c r="L2489" s="1"/>
      <c r="M2489" s="4"/>
      <c r="N2489" s="1"/>
      <c r="O2489" s="4"/>
      <c r="P2489" s="4"/>
      <c r="Q2489" s="4"/>
      <c r="R2489" s="4"/>
      <c r="S2489" s="4"/>
      <c r="T2489" s="1"/>
      <c r="U2489" s="1"/>
      <c r="V2489" s="1"/>
      <c r="W2489" s="1"/>
      <c r="X2489" s="1"/>
      <c r="Y2489" s="1"/>
    </row>
    <row r="2490" spans="1:25" ht="12.75" customHeight="1" x14ac:dyDescent="0.25">
      <c r="A2490" s="4">
        <v>7</v>
      </c>
      <c r="B2490" s="1" t="s">
        <v>1843</v>
      </c>
      <c r="C2490" s="2" t="s">
        <v>1844</v>
      </c>
      <c r="D2490" s="3" t="s">
        <v>35</v>
      </c>
      <c r="E2490" s="11">
        <v>4</v>
      </c>
      <c r="F2490" s="11">
        <v>529.41999999999996</v>
      </c>
      <c r="G2490" s="11">
        <v>2117.6799999999998</v>
      </c>
      <c r="H2490" s="1"/>
      <c r="I2490" s="1"/>
      <c r="J2490" s="1"/>
      <c r="K2490" s="1"/>
      <c r="L2490" s="1"/>
      <c r="M2490" s="4"/>
      <c r="N2490" s="1"/>
      <c r="O2490" s="4"/>
      <c r="P2490" s="4"/>
      <c r="Q2490" s="4"/>
      <c r="R2490" s="4"/>
      <c r="S2490" s="4"/>
      <c r="T2490" s="1"/>
      <c r="U2490" s="1"/>
      <c r="V2490" s="1"/>
      <c r="W2490" s="1"/>
      <c r="X2490" s="1"/>
      <c r="Y2490" s="1"/>
    </row>
    <row r="2491" spans="1:25" ht="12.75" customHeight="1" x14ac:dyDescent="0.25">
      <c r="A2491" s="4">
        <v>8</v>
      </c>
      <c r="B2491" s="1" t="s">
        <v>1845</v>
      </c>
      <c r="C2491" s="1" t="s">
        <v>1846</v>
      </c>
      <c r="D2491" s="3" t="s">
        <v>35</v>
      </c>
      <c r="E2491" s="11">
        <v>4</v>
      </c>
      <c r="F2491" s="11">
        <v>146.37</v>
      </c>
      <c r="G2491" s="11">
        <v>585.48</v>
      </c>
      <c r="H2491" s="1"/>
      <c r="I2491" s="1"/>
      <c r="J2491" s="1"/>
      <c r="K2491" s="1"/>
      <c r="L2491" s="1"/>
      <c r="M2491" s="4"/>
      <c r="N2491" s="1"/>
      <c r="O2491" s="4"/>
      <c r="P2491" s="4"/>
      <c r="Q2491" s="4"/>
      <c r="R2491" s="4"/>
      <c r="S2491" s="4"/>
      <c r="T2491" s="1"/>
      <c r="U2491" s="1"/>
      <c r="V2491" s="1"/>
      <c r="W2491" s="1"/>
      <c r="X2491" s="1"/>
      <c r="Y2491" s="1"/>
    </row>
    <row r="2492" spans="1:25" ht="12.75" customHeight="1" x14ac:dyDescent="0.25">
      <c r="A2492" s="4">
        <v>9</v>
      </c>
      <c r="B2492" s="1" t="s">
        <v>1847</v>
      </c>
      <c r="C2492" s="2" t="s">
        <v>1848</v>
      </c>
      <c r="D2492" s="3" t="s">
        <v>35</v>
      </c>
      <c r="E2492" s="11">
        <v>1</v>
      </c>
      <c r="F2492" s="11">
        <v>782.21</v>
      </c>
      <c r="G2492" s="11">
        <v>782.21</v>
      </c>
      <c r="H2492" s="1"/>
      <c r="I2492" s="1"/>
      <c r="J2492" s="1"/>
      <c r="K2492" s="1"/>
      <c r="L2492" s="1"/>
      <c r="M2492" s="4"/>
      <c r="N2492" s="1"/>
      <c r="O2492" s="4"/>
      <c r="P2492" s="4"/>
      <c r="Q2492" s="4"/>
      <c r="R2492" s="4"/>
      <c r="S2492" s="4"/>
      <c r="T2492" s="1"/>
      <c r="U2492" s="1"/>
      <c r="V2492" s="1"/>
      <c r="W2492" s="1"/>
      <c r="X2492" s="1"/>
      <c r="Y2492" s="1"/>
    </row>
    <row r="2493" spans="1:25" ht="12.75" customHeight="1" x14ac:dyDescent="0.25">
      <c r="A2493" s="4">
        <v>10</v>
      </c>
      <c r="B2493" s="1" t="s">
        <v>1845</v>
      </c>
      <c r="C2493" s="1" t="s">
        <v>1849</v>
      </c>
      <c r="D2493" s="3" t="s">
        <v>35</v>
      </c>
      <c r="E2493" s="11">
        <v>1</v>
      </c>
      <c r="F2493" s="11">
        <v>372.83</v>
      </c>
      <c r="G2493" s="11">
        <v>372.83</v>
      </c>
      <c r="H2493" s="1"/>
      <c r="I2493" s="1"/>
      <c r="J2493" s="1"/>
      <c r="K2493" s="1"/>
      <c r="L2493" s="1"/>
      <c r="M2493" s="4"/>
      <c r="N2493" s="1"/>
      <c r="O2493" s="4"/>
      <c r="P2493" s="4"/>
      <c r="Q2493" s="4"/>
      <c r="R2493" s="4"/>
      <c r="S2493" s="4"/>
      <c r="T2493" s="1"/>
      <c r="U2493" s="1"/>
      <c r="V2493" s="1"/>
      <c r="W2493" s="1"/>
      <c r="X2493" s="1"/>
      <c r="Y2493" s="1"/>
    </row>
    <row r="2494" spans="1:25" ht="12.75" customHeight="1" x14ac:dyDescent="0.25">
      <c r="A2494" s="4">
        <v>11</v>
      </c>
      <c r="B2494" s="1" t="s">
        <v>1850</v>
      </c>
      <c r="C2494" s="1" t="s">
        <v>1851</v>
      </c>
      <c r="D2494" s="3" t="s">
        <v>35</v>
      </c>
      <c r="E2494" s="11">
        <v>3</v>
      </c>
      <c r="F2494" s="11">
        <v>33.340000000000003</v>
      </c>
      <c r="G2494" s="11">
        <v>100.02</v>
      </c>
      <c r="H2494" s="1"/>
      <c r="I2494" s="1"/>
      <c r="J2494" s="1"/>
      <c r="K2494" s="1"/>
      <c r="L2494" s="1"/>
      <c r="M2494" s="4"/>
      <c r="N2494" s="1"/>
      <c r="O2494" s="4"/>
      <c r="P2494" s="4"/>
      <c r="Q2494" s="4"/>
      <c r="R2494" s="4"/>
      <c r="S2494" s="4"/>
      <c r="T2494" s="1"/>
      <c r="U2494" s="1"/>
      <c r="V2494" s="1"/>
      <c r="W2494" s="1"/>
      <c r="X2494" s="1"/>
      <c r="Y2494" s="1"/>
    </row>
    <row r="2495" spans="1:25" ht="12.75" customHeight="1" x14ac:dyDescent="0.25">
      <c r="A2495" s="4">
        <v>12</v>
      </c>
      <c r="B2495" s="1" t="s">
        <v>2097</v>
      </c>
      <c r="C2495" s="1" t="s">
        <v>2098</v>
      </c>
      <c r="D2495" s="3" t="s">
        <v>35</v>
      </c>
      <c r="E2495" s="11">
        <v>3</v>
      </c>
      <c r="F2495" s="11">
        <v>262.83999999999997</v>
      </c>
      <c r="G2495" s="11">
        <v>788.52</v>
      </c>
      <c r="H2495" s="1"/>
      <c r="I2495" s="1"/>
      <c r="J2495" s="1"/>
      <c r="K2495" s="1"/>
      <c r="L2495" s="1"/>
      <c r="M2495" s="4"/>
      <c r="N2495" s="1"/>
      <c r="O2495" s="4"/>
      <c r="P2495" s="4"/>
      <c r="Q2495" s="4"/>
      <c r="R2495" s="4"/>
      <c r="S2495" s="4"/>
      <c r="T2495" s="1"/>
      <c r="U2495" s="1"/>
      <c r="V2495" s="1"/>
      <c r="W2495" s="1"/>
      <c r="X2495" s="1"/>
      <c r="Y2495" s="1"/>
    </row>
    <row r="2496" spans="1:25" ht="12.75" customHeight="1" x14ac:dyDescent="0.25">
      <c r="A2496" s="4">
        <v>13</v>
      </c>
      <c r="B2496" s="1" t="s">
        <v>1772</v>
      </c>
      <c r="C2496" s="2" t="s">
        <v>1773</v>
      </c>
      <c r="D2496" s="3" t="s">
        <v>37</v>
      </c>
      <c r="E2496" s="11">
        <v>0.18</v>
      </c>
      <c r="F2496" s="11">
        <v>6436.21</v>
      </c>
      <c r="G2496" s="11">
        <v>1158.52</v>
      </c>
      <c r="H2496" s="1"/>
      <c r="I2496" s="1"/>
      <c r="J2496" s="1"/>
      <c r="K2496" s="1"/>
      <c r="L2496" s="1"/>
      <c r="M2496" s="4"/>
      <c r="N2496" s="1"/>
      <c r="O2496" s="4"/>
      <c r="P2496" s="4"/>
      <c r="Q2496" s="4"/>
      <c r="R2496" s="4"/>
      <c r="S2496" s="4"/>
      <c r="T2496" s="1"/>
      <c r="U2496" s="1"/>
      <c r="V2496" s="1"/>
      <c r="W2496" s="1"/>
      <c r="X2496" s="1"/>
      <c r="Y2496" s="1"/>
    </row>
    <row r="2497" spans="1:25" ht="12.75" customHeight="1" x14ac:dyDescent="0.25">
      <c r="A2497" s="4">
        <v>14</v>
      </c>
      <c r="B2497" s="1" t="s">
        <v>2099</v>
      </c>
      <c r="C2497" s="1" t="s">
        <v>2100</v>
      </c>
      <c r="D2497" s="3" t="s">
        <v>1430</v>
      </c>
      <c r="E2497" s="11">
        <v>1.8</v>
      </c>
      <c r="F2497" s="11">
        <v>620.16</v>
      </c>
      <c r="G2497" s="11">
        <v>1116.29</v>
      </c>
      <c r="H2497" s="1"/>
      <c r="I2497" s="1"/>
      <c r="J2497" s="1"/>
      <c r="K2497" s="1"/>
      <c r="L2497" s="1"/>
      <c r="M2497" s="4"/>
      <c r="N2497" s="1"/>
      <c r="O2497" s="4"/>
      <c r="P2497" s="4"/>
      <c r="Q2497" s="4"/>
      <c r="R2497" s="4"/>
      <c r="S2497" s="4"/>
      <c r="T2497" s="1"/>
      <c r="U2497" s="1"/>
      <c r="V2497" s="1"/>
      <c r="W2497" s="1"/>
      <c r="X2497" s="1"/>
      <c r="Y2497" s="1"/>
    </row>
    <row r="2498" spans="1:25" ht="12.75" customHeight="1" x14ac:dyDescent="0.25">
      <c r="A2498" s="4">
        <v>15</v>
      </c>
      <c r="B2498" s="1" t="s">
        <v>1770</v>
      </c>
      <c r="C2498" s="2" t="s">
        <v>1771</v>
      </c>
      <c r="D2498" s="3" t="s">
        <v>37</v>
      </c>
      <c r="E2498" s="11">
        <v>0.15</v>
      </c>
      <c r="F2498" s="11">
        <v>6080.86</v>
      </c>
      <c r="G2498" s="11">
        <v>912.13</v>
      </c>
      <c r="H2498" s="1"/>
      <c r="I2498" s="1"/>
      <c r="J2498" s="1"/>
      <c r="K2498" s="1"/>
      <c r="L2498" s="1"/>
      <c r="M2498" s="4"/>
      <c r="N2498" s="1"/>
      <c r="O2498" s="4"/>
      <c r="P2498" s="4"/>
      <c r="Q2498" s="4"/>
      <c r="R2498" s="4"/>
      <c r="S2498" s="4"/>
      <c r="T2498" s="1"/>
      <c r="U2498" s="1"/>
      <c r="V2498" s="1"/>
      <c r="W2498" s="1"/>
      <c r="X2498" s="1"/>
      <c r="Y2498" s="1"/>
    </row>
    <row r="2499" spans="1:25" ht="12.75" customHeight="1" x14ac:dyDescent="0.25">
      <c r="A2499" s="4">
        <v>16</v>
      </c>
      <c r="B2499" s="1" t="s">
        <v>1852</v>
      </c>
      <c r="C2499" s="1" t="s">
        <v>1853</v>
      </c>
      <c r="D2499" s="3" t="s">
        <v>1430</v>
      </c>
      <c r="E2499" s="11">
        <v>1.5</v>
      </c>
      <c r="F2499" s="11">
        <v>264.75</v>
      </c>
      <c r="G2499" s="11">
        <v>397.13</v>
      </c>
      <c r="H2499" s="1"/>
      <c r="I2499" s="1"/>
      <c r="J2499" s="1"/>
      <c r="K2499" s="1"/>
      <c r="L2499" s="1"/>
      <c r="M2499" s="4"/>
      <c r="N2499" s="1"/>
      <c r="O2499" s="4"/>
      <c r="P2499" s="4"/>
      <c r="Q2499" s="4"/>
      <c r="R2499" s="4"/>
      <c r="S2499" s="4"/>
      <c r="T2499" s="1"/>
      <c r="U2499" s="1"/>
      <c r="V2499" s="1"/>
      <c r="W2499" s="1"/>
      <c r="X2499" s="1"/>
      <c r="Y2499" s="1"/>
    </row>
    <row r="2500" spans="1:25" ht="12.75" customHeight="1" x14ac:dyDescent="0.25">
      <c r="A2500" s="4">
        <v>17</v>
      </c>
      <c r="B2500" s="1" t="s">
        <v>1595</v>
      </c>
      <c r="C2500" s="2" t="s">
        <v>1769</v>
      </c>
      <c r="D2500" s="3" t="s">
        <v>37</v>
      </c>
      <c r="E2500" s="11">
        <v>0.74</v>
      </c>
      <c r="F2500" s="11">
        <v>6888.54</v>
      </c>
      <c r="G2500" s="11">
        <v>5097.5200000000004</v>
      </c>
      <c r="H2500" s="1"/>
      <c r="I2500" s="1"/>
      <c r="J2500" s="1"/>
      <c r="K2500" s="1"/>
      <c r="L2500" s="1"/>
      <c r="M2500" s="4"/>
      <c r="N2500" s="1"/>
      <c r="O2500" s="4"/>
      <c r="P2500" s="4"/>
      <c r="Q2500" s="4"/>
      <c r="R2500" s="4"/>
      <c r="S2500" s="4"/>
      <c r="T2500" s="1"/>
      <c r="U2500" s="1"/>
      <c r="V2500" s="1"/>
      <c r="W2500" s="1"/>
      <c r="X2500" s="1"/>
      <c r="Y2500" s="1"/>
    </row>
    <row r="2501" spans="1:25" ht="12.75" customHeight="1" x14ac:dyDescent="0.25">
      <c r="A2501" s="4">
        <v>18</v>
      </c>
      <c r="B2501" s="1" t="s">
        <v>2101</v>
      </c>
      <c r="C2501" s="1" t="s">
        <v>2102</v>
      </c>
      <c r="D2501" s="3" t="s">
        <v>1430</v>
      </c>
      <c r="E2501" s="11">
        <v>7.1</v>
      </c>
      <c r="F2501" s="11">
        <v>119.35</v>
      </c>
      <c r="G2501" s="11">
        <v>847.39</v>
      </c>
      <c r="H2501" s="1"/>
      <c r="I2501" s="1"/>
      <c r="J2501" s="1"/>
      <c r="K2501" s="1"/>
      <c r="L2501" s="1"/>
      <c r="M2501" s="4"/>
      <c r="N2501" s="1"/>
      <c r="O2501" s="4"/>
      <c r="P2501" s="4"/>
      <c r="Q2501" s="4"/>
      <c r="R2501" s="4"/>
      <c r="S2501" s="4"/>
      <c r="T2501" s="1"/>
      <c r="U2501" s="1"/>
      <c r="V2501" s="1"/>
      <c r="W2501" s="1"/>
      <c r="X2501" s="1"/>
      <c r="Y2501" s="1"/>
    </row>
    <row r="2502" spans="1:25" ht="12.75" customHeight="1" x14ac:dyDescent="0.25">
      <c r="A2502" s="4">
        <v>19</v>
      </c>
      <c r="B2502" s="1" t="s">
        <v>2841</v>
      </c>
      <c r="C2502" s="2" t="s">
        <v>1780</v>
      </c>
      <c r="D2502" s="3" t="s">
        <v>69</v>
      </c>
      <c r="E2502" s="11">
        <v>3</v>
      </c>
      <c r="F2502" s="11">
        <v>19.97</v>
      </c>
      <c r="G2502" s="11">
        <v>59.91</v>
      </c>
      <c r="H2502" s="1"/>
      <c r="I2502" s="1"/>
      <c r="J2502" s="1"/>
      <c r="K2502" s="1"/>
      <c r="L2502" s="1"/>
      <c r="M2502" s="4"/>
      <c r="N2502" s="1"/>
      <c r="O2502" s="4"/>
      <c r="P2502" s="4"/>
      <c r="Q2502" s="4"/>
      <c r="R2502" s="4"/>
      <c r="S2502" s="4"/>
      <c r="T2502" s="1"/>
      <c r="U2502" s="1"/>
      <c r="V2502" s="1"/>
      <c r="W2502" s="1"/>
      <c r="X2502" s="1"/>
      <c r="Y2502" s="1"/>
    </row>
    <row r="2503" spans="1:25" ht="12.75" customHeight="1" x14ac:dyDescent="0.25">
      <c r="A2503" s="4">
        <v>20</v>
      </c>
      <c r="B2503" s="1" t="s">
        <v>1569</v>
      </c>
      <c r="C2503" s="2" t="s">
        <v>2103</v>
      </c>
      <c r="D2503" s="3" t="s">
        <v>37</v>
      </c>
      <c r="E2503" s="11">
        <v>1.04</v>
      </c>
      <c r="F2503" s="11">
        <v>817.8</v>
      </c>
      <c r="G2503" s="11">
        <v>850.51</v>
      </c>
      <c r="H2503" s="1"/>
      <c r="I2503" s="1"/>
      <c r="J2503" s="1"/>
      <c r="K2503" s="1"/>
      <c r="L2503" s="1"/>
      <c r="M2503" s="4"/>
      <c r="N2503" s="1"/>
      <c r="O2503" s="4"/>
      <c r="P2503" s="4"/>
      <c r="Q2503" s="4"/>
      <c r="R2503" s="4"/>
      <c r="S2503" s="4"/>
      <c r="T2503" s="1"/>
      <c r="U2503" s="1"/>
      <c r="V2503" s="1"/>
      <c r="W2503" s="1"/>
      <c r="X2503" s="1"/>
      <c r="Y2503" s="1"/>
    </row>
    <row r="2504" spans="1:25" ht="12.75" customHeight="1" x14ac:dyDescent="0.25">
      <c r="A2504" s="4">
        <v>21</v>
      </c>
      <c r="B2504" s="1" t="s">
        <v>1723</v>
      </c>
      <c r="C2504" s="2" t="s">
        <v>2104</v>
      </c>
      <c r="D2504" s="3" t="s">
        <v>37</v>
      </c>
      <c r="E2504" s="11">
        <v>0.68500000000000005</v>
      </c>
      <c r="F2504" s="11">
        <v>369.1</v>
      </c>
      <c r="G2504" s="11">
        <v>252.83</v>
      </c>
      <c r="H2504" s="1"/>
      <c r="I2504" s="1"/>
      <c r="J2504" s="1"/>
      <c r="K2504" s="1"/>
      <c r="L2504" s="1"/>
      <c r="M2504" s="4"/>
      <c r="N2504" s="1"/>
      <c r="O2504" s="4"/>
      <c r="P2504" s="4"/>
      <c r="Q2504" s="4"/>
      <c r="R2504" s="4"/>
      <c r="S2504" s="4"/>
      <c r="T2504" s="1"/>
      <c r="U2504" s="1"/>
      <c r="V2504" s="1"/>
      <c r="W2504" s="1"/>
      <c r="X2504" s="1"/>
      <c r="Y2504" s="1"/>
    </row>
    <row r="2505" spans="1:25" ht="12.75" customHeight="1" x14ac:dyDescent="0.25">
      <c r="A2505" s="4">
        <v>22</v>
      </c>
      <c r="B2505" s="1" t="s">
        <v>1857</v>
      </c>
      <c r="C2505" s="2" t="s">
        <v>1858</v>
      </c>
      <c r="D2505" s="3" t="s">
        <v>19</v>
      </c>
      <c r="E2505" s="11">
        <v>0.10400000000000001</v>
      </c>
      <c r="F2505" s="11">
        <v>23171.02</v>
      </c>
      <c r="G2505" s="11">
        <v>2409.79</v>
      </c>
      <c r="H2505" s="1"/>
      <c r="I2505" s="1"/>
      <c r="J2505" s="1"/>
      <c r="K2505" s="1"/>
      <c r="L2505" s="1"/>
      <c r="M2505" s="4"/>
      <c r="N2505" s="1"/>
      <c r="O2505" s="4"/>
      <c r="P2505" s="4"/>
      <c r="Q2505" s="4"/>
      <c r="R2505" s="4"/>
      <c r="S2505" s="4"/>
      <c r="T2505" s="1"/>
      <c r="U2505" s="1"/>
      <c r="V2505" s="1"/>
      <c r="W2505" s="1"/>
      <c r="X2505" s="1"/>
      <c r="Y2505" s="1"/>
    </row>
    <row r="2506" spans="1:25" ht="12.75" customHeight="1" x14ac:dyDescent="0.25">
      <c r="A2506" s="4">
        <v>23</v>
      </c>
      <c r="B2506" s="1" t="s">
        <v>1859</v>
      </c>
      <c r="C2506" s="2" t="s">
        <v>1860</v>
      </c>
      <c r="D2506" s="3" t="s">
        <v>19</v>
      </c>
      <c r="E2506" s="11">
        <v>1.5E-3</v>
      </c>
      <c r="F2506" s="11">
        <v>15726.4</v>
      </c>
      <c r="G2506" s="11">
        <v>23.59</v>
      </c>
      <c r="H2506" s="1"/>
      <c r="I2506" s="1"/>
      <c r="J2506" s="1"/>
      <c r="K2506" s="1"/>
      <c r="L2506" s="1"/>
      <c r="M2506" s="4"/>
      <c r="N2506" s="1"/>
      <c r="O2506" s="4"/>
      <c r="P2506" s="4"/>
      <c r="Q2506" s="4"/>
      <c r="R2506" s="4"/>
      <c r="S2506" s="4"/>
      <c r="T2506" s="1"/>
      <c r="U2506" s="1"/>
      <c r="V2506" s="1"/>
      <c r="W2506" s="1"/>
      <c r="X2506" s="1"/>
      <c r="Y2506" s="1"/>
    </row>
    <row r="2507" spans="1:25" ht="12.75" customHeight="1" x14ac:dyDescent="0.25">
      <c r="A2507" s="4">
        <v>24</v>
      </c>
      <c r="B2507" s="1" t="s">
        <v>1749</v>
      </c>
      <c r="C2507" s="2" t="s">
        <v>1861</v>
      </c>
      <c r="D2507" s="3" t="s">
        <v>19</v>
      </c>
      <c r="E2507" s="11">
        <v>6.7000000000000004E-2</v>
      </c>
      <c r="F2507" s="11">
        <v>21823.119999999999</v>
      </c>
      <c r="G2507" s="11">
        <v>1462.15</v>
      </c>
      <c r="H2507" s="1"/>
      <c r="I2507" s="1"/>
      <c r="J2507" s="1"/>
      <c r="K2507" s="1"/>
      <c r="L2507" s="1"/>
      <c r="M2507" s="4"/>
      <c r="N2507" s="1"/>
      <c r="O2507" s="4"/>
      <c r="P2507" s="4"/>
      <c r="Q2507" s="4"/>
      <c r="R2507" s="4"/>
      <c r="S2507" s="4"/>
      <c r="T2507" s="1"/>
      <c r="U2507" s="1"/>
      <c r="V2507" s="1"/>
      <c r="W2507" s="1"/>
      <c r="X2507" s="1"/>
      <c r="Y2507" s="1"/>
    </row>
    <row r="2508" spans="1:25" ht="12.75" customHeight="1" x14ac:dyDescent="0.25">
      <c r="A2508" s="4">
        <v>25</v>
      </c>
      <c r="B2508" s="1" t="s">
        <v>1725</v>
      </c>
      <c r="C2508" s="2" t="s">
        <v>2105</v>
      </c>
      <c r="D2508" s="3" t="s">
        <v>37</v>
      </c>
      <c r="E2508" s="11">
        <v>0.03</v>
      </c>
      <c r="F2508" s="11">
        <v>1038.2</v>
      </c>
      <c r="G2508" s="11">
        <v>31.15</v>
      </c>
      <c r="H2508" s="1"/>
      <c r="I2508" s="1"/>
      <c r="J2508" s="1"/>
      <c r="K2508" s="1"/>
      <c r="L2508" s="1"/>
      <c r="M2508" s="4"/>
      <c r="N2508" s="1"/>
      <c r="O2508" s="4"/>
      <c r="P2508" s="4"/>
      <c r="Q2508" s="4"/>
      <c r="R2508" s="4"/>
      <c r="S2508" s="4"/>
      <c r="T2508" s="1"/>
      <c r="U2508" s="1"/>
      <c r="V2508" s="1"/>
      <c r="W2508" s="1"/>
      <c r="X2508" s="1"/>
      <c r="Y2508" s="1"/>
    </row>
    <row r="2509" spans="1:25" ht="12.75" customHeight="1" x14ac:dyDescent="0.25">
      <c r="A2509" s="4">
        <v>26</v>
      </c>
      <c r="B2509" s="1" t="s">
        <v>1864</v>
      </c>
      <c r="C2509" s="1" t="s">
        <v>1865</v>
      </c>
      <c r="D2509" s="3" t="s">
        <v>19</v>
      </c>
      <c r="E2509" s="11">
        <v>1.5E-3</v>
      </c>
      <c r="F2509" s="11">
        <v>52164.33</v>
      </c>
      <c r="G2509" s="11">
        <v>78.25</v>
      </c>
      <c r="H2509" s="1"/>
      <c r="I2509" s="1"/>
      <c r="J2509" s="1"/>
      <c r="K2509" s="1"/>
      <c r="L2509" s="1"/>
      <c r="M2509" s="4"/>
      <c r="N2509" s="1"/>
      <c r="O2509" s="4"/>
      <c r="P2509" s="4"/>
      <c r="Q2509" s="4"/>
      <c r="R2509" s="4"/>
      <c r="S2509" s="4"/>
      <c r="T2509" s="1"/>
      <c r="U2509" s="1"/>
      <c r="V2509" s="1"/>
      <c r="W2509" s="1"/>
      <c r="X2509" s="1"/>
      <c r="Y2509" s="1"/>
    </row>
    <row r="2510" spans="1:25" ht="12.75" customHeight="1" x14ac:dyDescent="0.25">
      <c r="A2510" s="4">
        <v>27</v>
      </c>
      <c r="B2510" s="1" t="s">
        <v>1862</v>
      </c>
      <c r="C2510" s="1" t="s">
        <v>1863</v>
      </c>
      <c r="D2510" s="3" t="s">
        <v>19</v>
      </c>
      <c r="E2510" s="11">
        <v>1.5E-3</v>
      </c>
      <c r="F2510" s="11">
        <v>38289.26</v>
      </c>
      <c r="G2510" s="11">
        <v>57.43</v>
      </c>
      <c r="H2510" s="1"/>
      <c r="I2510" s="1"/>
      <c r="J2510" s="1"/>
      <c r="K2510" s="1"/>
      <c r="L2510" s="1"/>
      <c r="M2510" s="4"/>
      <c r="N2510" s="1"/>
      <c r="O2510" s="4"/>
      <c r="P2510" s="4"/>
      <c r="Q2510" s="4"/>
      <c r="R2510" s="4"/>
      <c r="S2510" s="4"/>
      <c r="T2510" s="1"/>
      <c r="U2510" s="1"/>
      <c r="V2510" s="1"/>
      <c r="W2510" s="1"/>
      <c r="X2510" s="1"/>
      <c r="Y2510" s="1"/>
    </row>
    <row r="2511" spans="1:25" ht="12.75" customHeight="1" x14ac:dyDescent="0.25">
      <c r="A2511" s="4">
        <v>28</v>
      </c>
      <c r="B2511" s="1" t="s">
        <v>1534</v>
      </c>
      <c r="C2511" s="2" t="s">
        <v>1535</v>
      </c>
      <c r="D2511" s="3" t="s">
        <v>35</v>
      </c>
      <c r="E2511" s="11">
        <v>1</v>
      </c>
      <c r="F2511" s="11">
        <v>117.29</v>
      </c>
      <c r="G2511" s="11">
        <v>117.29</v>
      </c>
      <c r="H2511" s="1"/>
      <c r="I2511" s="1"/>
      <c r="J2511" s="1"/>
      <c r="K2511" s="1"/>
      <c r="L2511" s="1"/>
      <c r="M2511" s="4"/>
      <c r="N2511" s="1"/>
      <c r="O2511" s="4"/>
      <c r="P2511" s="4"/>
      <c r="Q2511" s="4"/>
      <c r="R2511" s="4"/>
      <c r="S2511" s="4"/>
      <c r="T2511" s="1"/>
      <c r="U2511" s="1"/>
      <c r="V2511" s="1"/>
      <c r="W2511" s="1"/>
      <c r="X2511" s="1"/>
      <c r="Y2511" s="1"/>
    </row>
    <row r="2512" spans="1:25" ht="12.75" customHeight="1" x14ac:dyDescent="0.25">
      <c r="A2512" s="4">
        <v>29</v>
      </c>
      <c r="B2512" s="2" t="s">
        <v>2812</v>
      </c>
      <c r="C2512" s="2" t="s">
        <v>1695</v>
      </c>
      <c r="D2512" s="3" t="s">
        <v>35</v>
      </c>
      <c r="E2512" s="11">
        <v>1</v>
      </c>
      <c r="F2512" s="11">
        <v>193.83</v>
      </c>
      <c r="G2512" s="11">
        <v>193.83</v>
      </c>
      <c r="H2512" s="1"/>
      <c r="I2512" s="1"/>
      <c r="J2512" s="1"/>
      <c r="K2512" s="1"/>
      <c r="L2512" s="1"/>
      <c r="M2512" s="4"/>
      <c r="N2512" s="1"/>
      <c r="O2512" s="4"/>
      <c r="P2512" s="4"/>
      <c r="Q2512" s="4"/>
      <c r="R2512" s="4"/>
      <c r="S2512" s="4"/>
      <c r="T2512" s="1"/>
      <c r="U2512" s="1"/>
      <c r="V2512" s="1"/>
      <c r="W2512" s="1"/>
      <c r="X2512" s="1"/>
      <c r="Y2512" s="1"/>
    </row>
    <row r="2513" spans="1:25" ht="12.75" customHeight="1" x14ac:dyDescent="0.25">
      <c r="A2513" s="4" t="s">
        <v>2106</v>
      </c>
      <c r="B2513" s="1"/>
      <c r="C2513" s="1"/>
      <c r="D2513" s="3"/>
      <c r="E2513" s="3"/>
      <c r="F2513" s="3"/>
      <c r="G2513" s="3"/>
      <c r="H2513" s="1"/>
      <c r="I2513" s="1"/>
      <c r="J2513" s="1"/>
      <c r="K2513" s="1"/>
      <c r="L2513" s="1"/>
      <c r="M2513" s="4"/>
      <c r="N2513" s="1"/>
      <c r="O2513" s="4"/>
      <c r="P2513" s="4"/>
      <c r="Q2513" s="4"/>
      <c r="R2513" s="4"/>
      <c r="S2513" s="4"/>
      <c r="T2513" s="1"/>
      <c r="U2513" s="1"/>
      <c r="V2513" s="1"/>
      <c r="W2513" s="1"/>
      <c r="X2513" s="1"/>
      <c r="Y2513" s="1"/>
    </row>
    <row r="2514" spans="1:25" ht="12.75" customHeight="1" x14ac:dyDescent="0.25">
      <c r="A2514" s="4">
        <v>1</v>
      </c>
      <c r="B2514" s="1" t="s">
        <v>2107</v>
      </c>
      <c r="C2514" s="2" t="s">
        <v>2108</v>
      </c>
      <c r="D2514" s="3" t="s">
        <v>83</v>
      </c>
      <c r="E2514" s="11">
        <v>0.32</v>
      </c>
      <c r="F2514" s="11">
        <v>14417.65</v>
      </c>
      <c r="G2514" s="11">
        <v>4613.6499999999996</v>
      </c>
      <c r="H2514" s="1"/>
      <c r="I2514" s="1"/>
      <c r="J2514" s="1"/>
      <c r="K2514" s="1"/>
      <c r="L2514" s="1"/>
      <c r="M2514" s="4"/>
      <c r="N2514" s="1"/>
      <c r="O2514" s="4"/>
      <c r="P2514" s="4"/>
      <c r="Q2514" s="4"/>
      <c r="R2514" s="4"/>
      <c r="S2514" s="4"/>
      <c r="T2514" s="1"/>
      <c r="U2514" s="1"/>
      <c r="V2514" s="1"/>
      <c r="W2514" s="1"/>
      <c r="X2514" s="1"/>
      <c r="Y2514" s="1"/>
    </row>
    <row r="2515" spans="1:25" ht="12.75" customHeight="1" x14ac:dyDescent="0.25">
      <c r="A2515" s="4">
        <v>2</v>
      </c>
      <c r="B2515" s="1" t="s">
        <v>2109</v>
      </c>
      <c r="C2515" s="2" t="s">
        <v>2110</v>
      </c>
      <c r="D2515" s="3" t="s">
        <v>69</v>
      </c>
      <c r="E2515" s="11">
        <v>31.84</v>
      </c>
      <c r="F2515" s="11">
        <v>370.23</v>
      </c>
      <c r="G2515" s="11">
        <v>11788.12</v>
      </c>
      <c r="H2515" s="1"/>
      <c r="I2515" s="1"/>
      <c r="J2515" s="1"/>
      <c r="K2515" s="1"/>
      <c r="L2515" s="1"/>
      <c r="M2515" s="4"/>
      <c r="N2515" s="1"/>
      <c r="O2515" s="4"/>
      <c r="P2515" s="4"/>
      <c r="Q2515" s="4"/>
      <c r="R2515" s="4"/>
      <c r="S2515" s="4"/>
      <c r="T2515" s="1"/>
      <c r="U2515" s="1"/>
      <c r="V2515" s="1"/>
      <c r="W2515" s="1"/>
      <c r="X2515" s="1"/>
      <c r="Y2515" s="1"/>
    </row>
    <row r="2516" spans="1:25" ht="12.75" customHeight="1" x14ac:dyDescent="0.25">
      <c r="A2516" s="4">
        <v>3</v>
      </c>
      <c r="B2516" s="1" t="s">
        <v>1347</v>
      </c>
      <c r="C2516" s="2" t="s">
        <v>2111</v>
      </c>
      <c r="D2516" s="3" t="s">
        <v>35</v>
      </c>
      <c r="E2516" s="11">
        <v>1</v>
      </c>
      <c r="F2516" s="11">
        <v>352.91</v>
      </c>
      <c r="G2516" s="11">
        <v>352.91</v>
      </c>
      <c r="H2516" s="1"/>
      <c r="I2516" s="1"/>
      <c r="J2516" s="1"/>
      <c r="K2516" s="1"/>
      <c r="L2516" s="1"/>
      <c r="M2516" s="4"/>
      <c r="N2516" s="1"/>
      <c r="O2516" s="4"/>
      <c r="P2516" s="4"/>
      <c r="Q2516" s="4"/>
      <c r="R2516" s="4"/>
      <c r="S2516" s="4"/>
      <c r="T2516" s="1"/>
      <c r="U2516" s="1"/>
      <c r="V2516" s="1"/>
      <c r="W2516" s="1"/>
      <c r="X2516" s="1"/>
      <c r="Y2516" s="1"/>
    </row>
    <row r="2517" spans="1:25" ht="12.75" customHeight="1" x14ac:dyDescent="0.25">
      <c r="A2517" s="4">
        <v>4</v>
      </c>
      <c r="B2517" s="1" t="s">
        <v>2112</v>
      </c>
      <c r="C2517" s="2" t="s">
        <v>2113</v>
      </c>
      <c r="D2517" s="3" t="s">
        <v>35</v>
      </c>
      <c r="E2517" s="11">
        <v>1</v>
      </c>
      <c r="F2517" s="11">
        <v>21758.16</v>
      </c>
      <c r="G2517" s="11">
        <v>21758.16</v>
      </c>
      <c r="H2517" s="1"/>
      <c r="I2517" s="1"/>
      <c r="J2517" s="1"/>
      <c r="K2517" s="1"/>
      <c r="L2517" s="1"/>
      <c r="M2517" s="4"/>
      <c r="N2517" s="1"/>
      <c r="O2517" s="4"/>
      <c r="P2517" s="4"/>
      <c r="Q2517" s="4"/>
      <c r="R2517" s="4"/>
      <c r="S2517" s="4"/>
      <c r="T2517" s="1"/>
      <c r="U2517" s="1"/>
      <c r="V2517" s="1"/>
      <c r="W2517" s="1"/>
      <c r="X2517" s="1"/>
      <c r="Y2517" s="1"/>
    </row>
    <row r="2518" spans="1:25" ht="12.75" customHeight="1" x14ac:dyDescent="0.25">
      <c r="A2518" s="4">
        <v>5</v>
      </c>
      <c r="B2518" s="1" t="s">
        <v>2114</v>
      </c>
      <c r="C2518" s="2" t="s">
        <v>2115</v>
      </c>
      <c r="D2518" s="3" t="s">
        <v>35</v>
      </c>
      <c r="E2518" s="11">
        <v>1</v>
      </c>
      <c r="F2518" s="11">
        <v>376.44</v>
      </c>
      <c r="G2518" s="11">
        <v>376.44</v>
      </c>
      <c r="H2518" s="1"/>
      <c r="I2518" s="1"/>
      <c r="J2518" s="1"/>
      <c r="K2518" s="1"/>
      <c r="L2518" s="1"/>
      <c r="M2518" s="4"/>
      <c r="N2518" s="1"/>
      <c r="O2518" s="4"/>
      <c r="P2518" s="4"/>
      <c r="Q2518" s="4"/>
      <c r="R2518" s="4"/>
      <c r="S2518" s="4"/>
      <c r="T2518" s="1"/>
      <c r="U2518" s="1"/>
      <c r="V2518" s="1"/>
      <c r="W2518" s="1"/>
      <c r="X2518" s="1"/>
      <c r="Y2518" s="1"/>
    </row>
    <row r="2519" spans="1:25" ht="12.75" customHeight="1" x14ac:dyDescent="0.25">
      <c r="A2519" s="4">
        <v>6</v>
      </c>
      <c r="B2519" s="1" t="s">
        <v>2116</v>
      </c>
      <c r="C2519" s="2" t="s">
        <v>2117</v>
      </c>
      <c r="D2519" s="3" t="s">
        <v>35</v>
      </c>
      <c r="E2519" s="11">
        <v>1</v>
      </c>
      <c r="F2519" s="11">
        <v>322.17</v>
      </c>
      <c r="G2519" s="11">
        <v>322.17</v>
      </c>
      <c r="H2519" s="1"/>
      <c r="I2519" s="1"/>
      <c r="J2519" s="1"/>
      <c r="K2519" s="1"/>
      <c r="L2519" s="1"/>
      <c r="M2519" s="4"/>
      <c r="N2519" s="1"/>
      <c r="O2519" s="4"/>
      <c r="P2519" s="4"/>
      <c r="Q2519" s="4"/>
      <c r="R2519" s="4"/>
      <c r="S2519" s="4"/>
      <c r="T2519" s="1"/>
      <c r="U2519" s="1"/>
      <c r="V2519" s="1"/>
      <c r="W2519" s="1"/>
      <c r="X2519" s="1"/>
      <c r="Y2519" s="1"/>
    </row>
    <row r="2520" spans="1:25" ht="12.75" customHeight="1" x14ac:dyDescent="0.25">
      <c r="A2520" s="4">
        <v>7</v>
      </c>
      <c r="B2520" s="1" t="s">
        <v>2118</v>
      </c>
      <c r="C2520" s="1" t="s">
        <v>2119</v>
      </c>
      <c r="D2520" s="3" t="s">
        <v>35</v>
      </c>
      <c r="E2520" s="11">
        <v>1</v>
      </c>
      <c r="F2520" s="11">
        <v>305.29000000000002</v>
      </c>
      <c r="G2520" s="11">
        <v>305.29000000000002</v>
      </c>
      <c r="H2520" s="1"/>
      <c r="I2520" s="1"/>
      <c r="J2520" s="1"/>
      <c r="K2520" s="1"/>
      <c r="L2520" s="1"/>
      <c r="M2520" s="4"/>
      <c r="N2520" s="1"/>
      <c r="O2520" s="4"/>
      <c r="P2520" s="4"/>
      <c r="Q2520" s="4"/>
      <c r="R2520" s="4"/>
      <c r="S2520" s="4"/>
      <c r="T2520" s="1"/>
      <c r="U2520" s="1"/>
      <c r="V2520" s="1"/>
      <c r="W2520" s="1"/>
      <c r="X2520" s="1"/>
      <c r="Y2520" s="1"/>
    </row>
    <row r="2521" spans="1:25" ht="12.75" customHeight="1" x14ac:dyDescent="0.25">
      <c r="A2521" s="4">
        <v>8</v>
      </c>
      <c r="B2521" s="1" t="s">
        <v>2114</v>
      </c>
      <c r="C2521" s="2" t="s">
        <v>2120</v>
      </c>
      <c r="D2521" s="3" t="s">
        <v>35</v>
      </c>
      <c r="E2521" s="11">
        <v>1</v>
      </c>
      <c r="F2521" s="11">
        <v>442.01</v>
      </c>
      <c r="G2521" s="11">
        <v>442.01</v>
      </c>
      <c r="H2521" s="1"/>
      <c r="I2521" s="1"/>
      <c r="J2521" s="1"/>
      <c r="K2521" s="1"/>
      <c r="L2521" s="1"/>
      <c r="M2521" s="4"/>
      <c r="N2521" s="1"/>
      <c r="O2521" s="4"/>
      <c r="P2521" s="4"/>
      <c r="Q2521" s="4"/>
      <c r="R2521" s="4"/>
      <c r="S2521" s="4"/>
      <c r="T2521" s="1"/>
      <c r="U2521" s="1"/>
      <c r="V2521" s="1"/>
      <c r="W2521" s="1"/>
      <c r="X2521" s="1"/>
      <c r="Y2521" s="1"/>
    </row>
    <row r="2522" spans="1:25" ht="12.75" customHeight="1" x14ac:dyDescent="0.25">
      <c r="A2522" s="4">
        <v>9</v>
      </c>
      <c r="B2522" s="1" t="s">
        <v>2121</v>
      </c>
      <c r="C2522" s="1" t="s">
        <v>2122</v>
      </c>
      <c r="D2522" s="3" t="s">
        <v>35</v>
      </c>
      <c r="E2522" s="11">
        <v>1</v>
      </c>
      <c r="F2522" s="11">
        <v>549.03</v>
      </c>
      <c r="G2522" s="11">
        <v>549.03</v>
      </c>
      <c r="H2522" s="1"/>
      <c r="I2522" s="1"/>
      <c r="J2522" s="1"/>
      <c r="K2522" s="1"/>
      <c r="L2522" s="1"/>
      <c r="M2522" s="4"/>
      <c r="N2522" s="1"/>
      <c r="O2522" s="4"/>
      <c r="P2522" s="4"/>
      <c r="Q2522" s="4"/>
      <c r="R2522" s="4"/>
      <c r="S2522" s="4"/>
      <c r="T2522" s="1"/>
      <c r="U2522" s="1"/>
      <c r="V2522" s="1"/>
      <c r="W2522" s="1"/>
      <c r="X2522" s="1"/>
      <c r="Y2522" s="1"/>
    </row>
    <row r="2523" spans="1:25" ht="12.75" customHeight="1" x14ac:dyDescent="0.25">
      <c r="A2523" s="4">
        <v>10</v>
      </c>
      <c r="B2523" s="1" t="s">
        <v>2123</v>
      </c>
      <c r="C2523" s="2" t="s">
        <v>2124</v>
      </c>
      <c r="D2523" s="3" t="s">
        <v>35</v>
      </c>
      <c r="E2523" s="11">
        <v>3</v>
      </c>
      <c r="F2523" s="11">
        <v>172.62</v>
      </c>
      <c r="G2523" s="11">
        <v>517.86</v>
      </c>
      <c r="H2523" s="1"/>
      <c r="I2523" s="1"/>
      <c r="J2523" s="1"/>
      <c r="K2523" s="1"/>
      <c r="L2523" s="1"/>
      <c r="M2523" s="4"/>
      <c r="N2523" s="1"/>
      <c r="O2523" s="4"/>
      <c r="P2523" s="4"/>
      <c r="Q2523" s="4"/>
      <c r="R2523" s="4"/>
      <c r="S2523" s="4"/>
      <c r="T2523" s="1"/>
      <c r="U2523" s="1"/>
      <c r="V2523" s="1"/>
      <c r="W2523" s="1"/>
      <c r="X2523" s="1"/>
      <c r="Y2523" s="1"/>
    </row>
    <row r="2524" spans="1:25" ht="12.75" customHeight="1" x14ac:dyDescent="0.25">
      <c r="A2524" s="4">
        <v>11</v>
      </c>
      <c r="B2524" s="1" t="s">
        <v>2123</v>
      </c>
      <c r="C2524" s="2" t="s">
        <v>2125</v>
      </c>
      <c r="D2524" s="3" t="s">
        <v>35</v>
      </c>
      <c r="E2524" s="11">
        <v>2</v>
      </c>
      <c r="F2524" s="11">
        <v>172.62</v>
      </c>
      <c r="G2524" s="11">
        <v>345.24</v>
      </c>
      <c r="H2524" s="1"/>
      <c r="I2524" s="1"/>
      <c r="J2524" s="1"/>
      <c r="K2524" s="1"/>
      <c r="L2524" s="1"/>
      <c r="M2524" s="4"/>
      <c r="N2524" s="1"/>
      <c r="O2524" s="4"/>
      <c r="P2524" s="4"/>
      <c r="Q2524" s="4"/>
      <c r="R2524" s="4"/>
      <c r="S2524" s="4"/>
      <c r="T2524" s="1"/>
      <c r="U2524" s="1"/>
      <c r="V2524" s="1"/>
      <c r="W2524" s="1"/>
      <c r="X2524" s="1"/>
      <c r="Y2524" s="1"/>
    </row>
    <row r="2525" spans="1:25" ht="12.75" customHeight="1" x14ac:dyDescent="0.25">
      <c r="A2525" s="4">
        <v>12</v>
      </c>
      <c r="B2525" s="1" t="s">
        <v>2126</v>
      </c>
      <c r="C2525" s="1" t="s">
        <v>2127</v>
      </c>
      <c r="D2525" s="3" t="s">
        <v>79</v>
      </c>
      <c r="E2525" s="11">
        <v>0.22</v>
      </c>
      <c r="F2525" s="11">
        <v>384.03</v>
      </c>
      <c r="G2525" s="11">
        <v>84.49</v>
      </c>
      <c r="H2525" s="1"/>
      <c r="I2525" s="1"/>
      <c r="J2525" s="1"/>
      <c r="K2525" s="1"/>
      <c r="L2525" s="1"/>
      <c r="M2525" s="4"/>
      <c r="N2525" s="1"/>
      <c r="O2525" s="4"/>
      <c r="P2525" s="4"/>
      <c r="Q2525" s="4"/>
      <c r="R2525" s="4"/>
      <c r="S2525" s="4"/>
      <c r="T2525" s="1"/>
      <c r="U2525" s="1"/>
      <c r="V2525" s="1"/>
      <c r="W2525" s="1"/>
      <c r="X2525" s="1"/>
      <c r="Y2525" s="1"/>
    </row>
    <row r="2526" spans="1:25" ht="12.75" customHeight="1" x14ac:dyDescent="0.25">
      <c r="A2526" s="4">
        <v>13</v>
      </c>
      <c r="B2526" s="2" t="s">
        <v>2867</v>
      </c>
      <c r="C2526" s="1" t="s">
        <v>2128</v>
      </c>
      <c r="D2526" s="3" t="s">
        <v>35</v>
      </c>
      <c r="E2526" s="11">
        <v>22</v>
      </c>
      <c r="F2526" s="11">
        <v>40.229999999999997</v>
      </c>
      <c r="G2526" s="11">
        <v>885.06</v>
      </c>
      <c r="H2526" s="1"/>
      <c r="I2526" s="1"/>
      <c r="J2526" s="1"/>
      <c r="K2526" s="1"/>
      <c r="L2526" s="1"/>
      <c r="M2526" s="4"/>
      <c r="N2526" s="1"/>
      <c r="O2526" s="4"/>
      <c r="P2526" s="4"/>
      <c r="Q2526" s="4"/>
      <c r="R2526" s="4"/>
      <c r="S2526" s="4"/>
      <c r="T2526" s="1"/>
      <c r="U2526" s="1"/>
      <c r="V2526" s="1"/>
      <c r="W2526" s="1"/>
      <c r="X2526" s="1"/>
      <c r="Y2526" s="1"/>
    </row>
    <row r="2527" spans="1:25" ht="12.75" customHeight="1" x14ac:dyDescent="0.25">
      <c r="A2527" s="4">
        <v>14</v>
      </c>
      <c r="B2527" s="1" t="s">
        <v>838</v>
      </c>
      <c r="C2527" s="1" t="s">
        <v>2129</v>
      </c>
      <c r="D2527" s="3" t="s">
        <v>149</v>
      </c>
      <c r="E2527" s="11">
        <v>15</v>
      </c>
      <c r="F2527" s="11">
        <v>42.15</v>
      </c>
      <c r="G2527" s="11">
        <v>632.25</v>
      </c>
      <c r="H2527" s="1"/>
      <c r="I2527" s="1"/>
      <c r="J2527" s="1"/>
      <c r="K2527" s="1"/>
      <c r="L2527" s="1"/>
      <c r="M2527" s="4"/>
      <c r="N2527" s="1"/>
      <c r="O2527" s="4"/>
      <c r="P2527" s="4"/>
      <c r="Q2527" s="4"/>
      <c r="R2527" s="4"/>
      <c r="S2527" s="4"/>
      <c r="T2527" s="1"/>
      <c r="U2527" s="1"/>
      <c r="V2527" s="1"/>
      <c r="W2527" s="1"/>
      <c r="X2527" s="1"/>
      <c r="Y2527" s="1"/>
    </row>
    <row r="2528" spans="1:25" ht="12.75" customHeight="1" x14ac:dyDescent="0.25">
      <c r="A2528" s="4">
        <v>15</v>
      </c>
      <c r="B2528" s="1" t="s">
        <v>646</v>
      </c>
      <c r="C2528" s="2" t="s">
        <v>2130</v>
      </c>
      <c r="D2528" s="3" t="s">
        <v>13</v>
      </c>
      <c r="E2528" s="11">
        <v>3.2000000000000002E-3</v>
      </c>
      <c r="F2528" s="11">
        <v>97034.34</v>
      </c>
      <c r="G2528" s="11">
        <v>310.51</v>
      </c>
      <c r="H2528" s="1"/>
      <c r="I2528" s="1"/>
      <c r="J2528" s="1"/>
      <c r="K2528" s="1"/>
      <c r="L2528" s="1"/>
      <c r="M2528" s="4"/>
      <c r="N2528" s="1"/>
      <c r="O2528" s="4"/>
      <c r="P2528" s="4"/>
      <c r="Q2528" s="4"/>
      <c r="R2528" s="4"/>
      <c r="S2528" s="4"/>
      <c r="T2528" s="1"/>
      <c r="U2528" s="1"/>
      <c r="V2528" s="1"/>
      <c r="W2528" s="1"/>
      <c r="X2528" s="1"/>
      <c r="Y2528" s="1"/>
    </row>
    <row r="2529" spans="1:25" ht="12.75" customHeight="1" x14ac:dyDescent="0.25">
      <c r="A2529" s="4">
        <v>16</v>
      </c>
      <c r="B2529" s="1" t="s">
        <v>2131</v>
      </c>
      <c r="C2529" s="2" t="s">
        <v>2132</v>
      </c>
      <c r="D2529" s="3" t="s">
        <v>48</v>
      </c>
      <c r="E2529" s="11">
        <v>0.32640000000000002</v>
      </c>
      <c r="F2529" s="11">
        <v>2464.86</v>
      </c>
      <c r="G2529" s="11">
        <v>804.53</v>
      </c>
      <c r="H2529" s="1"/>
      <c r="I2529" s="1"/>
      <c r="J2529" s="1"/>
      <c r="K2529" s="1"/>
      <c r="L2529" s="1"/>
      <c r="M2529" s="4"/>
      <c r="N2529" s="1"/>
      <c r="O2529" s="4"/>
      <c r="P2529" s="4"/>
      <c r="Q2529" s="4"/>
      <c r="R2529" s="4"/>
      <c r="S2529" s="4"/>
      <c r="T2529" s="1"/>
      <c r="U2529" s="1"/>
      <c r="V2529" s="1"/>
      <c r="W2529" s="1"/>
      <c r="X2529" s="1"/>
      <c r="Y2529" s="1"/>
    </row>
    <row r="2530" spans="1:25" ht="12.75" customHeight="1" x14ac:dyDescent="0.25">
      <c r="A2530" s="4">
        <v>17</v>
      </c>
      <c r="B2530" s="1" t="s">
        <v>2133</v>
      </c>
      <c r="C2530" s="1" t="s">
        <v>2134</v>
      </c>
      <c r="D2530" s="3" t="s">
        <v>21</v>
      </c>
      <c r="E2530" s="11">
        <v>1.2000000000000001E-3</v>
      </c>
      <c r="F2530" s="11">
        <v>118614.53</v>
      </c>
      <c r="G2530" s="11">
        <v>142.34</v>
      </c>
      <c r="H2530" s="1"/>
      <c r="I2530" s="1"/>
      <c r="J2530" s="1"/>
      <c r="K2530" s="1"/>
      <c r="L2530" s="1"/>
      <c r="M2530" s="4"/>
      <c r="N2530" s="1"/>
      <c r="O2530" s="4"/>
      <c r="P2530" s="4"/>
      <c r="Q2530" s="4"/>
      <c r="R2530" s="4"/>
      <c r="S2530" s="4"/>
      <c r="T2530" s="1"/>
      <c r="U2530" s="1"/>
      <c r="V2530" s="1"/>
      <c r="W2530" s="1"/>
      <c r="X2530" s="1"/>
      <c r="Y2530" s="1"/>
    </row>
    <row r="2531" spans="1:25" ht="12.75" customHeight="1" x14ac:dyDescent="0.25">
      <c r="A2531" s="4">
        <v>18</v>
      </c>
      <c r="B2531" s="1" t="s">
        <v>2135</v>
      </c>
      <c r="C2531" s="2" t="s">
        <v>2136</v>
      </c>
      <c r="D2531" s="3" t="s">
        <v>2137</v>
      </c>
      <c r="E2531" s="11">
        <v>2</v>
      </c>
      <c r="F2531" s="11">
        <v>142.01</v>
      </c>
      <c r="G2531" s="11">
        <v>284.02</v>
      </c>
      <c r="H2531" s="1"/>
      <c r="I2531" s="1"/>
      <c r="J2531" s="1"/>
      <c r="K2531" s="1"/>
      <c r="L2531" s="1"/>
      <c r="M2531" s="4"/>
      <c r="N2531" s="1"/>
      <c r="O2531" s="4"/>
      <c r="P2531" s="4"/>
      <c r="Q2531" s="4"/>
      <c r="R2531" s="4"/>
      <c r="S2531" s="4"/>
      <c r="T2531" s="1"/>
      <c r="U2531" s="1"/>
      <c r="V2531" s="1"/>
      <c r="W2531" s="1"/>
      <c r="X2531" s="1"/>
      <c r="Y2531" s="1"/>
    </row>
    <row r="2532" spans="1:25" ht="12.75" customHeight="1" x14ac:dyDescent="0.25">
      <c r="A2532" s="4">
        <v>19</v>
      </c>
      <c r="B2532" s="2" t="s">
        <v>2520</v>
      </c>
      <c r="C2532" s="2" t="s">
        <v>2138</v>
      </c>
      <c r="D2532" s="3" t="s">
        <v>83</v>
      </c>
      <c r="E2532" s="11">
        <v>0.32</v>
      </c>
      <c r="F2532" s="11">
        <v>5080.37</v>
      </c>
      <c r="G2532" s="11">
        <v>1625.72</v>
      </c>
      <c r="H2532" s="1"/>
      <c r="I2532" s="1"/>
      <c r="J2532" s="1"/>
      <c r="K2532" s="1"/>
      <c r="L2532" s="1"/>
      <c r="M2532" s="4"/>
      <c r="N2532" s="1"/>
      <c r="O2532" s="4"/>
      <c r="P2532" s="4"/>
      <c r="Q2532" s="4"/>
      <c r="R2532" s="4"/>
      <c r="S2532" s="4"/>
      <c r="T2532" s="1"/>
      <c r="U2532" s="1"/>
      <c r="V2532" s="1"/>
      <c r="W2532" s="1"/>
      <c r="X2532" s="1"/>
      <c r="Y2532" s="1"/>
    </row>
    <row r="2533" spans="1:25" ht="12.75" customHeight="1" x14ac:dyDescent="0.25">
      <c r="A2533" s="4">
        <v>20</v>
      </c>
      <c r="B2533" s="2" t="s">
        <v>2521</v>
      </c>
      <c r="C2533" s="2" t="s">
        <v>2139</v>
      </c>
      <c r="D2533" s="3" t="s">
        <v>35</v>
      </c>
      <c r="E2533" s="11">
        <v>1</v>
      </c>
      <c r="F2533" s="11">
        <v>116.11</v>
      </c>
      <c r="G2533" s="11">
        <v>116.11</v>
      </c>
      <c r="H2533" s="1"/>
      <c r="I2533" s="1"/>
      <c r="J2533" s="1"/>
      <c r="K2533" s="1"/>
      <c r="L2533" s="1"/>
      <c r="M2533" s="4"/>
      <c r="N2533" s="1"/>
      <c r="O2533" s="4"/>
      <c r="P2533" s="4"/>
      <c r="Q2533" s="4"/>
      <c r="R2533" s="4"/>
      <c r="S2533" s="4"/>
      <c r="T2533" s="1"/>
      <c r="U2533" s="1"/>
      <c r="V2533" s="1"/>
      <c r="W2533" s="1"/>
      <c r="X2533" s="1"/>
      <c r="Y2533" s="1"/>
    </row>
    <row r="2534" spans="1:25" ht="12.75" customHeight="1" x14ac:dyDescent="0.25">
      <c r="A2534" s="4">
        <v>21</v>
      </c>
      <c r="B2534" s="2" t="s">
        <v>2449</v>
      </c>
      <c r="C2534" s="2" t="s">
        <v>20</v>
      </c>
      <c r="D2534" s="3" t="s">
        <v>21</v>
      </c>
      <c r="E2534" s="11">
        <v>5.3999999999999999E-2</v>
      </c>
      <c r="F2534" s="11" t="s">
        <v>22</v>
      </c>
      <c r="G2534" s="11" t="s">
        <v>22</v>
      </c>
      <c r="H2534" s="1"/>
      <c r="I2534" s="1"/>
      <c r="J2534" s="1"/>
      <c r="K2534" s="1"/>
      <c r="L2534" s="1"/>
      <c r="M2534" s="4"/>
      <c r="N2534" s="1"/>
      <c r="O2534" s="4"/>
      <c r="P2534" s="4"/>
      <c r="Q2534" s="4"/>
      <c r="R2534" s="4"/>
      <c r="S2534" s="4"/>
      <c r="T2534" s="1"/>
      <c r="U2534" s="1"/>
      <c r="V2534" s="1"/>
      <c r="W2534" s="1"/>
      <c r="X2534" s="1"/>
      <c r="Y2534" s="1"/>
    </row>
    <row r="2535" spans="1:25" ht="12.75" customHeight="1" x14ac:dyDescent="0.25">
      <c r="A2535" s="4">
        <v>22</v>
      </c>
      <c r="B2535" s="1" t="s">
        <v>2140</v>
      </c>
      <c r="C2535" s="2" t="s">
        <v>2141</v>
      </c>
      <c r="D2535" s="3" t="s">
        <v>83</v>
      </c>
      <c r="E2535" s="11">
        <v>7.0000000000000021E-2</v>
      </c>
      <c r="F2535" s="11">
        <v>12492.22</v>
      </c>
      <c r="G2535" s="11">
        <v>874.46</v>
      </c>
      <c r="H2535" s="1"/>
      <c r="I2535" s="1"/>
      <c r="J2535" s="1"/>
      <c r="K2535" s="1"/>
      <c r="L2535" s="1"/>
      <c r="M2535" s="4"/>
      <c r="N2535" s="1"/>
      <c r="O2535" s="4"/>
      <c r="P2535" s="4"/>
      <c r="Q2535" s="4"/>
      <c r="R2535" s="4"/>
      <c r="S2535" s="4"/>
      <c r="T2535" s="1"/>
      <c r="U2535" s="1"/>
      <c r="V2535" s="1"/>
      <c r="W2535" s="1"/>
      <c r="X2535" s="1"/>
      <c r="Y2535" s="1"/>
    </row>
    <row r="2536" spans="1:25" ht="12.75" customHeight="1" x14ac:dyDescent="0.25">
      <c r="A2536" s="4">
        <v>23</v>
      </c>
      <c r="B2536" s="1" t="s">
        <v>2142</v>
      </c>
      <c r="C2536" s="2" t="s">
        <v>2143</v>
      </c>
      <c r="D2536" s="3" t="s">
        <v>69</v>
      </c>
      <c r="E2536" s="11">
        <v>6.5659999999999998</v>
      </c>
      <c r="F2536" s="11">
        <v>57.89</v>
      </c>
      <c r="G2536" s="11">
        <v>380.11</v>
      </c>
      <c r="H2536" s="1"/>
      <c r="I2536" s="1"/>
      <c r="J2536" s="1"/>
      <c r="K2536" s="1"/>
      <c r="L2536" s="1"/>
      <c r="M2536" s="4"/>
      <c r="N2536" s="1"/>
      <c r="O2536" s="4"/>
      <c r="P2536" s="4"/>
      <c r="Q2536" s="4"/>
      <c r="R2536" s="4"/>
      <c r="S2536" s="4"/>
      <c r="T2536" s="1"/>
      <c r="U2536" s="1"/>
      <c r="V2536" s="1"/>
      <c r="W2536" s="1"/>
      <c r="X2536" s="1"/>
      <c r="Y2536" s="1"/>
    </row>
    <row r="2537" spans="1:25" ht="12.75" customHeight="1" x14ac:dyDescent="0.25">
      <c r="A2537" s="4">
        <v>24</v>
      </c>
      <c r="B2537" s="1" t="s">
        <v>2144</v>
      </c>
      <c r="C2537" s="2" t="s">
        <v>2145</v>
      </c>
      <c r="D2537" s="3" t="s">
        <v>83</v>
      </c>
      <c r="E2537" s="11">
        <v>0.05</v>
      </c>
      <c r="F2537" s="11">
        <v>14360.96</v>
      </c>
      <c r="G2537" s="11">
        <v>718.05</v>
      </c>
      <c r="H2537" s="1"/>
      <c r="I2537" s="1"/>
      <c r="J2537" s="1"/>
      <c r="K2537" s="1"/>
      <c r="L2537" s="1"/>
      <c r="M2537" s="4"/>
      <c r="N2537" s="1"/>
      <c r="O2537" s="4"/>
      <c r="P2537" s="4"/>
      <c r="Q2537" s="4"/>
      <c r="R2537" s="4"/>
      <c r="S2537" s="4"/>
      <c r="T2537" s="1"/>
      <c r="U2537" s="1"/>
      <c r="V2537" s="1"/>
      <c r="W2537" s="1"/>
      <c r="X2537" s="1"/>
      <c r="Y2537" s="1"/>
    </row>
    <row r="2538" spans="1:25" ht="12.75" customHeight="1" x14ac:dyDescent="0.25">
      <c r="A2538" s="4">
        <v>25</v>
      </c>
      <c r="B2538" s="1" t="s">
        <v>2146</v>
      </c>
      <c r="C2538" s="2" t="s">
        <v>2147</v>
      </c>
      <c r="D2538" s="3" t="s">
        <v>69</v>
      </c>
      <c r="E2538" s="11">
        <v>4.7300000000000004</v>
      </c>
      <c r="F2538" s="11">
        <v>209.97</v>
      </c>
      <c r="G2538" s="11">
        <v>993.16</v>
      </c>
      <c r="H2538" s="1"/>
      <c r="I2538" s="1"/>
      <c r="J2538" s="1"/>
      <c r="K2538" s="1"/>
      <c r="L2538" s="1"/>
      <c r="M2538" s="4"/>
      <c r="N2538" s="1"/>
      <c r="O2538" s="4"/>
      <c r="P2538" s="4"/>
      <c r="Q2538" s="4"/>
      <c r="R2538" s="4"/>
      <c r="S2538" s="4"/>
      <c r="T2538" s="1"/>
      <c r="U2538" s="1"/>
      <c r="V2538" s="1"/>
      <c r="W2538" s="1"/>
      <c r="X2538" s="1"/>
      <c r="Y2538" s="1"/>
    </row>
    <row r="2539" spans="1:25" ht="12.75" customHeight="1" x14ac:dyDescent="0.25">
      <c r="A2539" s="4">
        <v>26</v>
      </c>
      <c r="B2539" s="1" t="s">
        <v>2148</v>
      </c>
      <c r="C2539" s="2" t="s">
        <v>2149</v>
      </c>
      <c r="D2539" s="3" t="s">
        <v>83</v>
      </c>
      <c r="E2539" s="11">
        <v>0.65</v>
      </c>
      <c r="F2539" s="11">
        <v>13373.86</v>
      </c>
      <c r="G2539" s="11">
        <v>8693.01</v>
      </c>
      <c r="H2539" s="1"/>
      <c r="I2539" s="1"/>
      <c r="J2539" s="1"/>
      <c r="K2539" s="1"/>
      <c r="L2539" s="1"/>
      <c r="M2539" s="4"/>
      <c r="N2539" s="1"/>
      <c r="O2539" s="4"/>
      <c r="P2539" s="4"/>
      <c r="Q2539" s="4"/>
      <c r="R2539" s="4"/>
      <c r="S2539" s="4"/>
      <c r="T2539" s="1"/>
      <c r="U2539" s="1"/>
      <c r="V2539" s="1"/>
      <c r="W2539" s="1"/>
      <c r="X2539" s="1"/>
      <c r="Y2539" s="1"/>
    </row>
    <row r="2540" spans="1:25" ht="12.75" customHeight="1" x14ac:dyDescent="0.25">
      <c r="A2540" s="4">
        <v>27</v>
      </c>
      <c r="B2540" s="1" t="s">
        <v>2150</v>
      </c>
      <c r="C2540" s="2" t="s">
        <v>2151</v>
      </c>
      <c r="D2540" s="3" t="s">
        <v>69</v>
      </c>
      <c r="E2540" s="11">
        <v>64.739999999999995</v>
      </c>
      <c r="F2540" s="11">
        <v>479.7</v>
      </c>
      <c r="G2540" s="11">
        <v>31055.78</v>
      </c>
      <c r="H2540" s="1"/>
      <c r="I2540" s="1"/>
      <c r="J2540" s="1"/>
      <c r="K2540" s="1"/>
      <c r="L2540" s="1"/>
      <c r="M2540" s="4"/>
      <c r="N2540" s="1"/>
      <c r="O2540" s="4"/>
      <c r="P2540" s="4"/>
      <c r="Q2540" s="4"/>
      <c r="R2540" s="4"/>
      <c r="S2540" s="4"/>
      <c r="T2540" s="1"/>
      <c r="U2540" s="1"/>
      <c r="V2540" s="1"/>
      <c r="W2540" s="1"/>
      <c r="X2540" s="1"/>
      <c r="Y2540" s="1"/>
    </row>
    <row r="2541" spans="1:25" ht="12.75" customHeight="1" x14ac:dyDescent="0.25">
      <c r="A2541" s="4">
        <v>28</v>
      </c>
      <c r="B2541" s="1" t="s">
        <v>2114</v>
      </c>
      <c r="C2541" s="2" t="s">
        <v>2152</v>
      </c>
      <c r="D2541" s="3" t="s">
        <v>35</v>
      </c>
      <c r="E2541" s="11">
        <v>2</v>
      </c>
      <c r="F2541" s="11">
        <v>249.25</v>
      </c>
      <c r="G2541" s="11">
        <v>498.5</v>
      </c>
      <c r="H2541" s="1"/>
      <c r="I2541" s="1"/>
      <c r="J2541" s="1"/>
      <c r="K2541" s="1"/>
      <c r="L2541" s="1"/>
      <c r="M2541" s="4"/>
      <c r="N2541" s="1"/>
      <c r="O2541" s="4"/>
      <c r="P2541" s="4"/>
      <c r="Q2541" s="4"/>
      <c r="R2541" s="4"/>
      <c r="S2541" s="4"/>
      <c r="T2541" s="1"/>
      <c r="U2541" s="1"/>
      <c r="V2541" s="1"/>
      <c r="W2541" s="1"/>
      <c r="X2541" s="1"/>
      <c r="Y2541" s="1"/>
    </row>
    <row r="2542" spans="1:25" ht="12.75" customHeight="1" x14ac:dyDescent="0.25">
      <c r="A2542" s="4">
        <v>29</v>
      </c>
      <c r="B2542" s="1" t="s">
        <v>2118</v>
      </c>
      <c r="C2542" s="1" t="s">
        <v>2153</v>
      </c>
      <c r="D2542" s="3" t="s">
        <v>35</v>
      </c>
      <c r="E2542" s="11">
        <v>2</v>
      </c>
      <c r="F2542" s="11">
        <v>215.87</v>
      </c>
      <c r="G2542" s="11">
        <v>431.74</v>
      </c>
      <c r="H2542" s="1"/>
      <c r="I2542" s="1"/>
      <c r="J2542" s="1"/>
      <c r="K2542" s="1"/>
      <c r="L2542" s="1"/>
      <c r="M2542" s="4"/>
      <c r="N2542" s="1"/>
      <c r="O2542" s="4"/>
      <c r="P2542" s="4"/>
      <c r="Q2542" s="4"/>
      <c r="R2542" s="4"/>
      <c r="S2542" s="4"/>
      <c r="T2542" s="1"/>
      <c r="U2542" s="1"/>
      <c r="V2542" s="1"/>
      <c r="W2542" s="1"/>
      <c r="X2542" s="1"/>
      <c r="Y2542" s="1"/>
    </row>
    <row r="2543" spans="1:25" ht="12.75" customHeight="1" x14ac:dyDescent="0.25">
      <c r="A2543" s="4">
        <v>30</v>
      </c>
      <c r="B2543" s="1" t="s">
        <v>2154</v>
      </c>
      <c r="C2543" s="1" t="s">
        <v>2155</v>
      </c>
      <c r="D2543" s="3" t="s">
        <v>35</v>
      </c>
      <c r="E2543" s="11">
        <v>2</v>
      </c>
      <c r="F2543" s="11">
        <v>124.29</v>
      </c>
      <c r="G2543" s="11">
        <v>248.58</v>
      </c>
      <c r="H2543" s="1"/>
      <c r="I2543" s="1"/>
      <c r="J2543" s="1"/>
      <c r="K2543" s="1"/>
      <c r="L2543" s="1"/>
      <c r="M2543" s="4"/>
      <c r="N2543" s="1"/>
      <c r="O2543" s="4"/>
      <c r="P2543" s="4"/>
      <c r="Q2543" s="4"/>
      <c r="R2543" s="4"/>
      <c r="S2543" s="4"/>
      <c r="T2543" s="1"/>
      <c r="U2543" s="1"/>
      <c r="V2543" s="1"/>
      <c r="W2543" s="1"/>
      <c r="X2543" s="1"/>
      <c r="Y2543" s="1"/>
    </row>
    <row r="2544" spans="1:25" ht="12.75" customHeight="1" x14ac:dyDescent="0.25">
      <c r="A2544" s="4">
        <v>31</v>
      </c>
      <c r="B2544" s="1" t="s">
        <v>2114</v>
      </c>
      <c r="C2544" s="2" t="s">
        <v>2115</v>
      </c>
      <c r="D2544" s="3" t="s">
        <v>35</v>
      </c>
      <c r="E2544" s="11">
        <v>2</v>
      </c>
      <c r="F2544" s="11">
        <v>376.44</v>
      </c>
      <c r="G2544" s="11">
        <v>752.88</v>
      </c>
      <c r="H2544" s="1"/>
      <c r="I2544" s="1"/>
      <c r="J2544" s="1"/>
      <c r="K2544" s="1"/>
      <c r="L2544" s="1"/>
      <c r="M2544" s="4"/>
      <c r="N2544" s="1"/>
      <c r="O2544" s="4"/>
      <c r="P2544" s="4"/>
      <c r="Q2544" s="4"/>
      <c r="R2544" s="4"/>
      <c r="S2544" s="4"/>
      <c r="T2544" s="1"/>
      <c r="U2544" s="1"/>
      <c r="V2544" s="1"/>
      <c r="W2544" s="1"/>
      <c r="X2544" s="1"/>
      <c r="Y2544" s="1"/>
    </row>
    <row r="2545" spans="1:25" ht="12.75" customHeight="1" x14ac:dyDescent="0.25">
      <c r="A2545" s="4">
        <v>32</v>
      </c>
      <c r="B2545" s="1" t="s">
        <v>2116</v>
      </c>
      <c r="C2545" s="2" t="s">
        <v>2117</v>
      </c>
      <c r="D2545" s="3" t="s">
        <v>35</v>
      </c>
      <c r="E2545" s="11">
        <v>2</v>
      </c>
      <c r="F2545" s="11">
        <v>322.17</v>
      </c>
      <c r="G2545" s="11">
        <v>644.34</v>
      </c>
      <c r="H2545" s="1"/>
      <c r="I2545" s="1"/>
      <c r="J2545" s="1"/>
      <c r="K2545" s="1"/>
      <c r="L2545" s="1"/>
      <c r="M2545" s="4"/>
      <c r="N2545" s="1"/>
      <c r="O2545" s="4"/>
      <c r="P2545" s="4"/>
      <c r="Q2545" s="4"/>
      <c r="R2545" s="4"/>
      <c r="S2545" s="4"/>
      <c r="T2545" s="1"/>
      <c r="U2545" s="1"/>
      <c r="V2545" s="1"/>
      <c r="W2545" s="1"/>
      <c r="X2545" s="1"/>
      <c r="Y2545" s="1"/>
    </row>
    <row r="2546" spans="1:25" ht="12.75" customHeight="1" x14ac:dyDescent="0.25">
      <c r="A2546" s="4">
        <v>33</v>
      </c>
      <c r="B2546" s="2" t="s">
        <v>2522</v>
      </c>
      <c r="C2546" s="2" t="s">
        <v>2156</v>
      </c>
      <c r="D2546" s="3" t="s">
        <v>35</v>
      </c>
      <c r="E2546" s="11">
        <v>10</v>
      </c>
      <c r="F2546" s="11">
        <v>680.37</v>
      </c>
      <c r="G2546" s="11">
        <v>6803.7</v>
      </c>
      <c r="H2546" s="1"/>
      <c r="I2546" s="1"/>
      <c r="J2546" s="1"/>
      <c r="K2546" s="1"/>
      <c r="L2546" s="1"/>
      <c r="M2546" s="4"/>
      <c r="N2546" s="1"/>
      <c r="O2546" s="4"/>
      <c r="P2546" s="4"/>
      <c r="Q2546" s="4"/>
      <c r="R2546" s="4"/>
      <c r="S2546" s="4"/>
      <c r="T2546" s="1"/>
      <c r="U2546" s="1"/>
      <c r="V2546" s="1"/>
      <c r="W2546" s="1"/>
      <c r="X2546" s="1"/>
      <c r="Y2546" s="1"/>
    </row>
    <row r="2547" spans="1:25" ht="12.75" customHeight="1" x14ac:dyDescent="0.25">
      <c r="A2547" s="4">
        <v>34</v>
      </c>
      <c r="B2547" s="2" t="s">
        <v>2523</v>
      </c>
      <c r="C2547" s="1" t="s">
        <v>2157</v>
      </c>
      <c r="D2547" s="3" t="s">
        <v>35</v>
      </c>
      <c r="E2547" s="11">
        <v>10</v>
      </c>
      <c r="F2547" s="11">
        <v>63.43</v>
      </c>
      <c r="G2547" s="11">
        <v>634.29999999999995</v>
      </c>
      <c r="H2547" s="1"/>
      <c r="I2547" s="1"/>
      <c r="J2547" s="1"/>
      <c r="K2547" s="1"/>
      <c r="L2547" s="1"/>
      <c r="M2547" s="4"/>
      <c r="N2547" s="1"/>
      <c r="O2547" s="4"/>
      <c r="P2547" s="4"/>
      <c r="Q2547" s="4"/>
      <c r="R2547" s="4"/>
      <c r="S2547" s="4"/>
      <c r="T2547" s="1"/>
      <c r="U2547" s="1"/>
      <c r="V2547" s="1"/>
      <c r="W2547" s="1"/>
      <c r="X2547" s="1"/>
      <c r="Y2547" s="1"/>
    </row>
    <row r="2548" spans="1:25" ht="12.75" customHeight="1" x14ac:dyDescent="0.25">
      <c r="A2548" s="4">
        <v>35</v>
      </c>
      <c r="B2548" s="1" t="s">
        <v>2158</v>
      </c>
      <c r="C2548" s="1" t="s">
        <v>2159</v>
      </c>
      <c r="D2548" s="3" t="s">
        <v>35</v>
      </c>
      <c r="E2548" s="11">
        <v>6</v>
      </c>
      <c r="F2548" s="11">
        <v>513.29999999999995</v>
      </c>
      <c r="G2548" s="11">
        <v>3079.8</v>
      </c>
      <c r="H2548" s="1"/>
      <c r="I2548" s="1"/>
      <c r="J2548" s="1"/>
      <c r="K2548" s="1"/>
      <c r="L2548" s="1"/>
      <c r="M2548" s="4"/>
      <c r="N2548" s="1"/>
      <c r="O2548" s="4"/>
      <c r="P2548" s="4"/>
      <c r="Q2548" s="4"/>
      <c r="R2548" s="4"/>
      <c r="S2548" s="4"/>
      <c r="T2548" s="1"/>
      <c r="U2548" s="1"/>
      <c r="V2548" s="1"/>
      <c r="W2548" s="1"/>
      <c r="X2548" s="1"/>
      <c r="Y2548" s="1"/>
    </row>
    <row r="2549" spans="1:25" ht="12.75" customHeight="1" x14ac:dyDescent="0.25">
      <c r="A2549" s="4">
        <v>36</v>
      </c>
      <c r="B2549" s="1" t="s">
        <v>2160</v>
      </c>
      <c r="C2549" s="1" t="s">
        <v>2161</v>
      </c>
      <c r="D2549" s="3" t="s">
        <v>35</v>
      </c>
      <c r="E2549" s="11">
        <v>3</v>
      </c>
      <c r="F2549" s="11">
        <v>582.91999999999996</v>
      </c>
      <c r="G2549" s="11">
        <v>1748.76</v>
      </c>
      <c r="H2549" s="1"/>
      <c r="I2549" s="1"/>
      <c r="J2549" s="1"/>
      <c r="K2549" s="1"/>
      <c r="L2549" s="1"/>
      <c r="M2549" s="4"/>
      <c r="N2549" s="1"/>
      <c r="O2549" s="4"/>
      <c r="P2549" s="4"/>
      <c r="Q2549" s="4"/>
      <c r="R2549" s="4"/>
      <c r="S2549" s="4"/>
      <c r="T2549" s="1"/>
      <c r="U2549" s="1"/>
      <c r="V2549" s="1"/>
      <c r="W2549" s="1"/>
      <c r="X2549" s="1"/>
      <c r="Y2549" s="1"/>
    </row>
    <row r="2550" spans="1:25" ht="12.75" customHeight="1" x14ac:dyDescent="0.25">
      <c r="A2550" s="4">
        <v>37</v>
      </c>
      <c r="B2550" s="1" t="s">
        <v>2162</v>
      </c>
      <c r="C2550" s="2" t="s">
        <v>2163</v>
      </c>
      <c r="D2550" s="3" t="s">
        <v>35</v>
      </c>
      <c r="E2550" s="11">
        <v>10</v>
      </c>
      <c r="F2550" s="11">
        <v>100.4</v>
      </c>
      <c r="G2550" s="11">
        <v>1004</v>
      </c>
      <c r="H2550" s="1"/>
      <c r="I2550" s="1"/>
      <c r="J2550" s="1"/>
      <c r="K2550" s="1"/>
      <c r="L2550" s="1"/>
      <c r="M2550" s="4"/>
      <c r="N2550" s="1"/>
      <c r="O2550" s="4"/>
      <c r="P2550" s="4"/>
      <c r="Q2550" s="4"/>
      <c r="R2550" s="4"/>
      <c r="S2550" s="4"/>
      <c r="T2550" s="1"/>
      <c r="U2550" s="1"/>
      <c r="V2550" s="1"/>
      <c r="W2550" s="1"/>
      <c r="X2550" s="1"/>
      <c r="Y2550" s="1"/>
    </row>
    <row r="2551" spans="1:25" ht="12.75" customHeight="1" x14ac:dyDescent="0.25">
      <c r="A2551" s="4">
        <v>38</v>
      </c>
      <c r="B2551" s="1" t="s">
        <v>2164</v>
      </c>
      <c r="C2551" s="2" t="s">
        <v>2165</v>
      </c>
      <c r="D2551" s="3" t="s">
        <v>35</v>
      </c>
      <c r="E2551" s="11">
        <v>10</v>
      </c>
      <c r="F2551" s="11">
        <v>50.6</v>
      </c>
      <c r="G2551" s="11">
        <v>506</v>
      </c>
      <c r="H2551" s="1"/>
      <c r="I2551" s="1"/>
      <c r="J2551" s="1"/>
      <c r="K2551" s="1"/>
      <c r="L2551" s="1"/>
      <c r="M2551" s="4"/>
      <c r="N2551" s="1"/>
      <c r="O2551" s="4"/>
      <c r="P2551" s="4"/>
      <c r="Q2551" s="4"/>
      <c r="R2551" s="4"/>
      <c r="S2551" s="4"/>
      <c r="T2551" s="1"/>
      <c r="U2551" s="1"/>
      <c r="V2551" s="1"/>
      <c r="W2551" s="1"/>
      <c r="X2551" s="1"/>
      <c r="Y2551" s="1"/>
    </row>
    <row r="2552" spans="1:25" ht="12.75" customHeight="1" x14ac:dyDescent="0.25">
      <c r="A2552" s="4">
        <v>39</v>
      </c>
      <c r="B2552" s="1" t="s">
        <v>2166</v>
      </c>
      <c r="C2552" s="1" t="s">
        <v>2167</v>
      </c>
      <c r="D2552" s="3" t="s">
        <v>79</v>
      </c>
      <c r="E2552" s="11">
        <v>0.02</v>
      </c>
      <c r="F2552" s="11">
        <v>32121.13</v>
      </c>
      <c r="G2552" s="11">
        <v>642.41999999999996</v>
      </c>
      <c r="H2552" s="1"/>
      <c r="I2552" s="1"/>
      <c r="J2552" s="1"/>
      <c r="K2552" s="1"/>
      <c r="L2552" s="1"/>
      <c r="M2552" s="4"/>
      <c r="N2552" s="1"/>
      <c r="O2552" s="4"/>
      <c r="P2552" s="4"/>
      <c r="Q2552" s="4"/>
      <c r="R2552" s="4"/>
      <c r="S2552" s="4"/>
      <c r="T2552" s="1"/>
      <c r="U2552" s="1"/>
      <c r="V2552" s="1"/>
      <c r="W2552" s="1"/>
      <c r="X2552" s="1"/>
      <c r="Y2552" s="1"/>
    </row>
    <row r="2553" spans="1:25" ht="12.75" customHeight="1" x14ac:dyDescent="0.25">
      <c r="A2553" s="4">
        <v>40</v>
      </c>
      <c r="B2553" s="1" t="s">
        <v>2121</v>
      </c>
      <c r="C2553" s="1" t="s">
        <v>2168</v>
      </c>
      <c r="D2553" s="3" t="s">
        <v>35</v>
      </c>
      <c r="E2553" s="11">
        <v>13</v>
      </c>
      <c r="F2553" s="11">
        <v>308.72000000000003</v>
      </c>
      <c r="G2553" s="11">
        <v>4013.36</v>
      </c>
      <c r="H2553" s="1"/>
      <c r="I2553" s="1"/>
      <c r="J2553" s="1"/>
      <c r="K2553" s="1"/>
      <c r="L2553" s="1"/>
      <c r="M2553" s="4"/>
      <c r="N2553" s="1"/>
      <c r="O2553" s="4"/>
      <c r="P2553" s="4"/>
      <c r="Q2553" s="4"/>
      <c r="R2553" s="4"/>
      <c r="S2553" s="4"/>
      <c r="T2553" s="1"/>
      <c r="U2553" s="1"/>
      <c r="V2553" s="1"/>
      <c r="W2553" s="1"/>
      <c r="X2553" s="1"/>
      <c r="Y2553" s="1"/>
    </row>
    <row r="2554" spans="1:25" ht="12.75" customHeight="1" x14ac:dyDescent="0.25">
      <c r="A2554" s="4">
        <v>41</v>
      </c>
      <c r="B2554" s="2" t="s">
        <v>2867</v>
      </c>
      <c r="C2554" s="1" t="s">
        <v>2128</v>
      </c>
      <c r="D2554" s="3" t="s">
        <v>35</v>
      </c>
      <c r="E2554" s="11">
        <v>42</v>
      </c>
      <c r="F2554" s="11">
        <v>40.229999999999997</v>
      </c>
      <c r="G2554" s="11">
        <v>1689.66</v>
      </c>
      <c r="H2554" s="1"/>
      <c r="I2554" s="1"/>
      <c r="J2554" s="1"/>
      <c r="K2554" s="1"/>
      <c r="L2554" s="1"/>
      <c r="M2554" s="4"/>
      <c r="N2554" s="1"/>
      <c r="O2554" s="4"/>
      <c r="P2554" s="4"/>
      <c r="Q2554" s="4"/>
      <c r="R2554" s="4"/>
      <c r="S2554" s="4"/>
      <c r="T2554" s="1"/>
      <c r="U2554" s="1"/>
      <c r="V2554" s="1"/>
      <c r="W2554" s="1"/>
      <c r="X2554" s="1"/>
      <c r="Y2554" s="1"/>
    </row>
    <row r="2555" spans="1:25" ht="12.75" customHeight="1" x14ac:dyDescent="0.25">
      <c r="A2555" s="4">
        <v>42</v>
      </c>
      <c r="B2555" s="2" t="s">
        <v>2867</v>
      </c>
      <c r="C2555" s="1" t="s">
        <v>2169</v>
      </c>
      <c r="D2555" s="3" t="s">
        <v>35</v>
      </c>
      <c r="E2555" s="11">
        <v>10</v>
      </c>
      <c r="F2555" s="11">
        <v>23.72</v>
      </c>
      <c r="G2555" s="11">
        <v>237.21</v>
      </c>
      <c r="H2555" s="1"/>
      <c r="I2555" s="1"/>
      <c r="J2555" s="1"/>
      <c r="K2555" s="1"/>
      <c r="L2555" s="1"/>
      <c r="M2555" s="4"/>
      <c r="N2555" s="1"/>
      <c r="O2555" s="4"/>
      <c r="P2555" s="4"/>
      <c r="Q2555" s="4"/>
      <c r="R2555" s="4"/>
      <c r="S2555" s="4"/>
      <c r="T2555" s="1"/>
      <c r="U2555" s="1"/>
      <c r="V2555" s="1"/>
      <c r="W2555" s="1"/>
      <c r="X2555" s="1"/>
      <c r="Y2555" s="1"/>
    </row>
    <row r="2556" spans="1:25" ht="12.75" customHeight="1" x14ac:dyDescent="0.25">
      <c r="A2556" s="4">
        <v>43</v>
      </c>
      <c r="B2556" s="1" t="s">
        <v>2133</v>
      </c>
      <c r="C2556" s="1" t="s">
        <v>2134</v>
      </c>
      <c r="D2556" s="3" t="s">
        <v>21</v>
      </c>
      <c r="E2556" s="11">
        <v>2.8400000000000001E-3</v>
      </c>
      <c r="F2556" s="11">
        <v>118614.53</v>
      </c>
      <c r="G2556" s="11">
        <v>336.87</v>
      </c>
      <c r="H2556" s="1"/>
      <c r="I2556" s="1"/>
      <c r="J2556" s="1"/>
      <c r="K2556" s="1"/>
      <c r="L2556" s="1"/>
      <c r="M2556" s="4"/>
      <c r="N2556" s="1"/>
      <c r="O2556" s="4"/>
      <c r="P2556" s="4"/>
      <c r="Q2556" s="4"/>
      <c r="R2556" s="4"/>
      <c r="S2556" s="4"/>
      <c r="T2556" s="1"/>
      <c r="U2556" s="1"/>
      <c r="V2556" s="1"/>
      <c r="W2556" s="1"/>
      <c r="X2556" s="1"/>
      <c r="Y2556" s="1"/>
    </row>
    <row r="2557" spans="1:25" ht="12.75" customHeight="1" x14ac:dyDescent="0.25">
      <c r="A2557" s="4">
        <v>44</v>
      </c>
      <c r="B2557" s="1" t="s">
        <v>2126</v>
      </c>
      <c r="C2557" s="1" t="s">
        <v>2127</v>
      </c>
      <c r="D2557" s="3" t="s">
        <v>79</v>
      </c>
      <c r="E2557" s="11">
        <v>0.52</v>
      </c>
      <c r="F2557" s="11">
        <v>384.03</v>
      </c>
      <c r="G2557" s="11">
        <v>199.7</v>
      </c>
      <c r="H2557" s="1"/>
      <c r="I2557" s="1"/>
      <c r="J2557" s="1"/>
      <c r="K2557" s="1"/>
      <c r="L2557" s="1"/>
      <c r="M2557" s="4"/>
      <c r="N2557" s="1"/>
      <c r="O2557" s="4"/>
      <c r="P2557" s="4"/>
      <c r="Q2557" s="4"/>
      <c r="R2557" s="4"/>
      <c r="S2557" s="4"/>
      <c r="T2557" s="1"/>
      <c r="U2557" s="1"/>
      <c r="V2557" s="1"/>
      <c r="W2557" s="1"/>
      <c r="X2557" s="1"/>
      <c r="Y2557" s="1"/>
    </row>
    <row r="2558" spans="1:25" ht="12.75" customHeight="1" x14ac:dyDescent="0.25">
      <c r="A2558" s="4">
        <v>45</v>
      </c>
      <c r="B2558" s="2" t="s">
        <v>2731</v>
      </c>
      <c r="C2558" s="1" t="s">
        <v>2170</v>
      </c>
      <c r="D2558" s="3" t="s">
        <v>155</v>
      </c>
      <c r="E2558" s="11">
        <v>1.2</v>
      </c>
      <c r="F2558" s="11">
        <v>949.75</v>
      </c>
      <c r="G2558" s="11">
        <v>1139.7</v>
      </c>
      <c r="H2558" s="1"/>
      <c r="I2558" s="1"/>
      <c r="J2558" s="1"/>
      <c r="K2558" s="1"/>
      <c r="L2558" s="1"/>
      <c r="M2558" s="4"/>
      <c r="N2558" s="1"/>
      <c r="O2558" s="4"/>
      <c r="P2558" s="4"/>
      <c r="Q2558" s="4"/>
      <c r="R2558" s="4"/>
      <c r="S2558" s="4"/>
      <c r="T2558" s="1"/>
      <c r="U2558" s="1"/>
      <c r="V2558" s="1"/>
      <c r="W2558" s="1"/>
      <c r="X2558" s="1"/>
      <c r="Y2558" s="1"/>
    </row>
    <row r="2559" spans="1:25" ht="12.75" customHeight="1" x14ac:dyDescent="0.25">
      <c r="A2559" s="4">
        <v>46</v>
      </c>
      <c r="B2559" s="2" t="s">
        <v>2732</v>
      </c>
      <c r="C2559" s="1" t="s">
        <v>2171</v>
      </c>
      <c r="D2559" s="3" t="s">
        <v>155</v>
      </c>
      <c r="E2559" s="11">
        <v>0.27200000000000002</v>
      </c>
      <c r="F2559" s="11">
        <v>751.94</v>
      </c>
      <c r="G2559" s="11">
        <v>204.53</v>
      </c>
      <c r="H2559" s="1"/>
      <c r="I2559" s="1"/>
      <c r="J2559" s="1"/>
      <c r="K2559" s="1"/>
      <c r="L2559" s="1"/>
      <c r="M2559" s="4"/>
      <c r="N2559" s="1"/>
      <c r="O2559" s="4"/>
      <c r="P2559" s="4"/>
      <c r="Q2559" s="4"/>
      <c r="R2559" s="4"/>
      <c r="S2559" s="4"/>
      <c r="T2559" s="1"/>
      <c r="U2559" s="1"/>
      <c r="V2559" s="1"/>
      <c r="W2559" s="1"/>
      <c r="X2559" s="1"/>
      <c r="Y2559" s="1"/>
    </row>
    <row r="2560" spans="1:25" ht="12.75" customHeight="1" x14ac:dyDescent="0.25">
      <c r="A2560" s="4">
        <v>47</v>
      </c>
      <c r="B2560" s="1" t="s">
        <v>838</v>
      </c>
      <c r="C2560" s="1" t="s">
        <v>2129</v>
      </c>
      <c r="D2560" s="3" t="s">
        <v>149</v>
      </c>
      <c r="E2560" s="11">
        <v>20</v>
      </c>
      <c r="F2560" s="11">
        <v>42.15</v>
      </c>
      <c r="G2560" s="11">
        <v>843</v>
      </c>
      <c r="H2560" s="1"/>
      <c r="I2560" s="1"/>
      <c r="J2560" s="1"/>
      <c r="K2560" s="1"/>
      <c r="L2560" s="1"/>
      <c r="M2560" s="4"/>
      <c r="N2560" s="1"/>
      <c r="O2560" s="4"/>
      <c r="P2560" s="4"/>
      <c r="Q2560" s="4"/>
      <c r="R2560" s="4"/>
      <c r="S2560" s="4"/>
      <c r="T2560" s="1"/>
      <c r="U2560" s="1"/>
      <c r="V2560" s="1"/>
      <c r="W2560" s="1"/>
      <c r="X2560" s="1"/>
      <c r="Y2560" s="1"/>
    </row>
    <row r="2561" spans="1:25" ht="12.75" customHeight="1" x14ac:dyDescent="0.25">
      <c r="A2561" s="4">
        <v>48</v>
      </c>
      <c r="B2561" s="2" t="s">
        <v>2868</v>
      </c>
      <c r="C2561" s="1" t="s">
        <v>2172</v>
      </c>
      <c r="D2561" s="3" t="s">
        <v>35</v>
      </c>
      <c r="E2561" s="11">
        <v>1</v>
      </c>
      <c r="F2561" s="11">
        <v>38.270000000000003</v>
      </c>
      <c r="G2561" s="11">
        <v>38.270000000000003</v>
      </c>
      <c r="H2561" s="1"/>
      <c r="I2561" s="1"/>
      <c r="J2561" s="1"/>
      <c r="K2561" s="1"/>
      <c r="L2561" s="1"/>
      <c r="M2561" s="4"/>
      <c r="N2561" s="1"/>
      <c r="O2561" s="4"/>
      <c r="P2561" s="4"/>
      <c r="Q2561" s="4"/>
      <c r="R2561" s="4"/>
      <c r="S2561" s="4"/>
      <c r="T2561" s="1"/>
      <c r="U2561" s="1"/>
      <c r="V2561" s="1"/>
      <c r="W2561" s="1"/>
      <c r="X2561" s="1"/>
      <c r="Y2561" s="1"/>
    </row>
    <row r="2562" spans="1:25" ht="12.75" customHeight="1" x14ac:dyDescent="0.25">
      <c r="A2562" s="4">
        <v>49</v>
      </c>
      <c r="B2562" s="1" t="s">
        <v>646</v>
      </c>
      <c r="C2562" s="2" t="s">
        <v>2130</v>
      </c>
      <c r="D2562" s="3" t="s">
        <v>13</v>
      </c>
      <c r="E2562" s="11">
        <v>6.6E-3</v>
      </c>
      <c r="F2562" s="11">
        <v>97034.34</v>
      </c>
      <c r="G2562" s="11">
        <v>640.42999999999995</v>
      </c>
      <c r="H2562" s="1"/>
      <c r="I2562" s="1"/>
      <c r="J2562" s="1"/>
      <c r="K2562" s="1"/>
      <c r="L2562" s="1"/>
      <c r="M2562" s="4"/>
      <c r="N2562" s="1"/>
      <c r="O2562" s="4"/>
      <c r="P2562" s="4"/>
      <c r="Q2562" s="4"/>
      <c r="R2562" s="4"/>
      <c r="S2562" s="4"/>
      <c r="T2562" s="1"/>
      <c r="U2562" s="1"/>
      <c r="V2562" s="1"/>
      <c r="W2562" s="1"/>
      <c r="X2562" s="1"/>
      <c r="Y2562" s="1"/>
    </row>
    <row r="2563" spans="1:25" ht="12.75" customHeight="1" x14ac:dyDescent="0.25">
      <c r="A2563" s="4">
        <v>50</v>
      </c>
      <c r="B2563" s="1" t="s">
        <v>2131</v>
      </c>
      <c r="C2563" s="2" t="s">
        <v>2132</v>
      </c>
      <c r="D2563" s="3" t="s">
        <v>48</v>
      </c>
      <c r="E2563" s="11">
        <v>0.67320000000000002</v>
      </c>
      <c r="F2563" s="11">
        <v>2464.86</v>
      </c>
      <c r="G2563" s="11">
        <v>1659.34</v>
      </c>
      <c r="H2563" s="1"/>
      <c r="I2563" s="1"/>
      <c r="J2563" s="1"/>
      <c r="K2563" s="1"/>
      <c r="L2563" s="1"/>
      <c r="M2563" s="4"/>
      <c r="N2563" s="1"/>
      <c r="O2563" s="4"/>
      <c r="P2563" s="4"/>
      <c r="Q2563" s="4"/>
      <c r="R2563" s="4"/>
      <c r="S2563" s="4"/>
      <c r="T2563" s="1"/>
      <c r="U2563" s="1"/>
      <c r="V2563" s="1"/>
      <c r="W2563" s="1"/>
      <c r="X2563" s="1"/>
      <c r="Y2563" s="1"/>
    </row>
    <row r="2564" spans="1:25" ht="12.75" customHeight="1" x14ac:dyDescent="0.25">
      <c r="A2564" s="4">
        <v>51</v>
      </c>
      <c r="B2564" s="1" t="s">
        <v>826</v>
      </c>
      <c r="C2564" s="2" t="s">
        <v>2173</v>
      </c>
      <c r="D2564" s="3" t="s">
        <v>828</v>
      </c>
      <c r="E2564" s="11">
        <v>7.7</v>
      </c>
      <c r="F2564" s="11">
        <v>234.29</v>
      </c>
      <c r="G2564" s="11">
        <v>1804.03</v>
      </c>
      <c r="H2564" s="1"/>
      <c r="I2564" s="1"/>
      <c r="J2564" s="1"/>
      <c r="K2564" s="1"/>
      <c r="L2564" s="1"/>
      <c r="M2564" s="4"/>
      <c r="N2564" s="1"/>
      <c r="O2564" s="4"/>
      <c r="P2564" s="4"/>
      <c r="Q2564" s="4"/>
      <c r="R2564" s="4"/>
      <c r="S2564" s="4"/>
      <c r="T2564" s="1"/>
      <c r="U2564" s="1"/>
      <c r="V2564" s="1"/>
      <c r="W2564" s="1"/>
      <c r="X2564" s="1"/>
      <c r="Y2564" s="1"/>
    </row>
    <row r="2565" spans="1:25" ht="12.75" customHeight="1" x14ac:dyDescent="0.25">
      <c r="A2565" s="4">
        <v>52</v>
      </c>
      <c r="B2565" s="1" t="s">
        <v>2728</v>
      </c>
      <c r="C2565" s="2" t="s">
        <v>861</v>
      </c>
      <c r="D2565" s="3" t="s">
        <v>69</v>
      </c>
      <c r="E2565" s="11">
        <v>7.14</v>
      </c>
      <c r="F2565" s="11">
        <v>48.45</v>
      </c>
      <c r="G2565" s="11">
        <v>345.93</v>
      </c>
      <c r="H2565" s="1"/>
      <c r="I2565" s="1"/>
      <c r="J2565" s="1"/>
      <c r="K2565" s="1"/>
      <c r="L2565" s="1"/>
      <c r="M2565" s="4"/>
      <c r="N2565" s="1"/>
      <c r="O2565" s="4"/>
      <c r="P2565" s="4"/>
      <c r="Q2565" s="4"/>
      <c r="R2565" s="4"/>
      <c r="S2565" s="4"/>
      <c r="T2565" s="1"/>
      <c r="U2565" s="1"/>
      <c r="V2565" s="1"/>
      <c r="W2565" s="1"/>
      <c r="X2565" s="1"/>
      <c r="Y2565" s="1"/>
    </row>
    <row r="2566" spans="1:25" ht="12.75" customHeight="1" x14ac:dyDescent="0.25">
      <c r="A2566" s="4">
        <v>53</v>
      </c>
      <c r="B2566" s="1" t="s">
        <v>2728</v>
      </c>
      <c r="C2566" s="2" t="s">
        <v>2174</v>
      </c>
      <c r="D2566" s="3" t="s">
        <v>69</v>
      </c>
      <c r="E2566" s="11">
        <v>5.0999999999999996</v>
      </c>
      <c r="F2566" s="11">
        <v>99.82</v>
      </c>
      <c r="G2566" s="11">
        <v>509.08</v>
      </c>
      <c r="H2566" s="1"/>
      <c r="I2566" s="1"/>
      <c r="J2566" s="1"/>
      <c r="K2566" s="1"/>
      <c r="L2566" s="1"/>
      <c r="M2566" s="4"/>
      <c r="N2566" s="1"/>
      <c r="O2566" s="4"/>
      <c r="P2566" s="4"/>
      <c r="Q2566" s="4"/>
      <c r="R2566" s="4"/>
      <c r="S2566" s="4"/>
      <c r="T2566" s="1"/>
      <c r="U2566" s="1"/>
      <c r="V2566" s="1"/>
      <c r="W2566" s="1"/>
      <c r="X2566" s="1"/>
      <c r="Y2566" s="1"/>
    </row>
    <row r="2567" spans="1:25" ht="12.75" customHeight="1" x14ac:dyDescent="0.25">
      <c r="A2567" s="4">
        <v>54</v>
      </c>
      <c r="B2567" s="1" t="s">
        <v>2728</v>
      </c>
      <c r="C2567" s="2" t="s">
        <v>2175</v>
      </c>
      <c r="D2567" s="3" t="s">
        <v>69</v>
      </c>
      <c r="E2567" s="11">
        <v>66.3</v>
      </c>
      <c r="F2567" s="11">
        <v>265.02999999999997</v>
      </c>
      <c r="G2567" s="11">
        <v>17571.490000000002</v>
      </c>
      <c r="H2567" s="1"/>
      <c r="I2567" s="1"/>
      <c r="J2567" s="1"/>
      <c r="K2567" s="1"/>
      <c r="L2567" s="1"/>
      <c r="M2567" s="4"/>
      <c r="N2567" s="1"/>
      <c r="O2567" s="4"/>
      <c r="P2567" s="4"/>
      <c r="Q2567" s="4"/>
      <c r="R2567" s="4"/>
      <c r="S2567" s="4"/>
      <c r="T2567" s="1"/>
      <c r="U2567" s="1"/>
      <c r="V2567" s="1"/>
      <c r="W2567" s="1"/>
      <c r="X2567" s="1"/>
      <c r="Y2567" s="1"/>
    </row>
    <row r="2568" spans="1:25" ht="12.75" customHeight="1" x14ac:dyDescent="0.25">
      <c r="A2568" s="4">
        <v>55</v>
      </c>
      <c r="B2568" s="2" t="s">
        <v>2729</v>
      </c>
      <c r="C2568" s="1" t="s">
        <v>833</v>
      </c>
      <c r="D2568" s="3" t="s">
        <v>35</v>
      </c>
      <c r="E2568" s="11">
        <v>21</v>
      </c>
      <c r="F2568" s="11">
        <v>4.67</v>
      </c>
      <c r="G2568" s="11">
        <v>98.07</v>
      </c>
      <c r="H2568" s="1"/>
      <c r="I2568" s="1"/>
      <c r="J2568" s="1"/>
      <c r="K2568" s="1"/>
      <c r="L2568" s="1"/>
      <c r="M2568" s="4"/>
      <c r="N2568" s="1"/>
      <c r="O2568" s="4"/>
      <c r="P2568" s="4"/>
      <c r="Q2568" s="4"/>
      <c r="R2568" s="4"/>
      <c r="S2568" s="4"/>
      <c r="T2568" s="1"/>
      <c r="U2568" s="1"/>
      <c r="V2568" s="1"/>
      <c r="W2568" s="1"/>
      <c r="X2568" s="1"/>
      <c r="Y2568" s="1"/>
    </row>
    <row r="2569" spans="1:25" ht="12.75" customHeight="1" x14ac:dyDescent="0.25">
      <c r="A2569" s="4">
        <v>56</v>
      </c>
      <c r="B2569" s="2" t="s">
        <v>2729</v>
      </c>
      <c r="C2569" s="1" t="s">
        <v>2176</v>
      </c>
      <c r="D2569" s="3" t="s">
        <v>35</v>
      </c>
      <c r="E2569" s="11">
        <v>15</v>
      </c>
      <c r="F2569" s="11">
        <v>8.4</v>
      </c>
      <c r="G2569" s="11">
        <v>126</v>
      </c>
      <c r="H2569" s="1"/>
      <c r="I2569" s="1"/>
      <c r="J2569" s="1"/>
      <c r="K2569" s="1"/>
      <c r="L2569" s="1"/>
      <c r="M2569" s="4"/>
      <c r="N2569" s="1"/>
      <c r="O2569" s="4"/>
      <c r="P2569" s="4"/>
      <c r="Q2569" s="4"/>
      <c r="R2569" s="4"/>
      <c r="S2569" s="4"/>
      <c r="T2569" s="1"/>
      <c r="U2569" s="1"/>
      <c r="V2569" s="1"/>
      <c r="W2569" s="1"/>
      <c r="X2569" s="1"/>
      <c r="Y2569" s="1"/>
    </row>
    <row r="2570" spans="1:25" ht="12.75" customHeight="1" x14ac:dyDescent="0.25">
      <c r="A2570" s="4">
        <v>57</v>
      </c>
      <c r="B2570" s="2" t="s">
        <v>2729</v>
      </c>
      <c r="C2570" s="1" t="s">
        <v>2177</v>
      </c>
      <c r="D2570" s="3" t="s">
        <v>35</v>
      </c>
      <c r="E2570" s="11">
        <v>195</v>
      </c>
      <c r="F2570" s="11">
        <v>11.8</v>
      </c>
      <c r="G2570" s="11">
        <v>2301</v>
      </c>
      <c r="H2570" s="1"/>
      <c r="I2570" s="1"/>
      <c r="J2570" s="1"/>
      <c r="K2570" s="1"/>
      <c r="L2570" s="1"/>
      <c r="M2570" s="4"/>
      <c r="N2570" s="1"/>
      <c r="O2570" s="4"/>
      <c r="P2570" s="4"/>
      <c r="Q2570" s="4"/>
      <c r="R2570" s="4"/>
      <c r="S2570" s="4"/>
      <c r="T2570" s="1"/>
      <c r="U2570" s="1"/>
      <c r="V2570" s="1"/>
      <c r="W2570" s="1"/>
      <c r="X2570" s="1"/>
      <c r="Y2570" s="1"/>
    </row>
    <row r="2571" spans="1:25" ht="12.75" customHeight="1" x14ac:dyDescent="0.25">
      <c r="A2571" s="4">
        <v>58</v>
      </c>
      <c r="B2571" s="2" t="s">
        <v>2730</v>
      </c>
      <c r="C2571" s="2" t="s">
        <v>835</v>
      </c>
      <c r="D2571" s="3" t="s">
        <v>69</v>
      </c>
      <c r="E2571" s="11">
        <v>106.3678</v>
      </c>
      <c r="F2571" s="11">
        <v>7.78</v>
      </c>
      <c r="G2571" s="11">
        <v>827.54</v>
      </c>
      <c r="H2571" s="1"/>
      <c r="I2571" s="1"/>
      <c r="J2571" s="1"/>
      <c r="K2571" s="1"/>
      <c r="L2571" s="1"/>
      <c r="M2571" s="4"/>
      <c r="N2571" s="1"/>
      <c r="O2571" s="4"/>
      <c r="P2571" s="4"/>
      <c r="Q2571" s="4"/>
      <c r="R2571" s="4"/>
      <c r="S2571" s="4"/>
      <c r="T2571" s="1"/>
      <c r="U2571" s="1"/>
      <c r="V2571" s="1"/>
      <c r="W2571" s="1"/>
      <c r="X2571" s="1"/>
      <c r="Y2571" s="1"/>
    </row>
    <row r="2572" spans="1:25" ht="12.75" customHeight="1" x14ac:dyDescent="0.25">
      <c r="A2572" s="4">
        <v>59</v>
      </c>
      <c r="B2572" s="2" t="s">
        <v>2731</v>
      </c>
      <c r="C2572" s="2" t="s">
        <v>836</v>
      </c>
      <c r="D2572" s="3" t="s">
        <v>155</v>
      </c>
      <c r="E2572" s="11">
        <v>1.0933999999999999</v>
      </c>
      <c r="F2572" s="11">
        <v>478.23</v>
      </c>
      <c r="G2572" s="11">
        <v>522.9</v>
      </c>
      <c r="H2572" s="1"/>
      <c r="I2572" s="1"/>
      <c r="J2572" s="1"/>
      <c r="K2572" s="1"/>
      <c r="L2572" s="1"/>
      <c r="M2572" s="4"/>
      <c r="N2572" s="1"/>
      <c r="O2572" s="4"/>
      <c r="P2572" s="4"/>
      <c r="Q2572" s="4"/>
      <c r="R2572" s="4"/>
      <c r="S2572" s="4"/>
      <c r="T2572" s="1"/>
      <c r="U2572" s="1"/>
      <c r="V2572" s="1"/>
      <c r="W2572" s="1"/>
      <c r="X2572" s="1"/>
      <c r="Y2572" s="1"/>
    </row>
    <row r="2573" spans="1:25" ht="12.75" customHeight="1" x14ac:dyDescent="0.25">
      <c r="A2573" s="4">
        <v>60</v>
      </c>
      <c r="B2573" s="2" t="s">
        <v>2732</v>
      </c>
      <c r="C2573" s="1" t="s">
        <v>837</v>
      </c>
      <c r="D2573" s="3" t="s">
        <v>155</v>
      </c>
      <c r="E2573" s="11">
        <v>0.23870000000000002</v>
      </c>
      <c r="F2573" s="11">
        <v>311.02</v>
      </c>
      <c r="G2573" s="11">
        <v>74.239999999999995</v>
      </c>
      <c r="H2573" s="1"/>
      <c r="I2573" s="1"/>
      <c r="J2573" s="1"/>
      <c r="K2573" s="1"/>
      <c r="L2573" s="1"/>
      <c r="M2573" s="4"/>
      <c r="N2573" s="1"/>
      <c r="O2573" s="4"/>
      <c r="P2573" s="4"/>
      <c r="Q2573" s="4"/>
      <c r="R2573" s="4"/>
      <c r="S2573" s="4"/>
      <c r="T2573" s="1"/>
      <c r="U2573" s="1"/>
      <c r="V2573" s="1"/>
      <c r="W2573" s="1"/>
      <c r="X2573" s="1"/>
      <c r="Y2573" s="1"/>
    </row>
    <row r="2574" spans="1:25" ht="12.75" customHeight="1" x14ac:dyDescent="0.25">
      <c r="A2574" s="4">
        <v>61</v>
      </c>
      <c r="B2574" s="1" t="s">
        <v>2135</v>
      </c>
      <c r="C2574" s="2" t="s">
        <v>2136</v>
      </c>
      <c r="D2574" s="3" t="s">
        <v>2137</v>
      </c>
      <c r="E2574" s="11">
        <v>2</v>
      </c>
      <c r="F2574" s="11">
        <v>142.01</v>
      </c>
      <c r="G2574" s="11">
        <v>284.02</v>
      </c>
      <c r="H2574" s="1"/>
      <c r="I2574" s="1"/>
      <c r="J2574" s="1"/>
      <c r="K2574" s="1"/>
      <c r="L2574" s="1"/>
      <c r="M2574" s="4"/>
      <c r="N2574" s="1"/>
      <c r="O2574" s="4"/>
      <c r="P2574" s="4"/>
      <c r="Q2574" s="4"/>
      <c r="R2574" s="4"/>
      <c r="S2574" s="4"/>
      <c r="T2574" s="1"/>
      <c r="U2574" s="1"/>
      <c r="V2574" s="1"/>
      <c r="W2574" s="1"/>
      <c r="X2574" s="1"/>
      <c r="Y2574" s="1"/>
    </row>
    <row r="2575" spans="1:25" ht="12.75" customHeight="1" x14ac:dyDescent="0.25">
      <c r="A2575" s="4">
        <v>62</v>
      </c>
      <c r="B2575" s="1" t="s">
        <v>2178</v>
      </c>
      <c r="C2575" s="2" t="s">
        <v>2179</v>
      </c>
      <c r="D2575" s="3" t="s">
        <v>2137</v>
      </c>
      <c r="E2575" s="11">
        <v>10</v>
      </c>
      <c r="F2575" s="11">
        <v>82.81</v>
      </c>
      <c r="G2575" s="11">
        <v>828.1</v>
      </c>
      <c r="H2575" s="1"/>
      <c r="I2575" s="1"/>
      <c r="J2575" s="1"/>
      <c r="K2575" s="1"/>
      <c r="L2575" s="1"/>
      <c r="M2575" s="4"/>
      <c r="N2575" s="1"/>
      <c r="O2575" s="4"/>
      <c r="P2575" s="4"/>
      <c r="Q2575" s="4"/>
      <c r="R2575" s="4"/>
      <c r="S2575" s="4"/>
      <c r="T2575" s="1"/>
      <c r="U2575" s="1"/>
      <c r="V2575" s="1"/>
      <c r="W2575" s="1"/>
      <c r="X2575" s="1"/>
      <c r="Y2575" s="1"/>
    </row>
    <row r="2576" spans="1:25" ht="12.75" customHeight="1" x14ac:dyDescent="0.25">
      <c r="A2576" s="4">
        <v>63</v>
      </c>
      <c r="B2576" s="2" t="s">
        <v>2520</v>
      </c>
      <c r="C2576" s="2" t="s">
        <v>2138</v>
      </c>
      <c r="D2576" s="3" t="s">
        <v>83</v>
      </c>
      <c r="E2576" s="11">
        <v>0.62</v>
      </c>
      <c r="F2576" s="11">
        <v>5080.37</v>
      </c>
      <c r="G2576" s="11">
        <v>3149.83</v>
      </c>
      <c r="H2576" s="1"/>
      <c r="I2576" s="1"/>
      <c r="J2576" s="1"/>
      <c r="K2576" s="1"/>
      <c r="L2576" s="1"/>
      <c r="M2576" s="4"/>
      <c r="N2576" s="1"/>
      <c r="O2576" s="4"/>
      <c r="P2576" s="4"/>
      <c r="Q2576" s="4"/>
      <c r="R2576" s="4"/>
      <c r="S2576" s="4"/>
      <c r="T2576" s="1"/>
      <c r="U2576" s="1"/>
      <c r="V2576" s="1"/>
      <c r="W2576" s="1"/>
      <c r="X2576" s="1"/>
      <c r="Y2576" s="1"/>
    </row>
    <row r="2577" spans="1:25" ht="12.75" customHeight="1" x14ac:dyDescent="0.25">
      <c r="A2577" s="4">
        <v>64</v>
      </c>
      <c r="B2577" s="2" t="s">
        <v>2524</v>
      </c>
      <c r="C2577" s="2" t="s">
        <v>2180</v>
      </c>
      <c r="D2577" s="3" t="s">
        <v>83</v>
      </c>
      <c r="E2577" s="11">
        <v>0.05</v>
      </c>
      <c r="F2577" s="11">
        <v>4975</v>
      </c>
      <c r="G2577" s="11">
        <v>248.75</v>
      </c>
      <c r="H2577" s="1"/>
      <c r="I2577" s="1"/>
      <c r="J2577" s="1"/>
      <c r="K2577" s="1"/>
      <c r="L2577" s="1"/>
      <c r="M2577" s="4"/>
      <c r="N2577" s="1"/>
      <c r="O2577" s="4"/>
      <c r="P2577" s="4"/>
      <c r="Q2577" s="4"/>
      <c r="R2577" s="4"/>
      <c r="S2577" s="4"/>
      <c r="T2577" s="1"/>
      <c r="U2577" s="1"/>
      <c r="V2577" s="1"/>
      <c r="W2577" s="1"/>
      <c r="X2577" s="1"/>
      <c r="Y2577" s="1"/>
    </row>
    <row r="2578" spans="1:25" ht="12.75" customHeight="1" x14ac:dyDescent="0.25">
      <c r="A2578" s="4">
        <v>65</v>
      </c>
      <c r="B2578" s="1" t="s">
        <v>987</v>
      </c>
      <c r="C2578" s="2" t="s">
        <v>2181</v>
      </c>
      <c r="D2578" s="3" t="s">
        <v>83</v>
      </c>
      <c r="E2578" s="11">
        <v>0.48</v>
      </c>
      <c r="F2578" s="11">
        <v>14274.31</v>
      </c>
      <c r="G2578" s="11">
        <v>6851.67</v>
      </c>
      <c r="H2578" s="1"/>
      <c r="I2578" s="1"/>
      <c r="J2578" s="1"/>
      <c r="K2578" s="1"/>
      <c r="L2578" s="1"/>
      <c r="M2578" s="4"/>
      <c r="N2578" s="1"/>
      <c r="O2578" s="4"/>
      <c r="P2578" s="4"/>
      <c r="Q2578" s="4"/>
      <c r="R2578" s="4"/>
      <c r="S2578" s="4"/>
      <c r="T2578" s="1"/>
      <c r="U2578" s="1"/>
      <c r="V2578" s="1"/>
      <c r="W2578" s="1"/>
      <c r="X2578" s="1"/>
      <c r="Y2578" s="1"/>
    </row>
    <row r="2579" spans="1:25" ht="12.75" customHeight="1" x14ac:dyDescent="0.25">
      <c r="A2579" s="4">
        <v>66</v>
      </c>
      <c r="B2579" s="1" t="s">
        <v>2182</v>
      </c>
      <c r="C2579" s="2" t="s">
        <v>2183</v>
      </c>
      <c r="D2579" s="3" t="s">
        <v>69</v>
      </c>
      <c r="E2579" s="11">
        <v>47.616</v>
      </c>
      <c r="F2579" s="11">
        <v>1064.81</v>
      </c>
      <c r="G2579" s="11">
        <v>50701.99</v>
      </c>
      <c r="H2579" s="1"/>
      <c r="I2579" s="1"/>
      <c r="J2579" s="1"/>
      <c r="K2579" s="1"/>
      <c r="L2579" s="1"/>
      <c r="M2579" s="4"/>
      <c r="N2579" s="1"/>
      <c r="O2579" s="4"/>
      <c r="P2579" s="4"/>
      <c r="Q2579" s="4"/>
      <c r="R2579" s="4"/>
      <c r="S2579" s="4"/>
      <c r="T2579" s="1"/>
      <c r="U2579" s="1"/>
      <c r="V2579" s="1"/>
      <c r="W2579" s="1"/>
      <c r="X2579" s="1"/>
      <c r="Y2579" s="1"/>
    </row>
    <row r="2580" spans="1:25" ht="12.75" customHeight="1" x14ac:dyDescent="0.25">
      <c r="A2580" s="4">
        <v>67</v>
      </c>
      <c r="B2580" s="1" t="s">
        <v>2184</v>
      </c>
      <c r="C2580" s="2" t="s">
        <v>2185</v>
      </c>
      <c r="D2580" s="3" t="s">
        <v>35</v>
      </c>
      <c r="E2580" s="11">
        <v>1</v>
      </c>
      <c r="F2580" s="11">
        <v>10694.63</v>
      </c>
      <c r="G2580" s="11">
        <v>10694.63</v>
      </c>
      <c r="H2580" s="1"/>
      <c r="I2580" s="1"/>
      <c r="J2580" s="1"/>
      <c r="K2580" s="1"/>
      <c r="L2580" s="1"/>
      <c r="M2580" s="4"/>
      <c r="N2580" s="1"/>
      <c r="O2580" s="4"/>
      <c r="P2580" s="4"/>
      <c r="Q2580" s="4"/>
      <c r="R2580" s="4"/>
      <c r="S2580" s="4"/>
      <c r="T2580" s="1"/>
      <c r="U2580" s="1"/>
      <c r="V2580" s="1"/>
      <c r="W2580" s="1"/>
      <c r="X2580" s="1"/>
      <c r="Y2580" s="1"/>
    </row>
    <row r="2581" spans="1:25" ht="12.75" customHeight="1" x14ac:dyDescent="0.25">
      <c r="A2581" s="4">
        <v>68</v>
      </c>
      <c r="B2581" s="2" t="s">
        <v>2525</v>
      </c>
      <c r="C2581" s="2" t="s">
        <v>2186</v>
      </c>
      <c r="D2581" s="3" t="s">
        <v>35</v>
      </c>
      <c r="E2581" s="11">
        <v>1</v>
      </c>
      <c r="F2581" s="11">
        <v>4019.81</v>
      </c>
      <c r="G2581" s="11">
        <v>4019.81</v>
      </c>
      <c r="H2581" s="1"/>
      <c r="I2581" s="1"/>
      <c r="J2581" s="1"/>
      <c r="K2581" s="1"/>
      <c r="L2581" s="1"/>
      <c r="M2581" s="4"/>
      <c r="N2581" s="1"/>
      <c r="O2581" s="4"/>
      <c r="P2581" s="4"/>
      <c r="Q2581" s="4"/>
      <c r="R2581" s="4"/>
      <c r="S2581" s="4"/>
      <c r="T2581" s="1"/>
      <c r="U2581" s="1"/>
      <c r="V2581" s="1"/>
      <c r="W2581" s="1"/>
      <c r="X2581" s="1"/>
      <c r="Y2581" s="1"/>
    </row>
    <row r="2582" spans="1:25" ht="12.75" customHeight="1" x14ac:dyDescent="0.25">
      <c r="A2582" s="4">
        <v>69</v>
      </c>
      <c r="B2582" s="2" t="s">
        <v>2526</v>
      </c>
      <c r="C2582" s="2" t="s">
        <v>2187</v>
      </c>
      <c r="D2582" s="3" t="s">
        <v>35</v>
      </c>
      <c r="E2582" s="11">
        <v>7</v>
      </c>
      <c r="F2582" s="11">
        <v>4019.81</v>
      </c>
      <c r="G2582" s="11">
        <v>28138.67</v>
      </c>
      <c r="H2582" s="1"/>
      <c r="I2582" s="1"/>
      <c r="J2582" s="1"/>
      <c r="K2582" s="1"/>
      <c r="L2582" s="1"/>
      <c r="M2582" s="4"/>
      <c r="N2582" s="1"/>
      <c r="O2582" s="4"/>
      <c r="P2582" s="4"/>
      <c r="Q2582" s="4"/>
      <c r="R2582" s="4"/>
      <c r="S2582" s="4"/>
      <c r="T2582" s="1"/>
      <c r="U2582" s="1"/>
      <c r="V2582" s="1"/>
      <c r="W2582" s="1"/>
      <c r="X2582" s="1"/>
      <c r="Y2582" s="1"/>
    </row>
    <row r="2583" spans="1:25" ht="12.75" customHeight="1" x14ac:dyDescent="0.25">
      <c r="A2583" s="4">
        <v>70</v>
      </c>
      <c r="B2583" s="2" t="s">
        <v>2527</v>
      </c>
      <c r="C2583" s="2" t="s">
        <v>2188</v>
      </c>
      <c r="D2583" s="3" t="s">
        <v>35</v>
      </c>
      <c r="E2583" s="11">
        <v>1</v>
      </c>
      <c r="F2583" s="11">
        <v>4981.01</v>
      </c>
      <c r="G2583" s="11">
        <v>4981.01</v>
      </c>
      <c r="H2583" s="1"/>
      <c r="I2583" s="1"/>
      <c r="J2583" s="1"/>
      <c r="K2583" s="1"/>
      <c r="L2583" s="1"/>
      <c r="M2583" s="4"/>
      <c r="N2583" s="1"/>
      <c r="O2583" s="4"/>
      <c r="P2583" s="4"/>
      <c r="Q2583" s="4"/>
      <c r="R2583" s="4"/>
      <c r="S2583" s="4"/>
      <c r="T2583" s="1"/>
      <c r="U2583" s="1"/>
      <c r="V2583" s="1"/>
      <c r="W2583" s="1"/>
      <c r="X2583" s="1"/>
      <c r="Y2583" s="1"/>
    </row>
    <row r="2584" spans="1:25" ht="12.75" customHeight="1" x14ac:dyDescent="0.25">
      <c r="A2584" s="4">
        <v>71</v>
      </c>
      <c r="B2584" s="1" t="s">
        <v>2189</v>
      </c>
      <c r="C2584" s="2" t="s">
        <v>2190</v>
      </c>
      <c r="D2584" s="3" t="s">
        <v>35</v>
      </c>
      <c r="E2584" s="11">
        <v>1</v>
      </c>
      <c r="F2584" s="11">
        <v>946.74</v>
      </c>
      <c r="G2584" s="11">
        <v>946.74</v>
      </c>
      <c r="H2584" s="1"/>
      <c r="I2584" s="1"/>
      <c r="J2584" s="1"/>
      <c r="K2584" s="1"/>
      <c r="L2584" s="1"/>
      <c r="M2584" s="4"/>
      <c r="N2584" s="1"/>
      <c r="O2584" s="4"/>
      <c r="P2584" s="4"/>
      <c r="Q2584" s="4"/>
      <c r="R2584" s="4"/>
      <c r="S2584" s="4"/>
      <c r="T2584" s="1"/>
      <c r="U2584" s="1"/>
      <c r="V2584" s="1"/>
      <c r="W2584" s="1"/>
      <c r="X2584" s="1"/>
      <c r="Y2584" s="1"/>
    </row>
    <row r="2585" spans="1:25" ht="12.75" customHeight="1" x14ac:dyDescent="0.25">
      <c r="A2585" s="4">
        <v>72</v>
      </c>
      <c r="B2585" s="1" t="s">
        <v>2191</v>
      </c>
      <c r="C2585" s="2" t="s">
        <v>2192</v>
      </c>
      <c r="D2585" s="3" t="s">
        <v>35</v>
      </c>
      <c r="E2585" s="11">
        <v>1</v>
      </c>
      <c r="F2585" s="11">
        <v>1002.68</v>
      </c>
      <c r="G2585" s="11">
        <v>1002.68</v>
      </c>
      <c r="H2585" s="1"/>
      <c r="I2585" s="1"/>
      <c r="J2585" s="1"/>
      <c r="K2585" s="1"/>
      <c r="L2585" s="1"/>
      <c r="M2585" s="4"/>
      <c r="N2585" s="1"/>
      <c r="O2585" s="4"/>
      <c r="P2585" s="4"/>
      <c r="Q2585" s="4"/>
      <c r="R2585" s="4"/>
      <c r="S2585" s="4"/>
      <c r="T2585" s="1"/>
      <c r="U2585" s="1"/>
      <c r="V2585" s="1"/>
      <c r="W2585" s="1"/>
      <c r="X2585" s="1"/>
      <c r="Y2585" s="1"/>
    </row>
    <row r="2586" spans="1:25" ht="12.75" customHeight="1" x14ac:dyDescent="0.25">
      <c r="A2586" s="4">
        <v>73</v>
      </c>
      <c r="B2586" s="1" t="s">
        <v>2193</v>
      </c>
      <c r="C2586" s="2" t="s">
        <v>2194</v>
      </c>
      <c r="D2586" s="3" t="s">
        <v>35</v>
      </c>
      <c r="E2586" s="11">
        <v>1</v>
      </c>
      <c r="F2586" s="11">
        <v>595.79999999999995</v>
      </c>
      <c r="G2586" s="11">
        <v>595.79999999999995</v>
      </c>
      <c r="H2586" s="1"/>
      <c r="I2586" s="1"/>
      <c r="J2586" s="1"/>
      <c r="K2586" s="1"/>
      <c r="L2586" s="1"/>
      <c r="M2586" s="4"/>
      <c r="N2586" s="1"/>
      <c r="O2586" s="4"/>
      <c r="P2586" s="4"/>
      <c r="Q2586" s="4"/>
      <c r="R2586" s="4"/>
      <c r="S2586" s="4"/>
      <c r="T2586" s="1"/>
      <c r="U2586" s="1"/>
      <c r="V2586" s="1"/>
      <c r="W2586" s="1"/>
      <c r="X2586" s="1"/>
      <c r="Y2586" s="1"/>
    </row>
    <row r="2587" spans="1:25" ht="12.75" customHeight="1" x14ac:dyDescent="0.25">
      <c r="A2587" s="4">
        <v>74</v>
      </c>
      <c r="B2587" s="1" t="s">
        <v>2195</v>
      </c>
      <c r="C2587" s="2" t="s">
        <v>2196</v>
      </c>
      <c r="D2587" s="3" t="s">
        <v>35</v>
      </c>
      <c r="E2587" s="11">
        <v>1</v>
      </c>
      <c r="F2587" s="11">
        <v>156.57</v>
      </c>
      <c r="G2587" s="11">
        <v>156.57</v>
      </c>
      <c r="H2587" s="1"/>
      <c r="I2587" s="1"/>
      <c r="J2587" s="1"/>
      <c r="K2587" s="1"/>
      <c r="L2587" s="1"/>
      <c r="M2587" s="4"/>
      <c r="N2587" s="1"/>
      <c r="O2587" s="4"/>
      <c r="P2587" s="4"/>
      <c r="Q2587" s="4"/>
      <c r="R2587" s="4"/>
      <c r="S2587" s="4"/>
      <c r="T2587" s="1"/>
      <c r="U2587" s="1"/>
      <c r="V2587" s="1"/>
      <c r="W2587" s="1"/>
      <c r="X2587" s="1"/>
      <c r="Y2587" s="1"/>
    </row>
    <row r="2588" spans="1:25" ht="12.75" customHeight="1" x14ac:dyDescent="0.25">
      <c r="A2588" s="4">
        <v>75</v>
      </c>
      <c r="B2588" s="2" t="s">
        <v>2867</v>
      </c>
      <c r="C2588" s="1" t="s">
        <v>2197</v>
      </c>
      <c r="D2588" s="3" t="s">
        <v>35</v>
      </c>
      <c r="E2588" s="11">
        <v>19</v>
      </c>
      <c r="F2588" s="11">
        <v>204.31</v>
      </c>
      <c r="G2588" s="11">
        <v>3881.89</v>
      </c>
      <c r="H2588" s="1"/>
      <c r="I2588" s="1"/>
      <c r="J2588" s="1"/>
      <c r="K2588" s="1"/>
      <c r="L2588" s="1"/>
      <c r="M2588" s="4"/>
      <c r="N2588" s="1"/>
      <c r="O2588" s="4"/>
      <c r="P2588" s="4"/>
      <c r="Q2588" s="4"/>
      <c r="R2588" s="4"/>
      <c r="S2588" s="4"/>
      <c r="T2588" s="1"/>
      <c r="U2588" s="1"/>
      <c r="V2588" s="1"/>
      <c r="W2588" s="1"/>
      <c r="X2588" s="1"/>
      <c r="Y2588" s="1"/>
    </row>
    <row r="2589" spans="1:25" ht="12.75" customHeight="1" x14ac:dyDescent="0.25">
      <c r="A2589" s="4">
        <v>76</v>
      </c>
      <c r="B2589" s="1" t="s">
        <v>2133</v>
      </c>
      <c r="C2589" s="1" t="s">
        <v>2134</v>
      </c>
      <c r="D2589" s="3" t="s">
        <v>21</v>
      </c>
      <c r="E2589" s="11">
        <v>1.17E-3</v>
      </c>
      <c r="F2589" s="11">
        <v>118614.53</v>
      </c>
      <c r="G2589" s="11">
        <v>138.78</v>
      </c>
      <c r="H2589" s="1"/>
      <c r="I2589" s="1"/>
      <c r="J2589" s="1"/>
      <c r="K2589" s="1"/>
      <c r="L2589" s="1"/>
      <c r="M2589" s="4"/>
      <c r="N2589" s="1"/>
      <c r="O2589" s="4"/>
      <c r="P2589" s="4"/>
      <c r="Q2589" s="4"/>
      <c r="R2589" s="4"/>
      <c r="S2589" s="4"/>
      <c r="T2589" s="1"/>
      <c r="U2589" s="1"/>
      <c r="V2589" s="1"/>
      <c r="W2589" s="1"/>
      <c r="X2589" s="1"/>
      <c r="Y2589" s="1"/>
    </row>
    <row r="2590" spans="1:25" ht="12.75" customHeight="1" x14ac:dyDescent="0.25">
      <c r="A2590" s="4">
        <v>77</v>
      </c>
      <c r="B2590" s="1" t="s">
        <v>2126</v>
      </c>
      <c r="C2590" s="1" t="s">
        <v>2127</v>
      </c>
      <c r="D2590" s="3" t="s">
        <v>79</v>
      </c>
      <c r="E2590" s="11">
        <v>0.19</v>
      </c>
      <c r="F2590" s="11">
        <v>384.03</v>
      </c>
      <c r="G2590" s="11">
        <v>72.97</v>
      </c>
      <c r="H2590" s="1"/>
      <c r="I2590" s="1"/>
      <c r="J2590" s="1"/>
      <c r="K2590" s="1"/>
      <c r="L2590" s="1"/>
      <c r="M2590" s="4"/>
      <c r="N2590" s="1"/>
      <c r="O2590" s="4"/>
      <c r="P2590" s="4"/>
      <c r="Q2590" s="4"/>
      <c r="R2590" s="4"/>
      <c r="S2590" s="4"/>
      <c r="T2590" s="1"/>
      <c r="U2590" s="1"/>
      <c r="V2590" s="1"/>
      <c r="W2590" s="1"/>
      <c r="X2590" s="1"/>
      <c r="Y2590" s="1"/>
    </row>
    <row r="2591" spans="1:25" ht="12.75" customHeight="1" x14ac:dyDescent="0.25">
      <c r="A2591" s="4">
        <v>78</v>
      </c>
      <c r="B2591" s="1" t="s">
        <v>838</v>
      </c>
      <c r="C2591" s="1" t="s">
        <v>2129</v>
      </c>
      <c r="D2591" s="3" t="s">
        <v>149</v>
      </c>
      <c r="E2591" s="11">
        <v>50</v>
      </c>
      <c r="F2591" s="11">
        <v>42.15</v>
      </c>
      <c r="G2591" s="11">
        <v>2107.5</v>
      </c>
      <c r="H2591" s="1"/>
      <c r="I2591" s="1"/>
      <c r="J2591" s="1"/>
      <c r="K2591" s="1"/>
      <c r="L2591" s="1"/>
      <c r="M2591" s="4"/>
      <c r="N2591" s="1"/>
      <c r="O2591" s="4"/>
      <c r="P2591" s="4"/>
      <c r="Q2591" s="4"/>
      <c r="R2591" s="4"/>
      <c r="S2591" s="4"/>
      <c r="T2591" s="1"/>
      <c r="U2591" s="1"/>
      <c r="V2591" s="1"/>
      <c r="W2591" s="1"/>
      <c r="X2591" s="1"/>
      <c r="Y2591" s="1"/>
    </row>
    <row r="2592" spans="1:25" ht="12.75" customHeight="1" x14ac:dyDescent="0.25">
      <c r="A2592" s="4">
        <v>79</v>
      </c>
      <c r="B2592" s="1" t="s">
        <v>2198</v>
      </c>
      <c r="C2592" s="2" t="s">
        <v>2199</v>
      </c>
      <c r="D2592" s="3" t="s">
        <v>2137</v>
      </c>
      <c r="E2592" s="11">
        <v>1</v>
      </c>
      <c r="F2592" s="11">
        <v>231.7</v>
      </c>
      <c r="G2592" s="11">
        <v>231.7</v>
      </c>
      <c r="H2592" s="1"/>
      <c r="I2592" s="1"/>
      <c r="J2592" s="1"/>
      <c r="K2592" s="1"/>
      <c r="L2592" s="1"/>
      <c r="M2592" s="4"/>
      <c r="N2592" s="1"/>
      <c r="O2592" s="4"/>
      <c r="P2592" s="4"/>
      <c r="Q2592" s="4"/>
      <c r="R2592" s="4"/>
      <c r="S2592" s="4"/>
      <c r="T2592" s="1"/>
      <c r="U2592" s="1"/>
      <c r="V2592" s="1"/>
      <c r="W2592" s="1"/>
      <c r="X2592" s="1"/>
      <c r="Y2592" s="1"/>
    </row>
    <row r="2593" spans="1:25" ht="12.75" customHeight="1" x14ac:dyDescent="0.25">
      <c r="A2593" s="4">
        <v>80</v>
      </c>
      <c r="B2593" s="1" t="s">
        <v>646</v>
      </c>
      <c r="C2593" s="2" t="s">
        <v>2130</v>
      </c>
      <c r="D2593" s="3" t="s">
        <v>13</v>
      </c>
      <c r="E2593" s="11">
        <v>1.5E-3</v>
      </c>
      <c r="F2593" s="11">
        <v>97034.34</v>
      </c>
      <c r="G2593" s="11">
        <v>145.55000000000001</v>
      </c>
      <c r="H2593" s="1"/>
      <c r="I2593" s="1"/>
      <c r="J2593" s="1"/>
      <c r="K2593" s="1"/>
      <c r="L2593" s="1"/>
      <c r="M2593" s="4"/>
      <c r="N2593" s="1"/>
      <c r="O2593" s="4"/>
      <c r="P2593" s="4"/>
      <c r="Q2593" s="4"/>
      <c r="R2593" s="4"/>
      <c r="S2593" s="4"/>
      <c r="T2593" s="1"/>
      <c r="U2593" s="1"/>
      <c r="V2593" s="1"/>
      <c r="W2593" s="1"/>
      <c r="X2593" s="1"/>
      <c r="Y2593" s="1"/>
    </row>
    <row r="2594" spans="1:25" ht="12.75" customHeight="1" x14ac:dyDescent="0.25">
      <c r="A2594" s="4">
        <v>81</v>
      </c>
      <c r="B2594" s="1" t="s">
        <v>2131</v>
      </c>
      <c r="C2594" s="2" t="s">
        <v>2132</v>
      </c>
      <c r="D2594" s="3" t="s">
        <v>48</v>
      </c>
      <c r="E2594" s="11">
        <v>0.153</v>
      </c>
      <c r="F2594" s="11">
        <v>2464.86</v>
      </c>
      <c r="G2594" s="11">
        <v>377.12</v>
      </c>
      <c r="H2594" s="1"/>
      <c r="I2594" s="1"/>
      <c r="J2594" s="1"/>
      <c r="K2594" s="1"/>
      <c r="L2594" s="1"/>
      <c r="M2594" s="4"/>
      <c r="N2594" s="1"/>
      <c r="O2594" s="4"/>
      <c r="P2594" s="4"/>
      <c r="Q2594" s="4"/>
      <c r="R2594" s="4"/>
      <c r="S2594" s="4"/>
      <c r="T2594" s="1"/>
      <c r="U2594" s="1"/>
      <c r="V2594" s="1"/>
      <c r="W2594" s="1"/>
      <c r="X2594" s="1"/>
      <c r="Y2594" s="1"/>
    </row>
    <row r="2595" spans="1:25" ht="12.75" customHeight="1" x14ac:dyDescent="0.25">
      <c r="A2595" s="4">
        <v>82</v>
      </c>
      <c r="B2595" s="2" t="s">
        <v>2528</v>
      </c>
      <c r="C2595" s="2" t="s">
        <v>2200</v>
      </c>
      <c r="D2595" s="3" t="s">
        <v>83</v>
      </c>
      <c r="E2595" s="11">
        <v>0.31</v>
      </c>
      <c r="F2595" s="11">
        <v>10222.68</v>
      </c>
      <c r="G2595" s="11">
        <v>3169.03</v>
      </c>
      <c r="H2595" s="1"/>
      <c r="I2595" s="1"/>
      <c r="J2595" s="1"/>
      <c r="K2595" s="1"/>
      <c r="L2595" s="1"/>
      <c r="M2595" s="4"/>
      <c r="N2595" s="1"/>
      <c r="O2595" s="4"/>
      <c r="P2595" s="4"/>
      <c r="Q2595" s="4"/>
      <c r="R2595" s="4"/>
      <c r="S2595" s="4"/>
      <c r="T2595" s="1"/>
      <c r="U2595" s="1"/>
      <c r="V2595" s="1"/>
      <c r="W2595" s="1"/>
      <c r="X2595" s="1"/>
      <c r="Y2595" s="1"/>
    </row>
    <row r="2596" spans="1:25" ht="12.75" customHeight="1" x14ac:dyDescent="0.25">
      <c r="A2596" s="4">
        <v>83</v>
      </c>
      <c r="B2596" s="2" t="s">
        <v>2449</v>
      </c>
      <c r="C2596" s="2" t="s">
        <v>20</v>
      </c>
      <c r="D2596" s="3" t="s">
        <v>21</v>
      </c>
      <c r="E2596" s="11">
        <v>0.58899999999999997</v>
      </c>
      <c r="F2596" s="11" t="s">
        <v>22</v>
      </c>
      <c r="G2596" s="11" t="s">
        <v>22</v>
      </c>
      <c r="H2596" s="1"/>
      <c r="I2596" s="1"/>
      <c r="J2596" s="1"/>
      <c r="K2596" s="1"/>
      <c r="L2596" s="1"/>
      <c r="M2596" s="4"/>
      <c r="N2596" s="1"/>
      <c r="O2596" s="4"/>
      <c r="P2596" s="4"/>
      <c r="Q2596" s="4"/>
      <c r="R2596" s="4"/>
      <c r="S2596" s="4"/>
      <c r="T2596" s="1"/>
      <c r="U2596" s="1"/>
      <c r="V2596" s="1"/>
      <c r="W2596" s="1"/>
      <c r="X2596" s="1"/>
      <c r="Y2596" s="1"/>
    </row>
    <row r="2597" spans="1:25" ht="12.75" customHeight="1" x14ac:dyDescent="0.25">
      <c r="A2597" s="4">
        <v>84</v>
      </c>
      <c r="B2597" s="1" t="s">
        <v>889</v>
      </c>
      <c r="C2597" s="2" t="s">
        <v>2201</v>
      </c>
      <c r="D2597" s="3" t="s">
        <v>83</v>
      </c>
      <c r="E2597" s="11">
        <v>0.53</v>
      </c>
      <c r="F2597" s="11">
        <v>6917.42</v>
      </c>
      <c r="G2597" s="11">
        <v>3666.23</v>
      </c>
      <c r="H2597" s="1"/>
      <c r="I2597" s="1"/>
      <c r="J2597" s="1"/>
      <c r="K2597" s="1"/>
      <c r="L2597" s="1"/>
      <c r="M2597" s="4"/>
      <c r="N2597" s="1"/>
      <c r="O2597" s="4"/>
      <c r="P2597" s="4"/>
      <c r="Q2597" s="4"/>
      <c r="R2597" s="4"/>
      <c r="S2597" s="4"/>
      <c r="T2597" s="1"/>
      <c r="U2597" s="1"/>
      <c r="V2597" s="1"/>
      <c r="W2597" s="1"/>
      <c r="X2597" s="1"/>
      <c r="Y2597" s="1"/>
    </row>
    <row r="2598" spans="1:25" ht="12.75" customHeight="1" x14ac:dyDescent="0.25">
      <c r="A2598" s="4">
        <v>85</v>
      </c>
      <c r="B2598" s="1" t="s">
        <v>891</v>
      </c>
      <c r="C2598" s="2" t="s">
        <v>892</v>
      </c>
      <c r="D2598" s="3" t="s">
        <v>69</v>
      </c>
      <c r="E2598" s="11">
        <v>52.893999999999998</v>
      </c>
      <c r="F2598" s="11">
        <v>291.24</v>
      </c>
      <c r="G2598" s="11">
        <v>15404.85</v>
      </c>
      <c r="H2598" s="1"/>
      <c r="I2598" s="1"/>
      <c r="J2598" s="1"/>
      <c r="K2598" s="1"/>
      <c r="L2598" s="1"/>
      <c r="M2598" s="4"/>
      <c r="N2598" s="1"/>
      <c r="O2598" s="4"/>
      <c r="P2598" s="4"/>
      <c r="Q2598" s="4"/>
      <c r="R2598" s="4"/>
      <c r="S2598" s="4"/>
      <c r="T2598" s="1"/>
      <c r="U2598" s="1"/>
      <c r="V2598" s="1"/>
      <c r="W2598" s="1"/>
      <c r="X2598" s="1"/>
      <c r="Y2598" s="1"/>
    </row>
    <row r="2599" spans="1:25" ht="12.75" customHeight="1" x14ac:dyDescent="0.25">
      <c r="A2599" s="4">
        <v>86</v>
      </c>
      <c r="B2599" s="2" t="s">
        <v>2869</v>
      </c>
      <c r="C2599" s="2" t="s">
        <v>2202</v>
      </c>
      <c r="D2599" s="3" t="s">
        <v>35</v>
      </c>
      <c r="E2599" s="11">
        <v>1</v>
      </c>
      <c r="F2599" s="11">
        <v>407.1</v>
      </c>
      <c r="G2599" s="11">
        <v>407.1</v>
      </c>
      <c r="H2599" s="1"/>
      <c r="I2599" s="1"/>
      <c r="J2599" s="1"/>
      <c r="K2599" s="1"/>
      <c r="L2599" s="1"/>
      <c r="M2599" s="4"/>
      <c r="N2599" s="1"/>
      <c r="O2599" s="4"/>
      <c r="P2599" s="4"/>
      <c r="Q2599" s="4"/>
      <c r="R2599" s="4"/>
      <c r="S2599" s="4"/>
      <c r="T2599" s="1"/>
      <c r="U2599" s="1"/>
      <c r="V2599" s="1"/>
      <c r="W2599" s="1"/>
      <c r="X2599" s="1"/>
      <c r="Y2599" s="1"/>
    </row>
    <row r="2600" spans="1:25" ht="12.75" customHeight="1" x14ac:dyDescent="0.25">
      <c r="A2600" s="4">
        <v>87</v>
      </c>
      <c r="B2600" s="1" t="s">
        <v>2203</v>
      </c>
      <c r="C2600" s="1" t="s">
        <v>2204</v>
      </c>
      <c r="D2600" s="3" t="s">
        <v>35</v>
      </c>
      <c r="E2600" s="11">
        <v>1</v>
      </c>
      <c r="F2600" s="11">
        <v>145.61000000000001</v>
      </c>
      <c r="G2600" s="11">
        <v>145.61000000000001</v>
      </c>
      <c r="H2600" s="1"/>
      <c r="I2600" s="1"/>
      <c r="J2600" s="1"/>
      <c r="K2600" s="1"/>
      <c r="L2600" s="1"/>
      <c r="M2600" s="4"/>
      <c r="N2600" s="1"/>
      <c r="O2600" s="4"/>
      <c r="P2600" s="4"/>
      <c r="Q2600" s="4"/>
      <c r="R2600" s="4"/>
      <c r="S2600" s="4"/>
      <c r="T2600" s="1"/>
      <c r="U2600" s="1"/>
      <c r="V2600" s="1"/>
      <c r="W2600" s="1"/>
      <c r="X2600" s="1"/>
      <c r="Y2600" s="1"/>
    </row>
    <row r="2601" spans="1:25" ht="12.75" customHeight="1" x14ac:dyDescent="0.25">
      <c r="A2601" s="4">
        <v>88</v>
      </c>
      <c r="B2601" s="1" t="s">
        <v>894</v>
      </c>
      <c r="C2601" s="1" t="s">
        <v>895</v>
      </c>
      <c r="D2601" s="3" t="s">
        <v>35</v>
      </c>
      <c r="E2601" s="11">
        <v>18</v>
      </c>
      <c r="F2601" s="11">
        <v>107.61</v>
      </c>
      <c r="G2601" s="11">
        <v>1936.98</v>
      </c>
      <c r="H2601" s="1"/>
      <c r="I2601" s="1"/>
      <c r="J2601" s="1"/>
      <c r="K2601" s="1"/>
      <c r="L2601" s="1"/>
      <c r="M2601" s="4"/>
      <c r="N2601" s="1"/>
      <c r="O2601" s="4"/>
      <c r="P2601" s="4"/>
      <c r="Q2601" s="4"/>
      <c r="R2601" s="4"/>
      <c r="S2601" s="4"/>
      <c r="T2601" s="1"/>
      <c r="U2601" s="1"/>
      <c r="V2601" s="1"/>
      <c r="W2601" s="1"/>
      <c r="X2601" s="1"/>
      <c r="Y2601" s="1"/>
    </row>
    <row r="2602" spans="1:25" ht="12.75" customHeight="1" x14ac:dyDescent="0.25">
      <c r="A2602" s="4">
        <v>89</v>
      </c>
      <c r="B2602" s="1" t="s">
        <v>2203</v>
      </c>
      <c r="C2602" s="1" t="s">
        <v>2204</v>
      </c>
      <c r="D2602" s="3" t="s">
        <v>35</v>
      </c>
      <c r="E2602" s="11">
        <v>1</v>
      </c>
      <c r="F2602" s="11">
        <v>145.61000000000001</v>
      </c>
      <c r="G2602" s="11">
        <v>145.61000000000001</v>
      </c>
      <c r="H2602" s="1"/>
      <c r="I2602" s="1"/>
      <c r="J2602" s="1"/>
      <c r="K2602" s="1"/>
      <c r="L2602" s="1"/>
      <c r="M2602" s="4"/>
      <c r="N2602" s="1"/>
      <c r="O2602" s="4"/>
      <c r="P2602" s="4"/>
      <c r="Q2602" s="4"/>
      <c r="R2602" s="4"/>
      <c r="S2602" s="4"/>
      <c r="T2602" s="1"/>
      <c r="U2602" s="1"/>
      <c r="V2602" s="1"/>
      <c r="W2602" s="1"/>
      <c r="X2602" s="1"/>
      <c r="Y2602" s="1"/>
    </row>
    <row r="2603" spans="1:25" ht="12.75" customHeight="1" x14ac:dyDescent="0.25">
      <c r="A2603" s="4">
        <v>90</v>
      </c>
      <c r="B2603" s="1" t="s">
        <v>894</v>
      </c>
      <c r="C2603" s="1" t="s">
        <v>895</v>
      </c>
      <c r="D2603" s="3" t="s">
        <v>35</v>
      </c>
      <c r="E2603" s="11">
        <v>18</v>
      </c>
      <c r="F2603" s="11">
        <v>107.61</v>
      </c>
      <c r="G2603" s="11">
        <v>1936.98</v>
      </c>
      <c r="H2603" s="1"/>
      <c r="I2603" s="1"/>
      <c r="J2603" s="1"/>
      <c r="K2603" s="1"/>
      <c r="L2603" s="1"/>
      <c r="M2603" s="4"/>
      <c r="N2603" s="1"/>
      <c r="O2603" s="4"/>
      <c r="P2603" s="4"/>
      <c r="Q2603" s="4"/>
      <c r="R2603" s="4"/>
      <c r="S2603" s="4"/>
      <c r="T2603" s="1"/>
      <c r="U2603" s="1"/>
      <c r="V2603" s="1"/>
      <c r="W2603" s="1"/>
      <c r="X2603" s="1"/>
      <c r="Y2603" s="1"/>
    </row>
    <row r="2604" spans="1:25" ht="12.75" customHeight="1" x14ac:dyDescent="0.25">
      <c r="A2604" s="4">
        <v>91</v>
      </c>
      <c r="B2604" s="1" t="s">
        <v>896</v>
      </c>
      <c r="C2604" s="1" t="s">
        <v>898</v>
      </c>
      <c r="D2604" s="3" t="s">
        <v>35</v>
      </c>
      <c r="E2604" s="11">
        <v>1</v>
      </c>
      <c r="F2604" s="11">
        <v>122.39</v>
      </c>
      <c r="G2604" s="11">
        <v>122.39</v>
      </c>
      <c r="H2604" s="1"/>
      <c r="I2604" s="1"/>
      <c r="J2604" s="1"/>
      <c r="K2604" s="1"/>
      <c r="L2604" s="1"/>
      <c r="M2604" s="4"/>
      <c r="N2604" s="1"/>
      <c r="O2604" s="4"/>
      <c r="P2604" s="4"/>
      <c r="Q2604" s="4"/>
      <c r="R2604" s="4"/>
      <c r="S2604" s="4"/>
      <c r="T2604" s="1"/>
      <c r="U2604" s="1"/>
      <c r="V2604" s="1"/>
      <c r="W2604" s="1"/>
      <c r="X2604" s="1"/>
      <c r="Y2604" s="1"/>
    </row>
    <row r="2605" spans="1:25" ht="12.75" customHeight="1" x14ac:dyDescent="0.25">
      <c r="A2605" s="4">
        <v>92</v>
      </c>
      <c r="B2605" s="1" t="s">
        <v>905</v>
      </c>
      <c r="C2605" s="1" t="s">
        <v>906</v>
      </c>
      <c r="D2605" s="3" t="s">
        <v>35</v>
      </c>
      <c r="E2605" s="11">
        <v>9</v>
      </c>
      <c r="F2605" s="11">
        <v>196.83</v>
      </c>
      <c r="G2605" s="11">
        <v>1771.47</v>
      </c>
      <c r="H2605" s="1"/>
      <c r="I2605" s="1"/>
      <c r="J2605" s="1"/>
      <c r="K2605" s="1"/>
      <c r="L2605" s="1"/>
      <c r="M2605" s="4"/>
      <c r="N2605" s="1"/>
      <c r="O2605" s="4"/>
      <c r="P2605" s="4"/>
      <c r="Q2605" s="4"/>
      <c r="R2605" s="4"/>
      <c r="S2605" s="4"/>
      <c r="T2605" s="1"/>
      <c r="U2605" s="1"/>
      <c r="V2605" s="1"/>
      <c r="W2605" s="1"/>
      <c r="X2605" s="1"/>
      <c r="Y2605" s="1"/>
    </row>
    <row r="2606" spans="1:25" ht="12.75" customHeight="1" x14ac:dyDescent="0.25">
      <c r="A2606" s="4">
        <v>93</v>
      </c>
      <c r="B2606" s="1" t="s">
        <v>903</v>
      </c>
      <c r="C2606" s="1" t="s">
        <v>904</v>
      </c>
      <c r="D2606" s="3" t="s">
        <v>35</v>
      </c>
      <c r="E2606" s="11">
        <v>1</v>
      </c>
      <c r="F2606" s="11">
        <v>133.86000000000001</v>
      </c>
      <c r="G2606" s="11">
        <v>133.86000000000001</v>
      </c>
      <c r="H2606" s="1"/>
      <c r="I2606" s="1"/>
      <c r="J2606" s="1"/>
      <c r="K2606" s="1"/>
      <c r="L2606" s="1"/>
      <c r="M2606" s="4"/>
      <c r="N2606" s="1"/>
      <c r="O2606" s="4"/>
      <c r="P2606" s="4"/>
      <c r="Q2606" s="4"/>
      <c r="R2606" s="4"/>
      <c r="S2606" s="4"/>
      <c r="T2606" s="1"/>
      <c r="U2606" s="1"/>
      <c r="V2606" s="1"/>
      <c r="W2606" s="1"/>
      <c r="X2606" s="1"/>
      <c r="Y2606" s="1"/>
    </row>
    <row r="2607" spans="1:25" ht="12.75" customHeight="1" x14ac:dyDescent="0.25">
      <c r="A2607" s="4">
        <v>94</v>
      </c>
      <c r="B2607" s="1" t="s">
        <v>983</v>
      </c>
      <c r="C2607" s="1" t="s">
        <v>2205</v>
      </c>
      <c r="D2607" s="3" t="s">
        <v>35</v>
      </c>
      <c r="E2607" s="11">
        <v>2</v>
      </c>
      <c r="F2607" s="11">
        <v>55.14</v>
      </c>
      <c r="G2607" s="11">
        <v>110.28</v>
      </c>
      <c r="H2607" s="1"/>
      <c r="I2607" s="1"/>
      <c r="J2607" s="1"/>
      <c r="K2607" s="1"/>
      <c r="L2607" s="1"/>
      <c r="M2607" s="4"/>
      <c r="N2607" s="1"/>
      <c r="O2607" s="4"/>
      <c r="P2607" s="4"/>
      <c r="Q2607" s="4"/>
      <c r="R2607" s="4"/>
      <c r="S2607" s="4"/>
      <c r="T2607" s="1"/>
      <c r="U2607" s="1"/>
      <c r="V2607" s="1"/>
      <c r="W2607" s="1"/>
      <c r="X2607" s="1"/>
      <c r="Y2607" s="1"/>
    </row>
    <row r="2608" spans="1:25" ht="12.75" customHeight="1" x14ac:dyDescent="0.25">
      <c r="A2608" s="4">
        <v>95</v>
      </c>
      <c r="B2608" s="1" t="s">
        <v>915</v>
      </c>
      <c r="C2608" s="1" t="s">
        <v>916</v>
      </c>
      <c r="D2608" s="3" t="s">
        <v>35</v>
      </c>
      <c r="E2608" s="11">
        <v>2</v>
      </c>
      <c r="F2608" s="11">
        <v>240.55</v>
      </c>
      <c r="G2608" s="11">
        <v>481.1</v>
      </c>
      <c r="H2608" s="1"/>
      <c r="I2608" s="1"/>
      <c r="J2608" s="1"/>
      <c r="K2608" s="1"/>
      <c r="L2608" s="1"/>
      <c r="M2608" s="4"/>
      <c r="N2608" s="1"/>
      <c r="O2608" s="4"/>
      <c r="P2608" s="4"/>
      <c r="Q2608" s="4"/>
      <c r="R2608" s="4"/>
      <c r="S2608" s="4"/>
      <c r="T2608" s="1"/>
      <c r="U2608" s="1"/>
      <c r="V2608" s="1"/>
      <c r="W2608" s="1"/>
      <c r="X2608" s="1"/>
      <c r="Y2608" s="1"/>
    </row>
    <row r="2609" spans="1:25" ht="12.75" customHeight="1" x14ac:dyDescent="0.25">
      <c r="A2609" s="4">
        <v>96</v>
      </c>
      <c r="B2609" s="2" t="s">
        <v>2733</v>
      </c>
      <c r="C2609" s="1" t="s">
        <v>893</v>
      </c>
      <c r="D2609" s="3" t="s">
        <v>35</v>
      </c>
      <c r="E2609" s="11">
        <v>56</v>
      </c>
      <c r="F2609" s="11">
        <v>155.26</v>
      </c>
      <c r="G2609" s="11">
        <v>8694.56</v>
      </c>
      <c r="H2609" s="1"/>
      <c r="I2609" s="1"/>
      <c r="J2609" s="1"/>
      <c r="K2609" s="1"/>
      <c r="L2609" s="1"/>
      <c r="M2609" s="4"/>
      <c r="N2609" s="1"/>
      <c r="O2609" s="4"/>
      <c r="P2609" s="4"/>
      <c r="Q2609" s="4"/>
      <c r="R2609" s="4"/>
      <c r="S2609" s="4"/>
      <c r="T2609" s="1"/>
      <c r="U2609" s="1"/>
      <c r="V2609" s="1"/>
      <c r="W2609" s="1"/>
      <c r="X2609" s="1"/>
      <c r="Y2609" s="1"/>
    </row>
    <row r="2610" spans="1:25" ht="12.75" customHeight="1" x14ac:dyDescent="0.25">
      <c r="A2610" s="4">
        <v>97</v>
      </c>
      <c r="B2610" s="1" t="s">
        <v>889</v>
      </c>
      <c r="C2610" s="2" t="s">
        <v>2206</v>
      </c>
      <c r="D2610" s="3" t="s">
        <v>83</v>
      </c>
      <c r="E2610" s="11">
        <v>0.2</v>
      </c>
      <c r="F2610" s="11">
        <v>6917.42</v>
      </c>
      <c r="G2610" s="11">
        <v>1383.48</v>
      </c>
      <c r="H2610" s="1"/>
      <c r="I2610" s="1"/>
      <c r="J2610" s="1"/>
      <c r="K2610" s="1"/>
      <c r="L2610" s="1"/>
      <c r="M2610" s="4"/>
      <c r="N2610" s="1"/>
      <c r="O2610" s="4"/>
      <c r="P2610" s="4"/>
      <c r="Q2610" s="4"/>
      <c r="R2610" s="4"/>
      <c r="S2610" s="4"/>
      <c r="T2610" s="1"/>
      <c r="U2610" s="1"/>
      <c r="V2610" s="1"/>
      <c r="W2610" s="1"/>
      <c r="X2610" s="1"/>
      <c r="Y2610" s="1"/>
    </row>
    <row r="2611" spans="1:25" ht="12.75" customHeight="1" x14ac:dyDescent="0.25">
      <c r="A2611" s="4">
        <v>98</v>
      </c>
      <c r="B2611" s="1" t="s">
        <v>926</v>
      </c>
      <c r="C2611" s="2" t="s">
        <v>927</v>
      </c>
      <c r="D2611" s="3" t="s">
        <v>69</v>
      </c>
      <c r="E2611" s="11">
        <v>16.966000000000001</v>
      </c>
      <c r="F2611" s="11">
        <v>143.16999999999999</v>
      </c>
      <c r="G2611" s="11">
        <v>2429.02</v>
      </c>
      <c r="H2611" s="1"/>
      <c r="I2611" s="1"/>
      <c r="J2611" s="1"/>
      <c r="K2611" s="1"/>
      <c r="L2611" s="1"/>
      <c r="M2611" s="4"/>
      <c r="N2611" s="1"/>
      <c r="O2611" s="4"/>
      <c r="P2611" s="4"/>
      <c r="Q2611" s="4"/>
      <c r="R2611" s="4"/>
      <c r="S2611" s="4"/>
      <c r="T2611" s="1"/>
      <c r="U2611" s="1"/>
      <c r="V2611" s="1"/>
      <c r="W2611" s="1"/>
      <c r="X2611" s="1"/>
      <c r="Y2611" s="1"/>
    </row>
    <row r="2612" spans="1:25" ht="12.75" customHeight="1" x14ac:dyDescent="0.25">
      <c r="A2612" s="4">
        <v>99</v>
      </c>
      <c r="B2612" s="1" t="s">
        <v>988</v>
      </c>
      <c r="C2612" s="2" t="s">
        <v>989</v>
      </c>
      <c r="D2612" s="3" t="s">
        <v>69</v>
      </c>
      <c r="E2612" s="11">
        <v>2.9939999999999998</v>
      </c>
      <c r="F2612" s="11">
        <v>285.20999999999998</v>
      </c>
      <c r="G2612" s="11">
        <v>853.92</v>
      </c>
      <c r="H2612" s="1"/>
      <c r="I2612" s="1"/>
      <c r="J2612" s="1"/>
      <c r="K2612" s="1"/>
      <c r="L2612" s="1"/>
      <c r="M2612" s="4"/>
      <c r="N2612" s="1"/>
      <c r="O2612" s="4"/>
      <c r="P2612" s="4"/>
      <c r="Q2612" s="4"/>
      <c r="R2612" s="4"/>
      <c r="S2612" s="4"/>
      <c r="T2612" s="1"/>
      <c r="U2612" s="1"/>
      <c r="V2612" s="1"/>
      <c r="W2612" s="1"/>
      <c r="X2612" s="1"/>
      <c r="Y2612" s="1"/>
    </row>
    <row r="2613" spans="1:25" ht="12.75" customHeight="1" x14ac:dyDescent="0.25">
      <c r="A2613" s="4">
        <v>100</v>
      </c>
      <c r="B2613" s="1" t="s">
        <v>2135</v>
      </c>
      <c r="C2613" s="2" t="s">
        <v>2136</v>
      </c>
      <c r="D2613" s="3" t="s">
        <v>2137</v>
      </c>
      <c r="E2613" s="11">
        <v>8</v>
      </c>
      <c r="F2613" s="11">
        <v>142.01</v>
      </c>
      <c r="G2613" s="11">
        <v>1136.08</v>
      </c>
      <c r="H2613" s="1"/>
      <c r="I2613" s="1"/>
      <c r="J2613" s="1"/>
      <c r="K2613" s="1"/>
      <c r="L2613" s="1"/>
      <c r="M2613" s="4"/>
      <c r="N2613" s="1"/>
      <c r="O2613" s="4"/>
      <c r="P2613" s="4"/>
      <c r="Q2613" s="4"/>
      <c r="R2613" s="4"/>
      <c r="S2613" s="4"/>
      <c r="T2613" s="1"/>
      <c r="U2613" s="1"/>
      <c r="V2613" s="1"/>
      <c r="W2613" s="1"/>
      <c r="X2613" s="1"/>
      <c r="Y2613" s="1"/>
    </row>
    <row r="2614" spans="1:25" ht="12.75" customHeight="1" x14ac:dyDescent="0.25">
      <c r="A2614" s="4">
        <v>101</v>
      </c>
      <c r="B2614" s="1" t="s">
        <v>2207</v>
      </c>
      <c r="C2614" s="2" t="s">
        <v>2208</v>
      </c>
      <c r="D2614" s="3" t="s">
        <v>2137</v>
      </c>
      <c r="E2614" s="11">
        <v>1</v>
      </c>
      <c r="F2614" s="11">
        <v>196.76</v>
      </c>
      <c r="G2614" s="11">
        <v>196.76</v>
      </c>
      <c r="H2614" s="1"/>
      <c r="I2614" s="1"/>
      <c r="J2614" s="1"/>
      <c r="K2614" s="1"/>
      <c r="L2614" s="1"/>
      <c r="M2614" s="4"/>
      <c r="N2614" s="1"/>
      <c r="O2614" s="4"/>
      <c r="P2614" s="4"/>
      <c r="Q2614" s="4"/>
      <c r="R2614" s="4"/>
      <c r="S2614" s="4"/>
      <c r="T2614" s="1"/>
      <c r="U2614" s="1"/>
      <c r="V2614" s="1"/>
      <c r="W2614" s="1"/>
      <c r="X2614" s="1"/>
      <c r="Y2614" s="1"/>
    </row>
    <row r="2615" spans="1:25" ht="12.75" customHeight="1" x14ac:dyDescent="0.25">
      <c r="A2615" s="4">
        <v>102</v>
      </c>
      <c r="B2615" s="1" t="s">
        <v>915</v>
      </c>
      <c r="C2615" s="2" t="s">
        <v>928</v>
      </c>
      <c r="D2615" s="3" t="s">
        <v>35</v>
      </c>
      <c r="E2615" s="11">
        <v>1</v>
      </c>
      <c r="F2615" s="11">
        <v>849.74</v>
      </c>
      <c r="G2615" s="11">
        <v>849.74</v>
      </c>
      <c r="H2615" s="1"/>
      <c r="I2615" s="1"/>
      <c r="J2615" s="1"/>
      <c r="K2615" s="1"/>
      <c r="L2615" s="1"/>
      <c r="M2615" s="4"/>
      <c r="N2615" s="1"/>
      <c r="O2615" s="4"/>
      <c r="P2615" s="4"/>
      <c r="Q2615" s="4"/>
      <c r="R2615" s="4"/>
      <c r="S2615" s="4"/>
      <c r="T2615" s="1"/>
      <c r="U2615" s="1"/>
      <c r="V2615" s="1"/>
      <c r="W2615" s="1"/>
      <c r="X2615" s="1"/>
      <c r="Y2615" s="1"/>
    </row>
    <row r="2616" spans="1:25" ht="12.75" customHeight="1" x14ac:dyDescent="0.25">
      <c r="A2616" s="4">
        <v>103</v>
      </c>
      <c r="B2616" s="1" t="s">
        <v>977</v>
      </c>
      <c r="C2616" s="2" t="s">
        <v>978</v>
      </c>
      <c r="D2616" s="3" t="s">
        <v>35</v>
      </c>
      <c r="E2616" s="11">
        <v>2</v>
      </c>
      <c r="F2616" s="11">
        <v>184.68</v>
      </c>
      <c r="G2616" s="11">
        <v>369.36</v>
      </c>
      <c r="H2616" s="1"/>
      <c r="I2616" s="1"/>
      <c r="J2616" s="1"/>
      <c r="K2616" s="1"/>
      <c r="L2616" s="1"/>
      <c r="M2616" s="4"/>
      <c r="N2616" s="1"/>
      <c r="O2616" s="4"/>
      <c r="P2616" s="4"/>
      <c r="Q2616" s="4"/>
      <c r="R2616" s="4"/>
      <c r="S2616" s="4"/>
      <c r="T2616" s="1"/>
      <c r="U2616" s="1"/>
      <c r="V2616" s="1"/>
      <c r="W2616" s="1"/>
      <c r="X2616" s="1"/>
      <c r="Y2616" s="1"/>
    </row>
    <row r="2617" spans="1:25" ht="12.75" customHeight="1" x14ac:dyDescent="0.25">
      <c r="A2617" s="4">
        <v>104</v>
      </c>
      <c r="B2617" s="1" t="s">
        <v>979</v>
      </c>
      <c r="C2617" s="2" t="s">
        <v>980</v>
      </c>
      <c r="D2617" s="3" t="s">
        <v>35</v>
      </c>
      <c r="E2617" s="11">
        <v>3</v>
      </c>
      <c r="F2617" s="11">
        <v>131.47</v>
      </c>
      <c r="G2617" s="11">
        <v>394.41</v>
      </c>
      <c r="H2617" s="1"/>
      <c r="I2617" s="1"/>
      <c r="J2617" s="1"/>
      <c r="K2617" s="1"/>
      <c r="L2617" s="1"/>
      <c r="M2617" s="4"/>
      <c r="N2617" s="1"/>
      <c r="O2617" s="4"/>
      <c r="P2617" s="4"/>
      <c r="Q2617" s="4"/>
      <c r="R2617" s="4"/>
      <c r="S2617" s="4"/>
      <c r="T2617" s="1"/>
      <c r="U2617" s="1"/>
      <c r="V2617" s="1"/>
      <c r="W2617" s="1"/>
      <c r="X2617" s="1"/>
      <c r="Y2617" s="1"/>
    </row>
    <row r="2618" spans="1:25" ht="12.75" customHeight="1" x14ac:dyDescent="0.25">
      <c r="A2618" s="4">
        <v>105</v>
      </c>
      <c r="B2618" s="1" t="s">
        <v>911</v>
      </c>
      <c r="C2618" s="2" t="s">
        <v>2209</v>
      </c>
      <c r="D2618" s="3" t="s">
        <v>35</v>
      </c>
      <c r="E2618" s="11">
        <v>2</v>
      </c>
      <c r="F2618" s="11">
        <v>36.03</v>
      </c>
      <c r="G2618" s="11">
        <v>72.06</v>
      </c>
      <c r="H2618" s="1"/>
      <c r="I2618" s="1"/>
      <c r="J2618" s="1"/>
      <c r="K2618" s="1"/>
      <c r="L2618" s="1"/>
      <c r="M2618" s="4"/>
      <c r="N2618" s="1"/>
      <c r="O2618" s="4"/>
      <c r="P2618" s="4"/>
      <c r="Q2618" s="4"/>
      <c r="R2618" s="4"/>
      <c r="S2618" s="4"/>
      <c r="T2618" s="1"/>
      <c r="U2618" s="1"/>
      <c r="V2618" s="1"/>
      <c r="W2618" s="1"/>
      <c r="X2618" s="1"/>
      <c r="Y2618" s="1"/>
    </row>
    <row r="2619" spans="1:25" ht="12.75" customHeight="1" x14ac:dyDescent="0.25">
      <c r="A2619" s="4">
        <v>106</v>
      </c>
      <c r="B2619" s="1" t="s">
        <v>838</v>
      </c>
      <c r="C2619" s="2" t="s">
        <v>1424</v>
      </c>
      <c r="D2619" s="3" t="s">
        <v>149</v>
      </c>
      <c r="E2619" s="11">
        <v>20</v>
      </c>
      <c r="F2619" s="11">
        <v>42.15</v>
      </c>
      <c r="G2619" s="11">
        <v>843</v>
      </c>
      <c r="H2619" s="1"/>
      <c r="I2619" s="1"/>
      <c r="J2619" s="1"/>
      <c r="K2619" s="1"/>
      <c r="L2619" s="1"/>
      <c r="M2619" s="4"/>
      <c r="N2619" s="1"/>
      <c r="O2619" s="4"/>
      <c r="P2619" s="4"/>
      <c r="Q2619" s="4"/>
      <c r="R2619" s="4"/>
      <c r="S2619" s="4"/>
      <c r="T2619" s="1"/>
      <c r="U2619" s="1"/>
      <c r="V2619" s="1"/>
      <c r="W2619" s="1"/>
      <c r="X2619" s="1"/>
      <c r="Y2619" s="1"/>
    </row>
    <row r="2620" spans="1:25" ht="12.75" customHeight="1" x14ac:dyDescent="0.25">
      <c r="A2620" s="4">
        <v>107</v>
      </c>
      <c r="B2620" s="1" t="s">
        <v>2210</v>
      </c>
      <c r="C2620" s="1" t="s">
        <v>2211</v>
      </c>
      <c r="D2620" s="3" t="s">
        <v>149</v>
      </c>
      <c r="E2620" s="11">
        <v>0.60000000000000009</v>
      </c>
      <c r="F2620" s="11">
        <v>949.71</v>
      </c>
      <c r="G2620" s="11">
        <v>569.83000000000004</v>
      </c>
      <c r="H2620" s="1"/>
      <c r="I2620" s="1"/>
      <c r="J2620" s="1"/>
      <c r="K2620" s="1"/>
      <c r="L2620" s="1"/>
      <c r="M2620" s="4"/>
      <c r="N2620" s="1"/>
      <c r="O2620" s="4"/>
      <c r="P2620" s="4"/>
      <c r="Q2620" s="4"/>
      <c r="R2620" s="4"/>
      <c r="S2620" s="4"/>
      <c r="T2620" s="1"/>
      <c r="U2620" s="1"/>
      <c r="V2620" s="1"/>
      <c r="W2620" s="1"/>
      <c r="X2620" s="1"/>
      <c r="Y2620" s="1"/>
    </row>
    <row r="2621" spans="1:25" ht="12.75" customHeight="1" x14ac:dyDescent="0.25">
      <c r="A2621" s="4">
        <v>108</v>
      </c>
      <c r="B2621" s="1" t="s">
        <v>2212</v>
      </c>
      <c r="C2621" s="1" t="s">
        <v>2213</v>
      </c>
      <c r="D2621" s="3" t="s">
        <v>149</v>
      </c>
      <c r="E2621" s="11">
        <v>0.56000000000000005</v>
      </c>
      <c r="F2621" s="11">
        <v>386.38</v>
      </c>
      <c r="G2621" s="11">
        <v>216.37</v>
      </c>
      <c r="H2621" s="1"/>
      <c r="I2621" s="1"/>
      <c r="J2621" s="1"/>
      <c r="K2621" s="1"/>
      <c r="L2621" s="1"/>
      <c r="M2621" s="4"/>
      <c r="N2621" s="1"/>
      <c r="O2621" s="4"/>
      <c r="P2621" s="4"/>
      <c r="Q2621" s="4"/>
      <c r="R2621" s="4"/>
      <c r="S2621" s="4"/>
      <c r="T2621" s="1"/>
      <c r="U2621" s="1"/>
      <c r="V2621" s="1"/>
      <c r="W2621" s="1"/>
      <c r="X2621" s="1"/>
      <c r="Y2621" s="1"/>
    </row>
    <row r="2622" spans="1:25" ht="12.75" customHeight="1" x14ac:dyDescent="0.25">
      <c r="A2622" s="4">
        <v>109</v>
      </c>
      <c r="B2622" s="1" t="s">
        <v>646</v>
      </c>
      <c r="C2622" s="2" t="s">
        <v>2130</v>
      </c>
      <c r="D2622" s="3" t="s">
        <v>13</v>
      </c>
      <c r="E2622" s="11">
        <v>5.0000000000000001E-4</v>
      </c>
      <c r="F2622" s="11">
        <v>97034.34</v>
      </c>
      <c r="G2622" s="11">
        <v>48.52</v>
      </c>
      <c r="H2622" s="1"/>
      <c r="I2622" s="1"/>
      <c r="J2622" s="1"/>
      <c r="K2622" s="1"/>
      <c r="L2622" s="1"/>
      <c r="M2622" s="4"/>
      <c r="N2622" s="1"/>
      <c r="O2622" s="4"/>
      <c r="P2622" s="4"/>
      <c r="Q2622" s="4"/>
      <c r="R2622" s="4"/>
      <c r="S2622" s="4"/>
      <c r="T2622" s="1"/>
      <c r="U2622" s="1"/>
      <c r="V2622" s="1"/>
      <c r="W2622" s="1"/>
      <c r="X2622" s="1"/>
      <c r="Y2622" s="1"/>
    </row>
    <row r="2623" spans="1:25" ht="12.75" customHeight="1" x14ac:dyDescent="0.25">
      <c r="A2623" s="4">
        <v>110</v>
      </c>
      <c r="B2623" s="1" t="s">
        <v>2131</v>
      </c>
      <c r="C2623" s="2" t="s">
        <v>2132</v>
      </c>
      <c r="D2623" s="3" t="s">
        <v>48</v>
      </c>
      <c r="E2623" s="11">
        <v>5.1000000000000004E-2</v>
      </c>
      <c r="F2623" s="11">
        <v>2464.86</v>
      </c>
      <c r="G2623" s="11">
        <v>125.71</v>
      </c>
      <c r="H2623" s="1"/>
      <c r="I2623" s="1"/>
      <c r="J2623" s="1"/>
      <c r="K2623" s="1"/>
      <c r="L2623" s="1"/>
      <c r="M2623" s="4"/>
      <c r="N2623" s="1"/>
      <c r="O2623" s="4"/>
      <c r="P2623" s="4"/>
      <c r="Q2623" s="4"/>
      <c r="R2623" s="4"/>
      <c r="S2623" s="4"/>
      <c r="T2623" s="1"/>
      <c r="U2623" s="1"/>
      <c r="V2623" s="1"/>
      <c r="W2623" s="1"/>
      <c r="X2623" s="1"/>
      <c r="Y2623" s="1"/>
    </row>
    <row r="2624" spans="1:25" ht="12.75" customHeight="1" x14ac:dyDescent="0.25">
      <c r="A2624" s="4">
        <v>111</v>
      </c>
      <c r="B2624" s="1" t="s">
        <v>2870</v>
      </c>
      <c r="C2624" s="2" t="s">
        <v>2214</v>
      </c>
      <c r="D2624" s="3" t="s">
        <v>35</v>
      </c>
      <c r="E2624" s="11">
        <v>56</v>
      </c>
      <c r="F2624" s="11">
        <v>20.83</v>
      </c>
      <c r="G2624" s="11">
        <v>1166.48</v>
      </c>
      <c r="H2624" s="1"/>
      <c r="I2624" s="1"/>
      <c r="J2624" s="1"/>
      <c r="K2624" s="1"/>
      <c r="L2624" s="1"/>
      <c r="M2624" s="4"/>
      <c r="N2624" s="1"/>
      <c r="O2624" s="4"/>
      <c r="P2624" s="4"/>
      <c r="Q2624" s="4"/>
      <c r="R2624" s="4"/>
      <c r="S2624" s="4"/>
      <c r="T2624" s="1"/>
      <c r="U2624" s="1"/>
      <c r="V2624" s="1"/>
      <c r="W2624" s="1"/>
      <c r="X2624" s="1"/>
      <c r="Y2624" s="1"/>
    </row>
    <row r="2625" spans="1:25" ht="12.75" customHeight="1" x14ac:dyDescent="0.25">
      <c r="A2625" s="4">
        <v>112</v>
      </c>
      <c r="B2625" s="1" t="s">
        <v>2203</v>
      </c>
      <c r="C2625" s="2" t="s">
        <v>2215</v>
      </c>
      <c r="D2625" s="3" t="s">
        <v>35</v>
      </c>
      <c r="E2625" s="11">
        <v>1</v>
      </c>
      <c r="F2625" s="11">
        <v>287.39</v>
      </c>
      <c r="G2625" s="11">
        <v>287.39</v>
      </c>
      <c r="H2625" s="1"/>
      <c r="I2625" s="1"/>
      <c r="J2625" s="1"/>
      <c r="K2625" s="1"/>
      <c r="L2625" s="1"/>
      <c r="M2625" s="4"/>
      <c r="N2625" s="1"/>
      <c r="O2625" s="4"/>
      <c r="P2625" s="4"/>
      <c r="Q2625" s="4"/>
      <c r="R2625" s="4"/>
      <c r="S2625" s="4"/>
      <c r="T2625" s="1"/>
      <c r="U2625" s="1"/>
      <c r="V2625" s="1"/>
      <c r="W2625" s="1"/>
      <c r="X2625" s="1"/>
      <c r="Y2625" s="1"/>
    </row>
    <row r="2626" spans="1:25" ht="12.75" customHeight="1" x14ac:dyDescent="0.25">
      <c r="A2626" s="4">
        <v>113</v>
      </c>
      <c r="B2626" s="1" t="s">
        <v>909</v>
      </c>
      <c r="C2626" s="1" t="s">
        <v>910</v>
      </c>
      <c r="D2626" s="3" t="s">
        <v>35</v>
      </c>
      <c r="E2626" s="11">
        <v>1</v>
      </c>
      <c r="F2626" s="11">
        <v>69.33</v>
      </c>
      <c r="G2626" s="11">
        <v>69.33</v>
      </c>
      <c r="H2626" s="1"/>
      <c r="I2626" s="1"/>
      <c r="J2626" s="1"/>
      <c r="K2626" s="1"/>
      <c r="L2626" s="1"/>
      <c r="M2626" s="4"/>
      <c r="N2626" s="1"/>
      <c r="O2626" s="4"/>
      <c r="P2626" s="4"/>
      <c r="Q2626" s="4"/>
      <c r="R2626" s="4"/>
      <c r="S2626" s="4"/>
      <c r="T2626" s="1"/>
      <c r="U2626" s="1"/>
      <c r="V2626" s="1"/>
      <c r="W2626" s="1"/>
      <c r="X2626" s="1"/>
      <c r="Y2626" s="1"/>
    </row>
    <row r="2627" spans="1:25" ht="12.75" customHeight="1" x14ac:dyDescent="0.25">
      <c r="A2627" s="4">
        <v>114</v>
      </c>
      <c r="B2627" s="1" t="s">
        <v>1335</v>
      </c>
      <c r="C2627" s="1" t="s">
        <v>2216</v>
      </c>
      <c r="D2627" s="3" t="s">
        <v>35</v>
      </c>
      <c r="E2627" s="11">
        <v>1</v>
      </c>
      <c r="F2627" s="11">
        <v>1484.69</v>
      </c>
      <c r="G2627" s="11">
        <v>1484.69</v>
      </c>
      <c r="H2627" s="1"/>
      <c r="I2627" s="1"/>
      <c r="J2627" s="1"/>
      <c r="K2627" s="1"/>
      <c r="L2627" s="1"/>
      <c r="M2627" s="4"/>
      <c r="N2627" s="1"/>
      <c r="O2627" s="4"/>
      <c r="P2627" s="4"/>
      <c r="Q2627" s="4"/>
      <c r="R2627" s="4"/>
      <c r="S2627" s="4"/>
      <c r="T2627" s="1"/>
      <c r="U2627" s="1"/>
      <c r="V2627" s="1"/>
      <c r="W2627" s="1"/>
      <c r="X2627" s="1"/>
      <c r="Y2627" s="1"/>
    </row>
    <row r="2628" spans="1:25" ht="12.75" customHeight="1" x14ac:dyDescent="0.25">
      <c r="A2628" s="4">
        <v>115</v>
      </c>
      <c r="B2628" s="1" t="s">
        <v>2217</v>
      </c>
      <c r="C2628" s="2" t="s">
        <v>2218</v>
      </c>
      <c r="D2628" s="3" t="s">
        <v>35</v>
      </c>
      <c r="E2628" s="11">
        <v>1</v>
      </c>
      <c r="F2628" s="11">
        <v>1505.86</v>
      </c>
      <c r="G2628" s="11">
        <v>1505.86</v>
      </c>
      <c r="H2628" s="1"/>
      <c r="I2628" s="1"/>
      <c r="J2628" s="1"/>
      <c r="K2628" s="1"/>
      <c r="L2628" s="1"/>
      <c r="M2628" s="4"/>
      <c r="N2628" s="1"/>
      <c r="O2628" s="4"/>
      <c r="P2628" s="4"/>
      <c r="Q2628" s="4"/>
      <c r="R2628" s="4"/>
      <c r="S2628" s="4"/>
      <c r="T2628" s="1"/>
      <c r="U2628" s="1"/>
      <c r="V2628" s="1"/>
      <c r="W2628" s="1"/>
      <c r="X2628" s="1"/>
      <c r="Y2628" s="1"/>
    </row>
    <row r="2629" spans="1:25" ht="12.75" customHeight="1" x14ac:dyDescent="0.25">
      <c r="A2629" s="4">
        <v>116</v>
      </c>
      <c r="B2629" s="1" t="s">
        <v>2219</v>
      </c>
      <c r="C2629" s="2" t="s">
        <v>2220</v>
      </c>
      <c r="D2629" s="3" t="s">
        <v>35</v>
      </c>
      <c r="E2629" s="11">
        <v>1</v>
      </c>
      <c r="F2629" s="11">
        <v>900.71</v>
      </c>
      <c r="G2629" s="11">
        <v>900.71</v>
      </c>
      <c r="H2629" s="1"/>
      <c r="I2629" s="1"/>
      <c r="J2629" s="1"/>
      <c r="K2629" s="1"/>
      <c r="L2629" s="1"/>
      <c r="M2629" s="4"/>
      <c r="N2629" s="1"/>
      <c r="O2629" s="4"/>
      <c r="P2629" s="4"/>
      <c r="Q2629" s="4"/>
      <c r="R2629" s="4"/>
      <c r="S2629" s="4"/>
      <c r="T2629" s="1"/>
      <c r="U2629" s="1"/>
      <c r="V2629" s="1"/>
      <c r="W2629" s="1"/>
      <c r="X2629" s="1"/>
      <c r="Y2629" s="1"/>
    </row>
    <row r="2630" spans="1:25" ht="12.75" customHeight="1" x14ac:dyDescent="0.25">
      <c r="A2630" s="4">
        <v>117</v>
      </c>
      <c r="B2630" s="1" t="s">
        <v>882</v>
      </c>
      <c r="C2630" s="2" t="s">
        <v>2221</v>
      </c>
      <c r="D2630" s="3" t="s">
        <v>35</v>
      </c>
      <c r="E2630" s="11">
        <v>1</v>
      </c>
      <c r="F2630" s="11">
        <v>2051.9</v>
      </c>
      <c r="G2630" s="11">
        <v>2051.9</v>
      </c>
      <c r="H2630" s="1"/>
      <c r="I2630" s="1"/>
      <c r="J2630" s="1"/>
      <c r="K2630" s="1"/>
      <c r="L2630" s="1"/>
      <c r="M2630" s="4"/>
      <c r="N2630" s="1"/>
      <c r="O2630" s="4"/>
      <c r="P2630" s="4"/>
      <c r="Q2630" s="4"/>
      <c r="R2630" s="4"/>
      <c r="S2630" s="4"/>
      <c r="T2630" s="1"/>
      <c r="U2630" s="1"/>
      <c r="V2630" s="1"/>
      <c r="W2630" s="1"/>
      <c r="X2630" s="1"/>
      <c r="Y2630" s="1"/>
    </row>
    <row r="2631" spans="1:25" ht="12.75" customHeight="1" x14ac:dyDescent="0.25">
      <c r="A2631" s="4">
        <v>118</v>
      </c>
      <c r="B2631" s="1" t="s">
        <v>2222</v>
      </c>
      <c r="C2631" s="2" t="s">
        <v>2223</v>
      </c>
      <c r="D2631" s="3" t="s">
        <v>83</v>
      </c>
      <c r="E2631" s="11">
        <v>0.05</v>
      </c>
      <c r="F2631" s="11">
        <v>14460.17</v>
      </c>
      <c r="G2631" s="11">
        <v>723.01</v>
      </c>
      <c r="H2631" s="1"/>
      <c r="I2631" s="1"/>
      <c r="J2631" s="1"/>
      <c r="K2631" s="1"/>
      <c r="L2631" s="1"/>
      <c r="M2631" s="4"/>
      <c r="N2631" s="1"/>
      <c r="O2631" s="4"/>
      <c r="P2631" s="4"/>
      <c r="Q2631" s="4"/>
      <c r="R2631" s="4"/>
      <c r="S2631" s="4"/>
      <c r="T2631" s="1"/>
      <c r="U2631" s="1"/>
      <c r="V2631" s="1"/>
      <c r="W2631" s="1"/>
      <c r="X2631" s="1"/>
      <c r="Y2631" s="1"/>
    </row>
    <row r="2632" spans="1:25" ht="12.75" customHeight="1" x14ac:dyDescent="0.25">
      <c r="A2632" s="4">
        <v>119</v>
      </c>
      <c r="B2632" s="1" t="s">
        <v>2146</v>
      </c>
      <c r="C2632" s="2" t="s">
        <v>2224</v>
      </c>
      <c r="D2632" s="3" t="s">
        <v>69</v>
      </c>
      <c r="E2632" s="11">
        <v>4.7300000000000004</v>
      </c>
      <c r="F2632" s="11">
        <v>293.82</v>
      </c>
      <c r="G2632" s="11">
        <v>1389.77</v>
      </c>
      <c r="H2632" s="1"/>
      <c r="I2632" s="1"/>
      <c r="J2632" s="1"/>
      <c r="K2632" s="1"/>
      <c r="L2632" s="1"/>
      <c r="M2632" s="4"/>
      <c r="N2632" s="1"/>
      <c r="O2632" s="4"/>
      <c r="P2632" s="4"/>
      <c r="Q2632" s="4"/>
      <c r="R2632" s="4"/>
      <c r="S2632" s="4"/>
      <c r="T2632" s="1"/>
      <c r="U2632" s="1"/>
      <c r="V2632" s="1"/>
      <c r="W2632" s="1"/>
      <c r="X2632" s="1"/>
      <c r="Y2632" s="1"/>
    </row>
    <row r="2633" spans="1:25" ht="12.75" customHeight="1" x14ac:dyDescent="0.25">
      <c r="A2633" s="4">
        <v>120</v>
      </c>
      <c r="B2633" s="1" t="s">
        <v>2225</v>
      </c>
      <c r="C2633" s="2" t="s">
        <v>2226</v>
      </c>
      <c r="D2633" s="3" t="s">
        <v>35</v>
      </c>
      <c r="E2633" s="11">
        <v>1</v>
      </c>
      <c r="F2633" s="11">
        <v>101.32</v>
      </c>
      <c r="G2633" s="11">
        <v>101.32</v>
      </c>
      <c r="H2633" s="1"/>
      <c r="I2633" s="1"/>
      <c r="J2633" s="1"/>
      <c r="K2633" s="1"/>
      <c r="L2633" s="1"/>
      <c r="M2633" s="4"/>
      <c r="N2633" s="1"/>
      <c r="O2633" s="4"/>
      <c r="P2633" s="4"/>
      <c r="Q2633" s="4"/>
      <c r="R2633" s="4"/>
      <c r="S2633" s="4"/>
      <c r="T2633" s="1"/>
      <c r="U2633" s="1"/>
      <c r="V2633" s="1"/>
      <c r="W2633" s="1"/>
      <c r="X2633" s="1"/>
      <c r="Y2633" s="1"/>
    </row>
    <row r="2634" spans="1:25" ht="12.75" customHeight="1" x14ac:dyDescent="0.25">
      <c r="A2634" s="4">
        <v>121</v>
      </c>
      <c r="B2634" s="1" t="s">
        <v>2227</v>
      </c>
      <c r="C2634" s="1" t="s">
        <v>2228</v>
      </c>
      <c r="D2634" s="3" t="s">
        <v>35</v>
      </c>
      <c r="E2634" s="11">
        <v>1</v>
      </c>
      <c r="F2634" s="11">
        <v>45.93</v>
      </c>
      <c r="G2634" s="11">
        <v>45.93</v>
      </c>
      <c r="H2634" s="1"/>
      <c r="I2634" s="1"/>
      <c r="J2634" s="1"/>
      <c r="K2634" s="1"/>
      <c r="L2634" s="1"/>
      <c r="M2634" s="4"/>
      <c r="N2634" s="1"/>
      <c r="O2634" s="4"/>
      <c r="P2634" s="4"/>
      <c r="Q2634" s="4"/>
      <c r="R2634" s="4"/>
      <c r="S2634" s="4"/>
      <c r="T2634" s="1"/>
      <c r="U2634" s="1"/>
      <c r="V2634" s="1"/>
      <c r="W2634" s="1"/>
      <c r="X2634" s="1"/>
      <c r="Y2634" s="1"/>
    </row>
    <row r="2635" spans="1:25" ht="12.75" customHeight="1" x14ac:dyDescent="0.25">
      <c r="A2635" s="4">
        <v>122</v>
      </c>
      <c r="B2635" s="2" t="s">
        <v>2523</v>
      </c>
      <c r="C2635" s="1" t="s">
        <v>2229</v>
      </c>
      <c r="D2635" s="3" t="s">
        <v>35</v>
      </c>
      <c r="E2635" s="11">
        <v>4</v>
      </c>
      <c r="F2635" s="11">
        <v>98.25</v>
      </c>
      <c r="G2635" s="11">
        <v>393</v>
      </c>
      <c r="H2635" s="1"/>
      <c r="I2635" s="1"/>
      <c r="J2635" s="1"/>
      <c r="K2635" s="1"/>
      <c r="L2635" s="1"/>
      <c r="M2635" s="4"/>
      <c r="N2635" s="1"/>
      <c r="O2635" s="4"/>
      <c r="P2635" s="4"/>
      <c r="Q2635" s="4"/>
      <c r="R2635" s="4"/>
      <c r="S2635" s="4"/>
      <c r="T2635" s="1"/>
      <c r="U2635" s="1"/>
      <c r="V2635" s="1"/>
      <c r="W2635" s="1"/>
      <c r="X2635" s="1"/>
      <c r="Y2635" s="1"/>
    </row>
    <row r="2636" spans="1:25" ht="12.75" customHeight="1" x14ac:dyDescent="0.25">
      <c r="A2636" s="4">
        <v>123</v>
      </c>
      <c r="B2636" s="2" t="s">
        <v>2486</v>
      </c>
      <c r="C2636" s="2" t="s">
        <v>2230</v>
      </c>
      <c r="D2636" s="3" t="s">
        <v>83</v>
      </c>
      <c r="E2636" s="11">
        <v>0.42</v>
      </c>
      <c r="F2636" s="11">
        <v>2909.71</v>
      </c>
      <c r="G2636" s="11">
        <v>1222.08</v>
      </c>
      <c r="H2636" s="1"/>
      <c r="I2636" s="1"/>
      <c r="J2636" s="1"/>
      <c r="K2636" s="1"/>
      <c r="L2636" s="1"/>
      <c r="M2636" s="4"/>
      <c r="N2636" s="1"/>
      <c r="O2636" s="4"/>
      <c r="P2636" s="4"/>
      <c r="Q2636" s="4"/>
      <c r="R2636" s="4"/>
      <c r="S2636" s="4"/>
      <c r="T2636" s="1"/>
      <c r="U2636" s="1"/>
      <c r="V2636" s="1"/>
      <c r="W2636" s="1"/>
      <c r="X2636" s="1"/>
      <c r="Y2636" s="1"/>
    </row>
    <row r="2637" spans="1:25" ht="12.75" customHeight="1" x14ac:dyDescent="0.25">
      <c r="A2637" s="4" t="s">
        <v>2231</v>
      </c>
      <c r="B2637" s="1"/>
      <c r="C2637" s="1"/>
      <c r="D2637" s="3"/>
      <c r="E2637" s="3"/>
      <c r="F2637" s="3"/>
      <c r="G2637" s="3"/>
      <c r="H2637" s="1"/>
      <c r="I2637" s="1"/>
      <c r="J2637" s="1"/>
      <c r="K2637" s="1"/>
      <c r="L2637" s="1"/>
      <c r="M2637" s="4"/>
      <c r="N2637" s="1"/>
      <c r="O2637" s="4"/>
      <c r="P2637" s="4"/>
      <c r="Q2637" s="4"/>
      <c r="R2637" s="4"/>
      <c r="S2637" s="4"/>
      <c r="T2637" s="1"/>
      <c r="U2637" s="1"/>
      <c r="V2637" s="1"/>
      <c r="W2637" s="1"/>
      <c r="X2637" s="1"/>
      <c r="Y2637" s="1"/>
    </row>
    <row r="2638" spans="1:25" ht="12.75" customHeight="1" x14ac:dyDescent="0.25">
      <c r="A2638" s="4">
        <v>2</v>
      </c>
      <c r="B2638" s="2" t="s">
        <v>2822</v>
      </c>
      <c r="C2638" s="2" t="s">
        <v>1791</v>
      </c>
      <c r="D2638" s="3" t="s">
        <v>69</v>
      </c>
      <c r="E2638" s="11">
        <v>50</v>
      </c>
      <c r="F2638" s="11">
        <v>215.67</v>
      </c>
      <c r="G2638" s="11">
        <v>10783.5</v>
      </c>
      <c r="H2638" s="1"/>
      <c r="I2638" s="1"/>
      <c r="J2638" s="1"/>
      <c r="K2638" s="1"/>
      <c r="L2638" s="1"/>
      <c r="M2638" s="4"/>
      <c r="N2638" s="1"/>
      <c r="O2638" s="4"/>
      <c r="P2638" s="4"/>
      <c r="Q2638" s="4"/>
      <c r="R2638" s="4"/>
      <c r="S2638" s="4"/>
      <c r="T2638" s="1"/>
      <c r="U2638" s="1"/>
      <c r="V2638" s="1"/>
      <c r="W2638" s="1"/>
      <c r="X2638" s="1"/>
      <c r="Y2638" s="1"/>
    </row>
    <row r="2639" spans="1:25" ht="12.75" customHeight="1" x14ac:dyDescent="0.25">
      <c r="A2639" s="4">
        <v>3</v>
      </c>
      <c r="B2639" s="2" t="s">
        <v>2823</v>
      </c>
      <c r="C2639" s="1" t="s">
        <v>1792</v>
      </c>
      <c r="D2639" s="3" t="s">
        <v>35</v>
      </c>
      <c r="E2639" s="11">
        <v>50</v>
      </c>
      <c r="F2639" s="11">
        <v>65.7</v>
      </c>
      <c r="G2639" s="11">
        <v>3285</v>
      </c>
      <c r="H2639" s="1"/>
      <c r="I2639" s="1"/>
      <c r="J2639" s="1"/>
      <c r="K2639" s="1"/>
      <c r="L2639" s="1"/>
      <c r="M2639" s="4"/>
      <c r="N2639" s="1"/>
      <c r="O2639" s="4"/>
      <c r="P2639" s="4"/>
      <c r="Q2639" s="4"/>
      <c r="R2639" s="4"/>
      <c r="S2639" s="4"/>
      <c r="T2639" s="1"/>
      <c r="U2639" s="1"/>
      <c r="V2639" s="1"/>
      <c r="W2639" s="1"/>
      <c r="X2639" s="1"/>
      <c r="Y2639" s="1"/>
    </row>
    <row r="2640" spans="1:25" ht="12.75" customHeight="1" x14ac:dyDescent="0.25">
      <c r="A2640" s="4">
        <v>4</v>
      </c>
      <c r="B2640" s="1" t="s">
        <v>11</v>
      </c>
      <c r="C2640" s="2" t="s">
        <v>12</v>
      </c>
      <c r="D2640" s="3" t="s">
        <v>13</v>
      </c>
      <c r="E2640" s="11">
        <v>4.5600000000000002E-2</v>
      </c>
      <c r="F2640" s="11">
        <v>14569.17</v>
      </c>
      <c r="G2640" s="11">
        <v>664.35</v>
      </c>
      <c r="H2640" s="1"/>
      <c r="I2640" s="1"/>
      <c r="J2640" s="1"/>
      <c r="K2640" s="1"/>
      <c r="L2640" s="1"/>
      <c r="M2640" s="4"/>
      <c r="N2640" s="1"/>
      <c r="O2640" s="4"/>
      <c r="P2640" s="4"/>
      <c r="Q2640" s="4"/>
      <c r="R2640" s="4"/>
      <c r="S2640" s="4"/>
      <c r="T2640" s="1"/>
      <c r="U2640" s="1"/>
      <c r="V2640" s="1"/>
      <c r="W2640" s="1"/>
      <c r="X2640" s="1"/>
      <c r="Y2640" s="1"/>
    </row>
    <row r="2641" spans="1:25" ht="12.75" customHeight="1" x14ac:dyDescent="0.25">
      <c r="A2641" s="4">
        <v>5</v>
      </c>
      <c r="B2641" s="1" t="s">
        <v>1801</v>
      </c>
      <c r="C2641" s="2" t="s">
        <v>1802</v>
      </c>
      <c r="D2641" s="3" t="s">
        <v>13</v>
      </c>
      <c r="E2641" s="11">
        <v>4.5600000000000002E-2</v>
      </c>
      <c r="F2641" s="11">
        <v>8246.16</v>
      </c>
      <c r="G2641" s="11">
        <v>376.02</v>
      </c>
      <c r="H2641" s="1"/>
      <c r="I2641" s="1"/>
      <c r="J2641" s="1"/>
      <c r="K2641" s="1"/>
      <c r="L2641" s="1"/>
      <c r="M2641" s="4"/>
      <c r="N2641" s="1"/>
      <c r="O2641" s="4"/>
      <c r="P2641" s="4"/>
      <c r="Q2641" s="4"/>
      <c r="R2641" s="4"/>
      <c r="S2641" s="4"/>
      <c r="T2641" s="1"/>
      <c r="U2641" s="1"/>
      <c r="V2641" s="1"/>
      <c r="W2641" s="1"/>
      <c r="X2641" s="1"/>
      <c r="Y2641" s="1"/>
    </row>
    <row r="2642" spans="1:25" ht="12.75" customHeight="1" x14ac:dyDescent="0.25">
      <c r="A2642" s="4">
        <v>6</v>
      </c>
      <c r="B2642" s="1" t="s">
        <v>1803</v>
      </c>
      <c r="C2642" s="2" t="s">
        <v>1804</v>
      </c>
      <c r="D2642" s="3" t="s">
        <v>37</v>
      </c>
      <c r="E2642" s="11">
        <v>0.19</v>
      </c>
      <c r="F2642" s="11">
        <v>1868.33</v>
      </c>
      <c r="G2642" s="11">
        <v>354.98</v>
      </c>
      <c r="H2642" s="1"/>
      <c r="I2642" s="1"/>
      <c r="J2642" s="1"/>
      <c r="K2642" s="1"/>
      <c r="L2642" s="1"/>
      <c r="M2642" s="4"/>
      <c r="N2642" s="1"/>
      <c r="O2642" s="4"/>
      <c r="P2642" s="4"/>
      <c r="Q2642" s="4"/>
      <c r="R2642" s="4"/>
      <c r="S2642" s="4"/>
      <c r="T2642" s="1"/>
      <c r="U2642" s="1"/>
      <c r="V2642" s="1"/>
      <c r="W2642" s="1"/>
      <c r="X2642" s="1"/>
      <c r="Y2642" s="1"/>
    </row>
    <row r="2643" spans="1:25" ht="12.75" customHeight="1" x14ac:dyDescent="0.25">
      <c r="A2643" s="4">
        <v>7</v>
      </c>
      <c r="B2643" s="2" t="s">
        <v>2830</v>
      </c>
      <c r="C2643" s="2" t="s">
        <v>1805</v>
      </c>
      <c r="D2643" s="3" t="s">
        <v>69</v>
      </c>
      <c r="E2643" s="11">
        <v>19</v>
      </c>
      <c r="F2643" s="11">
        <v>79.73</v>
      </c>
      <c r="G2643" s="11">
        <v>1514.87</v>
      </c>
      <c r="H2643" s="1"/>
      <c r="I2643" s="1"/>
      <c r="J2643" s="1"/>
      <c r="K2643" s="1"/>
      <c r="L2643" s="1"/>
      <c r="M2643" s="4"/>
      <c r="N2643" s="1"/>
      <c r="O2643" s="4"/>
      <c r="P2643" s="4"/>
      <c r="Q2643" s="4"/>
      <c r="R2643" s="4"/>
      <c r="S2643" s="4"/>
      <c r="T2643" s="1"/>
      <c r="U2643" s="1"/>
      <c r="V2643" s="1"/>
      <c r="W2643" s="1"/>
      <c r="X2643" s="1"/>
      <c r="Y2643" s="1"/>
    </row>
    <row r="2644" spans="1:25" ht="12.75" customHeight="1" x14ac:dyDescent="0.25">
      <c r="A2644" s="4" t="s">
        <v>2232</v>
      </c>
      <c r="B2644" s="1"/>
      <c r="C2644" s="1"/>
      <c r="D2644" s="3"/>
      <c r="E2644" s="3"/>
      <c r="F2644" s="3"/>
      <c r="G2644" s="3"/>
      <c r="H2644" s="1"/>
      <c r="I2644" s="1"/>
      <c r="J2644" s="1"/>
      <c r="K2644" s="1"/>
      <c r="L2644" s="1"/>
      <c r="M2644" s="4"/>
      <c r="N2644" s="1"/>
      <c r="O2644" s="4"/>
      <c r="P2644" s="4"/>
      <c r="Q2644" s="4"/>
      <c r="R2644" s="4"/>
      <c r="S2644" s="4"/>
      <c r="T2644" s="1"/>
      <c r="U2644" s="1"/>
      <c r="V2644" s="1"/>
      <c r="W2644" s="1"/>
      <c r="X2644" s="1"/>
      <c r="Y2644" s="1"/>
    </row>
    <row r="2645" spans="1:25" ht="12.75" customHeight="1" x14ac:dyDescent="0.25">
      <c r="A2645" s="4">
        <v>2</v>
      </c>
      <c r="B2645" s="2" t="s">
        <v>2871</v>
      </c>
      <c r="C2645" s="1" t="s">
        <v>2233</v>
      </c>
      <c r="D2645" s="3" t="s">
        <v>69</v>
      </c>
      <c r="E2645" s="11">
        <v>5</v>
      </c>
      <c r="F2645" s="11">
        <v>54.11</v>
      </c>
      <c r="G2645" s="11">
        <v>270.55</v>
      </c>
      <c r="H2645" s="1"/>
      <c r="I2645" s="1"/>
      <c r="J2645" s="1"/>
      <c r="K2645" s="1"/>
      <c r="L2645" s="1"/>
      <c r="M2645" s="4"/>
      <c r="N2645" s="1"/>
      <c r="O2645" s="4"/>
      <c r="P2645" s="4"/>
      <c r="Q2645" s="4"/>
      <c r="R2645" s="4"/>
      <c r="S2645" s="4"/>
      <c r="T2645" s="1"/>
      <c r="U2645" s="1"/>
      <c r="V2645" s="1"/>
      <c r="W2645" s="1"/>
      <c r="X2645" s="1"/>
      <c r="Y2645" s="1"/>
    </row>
    <row r="2646" spans="1:25" ht="12.75" customHeight="1" x14ac:dyDescent="0.25">
      <c r="A2646" s="4">
        <v>3</v>
      </c>
      <c r="B2646" s="2" t="s">
        <v>2872</v>
      </c>
      <c r="C2646" s="1" t="s">
        <v>2234</v>
      </c>
      <c r="D2646" s="3" t="s">
        <v>69</v>
      </c>
      <c r="E2646" s="11">
        <v>5</v>
      </c>
      <c r="F2646" s="11">
        <v>121.38</v>
      </c>
      <c r="G2646" s="11">
        <v>606.9</v>
      </c>
      <c r="H2646" s="1"/>
      <c r="I2646" s="1"/>
      <c r="J2646" s="1"/>
      <c r="K2646" s="1"/>
      <c r="L2646" s="1"/>
      <c r="M2646" s="4"/>
      <c r="N2646" s="1"/>
      <c r="O2646" s="4"/>
      <c r="P2646" s="4"/>
      <c r="Q2646" s="4"/>
      <c r="R2646" s="4"/>
      <c r="S2646" s="4"/>
      <c r="T2646" s="1"/>
      <c r="U2646" s="1"/>
      <c r="V2646" s="1"/>
      <c r="W2646" s="1"/>
      <c r="X2646" s="1"/>
      <c r="Y2646" s="1"/>
    </row>
    <row r="2647" spans="1:25" ht="12.75" customHeight="1" x14ac:dyDescent="0.25">
      <c r="A2647" s="4">
        <v>4</v>
      </c>
      <c r="B2647" s="1" t="s">
        <v>2235</v>
      </c>
      <c r="C2647" s="2" t="s">
        <v>2236</v>
      </c>
      <c r="D2647" s="3" t="s">
        <v>37</v>
      </c>
      <c r="E2647" s="11">
        <v>0.4</v>
      </c>
      <c r="F2647" s="11">
        <v>9143.73</v>
      </c>
      <c r="G2647" s="11">
        <v>3657.49</v>
      </c>
      <c r="H2647" s="1"/>
      <c r="I2647" s="1"/>
      <c r="J2647" s="1"/>
      <c r="K2647" s="1"/>
      <c r="L2647" s="1"/>
      <c r="M2647" s="4"/>
      <c r="N2647" s="1"/>
      <c r="O2647" s="4"/>
      <c r="P2647" s="4"/>
      <c r="Q2647" s="4"/>
      <c r="R2647" s="4"/>
      <c r="S2647" s="4"/>
      <c r="T2647" s="1"/>
      <c r="U2647" s="1"/>
      <c r="V2647" s="1"/>
      <c r="W2647" s="1"/>
      <c r="X2647" s="1"/>
      <c r="Y2647" s="1"/>
    </row>
    <row r="2648" spans="1:25" ht="12.75" customHeight="1" x14ac:dyDescent="0.25">
      <c r="A2648" s="4">
        <v>5</v>
      </c>
      <c r="B2648" s="2" t="s">
        <v>2871</v>
      </c>
      <c r="C2648" s="1" t="s">
        <v>2233</v>
      </c>
      <c r="D2648" s="3" t="s">
        <v>69</v>
      </c>
      <c r="E2648" s="11">
        <v>20</v>
      </c>
      <c r="F2648" s="11">
        <v>54.11</v>
      </c>
      <c r="G2648" s="11">
        <v>1082.2</v>
      </c>
      <c r="H2648" s="1"/>
      <c r="I2648" s="1"/>
      <c r="J2648" s="1"/>
      <c r="K2648" s="1"/>
      <c r="L2648" s="1"/>
      <c r="M2648" s="4"/>
      <c r="N2648" s="1"/>
      <c r="O2648" s="4"/>
      <c r="P2648" s="4"/>
      <c r="Q2648" s="4"/>
      <c r="R2648" s="4"/>
      <c r="S2648" s="4"/>
      <c r="T2648" s="1"/>
      <c r="U2648" s="1"/>
      <c r="V2648" s="1"/>
      <c r="W2648" s="1"/>
      <c r="X2648" s="1"/>
      <c r="Y2648" s="1"/>
    </row>
    <row r="2649" spans="1:25" ht="12.75" customHeight="1" x14ac:dyDescent="0.25">
      <c r="A2649" s="4">
        <v>6</v>
      </c>
      <c r="B2649" s="2" t="s">
        <v>2873</v>
      </c>
      <c r="C2649" s="1" t="s">
        <v>2237</v>
      </c>
      <c r="D2649" s="3" t="s">
        <v>69</v>
      </c>
      <c r="E2649" s="11">
        <v>20</v>
      </c>
      <c r="F2649" s="11">
        <v>92.33</v>
      </c>
      <c r="G2649" s="11">
        <v>1846.6</v>
      </c>
      <c r="H2649" s="1"/>
      <c r="I2649" s="1"/>
      <c r="J2649" s="1"/>
      <c r="K2649" s="1"/>
      <c r="L2649" s="1"/>
      <c r="M2649" s="4"/>
      <c r="N2649" s="1"/>
      <c r="O2649" s="4"/>
      <c r="P2649" s="4"/>
      <c r="Q2649" s="4"/>
      <c r="R2649" s="4"/>
      <c r="S2649" s="4"/>
      <c r="T2649" s="1"/>
      <c r="U2649" s="1"/>
      <c r="V2649" s="1"/>
      <c r="W2649" s="1"/>
      <c r="X2649" s="1"/>
      <c r="Y2649" s="1"/>
    </row>
    <row r="2650" spans="1:25" ht="12.75" customHeight="1" x14ac:dyDescent="0.25">
      <c r="A2650" s="4">
        <v>7</v>
      </c>
      <c r="B2650" s="1" t="s">
        <v>2235</v>
      </c>
      <c r="C2650" s="2" t="s">
        <v>2236</v>
      </c>
      <c r="D2650" s="3" t="s">
        <v>37</v>
      </c>
      <c r="E2650" s="11">
        <v>0.1</v>
      </c>
      <c r="F2650" s="11">
        <v>9143.73</v>
      </c>
      <c r="G2650" s="11">
        <v>914.37</v>
      </c>
      <c r="H2650" s="1"/>
      <c r="I2650" s="1"/>
      <c r="J2650" s="1"/>
      <c r="K2650" s="1"/>
      <c r="L2650" s="1"/>
      <c r="M2650" s="4"/>
      <c r="N2650" s="1"/>
      <c r="O2650" s="4"/>
      <c r="P2650" s="4"/>
      <c r="Q2650" s="4"/>
      <c r="R2650" s="4"/>
      <c r="S2650" s="4"/>
      <c r="T2650" s="1"/>
      <c r="U2650" s="1"/>
      <c r="V2650" s="1"/>
      <c r="W2650" s="1"/>
      <c r="X2650" s="1"/>
      <c r="Y2650" s="1"/>
    </row>
    <row r="2651" spans="1:25" ht="12.75" customHeight="1" x14ac:dyDescent="0.25">
      <c r="A2651" s="4">
        <v>8</v>
      </c>
      <c r="B2651" s="2" t="s">
        <v>2873</v>
      </c>
      <c r="C2651" s="1" t="s">
        <v>2237</v>
      </c>
      <c r="D2651" s="3" t="s">
        <v>69</v>
      </c>
      <c r="E2651" s="11">
        <v>5</v>
      </c>
      <c r="F2651" s="11">
        <v>92.33</v>
      </c>
      <c r="G2651" s="11">
        <v>461.65</v>
      </c>
      <c r="H2651" s="1"/>
      <c r="I2651" s="1"/>
      <c r="J2651" s="1"/>
      <c r="K2651" s="1"/>
      <c r="L2651" s="1"/>
      <c r="M2651" s="4"/>
      <c r="N2651" s="1"/>
      <c r="O2651" s="4"/>
      <c r="P2651" s="4"/>
      <c r="Q2651" s="4"/>
      <c r="R2651" s="4"/>
      <c r="S2651" s="4"/>
      <c r="T2651" s="1"/>
      <c r="U2651" s="1"/>
      <c r="V2651" s="1"/>
      <c r="W2651" s="1"/>
      <c r="X2651" s="1"/>
      <c r="Y2651" s="1"/>
    </row>
    <row r="2652" spans="1:25" ht="12.75" customHeight="1" x14ac:dyDescent="0.25">
      <c r="A2652" s="4">
        <v>9</v>
      </c>
      <c r="B2652" s="2" t="s">
        <v>2874</v>
      </c>
      <c r="C2652" s="2" t="s">
        <v>2238</v>
      </c>
      <c r="D2652" s="3" t="s">
        <v>69</v>
      </c>
      <c r="E2652" s="11">
        <v>5</v>
      </c>
      <c r="F2652" s="11">
        <v>129.84</v>
      </c>
      <c r="G2652" s="11">
        <v>649.20000000000005</v>
      </c>
      <c r="H2652" s="1"/>
      <c r="I2652" s="1"/>
      <c r="J2652" s="1"/>
      <c r="K2652" s="1"/>
      <c r="L2652" s="1"/>
      <c r="M2652" s="4"/>
      <c r="N2652" s="1"/>
      <c r="O2652" s="4"/>
      <c r="P2652" s="4"/>
      <c r="Q2652" s="4"/>
      <c r="R2652" s="4"/>
      <c r="S2652" s="4"/>
      <c r="T2652" s="1"/>
      <c r="U2652" s="1"/>
      <c r="V2652" s="1"/>
      <c r="W2652" s="1"/>
      <c r="X2652" s="1"/>
      <c r="Y2652" s="1"/>
    </row>
    <row r="2653" spans="1:25" ht="12.75" customHeight="1" x14ac:dyDescent="0.25">
      <c r="A2653" s="4">
        <v>10</v>
      </c>
      <c r="B2653" s="1" t="s">
        <v>2235</v>
      </c>
      <c r="C2653" s="2" t="s">
        <v>2236</v>
      </c>
      <c r="D2653" s="3" t="s">
        <v>37</v>
      </c>
      <c r="E2653" s="11">
        <v>0.2</v>
      </c>
      <c r="F2653" s="11">
        <v>9143.73</v>
      </c>
      <c r="G2653" s="11">
        <v>1828.75</v>
      </c>
      <c r="H2653" s="1"/>
      <c r="I2653" s="1"/>
      <c r="J2653" s="1"/>
      <c r="K2653" s="1"/>
      <c r="L2653" s="1"/>
      <c r="M2653" s="4"/>
      <c r="N2653" s="1"/>
      <c r="O2653" s="4"/>
      <c r="P2653" s="4"/>
      <c r="Q2653" s="4"/>
      <c r="R2653" s="4"/>
      <c r="S2653" s="4"/>
      <c r="T2653" s="1"/>
      <c r="U2653" s="1"/>
      <c r="V2653" s="1"/>
      <c r="W2653" s="1"/>
      <c r="X2653" s="1"/>
      <c r="Y2653" s="1"/>
    </row>
    <row r="2654" spans="1:25" ht="12.75" customHeight="1" x14ac:dyDescent="0.25">
      <c r="A2654" s="4">
        <v>11</v>
      </c>
      <c r="B2654" s="2" t="s">
        <v>2871</v>
      </c>
      <c r="C2654" s="1" t="s">
        <v>2233</v>
      </c>
      <c r="D2654" s="3" t="s">
        <v>69</v>
      </c>
      <c r="E2654" s="11">
        <v>10</v>
      </c>
      <c r="F2654" s="11">
        <v>54.11</v>
      </c>
      <c r="G2654" s="11">
        <v>541.1</v>
      </c>
      <c r="H2654" s="1"/>
      <c r="I2654" s="1"/>
      <c r="J2654" s="1"/>
      <c r="K2654" s="1"/>
      <c r="L2654" s="1"/>
      <c r="M2654" s="4"/>
      <c r="N2654" s="1"/>
      <c r="O2654" s="4"/>
      <c r="P2654" s="4"/>
      <c r="Q2654" s="4"/>
      <c r="R2654" s="4"/>
      <c r="S2654" s="4"/>
      <c r="T2654" s="1"/>
      <c r="U2654" s="1"/>
      <c r="V2654" s="1"/>
      <c r="W2654" s="1"/>
      <c r="X2654" s="1"/>
      <c r="Y2654" s="1"/>
    </row>
    <row r="2655" spans="1:25" ht="12.75" customHeight="1" x14ac:dyDescent="0.25">
      <c r="A2655" s="4">
        <v>12</v>
      </c>
      <c r="B2655" s="2" t="s">
        <v>2873</v>
      </c>
      <c r="C2655" s="1" t="s">
        <v>2237</v>
      </c>
      <c r="D2655" s="3" t="s">
        <v>69</v>
      </c>
      <c r="E2655" s="11">
        <v>10</v>
      </c>
      <c r="F2655" s="11">
        <v>92.33</v>
      </c>
      <c r="G2655" s="11">
        <v>923.3</v>
      </c>
      <c r="H2655" s="1"/>
      <c r="I2655" s="1"/>
      <c r="J2655" s="1"/>
      <c r="K2655" s="1"/>
      <c r="L2655" s="1"/>
      <c r="M2655" s="4"/>
      <c r="N2655" s="1"/>
      <c r="O2655" s="4"/>
      <c r="P2655" s="4"/>
      <c r="Q2655" s="4"/>
      <c r="R2655" s="4"/>
      <c r="S2655" s="4"/>
      <c r="T2655" s="1"/>
      <c r="U2655" s="1"/>
      <c r="V2655" s="1"/>
      <c r="W2655" s="1"/>
      <c r="X2655" s="1"/>
      <c r="Y2655" s="1"/>
    </row>
    <row r="2656" spans="1:25" ht="12.75" customHeight="1" x14ac:dyDescent="0.25">
      <c r="A2656" s="4">
        <v>13</v>
      </c>
      <c r="B2656" s="1" t="s">
        <v>787</v>
      </c>
      <c r="C2656" s="2" t="s">
        <v>788</v>
      </c>
      <c r="D2656" s="3" t="s">
        <v>83</v>
      </c>
      <c r="E2656" s="11">
        <v>0.1</v>
      </c>
      <c r="F2656" s="11">
        <v>11252.99</v>
      </c>
      <c r="G2656" s="11">
        <v>1125.3</v>
      </c>
      <c r="H2656" s="1"/>
      <c r="I2656" s="1"/>
      <c r="J2656" s="1"/>
      <c r="K2656" s="1"/>
      <c r="L2656" s="1"/>
      <c r="M2656" s="4"/>
      <c r="N2656" s="1"/>
      <c r="O2656" s="4"/>
      <c r="P2656" s="4"/>
      <c r="Q2656" s="4"/>
      <c r="R2656" s="4"/>
      <c r="S2656" s="4"/>
      <c r="T2656" s="1"/>
      <c r="U2656" s="1"/>
      <c r="V2656" s="1"/>
      <c r="W2656" s="1"/>
      <c r="X2656" s="1"/>
      <c r="Y2656" s="1"/>
    </row>
    <row r="2657" spans="1:25" ht="12.75" customHeight="1" x14ac:dyDescent="0.25">
      <c r="A2657" s="4">
        <v>14</v>
      </c>
      <c r="B2657" s="1" t="s">
        <v>2239</v>
      </c>
      <c r="C2657" s="1" t="s">
        <v>2240</v>
      </c>
      <c r="D2657" s="3" t="s">
        <v>69</v>
      </c>
      <c r="E2657" s="11">
        <v>10</v>
      </c>
      <c r="F2657" s="11">
        <v>25.36</v>
      </c>
      <c r="G2657" s="11">
        <v>253.6</v>
      </c>
      <c r="H2657" s="1"/>
      <c r="I2657" s="1"/>
      <c r="J2657" s="1"/>
      <c r="K2657" s="1"/>
      <c r="L2657" s="1"/>
      <c r="M2657" s="4"/>
      <c r="N2657" s="1"/>
      <c r="O2657" s="4"/>
      <c r="P2657" s="4"/>
      <c r="Q2657" s="4"/>
      <c r="R2657" s="4"/>
      <c r="S2657" s="4"/>
      <c r="T2657" s="1"/>
      <c r="U2657" s="1"/>
      <c r="V2657" s="1"/>
      <c r="W2657" s="1"/>
      <c r="X2657" s="1"/>
      <c r="Y2657" s="1"/>
    </row>
    <row r="2658" spans="1:25" ht="12.75" customHeight="1" x14ac:dyDescent="0.25">
      <c r="A2658" s="4">
        <v>15</v>
      </c>
      <c r="B2658" s="1" t="s">
        <v>1248</v>
      </c>
      <c r="C2658" s="2" t="s">
        <v>1249</v>
      </c>
      <c r="D2658" s="3" t="s">
        <v>43</v>
      </c>
      <c r="E2658" s="11">
        <v>1.5700000000000002E-2</v>
      </c>
      <c r="F2658" s="11">
        <v>22392.14</v>
      </c>
      <c r="G2658" s="11">
        <v>351.56</v>
      </c>
      <c r="H2658" s="1"/>
      <c r="I2658" s="1"/>
      <c r="J2658" s="1"/>
      <c r="K2658" s="1"/>
      <c r="L2658" s="1"/>
      <c r="M2658" s="4"/>
      <c r="N2658" s="1"/>
      <c r="O2658" s="4"/>
      <c r="P2658" s="4"/>
      <c r="Q2658" s="4"/>
      <c r="R2658" s="4"/>
      <c r="S2658" s="4"/>
      <c r="T2658" s="1"/>
      <c r="U2658" s="1"/>
      <c r="V2658" s="1"/>
      <c r="W2658" s="1"/>
      <c r="X2658" s="1"/>
      <c r="Y2658" s="1"/>
    </row>
    <row r="2659" spans="1:25" ht="12.75" customHeight="1" x14ac:dyDescent="0.25">
      <c r="A2659" s="4">
        <v>16</v>
      </c>
      <c r="B2659" s="1" t="s">
        <v>1190</v>
      </c>
      <c r="C2659" s="2" t="s">
        <v>2241</v>
      </c>
      <c r="D2659" s="3" t="s">
        <v>60</v>
      </c>
      <c r="E2659" s="11">
        <v>1.57</v>
      </c>
      <c r="F2659" s="11">
        <v>605.17999999999995</v>
      </c>
      <c r="G2659" s="11">
        <v>950.13</v>
      </c>
      <c r="H2659" s="1"/>
      <c r="I2659" s="1"/>
      <c r="J2659" s="1"/>
      <c r="K2659" s="1"/>
      <c r="L2659" s="1"/>
      <c r="M2659" s="4"/>
      <c r="N2659" s="1"/>
      <c r="O2659" s="4"/>
      <c r="P2659" s="4"/>
      <c r="Q2659" s="4"/>
      <c r="R2659" s="4"/>
      <c r="S2659" s="4"/>
      <c r="T2659" s="1"/>
      <c r="U2659" s="1"/>
      <c r="V2659" s="1"/>
      <c r="W2659" s="1"/>
      <c r="X2659" s="1"/>
      <c r="Y2659" s="1"/>
    </row>
    <row r="2660" spans="1:25" ht="12.75" customHeight="1" x14ac:dyDescent="0.25">
      <c r="A2660" s="4">
        <v>17</v>
      </c>
      <c r="B2660" s="2" t="s">
        <v>2875</v>
      </c>
      <c r="C2660" s="1" t="s">
        <v>2242</v>
      </c>
      <c r="D2660" s="3" t="s">
        <v>35</v>
      </c>
      <c r="E2660" s="11">
        <v>4</v>
      </c>
      <c r="F2660" s="11">
        <v>58.59</v>
      </c>
      <c r="G2660" s="11">
        <v>234.36</v>
      </c>
      <c r="H2660" s="1"/>
      <c r="I2660" s="1"/>
      <c r="J2660" s="1"/>
      <c r="K2660" s="1"/>
      <c r="L2660" s="1"/>
      <c r="M2660" s="4"/>
      <c r="N2660" s="1"/>
      <c r="O2660" s="4"/>
      <c r="P2660" s="4"/>
      <c r="Q2660" s="4"/>
      <c r="R2660" s="4"/>
      <c r="S2660" s="4"/>
      <c r="T2660" s="1"/>
      <c r="U2660" s="1"/>
      <c r="V2660" s="1"/>
      <c r="W2660" s="1"/>
      <c r="X2660" s="1"/>
      <c r="Y2660" s="1"/>
    </row>
    <row r="2661" spans="1:25" ht="12.75" customHeight="1" x14ac:dyDescent="0.25">
      <c r="A2661" s="4">
        <v>18</v>
      </c>
      <c r="B2661" s="1" t="s">
        <v>1188</v>
      </c>
      <c r="C2661" s="2" t="s">
        <v>1189</v>
      </c>
      <c r="D2661" s="3" t="s">
        <v>43</v>
      </c>
      <c r="E2661" s="11">
        <v>2.5100000000000001E-2</v>
      </c>
      <c r="F2661" s="11">
        <v>18464.62</v>
      </c>
      <c r="G2661" s="11">
        <v>463.46</v>
      </c>
      <c r="H2661" s="1"/>
      <c r="I2661" s="1"/>
      <c r="J2661" s="1"/>
      <c r="K2661" s="1"/>
      <c r="L2661" s="1"/>
      <c r="M2661" s="4"/>
      <c r="N2661" s="1"/>
      <c r="O2661" s="4"/>
      <c r="P2661" s="4"/>
      <c r="Q2661" s="4"/>
      <c r="R2661" s="4"/>
      <c r="S2661" s="4"/>
      <c r="T2661" s="1"/>
      <c r="U2661" s="1"/>
      <c r="V2661" s="1"/>
      <c r="W2661" s="1"/>
      <c r="X2661" s="1"/>
      <c r="Y2661" s="1"/>
    </row>
    <row r="2662" spans="1:25" ht="12.75" customHeight="1" x14ac:dyDescent="0.25">
      <c r="A2662" s="4">
        <v>19</v>
      </c>
      <c r="B2662" s="1" t="s">
        <v>1190</v>
      </c>
      <c r="C2662" s="2" t="s">
        <v>2243</v>
      </c>
      <c r="D2662" s="3" t="s">
        <v>60</v>
      </c>
      <c r="E2662" s="11">
        <v>2.5099999999999998</v>
      </c>
      <c r="F2662" s="11">
        <v>605.17999999999995</v>
      </c>
      <c r="G2662" s="11">
        <v>1519</v>
      </c>
      <c r="H2662" s="1"/>
      <c r="I2662" s="1"/>
      <c r="J2662" s="1"/>
      <c r="K2662" s="1"/>
      <c r="L2662" s="1"/>
      <c r="M2662" s="4"/>
      <c r="N2662" s="1"/>
      <c r="O2662" s="4"/>
      <c r="P2662" s="4"/>
      <c r="Q2662" s="4"/>
      <c r="R2662" s="4"/>
      <c r="S2662" s="4"/>
      <c r="T2662" s="1"/>
      <c r="U2662" s="1"/>
      <c r="V2662" s="1"/>
      <c r="W2662" s="1"/>
      <c r="X2662" s="1"/>
      <c r="Y2662" s="1"/>
    </row>
    <row r="2663" spans="1:25" ht="12.75" customHeight="1" x14ac:dyDescent="0.25">
      <c r="A2663" s="4">
        <v>20</v>
      </c>
      <c r="B2663" s="2" t="s">
        <v>2876</v>
      </c>
      <c r="C2663" s="1" t="s">
        <v>2244</v>
      </c>
      <c r="D2663" s="3" t="s">
        <v>35</v>
      </c>
      <c r="E2663" s="11">
        <v>4</v>
      </c>
      <c r="F2663" s="11">
        <v>98.19</v>
      </c>
      <c r="G2663" s="11">
        <v>392.76</v>
      </c>
      <c r="H2663" s="1"/>
      <c r="I2663" s="1"/>
      <c r="J2663" s="1"/>
      <c r="K2663" s="1"/>
      <c r="L2663" s="1"/>
      <c r="M2663" s="4"/>
      <c r="N2663" s="1"/>
      <c r="O2663" s="4"/>
      <c r="P2663" s="4"/>
      <c r="Q2663" s="4"/>
      <c r="R2663" s="4"/>
      <c r="S2663" s="4"/>
      <c r="T2663" s="1"/>
      <c r="U2663" s="1"/>
      <c r="V2663" s="1"/>
      <c r="W2663" s="1"/>
      <c r="X2663" s="1"/>
      <c r="Y2663" s="1"/>
    </row>
    <row r="2664" spans="1:25" ht="12.75" customHeight="1" x14ac:dyDescent="0.25">
      <c r="A2664" s="4">
        <v>21</v>
      </c>
      <c r="B2664" s="1" t="s">
        <v>838</v>
      </c>
      <c r="C2664" s="1" t="s">
        <v>1216</v>
      </c>
      <c r="D2664" s="3" t="s">
        <v>149</v>
      </c>
      <c r="E2664" s="11">
        <v>70</v>
      </c>
      <c r="F2664" s="11">
        <v>42.15</v>
      </c>
      <c r="G2664" s="11">
        <v>2950.5</v>
      </c>
      <c r="H2664" s="1"/>
      <c r="I2664" s="1"/>
      <c r="J2664" s="1"/>
      <c r="K2664" s="1"/>
      <c r="L2664" s="1"/>
      <c r="M2664" s="4"/>
      <c r="N2664" s="1"/>
      <c r="O2664" s="4"/>
      <c r="P2664" s="4"/>
      <c r="Q2664" s="4"/>
      <c r="R2664" s="4"/>
      <c r="S2664" s="4"/>
      <c r="T2664" s="1"/>
      <c r="U2664" s="1"/>
      <c r="V2664" s="1"/>
      <c r="W2664" s="1"/>
      <c r="X2664" s="1"/>
      <c r="Y2664" s="1"/>
    </row>
    <row r="2665" spans="1:25" ht="12.75" customHeight="1" x14ac:dyDescent="0.25">
      <c r="A2665" s="4">
        <v>22</v>
      </c>
      <c r="B2665" s="1" t="s">
        <v>2245</v>
      </c>
      <c r="C2665" s="2" t="s">
        <v>2246</v>
      </c>
      <c r="D2665" s="3" t="s">
        <v>83</v>
      </c>
      <c r="E2665" s="11">
        <v>1.4999999999999999E-2</v>
      </c>
      <c r="F2665" s="11">
        <v>10227.75</v>
      </c>
      <c r="G2665" s="11">
        <v>153.41999999999999</v>
      </c>
      <c r="H2665" s="1"/>
      <c r="I2665" s="1"/>
      <c r="J2665" s="1"/>
      <c r="K2665" s="1"/>
      <c r="L2665" s="1"/>
      <c r="M2665" s="4"/>
      <c r="N2665" s="1"/>
      <c r="O2665" s="4"/>
      <c r="P2665" s="4"/>
      <c r="Q2665" s="4"/>
      <c r="R2665" s="4"/>
      <c r="S2665" s="4"/>
      <c r="T2665" s="1"/>
      <c r="U2665" s="1"/>
      <c r="V2665" s="1"/>
      <c r="W2665" s="1"/>
      <c r="X2665" s="1"/>
      <c r="Y2665" s="1"/>
    </row>
    <row r="2666" spans="1:25" ht="12.75" customHeight="1" x14ac:dyDescent="0.25">
      <c r="A2666" s="4">
        <v>23</v>
      </c>
      <c r="B2666" s="1" t="s">
        <v>2247</v>
      </c>
      <c r="C2666" s="2" t="s">
        <v>2248</v>
      </c>
      <c r="D2666" s="3" t="s">
        <v>69</v>
      </c>
      <c r="E2666" s="11">
        <v>1.5</v>
      </c>
      <c r="F2666" s="11">
        <v>526.74</v>
      </c>
      <c r="G2666" s="11">
        <v>790.11</v>
      </c>
      <c r="H2666" s="1"/>
      <c r="I2666" s="1"/>
      <c r="J2666" s="1"/>
      <c r="K2666" s="1"/>
      <c r="L2666" s="1"/>
      <c r="M2666" s="4"/>
      <c r="N2666" s="1"/>
      <c r="O2666" s="4"/>
      <c r="P2666" s="4"/>
      <c r="Q2666" s="4"/>
      <c r="R2666" s="4"/>
      <c r="S2666" s="4"/>
      <c r="T2666" s="1"/>
      <c r="U2666" s="1"/>
      <c r="V2666" s="1"/>
      <c r="W2666" s="1"/>
      <c r="X2666" s="1"/>
      <c r="Y2666" s="1"/>
    </row>
    <row r="2667" spans="1:25" ht="12.75" customHeight="1" x14ac:dyDescent="0.25">
      <c r="A2667" s="4">
        <v>24</v>
      </c>
      <c r="B2667" s="1" t="s">
        <v>2249</v>
      </c>
      <c r="C2667" s="1" t="s">
        <v>2250</v>
      </c>
      <c r="D2667" s="3" t="s">
        <v>793</v>
      </c>
      <c r="E2667" s="11">
        <v>0.1</v>
      </c>
      <c r="F2667" s="11">
        <v>1022.53</v>
      </c>
      <c r="G2667" s="11">
        <v>102.25</v>
      </c>
      <c r="H2667" s="1"/>
      <c r="I2667" s="1"/>
      <c r="J2667" s="1"/>
      <c r="K2667" s="1"/>
      <c r="L2667" s="1"/>
      <c r="M2667" s="4"/>
      <c r="N2667" s="1"/>
      <c r="O2667" s="4"/>
      <c r="P2667" s="4"/>
      <c r="Q2667" s="4"/>
      <c r="R2667" s="4"/>
      <c r="S2667" s="4"/>
      <c r="T2667" s="1"/>
      <c r="U2667" s="1"/>
      <c r="V2667" s="1"/>
      <c r="W2667" s="1"/>
      <c r="X2667" s="1"/>
      <c r="Y2667" s="1"/>
    </row>
    <row r="2668" spans="1:25" ht="12.75" customHeight="1" x14ac:dyDescent="0.25">
      <c r="A2668" s="4">
        <v>25</v>
      </c>
      <c r="B2668" s="2" t="s">
        <v>2529</v>
      </c>
      <c r="C2668" s="2" t="s">
        <v>2251</v>
      </c>
      <c r="D2668" s="3" t="s">
        <v>35</v>
      </c>
      <c r="E2668" s="11">
        <v>6</v>
      </c>
      <c r="F2668" s="11">
        <v>197.51</v>
      </c>
      <c r="G2668" s="11">
        <v>1185.06</v>
      </c>
      <c r="H2668" s="1"/>
      <c r="I2668" s="1"/>
      <c r="J2668" s="1"/>
      <c r="K2668" s="1"/>
      <c r="L2668" s="1"/>
      <c r="M2668" s="4"/>
      <c r="N2668" s="1"/>
      <c r="O2668" s="4"/>
      <c r="P2668" s="4"/>
      <c r="Q2668" s="4"/>
      <c r="R2668" s="4"/>
      <c r="S2668" s="4"/>
      <c r="T2668" s="1"/>
      <c r="U2668" s="1"/>
      <c r="V2668" s="1"/>
      <c r="W2668" s="1"/>
      <c r="X2668" s="1"/>
      <c r="Y2668" s="1"/>
    </row>
    <row r="2669" spans="1:25" ht="12.75" customHeight="1" x14ac:dyDescent="0.25">
      <c r="A2669" s="4">
        <v>26</v>
      </c>
      <c r="B2669" s="1" t="s">
        <v>2252</v>
      </c>
      <c r="C2669" s="2" t="s">
        <v>2253</v>
      </c>
      <c r="D2669" s="3" t="s">
        <v>35</v>
      </c>
      <c r="E2669" s="11">
        <v>6</v>
      </c>
      <c r="F2669" s="11">
        <v>695.05</v>
      </c>
      <c r="G2669" s="11">
        <v>4170.3</v>
      </c>
      <c r="H2669" s="1"/>
      <c r="I2669" s="1"/>
      <c r="J2669" s="1"/>
      <c r="K2669" s="1"/>
      <c r="L2669" s="1"/>
      <c r="M2669" s="4"/>
      <c r="N2669" s="1"/>
      <c r="O2669" s="4"/>
      <c r="P2669" s="4"/>
      <c r="Q2669" s="4"/>
      <c r="R2669" s="4"/>
      <c r="S2669" s="4"/>
      <c r="T2669" s="1"/>
      <c r="U2669" s="1"/>
      <c r="V2669" s="1"/>
      <c r="W2669" s="1"/>
      <c r="X2669" s="1"/>
      <c r="Y2669" s="1"/>
    </row>
    <row r="2670" spans="1:25" ht="12.75" customHeight="1" x14ac:dyDescent="0.25">
      <c r="A2670" s="4">
        <v>27</v>
      </c>
      <c r="B2670" s="2" t="s">
        <v>2530</v>
      </c>
      <c r="C2670" s="2" t="s">
        <v>2254</v>
      </c>
      <c r="D2670" s="3" t="s">
        <v>35</v>
      </c>
      <c r="E2670" s="11">
        <v>1</v>
      </c>
      <c r="F2670" s="11">
        <v>278.01</v>
      </c>
      <c r="G2670" s="11">
        <v>278.01</v>
      </c>
      <c r="H2670" s="1"/>
      <c r="I2670" s="1"/>
      <c r="J2670" s="1"/>
      <c r="K2670" s="1"/>
      <c r="L2670" s="1"/>
      <c r="M2670" s="4"/>
      <c r="N2670" s="1"/>
      <c r="O2670" s="4"/>
      <c r="P2670" s="4"/>
      <c r="Q2670" s="4"/>
      <c r="R2670" s="4"/>
      <c r="S2670" s="4"/>
      <c r="T2670" s="1"/>
      <c r="U2670" s="1"/>
      <c r="V2670" s="1"/>
      <c r="W2670" s="1"/>
      <c r="X2670" s="1"/>
      <c r="Y2670" s="1"/>
    </row>
    <row r="2671" spans="1:25" ht="12.75" customHeight="1" x14ac:dyDescent="0.25">
      <c r="A2671" s="4">
        <v>28</v>
      </c>
      <c r="B2671" s="2" t="s">
        <v>2531</v>
      </c>
      <c r="C2671" s="2" t="s">
        <v>2255</v>
      </c>
      <c r="D2671" s="3" t="s">
        <v>35</v>
      </c>
      <c r="E2671" s="11">
        <v>1</v>
      </c>
      <c r="F2671" s="11">
        <v>364.65</v>
      </c>
      <c r="G2671" s="11">
        <v>364.65</v>
      </c>
      <c r="H2671" s="1"/>
      <c r="I2671" s="1"/>
      <c r="J2671" s="1"/>
      <c r="K2671" s="1"/>
      <c r="L2671" s="1"/>
      <c r="M2671" s="4"/>
      <c r="N2671" s="1"/>
      <c r="O2671" s="4"/>
      <c r="P2671" s="4"/>
      <c r="Q2671" s="4"/>
      <c r="R2671" s="4"/>
      <c r="S2671" s="4"/>
      <c r="T2671" s="1"/>
      <c r="U2671" s="1"/>
      <c r="V2671" s="1"/>
      <c r="W2671" s="1"/>
      <c r="X2671" s="1"/>
      <c r="Y2671" s="1"/>
    </row>
    <row r="2672" spans="1:25" ht="12.75" customHeight="1" x14ac:dyDescent="0.25">
      <c r="A2672" s="4">
        <v>29</v>
      </c>
      <c r="B2672" s="1" t="s">
        <v>2256</v>
      </c>
      <c r="C2672" s="2" t="s">
        <v>2257</v>
      </c>
      <c r="D2672" s="3" t="s">
        <v>35</v>
      </c>
      <c r="E2672" s="11">
        <v>1</v>
      </c>
      <c r="F2672" s="11">
        <v>863.73</v>
      </c>
      <c r="G2672" s="11">
        <v>863.73</v>
      </c>
      <c r="H2672" s="1"/>
      <c r="I2672" s="1"/>
      <c r="J2672" s="1"/>
      <c r="K2672" s="1"/>
      <c r="L2672" s="1"/>
      <c r="M2672" s="4"/>
      <c r="N2672" s="1"/>
      <c r="O2672" s="4"/>
      <c r="P2672" s="4"/>
      <c r="Q2672" s="4"/>
      <c r="R2672" s="4"/>
      <c r="S2672" s="4"/>
      <c r="T2672" s="1"/>
      <c r="U2672" s="1"/>
      <c r="V2672" s="1"/>
      <c r="W2672" s="1"/>
      <c r="X2672" s="1"/>
      <c r="Y2672" s="1"/>
    </row>
    <row r="2673" spans="1:25" ht="12.75" customHeight="1" x14ac:dyDescent="0.25">
      <c r="A2673" s="4">
        <v>30</v>
      </c>
      <c r="B2673" s="1" t="s">
        <v>2258</v>
      </c>
      <c r="C2673" s="2" t="s">
        <v>2259</v>
      </c>
      <c r="D2673" s="3" t="s">
        <v>35</v>
      </c>
      <c r="E2673" s="11">
        <v>1</v>
      </c>
      <c r="F2673" s="11">
        <v>1149.6400000000001</v>
      </c>
      <c r="G2673" s="11">
        <v>1149.6400000000001</v>
      </c>
      <c r="H2673" s="1"/>
      <c r="I2673" s="1"/>
      <c r="J2673" s="1"/>
      <c r="K2673" s="1"/>
      <c r="L2673" s="1"/>
      <c r="M2673" s="4"/>
      <c r="N2673" s="1"/>
      <c r="O2673" s="4"/>
      <c r="P2673" s="4"/>
      <c r="Q2673" s="4"/>
      <c r="R2673" s="4"/>
      <c r="S2673" s="4"/>
      <c r="T2673" s="1"/>
      <c r="U2673" s="1"/>
      <c r="V2673" s="1"/>
      <c r="W2673" s="1"/>
      <c r="X2673" s="1"/>
      <c r="Y2673" s="1"/>
    </row>
    <row r="2674" spans="1:25" ht="12.75" customHeight="1" x14ac:dyDescent="0.25">
      <c r="A2674" s="4">
        <v>31</v>
      </c>
      <c r="B2674" s="2" t="s">
        <v>2529</v>
      </c>
      <c r="C2674" s="2" t="s">
        <v>2251</v>
      </c>
      <c r="D2674" s="3" t="s">
        <v>35</v>
      </c>
      <c r="E2674" s="11">
        <v>2</v>
      </c>
      <c r="F2674" s="11">
        <v>197.51</v>
      </c>
      <c r="G2674" s="11">
        <v>395.02</v>
      </c>
      <c r="H2674" s="1"/>
      <c r="I2674" s="1"/>
      <c r="J2674" s="1"/>
      <c r="K2674" s="1"/>
      <c r="L2674" s="1"/>
      <c r="M2674" s="4"/>
      <c r="N2674" s="1"/>
      <c r="O2674" s="4"/>
      <c r="P2674" s="4"/>
      <c r="Q2674" s="4"/>
      <c r="R2674" s="4"/>
      <c r="S2674" s="4"/>
      <c r="T2674" s="1"/>
      <c r="U2674" s="1"/>
      <c r="V2674" s="1"/>
      <c r="W2674" s="1"/>
      <c r="X2674" s="1"/>
      <c r="Y2674" s="1"/>
    </row>
    <row r="2675" spans="1:25" ht="12.75" customHeight="1" x14ac:dyDescent="0.25">
      <c r="A2675" s="4" t="s">
        <v>2260</v>
      </c>
      <c r="B2675" s="1"/>
      <c r="C2675" s="1"/>
      <c r="D2675" s="3"/>
      <c r="E2675" s="3"/>
      <c r="F2675" s="3"/>
      <c r="G2675" s="3"/>
      <c r="H2675" s="1"/>
      <c r="I2675" s="1"/>
      <c r="J2675" s="1"/>
      <c r="K2675" s="1"/>
      <c r="L2675" s="1"/>
      <c r="M2675" s="4"/>
      <c r="N2675" s="1"/>
      <c r="O2675" s="4"/>
      <c r="P2675" s="4"/>
      <c r="Q2675" s="4"/>
      <c r="R2675" s="4"/>
      <c r="S2675" s="4"/>
      <c r="T2675" s="1"/>
      <c r="U2675" s="1"/>
      <c r="V2675" s="1"/>
      <c r="W2675" s="1"/>
      <c r="X2675" s="1"/>
      <c r="Y2675" s="1"/>
    </row>
    <row r="2676" spans="1:25" ht="12.75" customHeight="1" x14ac:dyDescent="0.25">
      <c r="A2676" s="4">
        <v>1</v>
      </c>
      <c r="B2676" s="1" t="s">
        <v>8</v>
      </c>
      <c r="C2676" s="2" t="s">
        <v>9</v>
      </c>
      <c r="D2676" s="3" t="s">
        <v>10</v>
      </c>
      <c r="E2676" s="11">
        <v>5.0400000000000002E-3</v>
      </c>
      <c r="F2676" s="11">
        <v>89242.51</v>
      </c>
      <c r="G2676" s="11">
        <v>449.78</v>
      </c>
      <c r="H2676" s="1"/>
      <c r="I2676" s="1"/>
      <c r="J2676" s="1"/>
      <c r="K2676" s="1"/>
      <c r="L2676" s="1"/>
      <c r="M2676" s="4"/>
      <c r="N2676" s="1"/>
      <c r="O2676" s="4"/>
      <c r="P2676" s="4"/>
      <c r="Q2676" s="4"/>
      <c r="R2676" s="4"/>
      <c r="S2676" s="4"/>
      <c r="T2676" s="1"/>
      <c r="U2676" s="1"/>
      <c r="V2676" s="1"/>
      <c r="W2676" s="1"/>
      <c r="X2676" s="1"/>
      <c r="Y2676" s="1"/>
    </row>
    <row r="2677" spans="1:25" ht="12.75" customHeight="1" x14ac:dyDescent="0.25">
      <c r="A2677" s="4">
        <v>2</v>
      </c>
      <c r="B2677" s="1" t="s">
        <v>11</v>
      </c>
      <c r="C2677" s="2" t="s">
        <v>12</v>
      </c>
      <c r="D2677" s="3" t="s">
        <v>13</v>
      </c>
      <c r="E2677" s="11">
        <v>0.13320000000000001</v>
      </c>
      <c r="F2677" s="11">
        <v>14569.17</v>
      </c>
      <c r="G2677" s="11">
        <v>1940.61</v>
      </c>
      <c r="H2677" s="1"/>
      <c r="I2677" s="1"/>
      <c r="J2677" s="1"/>
      <c r="K2677" s="1"/>
      <c r="L2677" s="1"/>
      <c r="M2677" s="4"/>
      <c r="N2677" s="1"/>
      <c r="O2677" s="4"/>
      <c r="P2677" s="4"/>
      <c r="Q2677" s="4"/>
      <c r="R2677" s="4"/>
      <c r="S2677" s="4"/>
      <c r="T2677" s="1"/>
      <c r="U2677" s="1"/>
      <c r="V2677" s="1"/>
      <c r="W2677" s="1"/>
      <c r="X2677" s="1"/>
      <c r="Y2677" s="1"/>
    </row>
    <row r="2678" spans="1:25" ht="12.75" customHeight="1" x14ac:dyDescent="0.25">
      <c r="A2678" s="4">
        <v>3</v>
      </c>
      <c r="B2678" s="1" t="s">
        <v>1801</v>
      </c>
      <c r="C2678" s="2" t="s">
        <v>1802</v>
      </c>
      <c r="D2678" s="3" t="s">
        <v>13</v>
      </c>
      <c r="E2678" s="11">
        <v>0.15390000000000001</v>
      </c>
      <c r="F2678" s="11">
        <v>8246.16</v>
      </c>
      <c r="G2678" s="11">
        <v>1269.08</v>
      </c>
      <c r="H2678" s="1"/>
      <c r="I2678" s="1"/>
      <c r="J2678" s="1"/>
      <c r="K2678" s="1"/>
      <c r="L2678" s="1"/>
      <c r="M2678" s="4"/>
      <c r="N2678" s="1"/>
      <c r="O2678" s="4"/>
      <c r="P2678" s="4"/>
      <c r="Q2678" s="4"/>
      <c r="R2678" s="4"/>
      <c r="S2678" s="4"/>
      <c r="T2678" s="1"/>
      <c r="U2678" s="1"/>
      <c r="V2678" s="1"/>
      <c r="W2678" s="1"/>
      <c r="X2678" s="1"/>
      <c r="Y2678" s="1"/>
    </row>
    <row r="2679" spans="1:25" ht="12.75" customHeight="1" x14ac:dyDescent="0.25">
      <c r="A2679" s="4">
        <v>4</v>
      </c>
      <c r="B2679" s="1" t="s">
        <v>2261</v>
      </c>
      <c r="C2679" s="2" t="s">
        <v>2262</v>
      </c>
      <c r="D2679" s="3" t="s">
        <v>2263</v>
      </c>
      <c r="E2679" s="11">
        <v>3.6999999999999998E-2</v>
      </c>
      <c r="F2679" s="11">
        <v>15001.38</v>
      </c>
      <c r="G2679" s="11">
        <v>555.04999999999995</v>
      </c>
      <c r="H2679" s="1"/>
      <c r="I2679" s="1"/>
      <c r="J2679" s="1"/>
      <c r="K2679" s="1"/>
      <c r="L2679" s="1"/>
      <c r="M2679" s="4"/>
      <c r="N2679" s="1"/>
      <c r="O2679" s="4"/>
      <c r="P2679" s="4"/>
      <c r="Q2679" s="4"/>
      <c r="R2679" s="4"/>
      <c r="S2679" s="4"/>
      <c r="T2679" s="1"/>
      <c r="U2679" s="1"/>
      <c r="V2679" s="1"/>
      <c r="W2679" s="1"/>
      <c r="X2679" s="1"/>
      <c r="Y2679" s="1"/>
    </row>
    <row r="2680" spans="1:25" ht="12.75" customHeight="1" x14ac:dyDescent="0.25">
      <c r="A2680" s="4">
        <v>5</v>
      </c>
      <c r="B2680" s="1" t="s">
        <v>926</v>
      </c>
      <c r="C2680" s="1" t="s">
        <v>2264</v>
      </c>
      <c r="D2680" s="3" t="s">
        <v>69</v>
      </c>
      <c r="E2680" s="11">
        <v>37</v>
      </c>
      <c r="F2680" s="11">
        <v>120.09</v>
      </c>
      <c r="G2680" s="11">
        <v>4443.33</v>
      </c>
      <c r="H2680" s="1"/>
      <c r="I2680" s="1"/>
      <c r="J2680" s="1"/>
      <c r="K2680" s="1"/>
      <c r="L2680" s="1"/>
      <c r="M2680" s="4"/>
      <c r="N2680" s="1"/>
      <c r="O2680" s="4"/>
      <c r="P2680" s="4"/>
      <c r="Q2680" s="4"/>
      <c r="R2680" s="4"/>
      <c r="S2680" s="4"/>
      <c r="T2680" s="1"/>
      <c r="U2680" s="1"/>
      <c r="V2680" s="1"/>
      <c r="W2680" s="1"/>
      <c r="X2680" s="1"/>
      <c r="Y2680" s="1"/>
    </row>
    <row r="2681" spans="1:25" ht="12.75" customHeight="1" x14ac:dyDescent="0.25">
      <c r="A2681" s="4">
        <v>6</v>
      </c>
      <c r="B2681" s="1" t="s">
        <v>1729</v>
      </c>
      <c r="C2681" s="2" t="s">
        <v>1730</v>
      </c>
      <c r="D2681" s="3" t="s">
        <v>37</v>
      </c>
      <c r="E2681" s="11">
        <v>0.39</v>
      </c>
      <c r="F2681" s="11">
        <v>2413.1799999999998</v>
      </c>
      <c r="G2681" s="11">
        <v>941.14</v>
      </c>
      <c r="H2681" s="1"/>
      <c r="I2681" s="1"/>
      <c r="J2681" s="1"/>
      <c r="K2681" s="1"/>
      <c r="L2681" s="1"/>
      <c r="M2681" s="4"/>
      <c r="N2681" s="1"/>
      <c r="O2681" s="4"/>
      <c r="P2681" s="4"/>
      <c r="Q2681" s="4"/>
      <c r="R2681" s="4"/>
      <c r="S2681" s="4"/>
      <c r="T2681" s="1"/>
      <c r="U2681" s="1"/>
      <c r="V2681" s="1"/>
      <c r="W2681" s="1"/>
      <c r="X2681" s="1"/>
      <c r="Y2681" s="1"/>
    </row>
    <row r="2682" spans="1:25" ht="12.75" customHeight="1" x14ac:dyDescent="0.25">
      <c r="A2682" s="4">
        <v>7</v>
      </c>
      <c r="B2682" s="1" t="s">
        <v>2265</v>
      </c>
      <c r="C2682" s="2" t="s">
        <v>2266</v>
      </c>
      <c r="D2682" s="3" t="s">
        <v>37</v>
      </c>
      <c r="E2682" s="11">
        <v>0.14000000000000001</v>
      </c>
      <c r="F2682" s="11">
        <v>661.73</v>
      </c>
      <c r="G2682" s="11">
        <v>92.64</v>
      </c>
      <c r="H2682" s="1"/>
      <c r="I2682" s="1"/>
      <c r="J2682" s="1"/>
      <c r="K2682" s="1"/>
      <c r="L2682" s="1"/>
      <c r="M2682" s="4"/>
      <c r="N2682" s="1"/>
      <c r="O2682" s="4"/>
      <c r="P2682" s="4"/>
      <c r="Q2682" s="4"/>
      <c r="R2682" s="4"/>
      <c r="S2682" s="4"/>
      <c r="T2682" s="1"/>
      <c r="U2682" s="1"/>
      <c r="V2682" s="1"/>
      <c r="W2682" s="1"/>
      <c r="X2682" s="1"/>
      <c r="Y2682" s="1"/>
    </row>
    <row r="2683" spans="1:25" ht="12.75" customHeight="1" x14ac:dyDescent="0.25">
      <c r="A2683" s="4">
        <v>8</v>
      </c>
      <c r="B2683" s="1" t="s">
        <v>2267</v>
      </c>
      <c r="C2683" s="1" t="s">
        <v>2268</v>
      </c>
      <c r="D2683" s="3" t="s">
        <v>48</v>
      </c>
      <c r="E2683" s="11">
        <v>0.56000000000000005</v>
      </c>
      <c r="F2683" s="11">
        <v>656.1</v>
      </c>
      <c r="G2683" s="11">
        <v>367.42</v>
      </c>
      <c r="H2683" s="1"/>
      <c r="I2683" s="1"/>
      <c r="J2683" s="1"/>
      <c r="K2683" s="1"/>
      <c r="L2683" s="1"/>
      <c r="M2683" s="4"/>
      <c r="N2683" s="1"/>
      <c r="O2683" s="4"/>
      <c r="P2683" s="4"/>
      <c r="Q2683" s="4"/>
      <c r="R2683" s="4"/>
      <c r="S2683" s="4"/>
      <c r="T2683" s="1"/>
      <c r="U2683" s="1"/>
      <c r="V2683" s="1"/>
      <c r="W2683" s="1"/>
      <c r="X2683" s="1"/>
      <c r="Y2683" s="1"/>
    </row>
    <row r="2684" spans="1:25" ht="12.75" customHeight="1" x14ac:dyDescent="0.25">
      <c r="A2684" s="4">
        <v>9</v>
      </c>
      <c r="B2684" s="1" t="s">
        <v>2269</v>
      </c>
      <c r="C2684" s="2" t="s">
        <v>2270</v>
      </c>
      <c r="D2684" s="3" t="s">
        <v>37</v>
      </c>
      <c r="E2684" s="11">
        <v>0.15</v>
      </c>
      <c r="F2684" s="11">
        <v>3141.83</v>
      </c>
      <c r="G2684" s="11">
        <v>471.27</v>
      </c>
      <c r="H2684" s="1"/>
      <c r="I2684" s="1"/>
      <c r="J2684" s="1"/>
      <c r="K2684" s="1"/>
      <c r="L2684" s="1"/>
      <c r="M2684" s="4"/>
      <c r="N2684" s="1"/>
      <c r="O2684" s="4"/>
      <c r="P2684" s="4"/>
      <c r="Q2684" s="4"/>
      <c r="R2684" s="4"/>
      <c r="S2684" s="4"/>
      <c r="T2684" s="1"/>
      <c r="U2684" s="1"/>
      <c r="V2684" s="1"/>
      <c r="W2684" s="1"/>
      <c r="X2684" s="1"/>
      <c r="Y2684" s="1"/>
    </row>
    <row r="2685" spans="1:25" ht="12.75" customHeight="1" x14ac:dyDescent="0.25">
      <c r="A2685" s="4">
        <v>10</v>
      </c>
      <c r="B2685" s="1" t="s">
        <v>2271</v>
      </c>
      <c r="C2685" s="2" t="s">
        <v>2272</v>
      </c>
      <c r="D2685" s="3" t="s">
        <v>37</v>
      </c>
      <c r="E2685" s="11">
        <v>0.15</v>
      </c>
      <c r="F2685" s="11">
        <v>6020.22</v>
      </c>
      <c r="G2685" s="11">
        <v>903.03</v>
      </c>
      <c r="H2685" s="1"/>
      <c r="I2685" s="1"/>
      <c r="J2685" s="1"/>
      <c r="K2685" s="1"/>
      <c r="L2685" s="1"/>
      <c r="M2685" s="4"/>
      <c r="N2685" s="1"/>
      <c r="O2685" s="4"/>
      <c r="P2685" s="4"/>
      <c r="Q2685" s="4"/>
      <c r="R2685" s="4"/>
      <c r="S2685" s="4"/>
      <c r="T2685" s="1"/>
      <c r="U2685" s="1"/>
      <c r="V2685" s="1"/>
      <c r="W2685" s="1"/>
      <c r="X2685" s="1"/>
      <c r="Y2685" s="1"/>
    </row>
    <row r="2686" spans="1:25" ht="12.75" customHeight="1" x14ac:dyDescent="0.25">
      <c r="A2686" s="4">
        <v>11</v>
      </c>
      <c r="B2686" s="2" t="s">
        <v>2877</v>
      </c>
      <c r="C2686" s="2" t="s">
        <v>2273</v>
      </c>
      <c r="D2686" s="3" t="s">
        <v>19</v>
      </c>
      <c r="E2686" s="11">
        <v>7.5480000000000019E-2</v>
      </c>
      <c r="F2686" s="11">
        <v>44655.01</v>
      </c>
      <c r="G2686" s="11">
        <v>3370.56</v>
      </c>
      <c r="H2686" s="1"/>
      <c r="I2686" s="1"/>
      <c r="J2686" s="1"/>
      <c r="K2686" s="1"/>
      <c r="L2686" s="1"/>
      <c r="M2686" s="4"/>
      <c r="N2686" s="1"/>
      <c r="O2686" s="4"/>
      <c r="P2686" s="4"/>
      <c r="Q2686" s="4"/>
      <c r="R2686" s="4"/>
      <c r="S2686" s="4"/>
      <c r="T2686" s="1"/>
      <c r="U2686" s="1"/>
      <c r="V2686" s="1"/>
      <c r="W2686" s="1"/>
      <c r="X2686" s="1"/>
      <c r="Y2686" s="1"/>
    </row>
    <row r="2687" spans="1:25" ht="12.75" customHeight="1" x14ac:dyDescent="0.25">
      <c r="A2687" s="4">
        <v>12</v>
      </c>
      <c r="B2687" s="1" t="s">
        <v>2274</v>
      </c>
      <c r="C2687" s="2" t="s">
        <v>2275</v>
      </c>
      <c r="D2687" s="3" t="s">
        <v>2276</v>
      </c>
      <c r="E2687" s="11">
        <v>0.14000000000000001</v>
      </c>
      <c r="F2687" s="11">
        <v>234.36</v>
      </c>
      <c r="G2687" s="11">
        <v>32.81</v>
      </c>
      <c r="H2687" s="1"/>
      <c r="I2687" s="1"/>
      <c r="J2687" s="1"/>
      <c r="K2687" s="1"/>
      <c r="L2687" s="1"/>
      <c r="M2687" s="4"/>
      <c r="N2687" s="1"/>
      <c r="O2687" s="4"/>
      <c r="P2687" s="4"/>
      <c r="Q2687" s="4"/>
      <c r="R2687" s="4"/>
      <c r="S2687" s="4"/>
      <c r="T2687" s="1"/>
      <c r="U2687" s="1"/>
      <c r="V2687" s="1"/>
      <c r="W2687" s="1"/>
      <c r="X2687" s="1"/>
      <c r="Y2687" s="1"/>
    </row>
    <row r="2688" spans="1:25" ht="12.75" customHeight="1" x14ac:dyDescent="0.25">
      <c r="A2688" s="4">
        <v>13</v>
      </c>
      <c r="B2688" s="2" t="s">
        <v>2532</v>
      </c>
      <c r="C2688" s="1" t="s">
        <v>2277</v>
      </c>
      <c r="D2688" s="3" t="s">
        <v>69</v>
      </c>
      <c r="E2688" s="11">
        <v>14</v>
      </c>
      <c r="F2688" s="11">
        <v>5.66</v>
      </c>
      <c r="G2688" s="11">
        <v>79.239999999999995</v>
      </c>
      <c r="H2688" s="1"/>
      <c r="I2688" s="1"/>
      <c r="J2688" s="1"/>
      <c r="K2688" s="1"/>
      <c r="L2688" s="1"/>
      <c r="M2688" s="4"/>
      <c r="N2688" s="1"/>
      <c r="O2688" s="4"/>
      <c r="P2688" s="4"/>
      <c r="Q2688" s="4"/>
      <c r="R2688" s="4"/>
      <c r="S2688" s="4"/>
      <c r="T2688" s="1"/>
      <c r="U2688" s="1"/>
      <c r="V2688" s="1"/>
      <c r="W2688" s="1"/>
      <c r="X2688" s="1"/>
      <c r="Y2688" s="1"/>
    </row>
    <row r="2689" spans="1:25" ht="12.75" customHeight="1" x14ac:dyDescent="0.25">
      <c r="A2689" s="4">
        <v>14</v>
      </c>
      <c r="B2689" s="1" t="s">
        <v>2278</v>
      </c>
      <c r="C2689" s="2" t="s">
        <v>2279</v>
      </c>
      <c r="D2689" s="3" t="s">
        <v>35</v>
      </c>
      <c r="E2689" s="11">
        <v>2</v>
      </c>
      <c r="F2689" s="11">
        <v>125.4</v>
      </c>
      <c r="G2689" s="11">
        <v>250.8</v>
      </c>
      <c r="H2689" s="1"/>
      <c r="I2689" s="1"/>
      <c r="J2689" s="1"/>
      <c r="K2689" s="1"/>
      <c r="L2689" s="1"/>
      <c r="M2689" s="4"/>
      <c r="N2689" s="1"/>
      <c r="O2689" s="4"/>
      <c r="P2689" s="4"/>
      <c r="Q2689" s="4"/>
      <c r="R2689" s="4"/>
      <c r="S2689" s="4"/>
      <c r="T2689" s="1"/>
      <c r="U2689" s="1"/>
      <c r="V2689" s="1"/>
      <c r="W2689" s="1"/>
      <c r="X2689" s="1"/>
      <c r="Y2689" s="1"/>
    </row>
    <row r="2690" spans="1:25" ht="12.75" customHeight="1" x14ac:dyDescent="0.25">
      <c r="A2690" s="4">
        <v>15</v>
      </c>
      <c r="B2690" s="1" t="s">
        <v>2280</v>
      </c>
      <c r="C2690" s="1" t="s">
        <v>2281</v>
      </c>
      <c r="D2690" s="3" t="s">
        <v>260</v>
      </c>
      <c r="E2690" s="11">
        <v>2.04</v>
      </c>
      <c r="F2690" s="11">
        <v>627.32000000000005</v>
      </c>
      <c r="G2690" s="11">
        <v>1279.73</v>
      </c>
      <c r="H2690" s="1"/>
      <c r="I2690" s="1"/>
      <c r="J2690" s="1"/>
      <c r="K2690" s="1"/>
      <c r="L2690" s="1"/>
      <c r="M2690" s="4"/>
      <c r="N2690" s="1"/>
      <c r="O2690" s="4"/>
      <c r="P2690" s="4"/>
      <c r="Q2690" s="4"/>
      <c r="R2690" s="4"/>
      <c r="S2690" s="4"/>
      <c r="T2690" s="1"/>
      <c r="U2690" s="1"/>
      <c r="V2690" s="1"/>
      <c r="W2690" s="1"/>
      <c r="X2690" s="1"/>
      <c r="Y2690" s="1"/>
    </row>
    <row r="2691" spans="1:25" ht="12.75" customHeight="1" x14ac:dyDescent="0.25">
      <c r="A2691" s="4">
        <v>16</v>
      </c>
      <c r="B2691" s="1" t="s">
        <v>2282</v>
      </c>
      <c r="C2691" s="2" t="s">
        <v>2283</v>
      </c>
      <c r="D2691" s="3" t="s">
        <v>79</v>
      </c>
      <c r="E2691" s="11">
        <v>0.08</v>
      </c>
      <c r="F2691" s="11">
        <v>705.92</v>
      </c>
      <c r="G2691" s="11">
        <v>56.47</v>
      </c>
      <c r="H2691" s="1"/>
      <c r="I2691" s="1"/>
      <c r="J2691" s="1"/>
      <c r="K2691" s="1"/>
      <c r="L2691" s="1"/>
      <c r="M2691" s="4"/>
      <c r="N2691" s="1"/>
      <c r="O2691" s="4"/>
      <c r="P2691" s="4"/>
      <c r="Q2691" s="4"/>
      <c r="R2691" s="4"/>
      <c r="S2691" s="4"/>
      <c r="T2691" s="1"/>
      <c r="U2691" s="1"/>
      <c r="V2691" s="1"/>
      <c r="W2691" s="1"/>
      <c r="X2691" s="1"/>
      <c r="Y2691" s="1"/>
    </row>
    <row r="2692" spans="1:25" ht="12.75" customHeight="1" x14ac:dyDescent="0.25">
      <c r="A2692" s="4" t="s">
        <v>2284</v>
      </c>
      <c r="B2692" s="1"/>
      <c r="C2692" s="1"/>
      <c r="D2692" s="3"/>
      <c r="E2692" s="3"/>
      <c r="F2692" s="3"/>
      <c r="G2692" s="3"/>
      <c r="H2692" s="1"/>
      <c r="I2692" s="1"/>
      <c r="J2692" s="1"/>
      <c r="K2692" s="1"/>
      <c r="L2692" s="1"/>
      <c r="M2692" s="4"/>
      <c r="N2692" s="1"/>
      <c r="O2692" s="4"/>
      <c r="P2692" s="4"/>
      <c r="Q2692" s="4"/>
      <c r="R2692" s="4"/>
      <c r="S2692" s="4"/>
      <c r="T2692" s="1"/>
      <c r="U2692" s="1"/>
      <c r="V2692" s="1"/>
      <c r="W2692" s="1"/>
      <c r="X2692" s="1"/>
      <c r="Y2692" s="1"/>
    </row>
    <row r="2693" spans="1:25" ht="12.75" customHeight="1" x14ac:dyDescent="0.25">
      <c r="A2693" s="4">
        <v>2</v>
      </c>
      <c r="B2693" s="1" t="s">
        <v>2005</v>
      </c>
      <c r="C2693" s="2" t="s">
        <v>2006</v>
      </c>
      <c r="D2693" s="3" t="s">
        <v>43</v>
      </c>
      <c r="E2693" s="11">
        <v>0.24840000000000001</v>
      </c>
      <c r="F2693" s="11">
        <v>11968.99</v>
      </c>
      <c r="G2693" s="11">
        <v>2973.1</v>
      </c>
      <c r="H2693" s="1"/>
      <c r="I2693" s="1"/>
      <c r="J2693" s="1"/>
      <c r="K2693" s="1"/>
      <c r="L2693" s="1"/>
      <c r="M2693" s="4"/>
      <c r="N2693" s="1"/>
      <c r="O2693" s="4"/>
      <c r="P2693" s="4"/>
      <c r="Q2693" s="4"/>
      <c r="R2693" s="4"/>
      <c r="S2693" s="4"/>
      <c r="T2693" s="1"/>
      <c r="U2693" s="1"/>
      <c r="V2693" s="1"/>
      <c r="W2693" s="1"/>
      <c r="X2693" s="1"/>
      <c r="Y2693" s="1"/>
    </row>
    <row r="2694" spans="1:25" ht="12.75" customHeight="1" x14ac:dyDescent="0.25">
      <c r="A2694" s="4">
        <v>3</v>
      </c>
      <c r="B2694" s="1" t="s">
        <v>1801</v>
      </c>
      <c r="C2694" s="2" t="s">
        <v>1802</v>
      </c>
      <c r="D2694" s="3" t="s">
        <v>13</v>
      </c>
      <c r="E2694" s="11">
        <v>0.13670000000000002</v>
      </c>
      <c r="F2694" s="11">
        <v>8246.16</v>
      </c>
      <c r="G2694" s="11">
        <v>1127.25</v>
      </c>
      <c r="H2694" s="1"/>
      <c r="I2694" s="1"/>
      <c r="J2694" s="1"/>
      <c r="K2694" s="1"/>
      <c r="L2694" s="1"/>
      <c r="M2694" s="4"/>
      <c r="N2694" s="1"/>
      <c r="O2694" s="4"/>
      <c r="P2694" s="4"/>
      <c r="Q2694" s="4"/>
      <c r="R2694" s="4"/>
      <c r="S2694" s="4"/>
      <c r="T2694" s="1"/>
      <c r="U2694" s="1"/>
      <c r="V2694" s="1"/>
      <c r="W2694" s="1"/>
      <c r="X2694" s="1"/>
      <c r="Y2694" s="1"/>
    </row>
    <row r="2695" spans="1:25" ht="12.75" customHeight="1" x14ac:dyDescent="0.25">
      <c r="A2695" s="4">
        <v>4</v>
      </c>
      <c r="B2695" s="2" t="s">
        <v>2504</v>
      </c>
      <c r="C2695" s="2" t="s">
        <v>2007</v>
      </c>
      <c r="D2695" s="3" t="s">
        <v>13</v>
      </c>
      <c r="E2695" s="11">
        <v>7.2800000000000004E-2</v>
      </c>
      <c r="F2695" s="11">
        <v>10339.4</v>
      </c>
      <c r="G2695" s="11">
        <v>752.71</v>
      </c>
      <c r="H2695" s="1"/>
      <c r="I2695" s="1"/>
      <c r="J2695" s="1"/>
      <c r="K2695" s="1"/>
      <c r="L2695" s="1"/>
      <c r="M2695" s="4"/>
      <c r="N2695" s="1"/>
      <c r="O2695" s="4"/>
      <c r="P2695" s="4"/>
      <c r="Q2695" s="4"/>
      <c r="R2695" s="4"/>
      <c r="S2695" s="4"/>
      <c r="T2695" s="1"/>
      <c r="U2695" s="1"/>
      <c r="V2695" s="1"/>
      <c r="W2695" s="1"/>
      <c r="X2695" s="1"/>
      <c r="Y2695" s="1"/>
    </row>
    <row r="2696" spans="1:25" ht="12.75" customHeight="1" x14ac:dyDescent="0.25">
      <c r="A2696" s="4">
        <v>5</v>
      </c>
      <c r="B2696" s="1" t="s">
        <v>1801</v>
      </c>
      <c r="C2696" s="2" t="s">
        <v>1802</v>
      </c>
      <c r="D2696" s="3" t="s">
        <v>13</v>
      </c>
      <c r="E2696" s="11">
        <v>6.54E-2</v>
      </c>
      <c r="F2696" s="11">
        <v>8246.16</v>
      </c>
      <c r="G2696" s="11">
        <v>539.29999999999995</v>
      </c>
      <c r="H2696" s="1"/>
      <c r="I2696" s="1"/>
      <c r="J2696" s="1"/>
      <c r="K2696" s="1"/>
      <c r="L2696" s="1"/>
      <c r="M2696" s="4"/>
      <c r="N2696" s="1"/>
      <c r="O2696" s="4"/>
      <c r="P2696" s="4"/>
      <c r="Q2696" s="4"/>
      <c r="R2696" s="4"/>
      <c r="S2696" s="4"/>
      <c r="T2696" s="1"/>
      <c r="U2696" s="1"/>
      <c r="V2696" s="1"/>
      <c r="W2696" s="1"/>
      <c r="X2696" s="1"/>
      <c r="Y2696" s="1"/>
    </row>
    <row r="2697" spans="1:25" ht="12.75" customHeight="1" x14ac:dyDescent="0.25">
      <c r="A2697" s="4">
        <v>6</v>
      </c>
      <c r="B2697" s="1" t="s">
        <v>669</v>
      </c>
      <c r="C2697" s="2" t="s">
        <v>2002</v>
      </c>
      <c r="D2697" s="3" t="s">
        <v>10</v>
      </c>
      <c r="E2697" s="11">
        <v>3.8400000000000005E-3</v>
      </c>
      <c r="F2697" s="11">
        <v>88291.26</v>
      </c>
      <c r="G2697" s="11">
        <v>339.04</v>
      </c>
      <c r="H2697" s="1"/>
      <c r="I2697" s="1"/>
      <c r="J2697" s="1"/>
      <c r="K2697" s="1"/>
      <c r="L2697" s="1"/>
      <c r="M2697" s="4"/>
      <c r="N2697" s="1"/>
      <c r="O2697" s="4"/>
      <c r="P2697" s="4"/>
      <c r="Q2697" s="4"/>
      <c r="R2697" s="4"/>
      <c r="S2697" s="4"/>
      <c r="T2697" s="1"/>
      <c r="U2697" s="1"/>
      <c r="V2697" s="1"/>
      <c r="W2697" s="1"/>
      <c r="X2697" s="1"/>
      <c r="Y2697" s="1"/>
    </row>
    <row r="2698" spans="1:25" ht="12.75" customHeight="1" x14ac:dyDescent="0.25">
      <c r="A2698" s="4">
        <v>7</v>
      </c>
      <c r="B2698" s="1" t="s">
        <v>671</v>
      </c>
      <c r="C2698" s="1" t="s">
        <v>672</v>
      </c>
      <c r="D2698" s="3" t="s">
        <v>21</v>
      </c>
      <c r="E2698" s="11">
        <v>6.5280000000000005</v>
      </c>
      <c r="F2698" s="11">
        <v>180</v>
      </c>
      <c r="G2698" s="11">
        <v>1175.04</v>
      </c>
      <c r="H2698" s="1"/>
      <c r="I2698" s="1"/>
      <c r="J2698" s="1"/>
      <c r="K2698" s="1"/>
      <c r="L2698" s="1"/>
      <c r="M2698" s="4"/>
      <c r="N2698" s="1"/>
      <c r="O2698" s="4"/>
      <c r="P2698" s="4"/>
      <c r="Q2698" s="4"/>
      <c r="R2698" s="4"/>
      <c r="S2698" s="4"/>
      <c r="T2698" s="1"/>
      <c r="U2698" s="1"/>
      <c r="V2698" s="1"/>
      <c r="W2698" s="1"/>
      <c r="X2698" s="1"/>
      <c r="Y2698" s="1"/>
    </row>
    <row r="2699" spans="1:25" ht="12.75" customHeight="1" x14ac:dyDescent="0.25">
      <c r="A2699" s="4">
        <v>8</v>
      </c>
      <c r="B2699" s="1" t="s">
        <v>889</v>
      </c>
      <c r="C2699" s="2" t="s">
        <v>890</v>
      </c>
      <c r="D2699" s="3" t="s">
        <v>83</v>
      </c>
      <c r="E2699" s="11">
        <v>3.5000000000000003E-2</v>
      </c>
      <c r="F2699" s="11">
        <v>6917.42</v>
      </c>
      <c r="G2699" s="11">
        <v>242.11</v>
      </c>
      <c r="H2699" s="1"/>
      <c r="I2699" s="1"/>
      <c r="J2699" s="1"/>
      <c r="K2699" s="1"/>
      <c r="L2699" s="1"/>
      <c r="M2699" s="4"/>
      <c r="N2699" s="1"/>
      <c r="O2699" s="4"/>
      <c r="P2699" s="4"/>
      <c r="Q2699" s="4"/>
      <c r="R2699" s="4"/>
      <c r="S2699" s="4"/>
      <c r="T2699" s="1"/>
      <c r="U2699" s="1"/>
      <c r="V2699" s="1"/>
      <c r="W2699" s="1"/>
      <c r="X2699" s="1"/>
      <c r="Y2699" s="1"/>
    </row>
    <row r="2700" spans="1:25" ht="12.75" customHeight="1" x14ac:dyDescent="0.25">
      <c r="A2700" s="4">
        <v>9</v>
      </c>
      <c r="B2700" s="1" t="s">
        <v>2285</v>
      </c>
      <c r="C2700" s="2" t="s">
        <v>2286</v>
      </c>
      <c r="D2700" s="3" t="s">
        <v>19</v>
      </c>
      <c r="E2700" s="11">
        <v>7.7000000000000002E-3</v>
      </c>
      <c r="F2700" s="11">
        <v>29058.5</v>
      </c>
      <c r="G2700" s="11">
        <v>223.75</v>
      </c>
      <c r="H2700" s="1"/>
      <c r="I2700" s="1"/>
      <c r="J2700" s="1"/>
      <c r="K2700" s="1"/>
      <c r="L2700" s="1"/>
      <c r="M2700" s="4"/>
      <c r="N2700" s="1"/>
      <c r="O2700" s="4"/>
      <c r="P2700" s="4"/>
      <c r="Q2700" s="4"/>
      <c r="R2700" s="4"/>
      <c r="S2700" s="4"/>
      <c r="T2700" s="1"/>
      <c r="U2700" s="1"/>
      <c r="V2700" s="1"/>
      <c r="W2700" s="1"/>
      <c r="X2700" s="1"/>
      <c r="Y2700" s="1"/>
    </row>
    <row r="2701" spans="1:25" ht="12.75" customHeight="1" x14ac:dyDescent="0.25">
      <c r="A2701" s="4">
        <v>10</v>
      </c>
      <c r="B2701" s="1" t="s">
        <v>926</v>
      </c>
      <c r="C2701" s="2" t="s">
        <v>927</v>
      </c>
      <c r="D2701" s="3" t="s">
        <v>69</v>
      </c>
      <c r="E2701" s="11">
        <v>11.27</v>
      </c>
      <c r="F2701" s="11">
        <v>257.64</v>
      </c>
      <c r="G2701" s="11">
        <v>2903.6</v>
      </c>
      <c r="H2701" s="1"/>
      <c r="I2701" s="1"/>
      <c r="J2701" s="1"/>
      <c r="K2701" s="1"/>
      <c r="L2701" s="1"/>
      <c r="M2701" s="4"/>
      <c r="N2701" s="1"/>
      <c r="O2701" s="4"/>
      <c r="P2701" s="4"/>
      <c r="Q2701" s="4"/>
      <c r="R2701" s="4"/>
      <c r="S2701" s="4"/>
      <c r="T2701" s="1"/>
      <c r="U2701" s="1"/>
      <c r="V2701" s="1"/>
      <c r="W2701" s="1"/>
      <c r="X2701" s="1"/>
      <c r="Y2701" s="1"/>
    </row>
    <row r="2702" spans="1:25" ht="12.75" customHeight="1" x14ac:dyDescent="0.25">
      <c r="A2702" s="4">
        <v>11</v>
      </c>
      <c r="B2702" s="1" t="s">
        <v>2287</v>
      </c>
      <c r="C2702" s="2" t="s">
        <v>2288</v>
      </c>
      <c r="D2702" s="3" t="s">
        <v>35</v>
      </c>
      <c r="E2702" s="11">
        <v>1</v>
      </c>
      <c r="F2702" s="11">
        <v>2217.09</v>
      </c>
      <c r="G2702" s="11">
        <v>2217.09</v>
      </c>
      <c r="H2702" s="1"/>
      <c r="I2702" s="1"/>
      <c r="J2702" s="1"/>
      <c r="K2702" s="1"/>
      <c r="L2702" s="1"/>
      <c r="M2702" s="4"/>
      <c r="N2702" s="1"/>
      <c r="O2702" s="4"/>
      <c r="P2702" s="4"/>
      <c r="Q2702" s="4"/>
      <c r="R2702" s="4"/>
      <c r="S2702" s="4"/>
      <c r="T2702" s="1"/>
      <c r="U2702" s="1"/>
      <c r="V2702" s="1"/>
      <c r="W2702" s="1"/>
      <c r="X2702" s="1"/>
      <c r="Y2702" s="1"/>
    </row>
    <row r="2703" spans="1:25" ht="12.75" customHeight="1" x14ac:dyDescent="0.25">
      <c r="A2703" s="4">
        <v>12</v>
      </c>
      <c r="B2703" s="2" t="s">
        <v>2533</v>
      </c>
      <c r="C2703" s="2" t="s">
        <v>2289</v>
      </c>
      <c r="D2703" s="3" t="s">
        <v>19</v>
      </c>
      <c r="E2703" s="11">
        <v>7.7000000000000002E-3</v>
      </c>
      <c r="F2703" s="11">
        <v>99064.59</v>
      </c>
      <c r="G2703" s="11">
        <v>762.8</v>
      </c>
      <c r="H2703" s="1"/>
      <c r="I2703" s="1"/>
      <c r="J2703" s="1"/>
      <c r="K2703" s="1"/>
      <c r="L2703" s="1"/>
      <c r="M2703" s="4"/>
      <c r="N2703" s="1"/>
      <c r="O2703" s="4"/>
      <c r="P2703" s="4"/>
      <c r="Q2703" s="4"/>
      <c r="R2703" s="4"/>
      <c r="S2703" s="4"/>
      <c r="T2703" s="1"/>
      <c r="U2703" s="1"/>
      <c r="V2703" s="1"/>
      <c r="W2703" s="1"/>
      <c r="X2703" s="1"/>
      <c r="Y2703" s="1"/>
    </row>
    <row r="2704" spans="1:25" ht="12.75" customHeight="1" x14ac:dyDescent="0.25">
      <c r="A2704" s="4">
        <v>13</v>
      </c>
      <c r="B2704" s="1" t="s">
        <v>2290</v>
      </c>
      <c r="C2704" s="2" t="s">
        <v>2291</v>
      </c>
      <c r="D2704" s="3" t="s">
        <v>69</v>
      </c>
      <c r="E2704" s="11">
        <v>7.7308000000000003</v>
      </c>
      <c r="F2704" s="11">
        <v>2701.46</v>
      </c>
      <c r="G2704" s="11">
        <v>20884.45</v>
      </c>
      <c r="H2704" s="1"/>
      <c r="I2704" s="1"/>
      <c r="J2704" s="1"/>
      <c r="K2704" s="1"/>
      <c r="L2704" s="1"/>
      <c r="M2704" s="4"/>
      <c r="N2704" s="1"/>
      <c r="O2704" s="4"/>
      <c r="P2704" s="4"/>
      <c r="Q2704" s="4"/>
      <c r="R2704" s="4"/>
      <c r="S2704" s="4"/>
      <c r="T2704" s="1"/>
      <c r="U2704" s="1"/>
      <c r="V2704" s="1"/>
      <c r="W2704" s="1"/>
      <c r="X2704" s="1"/>
      <c r="Y2704" s="1"/>
    </row>
    <row r="2705" spans="1:25" ht="12.75" customHeight="1" x14ac:dyDescent="0.25">
      <c r="A2705" s="4">
        <v>14</v>
      </c>
      <c r="B2705" s="1" t="s">
        <v>2292</v>
      </c>
      <c r="C2705" s="2" t="s">
        <v>2293</v>
      </c>
      <c r="D2705" s="3" t="s">
        <v>19</v>
      </c>
      <c r="E2705" s="11">
        <v>7.7000000000000002E-3</v>
      </c>
      <c r="F2705" s="11">
        <v>392230.27</v>
      </c>
      <c r="G2705" s="11">
        <v>3020.17</v>
      </c>
      <c r="H2705" s="1"/>
      <c r="I2705" s="1"/>
      <c r="J2705" s="1"/>
      <c r="K2705" s="1"/>
      <c r="L2705" s="1"/>
      <c r="M2705" s="4"/>
      <c r="N2705" s="1"/>
      <c r="O2705" s="4"/>
      <c r="P2705" s="4"/>
      <c r="Q2705" s="4"/>
      <c r="R2705" s="4"/>
      <c r="S2705" s="4"/>
      <c r="T2705" s="1"/>
      <c r="U2705" s="1"/>
      <c r="V2705" s="1"/>
      <c r="W2705" s="1"/>
      <c r="X2705" s="1"/>
      <c r="Y2705" s="1"/>
    </row>
    <row r="2706" spans="1:25" ht="12.75" customHeight="1" x14ac:dyDescent="0.25">
      <c r="A2706" s="4">
        <v>15</v>
      </c>
      <c r="B2706" s="1" t="s">
        <v>2294</v>
      </c>
      <c r="C2706" s="2" t="s">
        <v>2295</v>
      </c>
      <c r="D2706" s="3" t="s">
        <v>83</v>
      </c>
      <c r="E2706" s="11">
        <v>7.6999999999999999E-2</v>
      </c>
      <c r="F2706" s="11">
        <v>10506.1</v>
      </c>
      <c r="G2706" s="11">
        <v>808.97</v>
      </c>
      <c r="H2706" s="1"/>
      <c r="I2706" s="1"/>
      <c r="J2706" s="1"/>
      <c r="K2706" s="1"/>
      <c r="L2706" s="1"/>
      <c r="M2706" s="4"/>
      <c r="N2706" s="1"/>
      <c r="O2706" s="4"/>
      <c r="P2706" s="4"/>
      <c r="Q2706" s="4"/>
      <c r="R2706" s="4"/>
      <c r="S2706" s="4"/>
      <c r="T2706" s="1"/>
      <c r="U2706" s="1"/>
      <c r="V2706" s="1"/>
      <c r="W2706" s="1"/>
      <c r="X2706" s="1"/>
      <c r="Y2706" s="1"/>
    </row>
    <row r="2707" spans="1:25" ht="12.75" customHeight="1" x14ac:dyDescent="0.25">
      <c r="A2707" s="4">
        <v>16</v>
      </c>
      <c r="B2707" s="2" t="s">
        <v>2534</v>
      </c>
      <c r="C2707" s="2" t="s">
        <v>2296</v>
      </c>
      <c r="D2707" s="3" t="s">
        <v>2297</v>
      </c>
      <c r="E2707" s="11">
        <v>1</v>
      </c>
      <c r="F2707" s="11">
        <v>1004.06</v>
      </c>
      <c r="G2707" s="11">
        <v>1004.06</v>
      </c>
      <c r="H2707" s="1"/>
      <c r="I2707" s="1"/>
      <c r="J2707" s="1"/>
      <c r="K2707" s="1"/>
      <c r="L2707" s="1"/>
      <c r="M2707" s="4"/>
      <c r="N2707" s="1"/>
      <c r="O2707" s="4"/>
      <c r="P2707" s="4"/>
      <c r="Q2707" s="4"/>
      <c r="R2707" s="4"/>
      <c r="S2707" s="4"/>
      <c r="T2707" s="1"/>
      <c r="U2707" s="1"/>
      <c r="V2707" s="1"/>
      <c r="W2707" s="1"/>
      <c r="X2707" s="1"/>
      <c r="Y2707" s="1"/>
    </row>
    <row r="2708" spans="1:25" ht="12.75" customHeight="1" x14ac:dyDescent="0.25">
      <c r="A2708" s="4">
        <v>17</v>
      </c>
      <c r="B2708" s="1" t="s">
        <v>2040</v>
      </c>
      <c r="C2708" s="2" t="s">
        <v>2298</v>
      </c>
      <c r="D2708" s="3" t="s">
        <v>21</v>
      </c>
      <c r="E2708" s="11">
        <v>7.8799999999999999E-3</v>
      </c>
      <c r="F2708" s="11">
        <v>8244.39</v>
      </c>
      <c r="G2708" s="11">
        <v>64.97</v>
      </c>
      <c r="H2708" s="1"/>
      <c r="I2708" s="1"/>
      <c r="J2708" s="1"/>
      <c r="K2708" s="1"/>
      <c r="L2708" s="1"/>
      <c r="M2708" s="4"/>
      <c r="N2708" s="1"/>
      <c r="O2708" s="4"/>
      <c r="P2708" s="4"/>
      <c r="Q2708" s="4"/>
      <c r="R2708" s="4"/>
      <c r="S2708" s="4"/>
      <c r="T2708" s="1"/>
      <c r="U2708" s="1"/>
      <c r="V2708" s="1"/>
      <c r="W2708" s="1"/>
      <c r="X2708" s="1"/>
      <c r="Y2708" s="1"/>
    </row>
    <row r="2709" spans="1:25" ht="12.75" customHeight="1" x14ac:dyDescent="0.25">
      <c r="A2709" s="4">
        <v>18</v>
      </c>
      <c r="B2709" s="1" t="s">
        <v>2299</v>
      </c>
      <c r="C2709" s="2" t="s">
        <v>2300</v>
      </c>
      <c r="D2709" s="3" t="s">
        <v>69</v>
      </c>
      <c r="E2709" s="11">
        <v>0.40400000000000003</v>
      </c>
      <c r="F2709" s="11">
        <v>1218.3599999999999</v>
      </c>
      <c r="G2709" s="11">
        <v>492.22</v>
      </c>
      <c r="H2709" s="1"/>
      <c r="I2709" s="1"/>
      <c r="J2709" s="1"/>
      <c r="K2709" s="1"/>
      <c r="L2709" s="1"/>
      <c r="M2709" s="4"/>
      <c r="N2709" s="1"/>
      <c r="O2709" s="4"/>
      <c r="P2709" s="4"/>
      <c r="Q2709" s="4"/>
      <c r="R2709" s="4"/>
      <c r="S2709" s="4"/>
      <c r="T2709" s="1"/>
      <c r="U2709" s="1"/>
      <c r="V2709" s="1"/>
      <c r="W2709" s="1"/>
      <c r="X2709" s="1"/>
      <c r="Y2709" s="1"/>
    </row>
    <row r="2710" spans="1:25" ht="12.75" customHeight="1" x14ac:dyDescent="0.25">
      <c r="A2710" s="4">
        <v>19</v>
      </c>
      <c r="B2710" s="1" t="s">
        <v>2301</v>
      </c>
      <c r="C2710" s="2" t="s">
        <v>2302</v>
      </c>
      <c r="D2710" s="3" t="s">
        <v>159</v>
      </c>
      <c r="E2710" s="11">
        <v>2.04</v>
      </c>
      <c r="F2710" s="11">
        <v>1051.29</v>
      </c>
      <c r="G2710" s="11">
        <v>2144.63</v>
      </c>
      <c r="H2710" s="1"/>
      <c r="I2710" s="1"/>
      <c r="J2710" s="1"/>
      <c r="K2710" s="1"/>
      <c r="L2710" s="1"/>
      <c r="M2710" s="4"/>
      <c r="N2710" s="1"/>
      <c r="O2710" s="4"/>
      <c r="P2710" s="4"/>
      <c r="Q2710" s="4"/>
      <c r="R2710" s="4"/>
      <c r="S2710" s="4"/>
      <c r="T2710" s="1"/>
      <c r="U2710" s="1"/>
      <c r="V2710" s="1"/>
      <c r="W2710" s="1"/>
      <c r="X2710" s="1"/>
      <c r="Y2710" s="1"/>
    </row>
    <row r="2711" spans="1:25" ht="12.75" customHeight="1" x14ac:dyDescent="0.25">
      <c r="A2711" s="4">
        <v>20</v>
      </c>
      <c r="B2711" s="1" t="s">
        <v>430</v>
      </c>
      <c r="C2711" s="2" t="s">
        <v>2303</v>
      </c>
      <c r="D2711" s="3" t="s">
        <v>13</v>
      </c>
      <c r="E2711" s="11">
        <v>1.33E-3</v>
      </c>
      <c r="F2711" s="11">
        <v>302095.49</v>
      </c>
      <c r="G2711" s="11">
        <v>401.79</v>
      </c>
      <c r="H2711" s="1"/>
      <c r="I2711" s="1"/>
      <c r="J2711" s="1"/>
      <c r="K2711" s="1"/>
      <c r="L2711" s="1"/>
      <c r="M2711" s="4"/>
      <c r="N2711" s="1"/>
      <c r="O2711" s="4"/>
      <c r="P2711" s="4"/>
      <c r="Q2711" s="4"/>
      <c r="R2711" s="4"/>
      <c r="S2711" s="4"/>
      <c r="T2711" s="1"/>
      <c r="U2711" s="1"/>
      <c r="V2711" s="1"/>
      <c r="W2711" s="1"/>
      <c r="X2711" s="1"/>
      <c r="Y2711" s="1"/>
    </row>
    <row r="2712" spans="1:25" ht="12.75" customHeight="1" x14ac:dyDescent="0.25">
      <c r="A2712" s="4">
        <v>21</v>
      </c>
      <c r="B2712" s="1" t="s">
        <v>2304</v>
      </c>
      <c r="C2712" s="2" t="s">
        <v>2305</v>
      </c>
      <c r="D2712" s="3" t="s">
        <v>2012</v>
      </c>
      <c r="E2712" s="11">
        <v>8.9999999999999993E-3</v>
      </c>
      <c r="F2712" s="11">
        <v>558022.01</v>
      </c>
      <c r="G2712" s="11">
        <v>5022.2</v>
      </c>
      <c r="H2712" s="1"/>
      <c r="I2712" s="1"/>
      <c r="J2712" s="1"/>
      <c r="K2712" s="1"/>
      <c r="L2712" s="1"/>
      <c r="M2712" s="4"/>
      <c r="N2712" s="1"/>
      <c r="O2712" s="4"/>
      <c r="P2712" s="4"/>
      <c r="Q2712" s="4"/>
      <c r="R2712" s="4"/>
      <c r="S2712" s="4"/>
      <c r="T2712" s="1"/>
      <c r="U2712" s="1"/>
      <c r="V2712" s="1"/>
      <c r="W2712" s="1"/>
      <c r="X2712" s="1"/>
      <c r="Y2712" s="1"/>
    </row>
    <row r="2713" spans="1:25" ht="12.75" customHeight="1" x14ac:dyDescent="0.25">
      <c r="A2713" s="4">
        <v>22</v>
      </c>
      <c r="B2713" s="1" t="s">
        <v>1955</v>
      </c>
      <c r="C2713" s="2" t="s">
        <v>1956</v>
      </c>
      <c r="D2713" s="3" t="s">
        <v>21</v>
      </c>
      <c r="E2713" s="11">
        <v>0.17100799999999999</v>
      </c>
      <c r="F2713" s="11">
        <v>21525.03</v>
      </c>
      <c r="G2713" s="11">
        <v>3680.95</v>
      </c>
      <c r="H2713" s="1"/>
      <c r="I2713" s="1"/>
      <c r="J2713" s="1"/>
      <c r="K2713" s="1"/>
      <c r="L2713" s="1"/>
      <c r="M2713" s="4"/>
      <c r="N2713" s="1"/>
      <c r="O2713" s="4"/>
      <c r="P2713" s="4"/>
      <c r="Q2713" s="4"/>
      <c r="R2713" s="4"/>
      <c r="S2713" s="4"/>
      <c r="T2713" s="1"/>
      <c r="U2713" s="1"/>
      <c r="V2713" s="1"/>
      <c r="W2713" s="1"/>
      <c r="X2713" s="1"/>
      <c r="Y2713" s="1"/>
    </row>
    <row r="2714" spans="1:25" ht="12.75" customHeight="1" x14ac:dyDescent="0.25">
      <c r="A2714" s="4">
        <v>23</v>
      </c>
      <c r="B2714" s="1" t="s">
        <v>1876</v>
      </c>
      <c r="C2714" s="2" t="s">
        <v>1877</v>
      </c>
      <c r="D2714" s="3" t="s">
        <v>21</v>
      </c>
      <c r="E2714" s="11">
        <v>6.600000000000001E-4</v>
      </c>
      <c r="F2714" s="11">
        <v>20153.68</v>
      </c>
      <c r="G2714" s="11">
        <v>13.3</v>
      </c>
      <c r="H2714" s="1"/>
      <c r="I2714" s="1"/>
      <c r="J2714" s="1"/>
      <c r="K2714" s="1"/>
      <c r="L2714" s="1"/>
      <c r="M2714" s="4"/>
      <c r="N2714" s="1"/>
      <c r="O2714" s="4"/>
      <c r="P2714" s="4"/>
      <c r="Q2714" s="4"/>
      <c r="R2714" s="4"/>
      <c r="S2714" s="4"/>
      <c r="T2714" s="1"/>
      <c r="U2714" s="1"/>
      <c r="V2714" s="1"/>
      <c r="W2714" s="1"/>
      <c r="X2714" s="1"/>
      <c r="Y2714" s="1"/>
    </row>
    <row r="2715" spans="1:25" ht="12.75" customHeight="1" x14ac:dyDescent="0.25">
      <c r="A2715" s="4">
        <v>24</v>
      </c>
      <c r="B2715" s="1" t="s">
        <v>2040</v>
      </c>
      <c r="C2715" s="2" t="s">
        <v>2041</v>
      </c>
      <c r="D2715" s="3" t="s">
        <v>21</v>
      </c>
      <c r="E2715" s="11">
        <v>5.4600000000000004E-3</v>
      </c>
      <c r="F2715" s="11">
        <v>66106.92</v>
      </c>
      <c r="G2715" s="11">
        <v>360.94</v>
      </c>
      <c r="H2715" s="1"/>
      <c r="I2715" s="1"/>
      <c r="J2715" s="1"/>
      <c r="K2715" s="1"/>
      <c r="L2715" s="1"/>
      <c r="M2715" s="4"/>
      <c r="N2715" s="1"/>
      <c r="O2715" s="4"/>
      <c r="P2715" s="4"/>
      <c r="Q2715" s="4"/>
      <c r="R2715" s="4"/>
      <c r="S2715" s="4"/>
      <c r="T2715" s="1"/>
      <c r="U2715" s="1"/>
      <c r="V2715" s="1"/>
      <c r="W2715" s="1"/>
      <c r="X2715" s="1"/>
      <c r="Y2715" s="1"/>
    </row>
    <row r="2716" spans="1:25" ht="12.75" customHeight="1" x14ac:dyDescent="0.25">
      <c r="A2716" s="4">
        <v>25</v>
      </c>
      <c r="B2716" s="1" t="s">
        <v>2306</v>
      </c>
      <c r="C2716" s="2" t="s">
        <v>2307</v>
      </c>
      <c r="D2716" s="3" t="s">
        <v>13</v>
      </c>
      <c r="E2716" s="11">
        <v>1.2000000000000001E-3</v>
      </c>
      <c r="F2716" s="11">
        <v>128478.96</v>
      </c>
      <c r="G2716" s="11">
        <v>154.16999999999999</v>
      </c>
      <c r="H2716" s="1"/>
      <c r="I2716" s="1"/>
      <c r="J2716" s="1"/>
      <c r="K2716" s="1"/>
      <c r="L2716" s="1"/>
      <c r="M2716" s="4"/>
      <c r="N2716" s="1"/>
      <c r="O2716" s="4"/>
      <c r="P2716" s="4"/>
      <c r="Q2716" s="4"/>
      <c r="R2716" s="4"/>
      <c r="S2716" s="4"/>
      <c r="T2716" s="1"/>
      <c r="U2716" s="1"/>
      <c r="V2716" s="1"/>
      <c r="W2716" s="1"/>
      <c r="X2716" s="1"/>
      <c r="Y2716" s="1"/>
    </row>
    <row r="2717" spans="1:25" ht="12.75" customHeight="1" x14ac:dyDescent="0.25">
      <c r="A2717" s="4">
        <v>26</v>
      </c>
      <c r="B2717" s="2" t="s">
        <v>2535</v>
      </c>
      <c r="C2717" s="2" t="s">
        <v>2308</v>
      </c>
      <c r="D2717" s="3" t="s">
        <v>35</v>
      </c>
      <c r="E2717" s="11">
        <v>1</v>
      </c>
      <c r="F2717" s="11">
        <v>1142.1600000000001</v>
      </c>
      <c r="G2717" s="11">
        <v>1142.1600000000001</v>
      </c>
      <c r="H2717" s="1"/>
      <c r="I2717" s="1"/>
      <c r="J2717" s="1"/>
      <c r="K2717" s="1"/>
      <c r="L2717" s="1"/>
      <c r="M2717" s="4"/>
      <c r="N2717" s="1"/>
      <c r="O2717" s="4"/>
      <c r="P2717" s="4"/>
      <c r="Q2717" s="4"/>
      <c r="R2717" s="4"/>
      <c r="S2717" s="4"/>
      <c r="T2717" s="1"/>
      <c r="U2717" s="1"/>
      <c r="V2717" s="1"/>
      <c r="W2717" s="1"/>
      <c r="X2717" s="1"/>
      <c r="Y2717" s="1"/>
    </row>
    <row r="2718" spans="1:25" ht="12.75" customHeight="1" x14ac:dyDescent="0.25">
      <c r="A2718" s="4">
        <v>27</v>
      </c>
      <c r="B2718" s="2" t="s">
        <v>2536</v>
      </c>
      <c r="C2718" s="2" t="s">
        <v>2309</v>
      </c>
      <c r="D2718" s="3" t="s">
        <v>35</v>
      </c>
      <c r="E2718" s="11">
        <v>1</v>
      </c>
      <c r="F2718" s="11">
        <v>324.68</v>
      </c>
      <c r="G2718" s="11">
        <v>324.68</v>
      </c>
      <c r="H2718" s="1"/>
      <c r="I2718" s="1"/>
      <c r="J2718" s="1"/>
      <c r="K2718" s="1"/>
      <c r="L2718" s="1"/>
      <c r="M2718" s="4"/>
      <c r="N2718" s="1"/>
      <c r="O2718" s="4"/>
      <c r="P2718" s="4"/>
      <c r="Q2718" s="4"/>
      <c r="R2718" s="4"/>
      <c r="S2718" s="4"/>
      <c r="T2718" s="1"/>
      <c r="U2718" s="1"/>
      <c r="V2718" s="1"/>
      <c r="W2718" s="1"/>
      <c r="X2718" s="1"/>
      <c r="Y2718" s="1"/>
    </row>
    <row r="2719" spans="1:25" ht="12.75" customHeight="1" x14ac:dyDescent="0.25">
      <c r="A2719" s="4">
        <v>28</v>
      </c>
      <c r="B2719" s="1" t="s">
        <v>2310</v>
      </c>
      <c r="C2719" s="1" t="s">
        <v>2311</v>
      </c>
      <c r="D2719" s="3" t="s">
        <v>35</v>
      </c>
      <c r="E2719" s="11">
        <v>1</v>
      </c>
      <c r="F2719" s="11">
        <v>163.81</v>
      </c>
      <c r="G2719" s="11">
        <v>163.81</v>
      </c>
      <c r="H2719" s="1"/>
      <c r="I2719" s="1"/>
      <c r="J2719" s="1"/>
      <c r="K2719" s="1"/>
      <c r="L2719" s="1"/>
      <c r="M2719" s="4"/>
      <c r="N2719" s="1"/>
      <c r="O2719" s="4"/>
      <c r="P2719" s="4"/>
      <c r="Q2719" s="4"/>
      <c r="R2719" s="4"/>
      <c r="S2719" s="4"/>
      <c r="T2719" s="1"/>
      <c r="U2719" s="1"/>
      <c r="V2719" s="1"/>
      <c r="W2719" s="1"/>
      <c r="X2719" s="1"/>
      <c r="Y2719" s="1"/>
    </row>
    <row r="2720" spans="1:25" ht="12.75" customHeight="1" x14ac:dyDescent="0.25">
      <c r="A2720" s="4">
        <v>29</v>
      </c>
      <c r="B2720" s="1" t="s">
        <v>2312</v>
      </c>
      <c r="C2720" s="1" t="s">
        <v>2313</v>
      </c>
      <c r="D2720" s="3" t="s">
        <v>35</v>
      </c>
      <c r="E2720" s="11">
        <v>1</v>
      </c>
      <c r="F2720" s="11">
        <v>1841.74</v>
      </c>
      <c r="G2720" s="11">
        <v>1841.74</v>
      </c>
      <c r="H2720" s="1"/>
      <c r="I2720" s="1"/>
      <c r="J2720" s="1"/>
      <c r="K2720" s="1"/>
      <c r="L2720" s="1"/>
      <c r="M2720" s="4"/>
      <c r="N2720" s="1"/>
      <c r="O2720" s="4"/>
      <c r="P2720" s="4"/>
      <c r="Q2720" s="4"/>
      <c r="R2720" s="4"/>
      <c r="S2720" s="4"/>
      <c r="T2720" s="1"/>
      <c r="U2720" s="1"/>
      <c r="V2720" s="1"/>
      <c r="W2720" s="1"/>
      <c r="X2720" s="1"/>
      <c r="Y2720" s="1"/>
    </row>
    <row r="2721" spans="1:25" ht="12.75" customHeight="1" x14ac:dyDescent="0.25">
      <c r="A2721" s="4">
        <v>30</v>
      </c>
      <c r="B2721" s="1" t="s">
        <v>2314</v>
      </c>
      <c r="C2721" s="1" t="s">
        <v>2315</v>
      </c>
      <c r="D2721" s="3" t="s">
        <v>149</v>
      </c>
      <c r="E2721" s="11">
        <v>8.2200000000000006</v>
      </c>
      <c r="F2721" s="11">
        <v>40.93</v>
      </c>
      <c r="G2721" s="11">
        <v>336.44</v>
      </c>
      <c r="H2721" s="1"/>
      <c r="I2721" s="1"/>
      <c r="J2721" s="1"/>
      <c r="K2721" s="1"/>
      <c r="L2721" s="1"/>
      <c r="M2721" s="4"/>
      <c r="N2721" s="1"/>
      <c r="O2721" s="4"/>
      <c r="P2721" s="4"/>
      <c r="Q2721" s="4"/>
      <c r="R2721" s="4"/>
      <c r="S2721" s="4"/>
      <c r="T2721" s="1"/>
      <c r="U2721" s="1"/>
      <c r="V2721" s="1"/>
      <c r="W2721" s="1"/>
      <c r="X2721" s="1"/>
      <c r="Y2721" s="1"/>
    </row>
    <row r="2722" spans="1:25" ht="12.75" customHeight="1" x14ac:dyDescent="0.25">
      <c r="A2722" s="4">
        <v>31</v>
      </c>
      <c r="B2722" s="1" t="s">
        <v>2301</v>
      </c>
      <c r="C2722" s="1" t="s">
        <v>2316</v>
      </c>
      <c r="D2722" s="3" t="s">
        <v>159</v>
      </c>
      <c r="E2722" s="11">
        <v>13.25708</v>
      </c>
      <c r="F2722" s="11">
        <v>1051.29</v>
      </c>
      <c r="G2722" s="11">
        <v>13937.04</v>
      </c>
      <c r="H2722" s="1"/>
      <c r="I2722" s="1"/>
      <c r="J2722" s="1"/>
      <c r="K2722" s="1"/>
      <c r="L2722" s="1"/>
      <c r="M2722" s="4"/>
      <c r="N2722" s="1"/>
      <c r="O2722" s="4"/>
      <c r="P2722" s="4"/>
      <c r="Q2722" s="4"/>
      <c r="R2722" s="4"/>
      <c r="S2722" s="4"/>
      <c r="T2722" s="1"/>
      <c r="U2722" s="1"/>
      <c r="V2722" s="1"/>
      <c r="W2722" s="1"/>
      <c r="X2722" s="1"/>
      <c r="Y2722" s="1"/>
    </row>
    <row r="2723" spans="1:25" ht="12.75" customHeight="1" x14ac:dyDescent="0.25">
      <c r="A2723" s="4" t="s">
        <v>2317</v>
      </c>
      <c r="B2723" s="1"/>
      <c r="C2723" s="1"/>
      <c r="D2723" s="3"/>
      <c r="E2723" s="3"/>
      <c r="F2723" s="3"/>
      <c r="G2723" s="3"/>
      <c r="H2723" s="1"/>
      <c r="I2723" s="1"/>
      <c r="J2723" s="1"/>
      <c r="K2723" s="1"/>
      <c r="L2723" s="1"/>
      <c r="M2723" s="4"/>
      <c r="N2723" s="1"/>
      <c r="O2723" s="4"/>
      <c r="P2723" s="4"/>
      <c r="Q2723" s="4"/>
      <c r="R2723" s="4"/>
      <c r="S2723" s="4"/>
      <c r="T2723" s="1"/>
      <c r="U2723" s="1"/>
      <c r="V2723" s="1"/>
      <c r="W2723" s="1"/>
      <c r="X2723" s="1"/>
      <c r="Y2723" s="1"/>
    </row>
    <row r="2724" spans="1:25" ht="12.75" customHeight="1" x14ac:dyDescent="0.25">
      <c r="A2724" s="4">
        <v>2</v>
      </c>
      <c r="B2724" s="1" t="s">
        <v>669</v>
      </c>
      <c r="C2724" s="2" t="s">
        <v>2002</v>
      </c>
      <c r="D2724" s="3" t="s">
        <v>10</v>
      </c>
      <c r="E2724" s="11">
        <v>2.2785E-2</v>
      </c>
      <c r="F2724" s="11">
        <v>88291.26</v>
      </c>
      <c r="G2724" s="11">
        <v>2011.72</v>
      </c>
      <c r="H2724" s="1"/>
      <c r="I2724" s="1"/>
      <c r="J2724" s="1"/>
      <c r="K2724" s="1"/>
      <c r="L2724" s="1"/>
      <c r="M2724" s="4"/>
      <c r="N2724" s="1"/>
      <c r="O2724" s="4"/>
      <c r="P2724" s="4"/>
      <c r="Q2724" s="4"/>
      <c r="R2724" s="4"/>
      <c r="S2724" s="4"/>
      <c r="T2724" s="1"/>
      <c r="U2724" s="1"/>
      <c r="V2724" s="1"/>
      <c r="W2724" s="1"/>
      <c r="X2724" s="1"/>
      <c r="Y2724" s="1"/>
    </row>
    <row r="2725" spans="1:25" ht="12.75" customHeight="1" x14ac:dyDescent="0.25">
      <c r="A2725" s="4">
        <v>3</v>
      </c>
      <c r="B2725" s="2" t="s">
        <v>2537</v>
      </c>
      <c r="C2725" s="2" t="s">
        <v>2318</v>
      </c>
      <c r="D2725" s="3" t="s">
        <v>13</v>
      </c>
      <c r="E2725" s="11">
        <v>1.78E-2</v>
      </c>
      <c r="F2725" s="11">
        <v>13396.07</v>
      </c>
      <c r="G2725" s="11">
        <v>238.45</v>
      </c>
      <c r="H2725" s="1"/>
      <c r="I2725" s="1"/>
      <c r="J2725" s="1"/>
      <c r="K2725" s="1"/>
      <c r="L2725" s="1"/>
      <c r="M2725" s="4"/>
      <c r="N2725" s="1"/>
      <c r="O2725" s="4"/>
      <c r="P2725" s="4"/>
      <c r="Q2725" s="4"/>
      <c r="R2725" s="4"/>
      <c r="S2725" s="4"/>
      <c r="T2725" s="1"/>
      <c r="U2725" s="1"/>
      <c r="V2725" s="1"/>
      <c r="W2725" s="1"/>
      <c r="X2725" s="1"/>
      <c r="Y2725" s="1"/>
    </row>
    <row r="2726" spans="1:25" ht="12.75" customHeight="1" x14ac:dyDescent="0.25">
      <c r="A2726" s="4">
        <v>4</v>
      </c>
      <c r="B2726" s="1" t="s">
        <v>2005</v>
      </c>
      <c r="C2726" s="2" t="s">
        <v>2006</v>
      </c>
      <c r="D2726" s="3" t="s">
        <v>43</v>
      </c>
      <c r="E2726" s="11">
        <v>0.63280000000000003</v>
      </c>
      <c r="F2726" s="11">
        <v>11968.99</v>
      </c>
      <c r="G2726" s="11">
        <v>7573.98</v>
      </c>
      <c r="H2726" s="1"/>
      <c r="I2726" s="1"/>
      <c r="J2726" s="1"/>
      <c r="K2726" s="1"/>
      <c r="L2726" s="1"/>
      <c r="M2726" s="4"/>
      <c r="N2726" s="1"/>
      <c r="O2726" s="4"/>
      <c r="P2726" s="4"/>
      <c r="Q2726" s="4"/>
      <c r="R2726" s="4"/>
      <c r="S2726" s="4"/>
      <c r="T2726" s="1"/>
      <c r="U2726" s="1"/>
      <c r="V2726" s="1"/>
      <c r="W2726" s="1"/>
      <c r="X2726" s="1"/>
      <c r="Y2726" s="1"/>
    </row>
    <row r="2727" spans="1:25" ht="12.75" customHeight="1" x14ac:dyDescent="0.25">
      <c r="A2727" s="4">
        <v>5</v>
      </c>
      <c r="B2727" s="1" t="s">
        <v>1801</v>
      </c>
      <c r="C2727" s="2" t="s">
        <v>1802</v>
      </c>
      <c r="D2727" s="3" t="s">
        <v>13</v>
      </c>
      <c r="E2727" s="11">
        <v>0.36565000000000003</v>
      </c>
      <c r="F2727" s="11">
        <v>8246.16</v>
      </c>
      <c r="G2727" s="11">
        <v>3015.21</v>
      </c>
      <c r="H2727" s="1"/>
      <c r="I2727" s="1"/>
      <c r="J2727" s="1"/>
      <c r="K2727" s="1"/>
      <c r="L2727" s="1"/>
      <c r="M2727" s="4"/>
      <c r="N2727" s="1"/>
      <c r="O2727" s="4"/>
      <c r="P2727" s="4"/>
      <c r="Q2727" s="4"/>
      <c r="R2727" s="4"/>
      <c r="S2727" s="4"/>
      <c r="T2727" s="1"/>
      <c r="U2727" s="1"/>
      <c r="V2727" s="1"/>
      <c r="W2727" s="1"/>
      <c r="X2727" s="1"/>
      <c r="Y2727" s="1"/>
    </row>
    <row r="2728" spans="1:25" ht="12.75" customHeight="1" x14ac:dyDescent="0.25">
      <c r="A2728" s="4">
        <v>6</v>
      </c>
      <c r="B2728" s="1" t="s">
        <v>669</v>
      </c>
      <c r="C2728" s="2" t="s">
        <v>2002</v>
      </c>
      <c r="D2728" s="3" t="s">
        <v>10</v>
      </c>
      <c r="E2728" s="11">
        <v>2.2785E-2</v>
      </c>
      <c r="F2728" s="11">
        <v>88291.26</v>
      </c>
      <c r="G2728" s="11">
        <v>2011.72</v>
      </c>
      <c r="H2728" s="1"/>
      <c r="I2728" s="1"/>
      <c r="J2728" s="1"/>
      <c r="K2728" s="1"/>
      <c r="L2728" s="1"/>
      <c r="M2728" s="4"/>
      <c r="N2728" s="1"/>
      <c r="O2728" s="4"/>
      <c r="P2728" s="4"/>
      <c r="Q2728" s="4"/>
      <c r="R2728" s="4"/>
      <c r="S2728" s="4"/>
      <c r="T2728" s="1"/>
      <c r="U2728" s="1"/>
      <c r="V2728" s="1"/>
      <c r="W2728" s="1"/>
      <c r="X2728" s="1"/>
      <c r="Y2728" s="1"/>
    </row>
    <row r="2729" spans="1:25" ht="12.75" customHeight="1" x14ac:dyDescent="0.25">
      <c r="A2729" s="4">
        <v>7</v>
      </c>
      <c r="B2729" s="1" t="s">
        <v>671</v>
      </c>
      <c r="C2729" s="1" t="s">
        <v>672</v>
      </c>
      <c r="D2729" s="3" t="s">
        <v>21</v>
      </c>
      <c r="E2729" s="11">
        <v>38.734499999999997</v>
      </c>
      <c r="F2729" s="11">
        <v>180</v>
      </c>
      <c r="G2729" s="11">
        <v>6972.21</v>
      </c>
      <c r="H2729" s="1"/>
      <c r="I2729" s="1"/>
      <c r="J2729" s="1"/>
      <c r="K2729" s="1"/>
      <c r="L2729" s="1"/>
      <c r="M2729" s="4"/>
      <c r="N2729" s="1"/>
      <c r="O2729" s="4"/>
      <c r="P2729" s="4"/>
      <c r="Q2729" s="4"/>
      <c r="R2729" s="4"/>
      <c r="S2729" s="4"/>
      <c r="T2729" s="1"/>
      <c r="U2729" s="1"/>
      <c r="V2729" s="1"/>
      <c r="W2729" s="1"/>
      <c r="X2729" s="1"/>
      <c r="Y2729" s="1"/>
    </row>
    <row r="2730" spans="1:25" ht="12.75" customHeight="1" x14ac:dyDescent="0.25">
      <c r="A2730" s="4">
        <v>8</v>
      </c>
      <c r="B2730" s="1" t="s">
        <v>2319</v>
      </c>
      <c r="C2730" s="2" t="s">
        <v>2320</v>
      </c>
      <c r="D2730" s="3" t="s">
        <v>19</v>
      </c>
      <c r="E2730" s="11">
        <v>5.0000000000000001E-3</v>
      </c>
      <c r="F2730" s="11">
        <v>49496</v>
      </c>
      <c r="G2730" s="11">
        <v>247.48</v>
      </c>
      <c r="H2730" s="1"/>
      <c r="I2730" s="1"/>
      <c r="J2730" s="1"/>
      <c r="K2730" s="1"/>
      <c r="L2730" s="1"/>
      <c r="M2730" s="4"/>
      <c r="N2730" s="1"/>
      <c r="O2730" s="4"/>
      <c r="P2730" s="4"/>
      <c r="Q2730" s="4"/>
      <c r="R2730" s="4"/>
      <c r="S2730" s="4"/>
      <c r="T2730" s="1"/>
      <c r="U2730" s="1"/>
      <c r="V2730" s="1"/>
      <c r="W2730" s="1"/>
      <c r="X2730" s="1"/>
      <c r="Y2730" s="1"/>
    </row>
    <row r="2731" spans="1:25" ht="12.75" customHeight="1" x14ac:dyDescent="0.25">
      <c r="A2731" s="4">
        <v>9</v>
      </c>
      <c r="B2731" s="1" t="s">
        <v>957</v>
      </c>
      <c r="C2731" s="2" t="s">
        <v>958</v>
      </c>
      <c r="D2731" s="3" t="s">
        <v>69</v>
      </c>
      <c r="E2731" s="11">
        <v>5.05</v>
      </c>
      <c r="F2731" s="11">
        <v>960.42</v>
      </c>
      <c r="G2731" s="11">
        <v>4850.12</v>
      </c>
      <c r="H2731" s="1"/>
      <c r="I2731" s="1"/>
      <c r="J2731" s="1"/>
      <c r="K2731" s="1"/>
      <c r="L2731" s="1"/>
      <c r="M2731" s="4"/>
      <c r="N2731" s="1"/>
      <c r="O2731" s="4"/>
      <c r="P2731" s="4"/>
      <c r="Q2731" s="4"/>
      <c r="R2731" s="4"/>
      <c r="S2731" s="4"/>
      <c r="T2731" s="1"/>
      <c r="U2731" s="1"/>
      <c r="V2731" s="1"/>
      <c r="W2731" s="1"/>
      <c r="X2731" s="1"/>
      <c r="Y2731" s="1"/>
    </row>
    <row r="2732" spans="1:25" ht="12.75" customHeight="1" x14ac:dyDescent="0.25">
      <c r="A2732" s="4">
        <v>10</v>
      </c>
      <c r="B2732" s="1" t="s">
        <v>2321</v>
      </c>
      <c r="C2732" s="2" t="s">
        <v>2322</v>
      </c>
      <c r="D2732" s="3" t="s">
        <v>212</v>
      </c>
      <c r="E2732" s="11">
        <v>0.42750000000000005</v>
      </c>
      <c r="F2732" s="11">
        <v>45179.85</v>
      </c>
      <c r="G2732" s="11">
        <v>19314.39</v>
      </c>
      <c r="H2732" s="1"/>
      <c r="I2732" s="1"/>
      <c r="J2732" s="1"/>
      <c r="K2732" s="1"/>
      <c r="L2732" s="1"/>
      <c r="M2732" s="4"/>
      <c r="N2732" s="1"/>
      <c r="O2732" s="4"/>
      <c r="P2732" s="4"/>
      <c r="Q2732" s="4"/>
      <c r="R2732" s="4"/>
      <c r="S2732" s="4"/>
      <c r="T2732" s="1"/>
      <c r="U2732" s="1"/>
      <c r="V2732" s="1"/>
      <c r="W2732" s="1"/>
      <c r="X2732" s="1"/>
      <c r="Y2732" s="1"/>
    </row>
    <row r="2733" spans="1:25" ht="12.75" customHeight="1" x14ac:dyDescent="0.25">
      <c r="A2733" s="4">
        <v>11</v>
      </c>
      <c r="B2733" s="2" t="s">
        <v>2538</v>
      </c>
      <c r="C2733" s="2" t="s">
        <v>2323</v>
      </c>
      <c r="D2733" s="3" t="s">
        <v>35</v>
      </c>
      <c r="E2733" s="11">
        <v>1</v>
      </c>
      <c r="F2733" s="11">
        <v>1101.6199999999999</v>
      </c>
      <c r="G2733" s="11">
        <v>1101.6199999999999</v>
      </c>
      <c r="H2733" s="1"/>
      <c r="I2733" s="1"/>
      <c r="J2733" s="1"/>
      <c r="K2733" s="1"/>
      <c r="L2733" s="1"/>
      <c r="M2733" s="4"/>
      <c r="N2733" s="1"/>
      <c r="O2733" s="4"/>
      <c r="P2733" s="4"/>
      <c r="Q2733" s="4"/>
      <c r="R2733" s="4"/>
      <c r="S2733" s="4"/>
      <c r="T2733" s="1"/>
      <c r="U2733" s="1"/>
      <c r="V2733" s="1"/>
      <c r="W2733" s="1"/>
      <c r="X2733" s="1"/>
      <c r="Y2733" s="1"/>
    </row>
    <row r="2734" spans="1:25" ht="12.75" customHeight="1" x14ac:dyDescent="0.25">
      <c r="A2734" s="4">
        <v>12</v>
      </c>
      <c r="B2734" s="2" t="s">
        <v>2539</v>
      </c>
      <c r="C2734" s="2" t="s">
        <v>2324</v>
      </c>
      <c r="D2734" s="3" t="s">
        <v>35</v>
      </c>
      <c r="E2734" s="11">
        <v>3</v>
      </c>
      <c r="F2734" s="11">
        <v>3497.4</v>
      </c>
      <c r="G2734" s="11">
        <v>10492.2</v>
      </c>
      <c r="H2734" s="1"/>
      <c r="I2734" s="1"/>
      <c r="J2734" s="1"/>
      <c r="K2734" s="1"/>
      <c r="L2734" s="1"/>
      <c r="M2734" s="4"/>
      <c r="N2734" s="1"/>
      <c r="O2734" s="4"/>
      <c r="P2734" s="4"/>
      <c r="Q2734" s="4"/>
      <c r="R2734" s="4"/>
      <c r="S2734" s="4"/>
      <c r="T2734" s="1"/>
      <c r="U2734" s="1"/>
      <c r="V2734" s="1"/>
      <c r="W2734" s="1"/>
      <c r="X2734" s="1"/>
      <c r="Y2734" s="1"/>
    </row>
    <row r="2735" spans="1:25" ht="12.75" customHeight="1" x14ac:dyDescent="0.25">
      <c r="A2735" s="4">
        <v>13</v>
      </c>
      <c r="B2735" s="2" t="s">
        <v>2540</v>
      </c>
      <c r="C2735" s="2" t="s">
        <v>2325</v>
      </c>
      <c r="D2735" s="3" t="s">
        <v>35</v>
      </c>
      <c r="E2735" s="11">
        <v>1</v>
      </c>
      <c r="F2735" s="11">
        <v>3774.77</v>
      </c>
      <c r="G2735" s="11">
        <v>3774.77</v>
      </c>
      <c r="H2735" s="1"/>
      <c r="I2735" s="1"/>
      <c r="J2735" s="1"/>
      <c r="K2735" s="1"/>
      <c r="L2735" s="1"/>
      <c r="M2735" s="4"/>
      <c r="N2735" s="1"/>
      <c r="O2735" s="4"/>
      <c r="P2735" s="4"/>
      <c r="Q2735" s="4"/>
      <c r="R2735" s="4"/>
      <c r="S2735" s="4"/>
      <c r="T2735" s="1"/>
      <c r="U2735" s="1"/>
      <c r="V2735" s="1"/>
      <c r="W2735" s="1"/>
      <c r="X2735" s="1"/>
      <c r="Y2735" s="1"/>
    </row>
    <row r="2736" spans="1:25" ht="12.75" customHeight="1" x14ac:dyDescent="0.25">
      <c r="A2736" s="4">
        <v>14</v>
      </c>
      <c r="B2736" s="2" t="s">
        <v>2541</v>
      </c>
      <c r="C2736" s="2" t="s">
        <v>2326</v>
      </c>
      <c r="D2736" s="3" t="s">
        <v>35</v>
      </c>
      <c r="E2736" s="11">
        <v>1</v>
      </c>
      <c r="F2736" s="11">
        <v>4811.7299999999996</v>
      </c>
      <c r="G2736" s="11">
        <v>4811.7299999999996</v>
      </c>
      <c r="H2736" s="1"/>
      <c r="I2736" s="1"/>
      <c r="J2736" s="1"/>
      <c r="K2736" s="1"/>
      <c r="L2736" s="1"/>
      <c r="M2736" s="4"/>
      <c r="N2736" s="1"/>
      <c r="O2736" s="4"/>
      <c r="P2736" s="4"/>
      <c r="Q2736" s="4"/>
      <c r="R2736" s="4"/>
      <c r="S2736" s="4"/>
      <c r="T2736" s="1"/>
      <c r="U2736" s="1"/>
      <c r="V2736" s="1"/>
      <c r="W2736" s="1"/>
      <c r="X2736" s="1"/>
      <c r="Y2736" s="1"/>
    </row>
    <row r="2737" spans="1:25" ht="12.75" customHeight="1" x14ac:dyDescent="0.25">
      <c r="A2737" s="4">
        <v>15</v>
      </c>
      <c r="B2737" s="2" t="s">
        <v>2536</v>
      </c>
      <c r="C2737" s="2" t="s">
        <v>2309</v>
      </c>
      <c r="D2737" s="3" t="s">
        <v>35</v>
      </c>
      <c r="E2737" s="11">
        <v>3</v>
      </c>
      <c r="F2737" s="11">
        <v>324.68</v>
      </c>
      <c r="G2737" s="11">
        <v>974.04</v>
      </c>
      <c r="H2737" s="1"/>
      <c r="I2737" s="1"/>
      <c r="J2737" s="1"/>
      <c r="K2737" s="1"/>
      <c r="L2737" s="1"/>
      <c r="M2737" s="4"/>
      <c r="N2737" s="1"/>
      <c r="O2737" s="4"/>
      <c r="P2737" s="4"/>
      <c r="Q2737" s="4"/>
      <c r="R2737" s="4"/>
      <c r="S2737" s="4"/>
      <c r="T2737" s="1"/>
      <c r="U2737" s="1"/>
      <c r="V2737" s="1"/>
      <c r="W2737" s="1"/>
      <c r="X2737" s="1"/>
      <c r="Y2737" s="1"/>
    </row>
    <row r="2738" spans="1:25" ht="12.75" customHeight="1" x14ac:dyDescent="0.25">
      <c r="A2738" s="4">
        <v>16</v>
      </c>
      <c r="B2738" s="1" t="s">
        <v>2327</v>
      </c>
      <c r="C2738" s="1" t="s">
        <v>2328</v>
      </c>
      <c r="D2738" s="3" t="s">
        <v>35</v>
      </c>
      <c r="E2738" s="11">
        <v>1</v>
      </c>
      <c r="F2738" s="11">
        <v>3053.66</v>
      </c>
      <c r="G2738" s="11">
        <v>3053.66</v>
      </c>
      <c r="H2738" s="1"/>
      <c r="I2738" s="1"/>
      <c r="J2738" s="1"/>
      <c r="K2738" s="1"/>
      <c r="L2738" s="1"/>
      <c r="M2738" s="4"/>
      <c r="N2738" s="1"/>
      <c r="O2738" s="4"/>
      <c r="P2738" s="4"/>
      <c r="Q2738" s="4"/>
      <c r="R2738" s="4"/>
      <c r="S2738" s="4"/>
      <c r="T2738" s="1"/>
      <c r="U2738" s="1"/>
      <c r="V2738" s="1"/>
      <c r="W2738" s="1"/>
      <c r="X2738" s="1"/>
      <c r="Y2738" s="1"/>
    </row>
    <row r="2739" spans="1:25" ht="12.75" customHeight="1" x14ac:dyDescent="0.25">
      <c r="A2739" s="4">
        <v>17</v>
      </c>
      <c r="B2739" s="1" t="s">
        <v>2314</v>
      </c>
      <c r="C2739" s="1" t="s">
        <v>2315</v>
      </c>
      <c r="D2739" s="3" t="s">
        <v>149</v>
      </c>
      <c r="E2739" s="11">
        <v>9.02</v>
      </c>
      <c r="F2739" s="11">
        <v>40.93</v>
      </c>
      <c r="G2739" s="11">
        <v>369.19</v>
      </c>
      <c r="H2739" s="1"/>
      <c r="I2739" s="1"/>
      <c r="J2739" s="1"/>
      <c r="K2739" s="1"/>
      <c r="L2739" s="1"/>
      <c r="M2739" s="4"/>
      <c r="N2739" s="1"/>
      <c r="O2739" s="4"/>
      <c r="P2739" s="4"/>
      <c r="Q2739" s="4"/>
      <c r="R2739" s="4"/>
      <c r="S2739" s="4"/>
      <c r="T2739" s="1"/>
      <c r="U2739" s="1"/>
      <c r="V2739" s="1"/>
      <c r="W2739" s="1"/>
      <c r="X2739" s="1"/>
      <c r="Y2739" s="1"/>
    </row>
    <row r="2740" spans="1:25" ht="12.75" customHeight="1" x14ac:dyDescent="0.25">
      <c r="A2740" s="4">
        <v>18</v>
      </c>
      <c r="B2740" s="1" t="s">
        <v>2016</v>
      </c>
      <c r="C2740" s="2" t="s">
        <v>2329</v>
      </c>
      <c r="D2740" s="3" t="s">
        <v>43</v>
      </c>
      <c r="E2740" s="11">
        <v>0.23</v>
      </c>
      <c r="F2740" s="11">
        <v>10945.89</v>
      </c>
      <c r="G2740" s="11">
        <v>2517.5500000000002</v>
      </c>
      <c r="H2740" s="1"/>
      <c r="I2740" s="1"/>
      <c r="J2740" s="1"/>
      <c r="K2740" s="1"/>
      <c r="L2740" s="1"/>
      <c r="M2740" s="4"/>
      <c r="N2740" s="1"/>
      <c r="O2740" s="4"/>
      <c r="P2740" s="4"/>
      <c r="Q2740" s="4"/>
      <c r="R2740" s="4"/>
      <c r="S2740" s="4"/>
      <c r="T2740" s="1"/>
      <c r="U2740" s="1"/>
      <c r="V2740" s="1"/>
      <c r="W2740" s="1"/>
      <c r="X2740" s="1"/>
      <c r="Y2740" s="1"/>
    </row>
    <row r="2741" spans="1:25" ht="12.75" customHeight="1" x14ac:dyDescent="0.25">
      <c r="A2741" s="4">
        <v>19</v>
      </c>
      <c r="B2741" s="1" t="s">
        <v>2330</v>
      </c>
      <c r="C2741" s="2" t="s">
        <v>2331</v>
      </c>
      <c r="D2741" s="3" t="s">
        <v>69</v>
      </c>
      <c r="E2741" s="11">
        <v>0.25</v>
      </c>
      <c r="F2741" s="11">
        <v>2732.63</v>
      </c>
      <c r="G2741" s="11">
        <v>683.16</v>
      </c>
      <c r="H2741" s="1"/>
      <c r="I2741" s="1"/>
      <c r="J2741" s="1"/>
      <c r="K2741" s="1"/>
      <c r="L2741" s="1"/>
      <c r="M2741" s="4"/>
      <c r="N2741" s="1"/>
      <c r="O2741" s="4"/>
      <c r="P2741" s="4"/>
      <c r="Q2741" s="4"/>
      <c r="R2741" s="4"/>
      <c r="S2741" s="4"/>
      <c r="T2741" s="1"/>
      <c r="U2741" s="1"/>
      <c r="V2741" s="1"/>
      <c r="W2741" s="1"/>
      <c r="X2741" s="1"/>
      <c r="Y2741" s="1"/>
    </row>
    <row r="2742" spans="1:25" ht="12.75" customHeight="1" x14ac:dyDescent="0.25">
      <c r="A2742" s="4">
        <v>20</v>
      </c>
      <c r="B2742" s="1" t="s">
        <v>2010</v>
      </c>
      <c r="C2742" s="2" t="s">
        <v>2011</v>
      </c>
      <c r="D2742" s="3" t="s">
        <v>2012</v>
      </c>
      <c r="E2742" s="11">
        <v>4.5000000000000005E-3</v>
      </c>
      <c r="F2742" s="11">
        <v>433399.14</v>
      </c>
      <c r="G2742" s="11">
        <v>1950.3</v>
      </c>
      <c r="H2742" s="1"/>
      <c r="I2742" s="1"/>
      <c r="J2742" s="1"/>
      <c r="K2742" s="1"/>
      <c r="L2742" s="1"/>
      <c r="M2742" s="4"/>
      <c r="N2742" s="1"/>
      <c r="O2742" s="4"/>
      <c r="P2742" s="4"/>
      <c r="Q2742" s="4"/>
      <c r="R2742" s="4"/>
      <c r="S2742" s="4"/>
      <c r="T2742" s="1"/>
      <c r="U2742" s="1"/>
      <c r="V2742" s="1"/>
      <c r="W2742" s="1"/>
      <c r="X2742" s="1"/>
      <c r="Y2742" s="1"/>
    </row>
    <row r="2743" spans="1:25" ht="12.75" customHeight="1" x14ac:dyDescent="0.25">
      <c r="A2743" s="4">
        <v>21</v>
      </c>
      <c r="B2743" s="1" t="s">
        <v>2332</v>
      </c>
      <c r="C2743" s="2" t="s">
        <v>2333</v>
      </c>
      <c r="D2743" s="3" t="s">
        <v>21</v>
      </c>
      <c r="E2743" s="11">
        <v>2.8000000000000001E-2</v>
      </c>
      <c r="F2743" s="11">
        <v>20153.68</v>
      </c>
      <c r="G2743" s="11">
        <v>564.29999999999995</v>
      </c>
      <c r="H2743" s="1"/>
      <c r="I2743" s="1"/>
      <c r="J2743" s="1"/>
      <c r="K2743" s="1"/>
      <c r="L2743" s="1"/>
      <c r="M2743" s="4"/>
      <c r="N2743" s="1"/>
      <c r="O2743" s="4"/>
      <c r="P2743" s="4"/>
      <c r="Q2743" s="4"/>
      <c r="R2743" s="4"/>
      <c r="S2743" s="4"/>
      <c r="T2743" s="1"/>
      <c r="U2743" s="1"/>
      <c r="V2743" s="1"/>
      <c r="W2743" s="1"/>
      <c r="X2743" s="1"/>
      <c r="Y2743" s="1"/>
    </row>
    <row r="2744" spans="1:25" ht="12.75" customHeight="1" x14ac:dyDescent="0.25">
      <c r="A2744" s="4">
        <v>22</v>
      </c>
      <c r="B2744" s="1" t="s">
        <v>2042</v>
      </c>
      <c r="C2744" s="2" t="s">
        <v>2043</v>
      </c>
      <c r="D2744" s="3" t="s">
        <v>79</v>
      </c>
      <c r="E2744" s="11">
        <v>0.01</v>
      </c>
      <c r="F2744" s="11">
        <v>5787.2</v>
      </c>
      <c r="G2744" s="11">
        <v>57.87</v>
      </c>
      <c r="H2744" s="1"/>
      <c r="I2744" s="1"/>
      <c r="J2744" s="1"/>
      <c r="K2744" s="1"/>
      <c r="L2744" s="1"/>
      <c r="M2744" s="4"/>
      <c r="N2744" s="1"/>
      <c r="O2744" s="4"/>
      <c r="P2744" s="4"/>
      <c r="Q2744" s="4"/>
      <c r="R2744" s="4"/>
      <c r="S2744" s="4"/>
      <c r="T2744" s="1"/>
      <c r="U2744" s="1"/>
      <c r="V2744" s="1"/>
      <c r="W2744" s="1"/>
      <c r="X2744" s="1"/>
      <c r="Y2744" s="1"/>
    </row>
    <row r="2745" spans="1:25" ht="12.75" customHeight="1" x14ac:dyDescent="0.25">
      <c r="A2745" s="4">
        <v>23</v>
      </c>
      <c r="B2745" s="2" t="s">
        <v>2542</v>
      </c>
      <c r="C2745" s="2" t="s">
        <v>2334</v>
      </c>
      <c r="D2745" s="3" t="s">
        <v>35</v>
      </c>
      <c r="E2745" s="11">
        <v>1</v>
      </c>
      <c r="F2745" s="11">
        <v>563.80999999999995</v>
      </c>
      <c r="G2745" s="11">
        <v>563.80999999999995</v>
      </c>
      <c r="H2745" s="1"/>
      <c r="I2745" s="1"/>
      <c r="J2745" s="1"/>
      <c r="K2745" s="1"/>
      <c r="L2745" s="1"/>
      <c r="M2745" s="4"/>
      <c r="N2745" s="1"/>
      <c r="O2745" s="4"/>
      <c r="P2745" s="4"/>
      <c r="Q2745" s="4"/>
      <c r="R2745" s="4"/>
      <c r="S2745" s="4"/>
      <c r="T2745" s="1"/>
      <c r="U2745" s="1"/>
      <c r="V2745" s="1"/>
      <c r="W2745" s="1"/>
      <c r="X2745" s="1"/>
      <c r="Y2745" s="1"/>
    </row>
    <row r="2746" spans="1:25" ht="12.75" customHeight="1" x14ac:dyDescent="0.25">
      <c r="A2746" s="4">
        <v>24</v>
      </c>
      <c r="B2746" s="1" t="s">
        <v>2016</v>
      </c>
      <c r="C2746" s="2" t="s">
        <v>2335</v>
      </c>
      <c r="D2746" s="3" t="s">
        <v>43</v>
      </c>
      <c r="E2746" s="11">
        <v>7.0000000000000001E-3</v>
      </c>
      <c r="F2746" s="11">
        <v>10945.89</v>
      </c>
      <c r="G2746" s="11">
        <v>76.62</v>
      </c>
      <c r="H2746" s="1"/>
      <c r="I2746" s="1"/>
      <c r="J2746" s="1"/>
      <c r="K2746" s="1"/>
      <c r="L2746" s="1"/>
      <c r="M2746" s="4"/>
      <c r="N2746" s="1"/>
      <c r="O2746" s="4"/>
      <c r="P2746" s="4"/>
      <c r="Q2746" s="4"/>
      <c r="R2746" s="4"/>
      <c r="S2746" s="4"/>
      <c r="T2746" s="1"/>
      <c r="U2746" s="1"/>
      <c r="V2746" s="1"/>
      <c r="W2746" s="1"/>
      <c r="X2746" s="1"/>
      <c r="Y2746" s="1"/>
    </row>
    <row r="2747" spans="1:25" ht="12.75" customHeight="1" x14ac:dyDescent="0.25">
      <c r="A2747" s="4">
        <v>25</v>
      </c>
      <c r="B2747" s="2" t="s">
        <v>2483</v>
      </c>
      <c r="C2747" s="2" t="s">
        <v>2336</v>
      </c>
      <c r="D2747" s="3" t="s">
        <v>13</v>
      </c>
      <c r="E2747" s="11">
        <v>3.0000000000000003E-4</v>
      </c>
      <c r="F2747" s="11">
        <v>29213.87</v>
      </c>
      <c r="G2747" s="11">
        <v>8.76</v>
      </c>
      <c r="H2747" s="1"/>
      <c r="I2747" s="1"/>
      <c r="J2747" s="1"/>
      <c r="K2747" s="1"/>
      <c r="L2747" s="1"/>
      <c r="M2747" s="4"/>
      <c r="N2747" s="1"/>
      <c r="O2747" s="4"/>
      <c r="P2747" s="4"/>
      <c r="Q2747" s="4"/>
      <c r="R2747" s="4"/>
      <c r="S2747" s="4"/>
      <c r="T2747" s="1"/>
      <c r="U2747" s="1"/>
      <c r="V2747" s="1"/>
      <c r="W2747" s="1"/>
      <c r="X2747" s="1"/>
      <c r="Y2747" s="1"/>
    </row>
    <row r="2748" spans="1:25" ht="12.75" customHeight="1" x14ac:dyDescent="0.25">
      <c r="A2748" s="4">
        <v>26</v>
      </c>
      <c r="B2748" s="1" t="s">
        <v>2131</v>
      </c>
      <c r="C2748" s="2" t="s">
        <v>2132</v>
      </c>
      <c r="D2748" s="3" t="s">
        <v>48</v>
      </c>
      <c r="E2748" s="11">
        <v>3.0600000000000002E-2</v>
      </c>
      <c r="F2748" s="11">
        <v>2464.86</v>
      </c>
      <c r="G2748" s="11">
        <v>75.42</v>
      </c>
      <c r="H2748" s="1"/>
      <c r="I2748" s="1"/>
      <c r="J2748" s="1"/>
      <c r="K2748" s="1"/>
      <c r="L2748" s="1"/>
      <c r="M2748" s="4"/>
      <c r="N2748" s="1"/>
      <c r="O2748" s="4"/>
      <c r="P2748" s="4"/>
      <c r="Q2748" s="4"/>
      <c r="R2748" s="4"/>
      <c r="S2748" s="4"/>
      <c r="T2748" s="1"/>
      <c r="U2748" s="1"/>
      <c r="V2748" s="1"/>
      <c r="W2748" s="1"/>
      <c r="X2748" s="1"/>
      <c r="Y2748" s="1"/>
    </row>
    <row r="2749" spans="1:25" ht="12.75" customHeight="1" x14ac:dyDescent="0.25">
      <c r="A2749" s="4">
        <v>27</v>
      </c>
      <c r="B2749" s="1" t="s">
        <v>783</v>
      </c>
      <c r="C2749" s="2" t="s">
        <v>784</v>
      </c>
      <c r="D2749" s="3" t="s">
        <v>83</v>
      </c>
      <c r="E2749" s="11">
        <v>5.0000000000000001E-3</v>
      </c>
      <c r="F2749" s="11">
        <v>7802.92</v>
      </c>
      <c r="G2749" s="11">
        <v>39.01</v>
      </c>
      <c r="H2749" s="1"/>
      <c r="I2749" s="1"/>
      <c r="J2749" s="1"/>
      <c r="K2749" s="1"/>
      <c r="L2749" s="1"/>
      <c r="M2749" s="4"/>
      <c r="N2749" s="1"/>
      <c r="O2749" s="4"/>
      <c r="P2749" s="4"/>
      <c r="Q2749" s="4"/>
      <c r="R2749" s="4"/>
      <c r="S2749" s="4"/>
      <c r="T2749" s="1"/>
      <c r="U2749" s="1"/>
      <c r="V2749" s="1"/>
      <c r="W2749" s="1"/>
      <c r="X2749" s="1"/>
      <c r="Y2749" s="1"/>
    </row>
    <row r="2750" spans="1:25" ht="12.75" customHeight="1" x14ac:dyDescent="0.25">
      <c r="A2750" s="4">
        <v>28</v>
      </c>
      <c r="B2750" s="1" t="s">
        <v>824</v>
      </c>
      <c r="C2750" s="2" t="s">
        <v>2337</v>
      </c>
      <c r="D2750" s="3" t="s">
        <v>69</v>
      </c>
      <c r="E2750" s="11">
        <v>0.5</v>
      </c>
      <c r="F2750" s="11">
        <v>141.81</v>
      </c>
      <c r="G2750" s="11">
        <v>70.91</v>
      </c>
      <c r="H2750" s="1"/>
      <c r="I2750" s="1"/>
      <c r="J2750" s="1"/>
      <c r="K2750" s="1"/>
      <c r="L2750" s="1"/>
      <c r="M2750" s="4"/>
      <c r="N2750" s="1"/>
      <c r="O2750" s="4"/>
      <c r="P2750" s="4"/>
      <c r="Q2750" s="4"/>
      <c r="R2750" s="4"/>
      <c r="S2750" s="4"/>
      <c r="T2750" s="1"/>
      <c r="U2750" s="1"/>
      <c r="V2750" s="1"/>
      <c r="W2750" s="1"/>
      <c r="X2750" s="1"/>
      <c r="Y2750" s="1"/>
    </row>
    <row r="2751" spans="1:25" ht="12.75" customHeight="1" x14ac:dyDescent="0.25">
      <c r="A2751" s="4">
        <v>29</v>
      </c>
      <c r="B2751" s="1" t="s">
        <v>2287</v>
      </c>
      <c r="C2751" s="2" t="s">
        <v>2288</v>
      </c>
      <c r="D2751" s="3" t="s">
        <v>35</v>
      </c>
      <c r="E2751" s="11">
        <v>1</v>
      </c>
      <c r="F2751" s="11">
        <v>2217.09</v>
      </c>
      <c r="G2751" s="11">
        <v>2217.09</v>
      </c>
      <c r="H2751" s="1"/>
      <c r="I2751" s="1"/>
      <c r="J2751" s="1"/>
      <c r="K2751" s="1"/>
      <c r="L2751" s="1"/>
      <c r="M2751" s="4"/>
      <c r="N2751" s="1"/>
      <c r="O2751" s="4"/>
      <c r="P2751" s="4"/>
      <c r="Q2751" s="4"/>
      <c r="R2751" s="4"/>
      <c r="S2751" s="4"/>
      <c r="T2751" s="1"/>
      <c r="U2751" s="1"/>
      <c r="V2751" s="1"/>
      <c r="W2751" s="1"/>
      <c r="X2751" s="1"/>
      <c r="Y2751" s="1"/>
    </row>
    <row r="2752" spans="1:25" ht="12.75" customHeight="1" x14ac:dyDescent="0.25">
      <c r="A2752" s="4">
        <v>30</v>
      </c>
      <c r="B2752" s="1" t="s">
        <v>430</v>
      </c>
      <c r="C2752" s="2" t="s">
        <v>2303</v>
      </c>
      <c r="D2752" s="3" t="s">
        <v>13</v>
      </c>
      <c r="E2752" s="11">
        <v>2.5400000000000002E-3</v>
      </c>
      <c r="F2752" s="11">
        <v>302095.49</v>
      </c>
      <c r="G2752" s="11">
        <v>767.32</v>
      </c>
      <c r="H2752" s="1"/>
      <c r="I2752" s="1"/>
      <c r="J2752" s="1"/>
      <c r="K2752" s="1"/>
      <c r="L2752" s="1"/>
      <c r="M2752" s="4"/>
      <c r="N2752" s="1"/>
      <c r="O2752" s="4"/>
      <c r="P2752" s="4"/>
      <c r="Q2752" s="4"/>
      <c r="R2752" s="4"/>
      <c r="S2752" s="4"/>
      <c r="T2752" s="1"/>
      <c r="U2752" s="1"/>
      <c r="V2752" s="1"/>
      <c r="W2752" s="1"/>
      <c r="X2752" s="1"/>
      <c r="Y2752" s="1"/>
    </row>
    <row r="2753" spans="1:25" ht="12.75" customHeight="1" x14ac:dyDescent="0.25">
      <c r="A2753" s="4">
        <v>31</v>
      </c>
      <c r="B2753" s="1" t="s">
        <v>2304</v>
      </c>
      <c r="C2753" s="2" t="s">
        <v>2305</v>
      </c>
      <c r="D2753" s="3" t="s">
        <v>2012</v>
      </c>
      <c r="E2753" s="11">
        <v>1.7299999999999999E-2</v>
      </c>
      <c r="F2753" s="11">
        <v>558022.01</v>
      </c>
      <c r="G2753" s="11">
        <v>9653.7800000000007</v>
      </c>
      <c r="H2753" s="1"/>
      <c r="I2753" s="1"/>
      <c r="J2753" s="1"/>
      <c r="K2753" s="1"/>
      <c r="L2753" s="1"/>
      <c r="M2753" s="4"/>
      <c r="N2753" s="1"/>
      <c r="O2753" s="4"/>
      <c r="P2753" s="4"/>
      <c r="Q2753" s="4"/>
      <c r="R2753" s="4"/>
      <c r="S2753" s="4"/>
      <c r="T2753" s="1"/>
      <c r="U2753" s="1"/>
      <c r="V2753" s="1"/>
      <c r="W2753" s="1"/>
      <c r="X2753" s="1"/>
      <c r="Y2753" s="1"/>
    </row>
    <row r="2754" spans="1:25" ht="12.75" customHeight="1" x14ac:dyDescent="0.25">
      <c r="A2754" s="4">
        <v>32</v>
      </c>
      <c r="B2754" s="1" t="s">
        <v>1955</v>
      </c>
      <c r="C2754" s="2" t="s">
        <v>1956</v>
      </c>
      <c r="D2754" s="3" t="s">
        <v>21</v>
      </c>
      <c r="E2754" s="11">
        <v>9.3240000000000003E-2</v>
      </c>
      <c r="F2754" s="11">
        <v>21525.03</v>
      </c>
      <c r="G2754" s="11">
        <v>2006.99</v>
      </c>
      <c r="H2754" s="1"/>
      <c r="I2754" s="1"/>
      <c r="J2754" s="1"/>
      <c r="K2754" s="1"/>
      <c r="L2754" s="1"/>
      <c r="M2754" s="4"/>
      <c r="N2754" s="1"/>
      <c r="O2754" s="4"/>
      <c r="P2754" s="4"/>
      <c r="Q2754" s="4"/>
      <c r="R2754" s="4"/>
      <c r="S2754" s="4"/>
      <c r="T2754" s="1"/>
      <c r="U2754" s="1"/>
      <c r="V2754" s="1"/>
      <c r="W2754" s="1"/>
      <c r="X2754" s="1"/>
      <c r="Y2754" s="1"/>
    </row>
    <row r="2755" spans="1:25" ht="12.75" customHeight="1" x14ac:dyDescent="0.25">
      <c r="A2755" s="4">
        <v>33</v>
      </c>
      <c r="B2755" s="1" t="s">
        <v>1876</v>
      </c>
      <c r="C2755" s="2" t="s">
        <v>1877</v>
      </c>
      <c r="D2755" s="3" t="s">
        <v>21</v>
      </c>
      <c r="E2755" s="11">
        <v>6.600000000000001E-4</v>
      </c>
      <c r="F2755" s="11">
        <v>20153.68</v>
      </c>
      <c r="G2755" s="11">
        <v>13.3</v>
      </c>
      <c r="H2755" s="1"/>
      <c r="I2755" s="1"/>
      <c r="J2755" s="1"/>
      <c r="K2755" s="1"/>
      <c r="L2755" s="1"/>
      <c r="M2755" s="4"/>
      <c r="N2755" s="1"/>
      <c r="O2755" s="4"/>
      <c r="P2755" s="4"/>
      <c r="Q2755" s="4"/>
      <c r="R2755" s="4"/>
      <c r="S2755" s="4"/>
      <c r="T2755" s="1"/>
      <c r="U2755" s="1"/>
      <c r="V2755" s="1"/>
      <c r="W2755" s="1"/>
      <c r="X2755" s="1"/>
      <c r="Y2755" s="1"/>
    </row>
    <row r="2756" spans="1:25" ht="12.75" customHeight="1" x14ac:dyDescent="0.25">
      <c r="A2756" s="4">
        <v>34</v>
      </c>
      <c r="B2756" s="1" t="s">
        <v>2040</v>
      </c>
      <c r="C2756" s="2" t="s">
        <v>2041</v>
      </c>
      <c r="D2756" s="3" t="s">
        <v>21</v>
      </c>
      <c r="E2756" s="11">
        <v>1.0920000000000001E-2</v>
      </c>
      <c r="F2756" s="11">
        <v>66106.92</v>
      </c>
      <c r="G2756" s="11">
        <v>721.89</v>
      </c>
      <c r="H2756" s="1"/>
      <c r="I2756" s="1"/>
      <c r="J2756" s="1"/>
      <c r="K2756" s="1"/>
      <c r="L2756" s="1"/>
      <c r="M2756" s="4"/>
      <c r="N2756" s="1"/>
      <c r="O2756" s="4"/>
      <c r="P2756" s="4"/>
      <c r="Q2756" s="4"/>
      <c r="R2756" s="4"/>
      <c r="S2756" s="4"/>
      <c r="T2756" s="1"/>
      <c r="U2756" s="1"/>
      <c r="V2756" s="1"/>
      <c r="W2756" s="1"/>
      <c r="X2756" s="1"/>
      <c r="Y2756" s="1"/>
    </row>
    <row r="2757" spans="1:25" ht="12.75" customHeight="1" x14ac:dyDescent="0.25">
      <c r="A2757" s="4">
        <v>35</v>
      </c>
      <c r="B2757" s="1" t="s">
        <v>2338</v>
      </c>
      <c r="C2757" s="2" t="s">
        <v>2339</v>
      </c>
      <c r="D2757" s="3" t="s">
        <v>13</v>
      </c>
      <c r="E2757" s="11">
        <v>8.6999999999999994E-3</v>
      </c>
      <c r="F2757" s="11">
        <v>73647.13</v>
      </c>
      <c r="G2757" s="11">
        <v>640.73</v>
      </c>
      <c r="H2757" s="1"/>
      <c r="I2757" s="1"/>
      <c r="J2757" s="1"/>
      <c r="K2757" s="1"/>
      <c r="L2757" s="1"/>
      <c r="M2757" s="4"/>
      <c r="N2757" s="1"/>
      <c r="O2757" s="4"/>
      <c r="P2757" s="4"/>
      <c r="Q2757" s="4"/>
      <c r="R2757" s="4"/>
      <c r="S2757" s="4"/>
      <c r="T2757" s="1"/>
      <c r="U2757" s="1"/>
      <c r="V2757" s="1"/>
      <c r="W2757" s="1"/>
      <c r="X2757" s="1"/>
      <c r="Y2757" s="1"/>
    </row>
    <row r="2758" spans="1:25" ht="12.75" customHeight="1" x14ac:dyDescent="0.25">
      <c r="A2758" s="4">
        <v>36</v>
      </c>
      <c r="B2758" s="2" t="s">
        <v>2543</v>
      </c>
      <c r="C2758" s="2" t="s">
        <v>2340</v>
      </c>
      <c r="D2758" s="3" t="s">
        <v>35</v>
      </c>
      <c r="E2758" s="11">
        <v>1</v>
      </c>
      <c r="F2758" s="11">
        <v>549.87</v>
      </c>
      <c r="G2758" s="11">
        <v>549.87</v>
      </c>
      <c r="H2758" s="1"/>
      <c r="I2758" s="1"/>
      <c r="J2758" s="1"/>
      <c r="K2758" s="1"/>
      <c r="L2758" s="1"/>
      <c r="M2758" s="4"/>
      <c r="N2758" s="1"/>
      <c r="O2758" s="4"/>
      <c r="P2758" s="4"/>
      <c r="Q2758" s="4"/>
      <c r="R2758" s="4"/>
      <c r="S2758" s="4"/>
      <c r="T2758" s="1"/>
      <c r="U2758" s="1"/>
      <c r="V2758" s="1"/>
      <c r="W2758" s="1"/>
      <c r="X2758" s="1"/>
      <c r="Y2758" s="1"/>
    </row>
    <row r="2759" spans="1:25" ht="12.75" customHeight="1" x14ac:dyDescent="0.25">
      <c r="A2759" s="4">
        <v>37</v>
      </c>
      <c r="B2759" s="2" t="s">
        <v>2538</v>
      </c>
      <c r="C2759" s="2" t="s">
        <v>2323</v>
      </c>
      <c r="D2759" s="3" t="s">
        <v>35</v>
      </c>
      <c r="E2759" s="11">
        <v>2</v>
      </c>
      <c r="F2759" s="11">
        <v>1101.6199999999999</v>
      </c>
      <c r="G2759" s="11">
        <v>2203.2399999999998</v>
      </c>
      <c r="H2759" s="1"/>
      <c r="I2759" s="1"/>
      <c r="J2759" s="1"/>
      <c r="K2759" s="1"/>
      <c r="L2759" s="1"/>
      <c r="M2759" s="4"/>
      <c r="N2759" s="1"/>
      <c r="O2759" s="4"/>
      <c r="P2759" s="4"/>
      <c r="Q2759" s="4"/>
      <c r="R2759" s="4"/>
      <c r="S2759" s="4"/>
      <c r="T2759" s="1"/>
      <c r="U2759" s="1"/>
      <c r="V2759" s="1"/>
      <c r="W2759" s="1"/>
      <c r="X2759" s="1"/>
      <c r="Y2759" s="1"/>
    </row>
    <row r="2760" spans="1:25" ht="12.75" customHeight="1" x14ac:dyDescent="0.25">
      <c r="A2760" s="4">
        <v>38</v>
      </c>
      <c r="B2760" s="2" t="s">
        <v>2540</v>
      </c>
      <c r="C2760" s="2" t="s">
        <v>2325</v>
      </c>
      <c r="D2760" s="3" t="s">
        <v>35</v>
      </c>
      <c r="E2760" s="11">
        <v>1</v>
      </c>
      <c r="F2760" s="11">
        <v>3774.77</v>
      </c>
      <c r="G2760" s="11">
        <v>3774.77</v>
      </c>
      <c r="H2760" s="1"/>
      <c r="I2760" s="1"/>
      <c r="J2760" s="1"/>
      <c r="K2760" s="1"/>
      <c r="L2760" s="1"/>
      <c r="M2760" s="4"/>
      <c r="N2760" s="1"/>
      <c r="O2760" s="4"/>
      <c r="P2760" s="4"/>
      <c r="Q2760" s="4"/>
      <c r="R2760" s="4"/>
      <c r="S2760" s="4"/>
      <c r="T2760" s="1"/>
      <c r="U2760" s="1"/>
      <c r="V2760" s="1"/>
      <c r="W2760" s="1"/>
      <c r="X2760" s="1"/>
      <c r="Y2760" s="1"/>
    </row>
    <row r="2761" spans="1:25" ht="12.75" customHeight="1" x14ac:dyDescent="0.25">
      <c r="A2761" s="4">
        <v>39</v>
      </c>
      <c r="B2761" s="2" t="s">
        <v>2536</v>
      </c>
      <c r="C2761" s="2" t="s">
        <v>2309</v>
      </c>
      <c r="D2761" s="3" t="s">
        <v>35</v>
      </c>
      <c r="E2761" s="11">
        <v>1</v>
      </c>
      <c r="F2761" s="11">
        <v>324.68</v>
      </c>
      <c r="G2761" s="11">
        <v>324.68</v>
      </c>
      <c r="H2761" s="1"/>
      <c r="I2761" s="1"/>
      <c r="J2761" s="1"/>
      <c r="K2761" s="1"/>
      <c r="L2761" s="1"/>
      <c r="M2761" s="4"/>
      <c r="N2761" s="1"/>
      <c r="O2761" s="4"/>
      <c r="P2761" s="4"/>
      <c r="Q2761" s="4"/>
      <c r="R2761" s="4"/>
      <c r="S2761" s="4"/>
      <c r="T2761" s="1"/>
      <c r="U2761" s="1"/>
      <c r="V2761" s="1"/>
      <c r="W2761" s="1"/>
      <c r="X2761" s="1"/>
      <c r="Y2761" s="1"/>
    </row>
    <row r="2762" spans="1:25" ht="12.75" customHeight="1" x14ac:dyDescent="0.25">
      <c r="A2762" s="4">
        <v>40</v>
      </c>
      <c r="B2762" s="1" t="s">
        <v>2310</v>
      </c>
      <c r="C2762" s="1" t="s">
        <v>2311</v>
      </c>
      <c r="D2762" s="3" t="s">
        <v>35</v>
      </c>
      <c r="E2762" s="11">
        <v>1</v>
      </c>
      <c r="F2762" s="11">
        <v>163.81</v>
      </c>
      <c r="G2762" s="11">
        <v>163.81</v>
      </c>
      <c r="H2762" s="1"/>
      <c r="I2762" s="1"/>
      <c r="J2762" s="1"/>
      <c r="K2762" s="1"/>
      <c r="L2762" s="1"/>
      <c r="M2762" s="4"/>
      <c r="N2762" s="1"/>
      <c r="O2762" s="4"/>
      <c r="P2762" s="4"/>
      <c r="Q2762" s="4"/>
      <c r="R2762" s="4"/>
      <c r="S2762" s="4"/>
      <c r="T2762" s="1"/>
      <c r="U2762" s="1"/>
      <c r="V2762" s="1"/>
      <c r="W2762" s="1"/>
      <c r="X2762" s="1"/>
      <c r="Y2762" s="1"/>
    </row>
    <row r="2763" spans="1:25" ht="12.75" customHeight="1" x14ac:dyDescent="0.25">
      <c r="A2763" s="4">
        <v>41</v>
      </c>
      <c r="B2763" s="1" t="s">
        <v>2312</v>
      </c>
      <c r="C2763" s="1" t="s">
        <v>2313</v>
      </c>
      <c r="D2763" s="3" t="s">
        <v>35</v>
      </c>
      <c r="E2763" s="11">
        <v>1</v>
      </c>
      <c r="F2763" s="11">
        <v>1841.74</v>
      </c>
      <c r="G2763" s="11">
        <v>1841.74</v>
      </c>
      <c r="H2763" s="1"/>
      <c r="I2763" s="1"/>
      <c r="J2763" s="1"/>
      <c r="K2763" s="1"/>
      <c r="L2763" s="1"/>
      <c r="M2763" s="4"/>
      <c r="N2763" s="1"/>
      <c r="O2763" s="4"/>
      <c r="P2763" s="4"/>
      <c r="Q2763" s="4"/>
      <c r="R2763" s="4"/>
      <c r="S2763" s="4"/>
      <c r="T2763" s="1"/>
      <c r="U2763" s="1"/>
      <c r="V2763" s="1"/>
      <c r="W2763" s="1"/>
      <c r="X2763" s="1"/>
      <c r="Y2763" s="1"/>
    </row>
    <row r="2764" spans="1:25" ht="12.75" customHeight="1" x14ac:dyDescent="0.25">
      <c r="A2764" s="4">
        <v>42</v>
      </c>
      <c r="B2764" s="1" t="s">
        <v>2314</v>
      </c>
      <c r="C2764" s="1" t="s">
        <v>2315</v>
      </c>
      <c r="D2764" s="3" t="s">
        <v>149</v>
      </c>
      <c r="E2764" s="11">
        <v>6.8500000000000002E-3</v>
      </c>
      <c r="F2764" s="11">
        <v>40.93</v>
      </c>
      <c r="G2764" s="11">
        <v>0.28000000000000003</v>
      </c>
      <c r="H2764" s="1"/>
      <c r="I2764" s="1"/>
      <c r="J2764" s="1"/>
      <c r="K2764" s="1"/>
      <c r="L2764" s="1"/>
      <c r="M2764" s="4"/>
      <c r="N2764" s="1"/>
      <c r="O2764" s="4"/>
      <c r="P2764" s="4"/>
      <c r="Q2764" s="4"/>
      <c r="R2764" s="4"/>
      <c r="S2764" s="4"/>
      <c r="T2764" s="1"/>
      <c r="U2764" s="1"/>
      <c r="V2764" s="1"/>
      <c r="W2764" s="1"/>
      <c r="X2764" s="1"/>
      <c r="Y2764" s="1"/>
    </row>
    <row r="2765" spans="1:25" ht="12.75" customHeight="1" x14ac:dyDescent="0.25">
      <c r="A2765" s="4">
        <v>43</v>
      </c>
      <c r="B2765" s="1" t="s">
        <v>2301</v>
      </c>
      <c r="C2765" s="1" t="s">
        <v>2316</v>
      </c>
      <c r="D2765" s="3" t="s">
        <v>159</v>
      </c>
      <c r="E2765" s="11">
        <v>2.2000000000000002</v>
      </c>
      <c r="F2765" s="11">
        <v>1051.29</v>
      </c>
      <c r="G2765" s="11">
        <v>2312.84</v>
      </c>
      <c r="H2765" s="1"/>
      <c r="I2765" s="1"/>
      <c r="J2765" s="1"/>
      <c r="K2765" s="1"/>
      <c r="L2765" s="1"/>
      <c r="M2765" s="4"/>
      <c r="N2765" s="1"/>
      <c r="O2765" s="4"/>
      <c r="P2765" s="4"/>
      <c r="Q2765" s="4"/>
      <c r="R2765" s="4"/>
      <c r="S2765" s="4"/>
      <c r="T2765" s="1"/>
      <c r="U2765" s="1"/>
      <c r="V2765" s="1"/>
      <c r="W2765" s="1"/>
      <c r="X2765" s="1"/>
      <c r="Y2765" s="1"/>
    </row>
    <row r="2766" spans="1:25" ht="12.75" customHeight="1" x14ac:dyDescent="0.25">
      <c r="A2766" s="4">
        <v>44</v>
      </c>
      <c r="B2766" s="1" t="s">
        <v>2036</v>
      </c>
      <c r="C2766" s="1" t="s">
        <v>2037</v>
      </c>
      <c r="D2766" s="3" t="s">
        <v>21</v>
      </c>
      <c r="E2766" s="11">
        <v>4.2100000000000005E-2</v>
      </c>
      <c r="F2766" s="11">
        <v>34598.75</v>
      </c>
      <c r="G2766" s="11">
        <v>1456.61</v>
      </c>
      <c r="H2766" s="1"/>
      <c r="I2766" s="1"/>
      <c r="J2766" s="1"/>
      <c r="K2766" s="1"/>
      <c r="L2766" s="1"/>
      <c r="M2766" s="4"/>
      <c r="N2766" s="1"/>
      <c r="O2766" s="4"/>
      <c r="P2766" s="4"/>
      <c r="Q2766" s="4"/>
      <c r="R2766" s="4"/>
      <c r="S2766" s="4"/>
      <c r="T2766" s="1"/>
      <c r="U2766" s="1"/>
      <c r="V2766" s="1"/>
      <c r="W2766" s="1"/>
      <c r="X2766" s="1"/>
      <c r="Y2766" s="1"/>
    </row>
    <row r="2767" spans="1:25" ht="12.75" customHeight="1" x14ac:dyDescent="0.25">
      <c r="A2767" s="4">
        <v>45</v>
      </c>
      <c r="B2767" s="1" t="s">
        <v>2341</v>
      </c>
      <c r="C2767" s="2" t="s">
        <v>2342</v>
      </c>
      <c r="D2767" s="3" t="s">
        <v>43</v>
      </c>
      <c r="E2767" s="11">
        <v>2.1892000000000002E-2</v>
      </c>
      <c r="F2767" s="11">
        <v>9290.8799999999992</v>
      </c>
      <c r="G2767" s="11">
        <v>203.4</v>
      </c>
      <c r="H2767" s="1"/>
      <c r="I2767" s="1"/>
      <c r="J2767" s="1"/>
      <c r="K2767" s="1"/>
      <c r="L2767" s="1"/>
      <c r="M2767" s="4"/>
      <c r="N2767" s="1"/>
      <c r="O2767" s="4"/>
      <c r="P2767" s="4"/>
      <c r="Q2767" s="4"/>
      <c r="R2767" s="4"/>
      <c r="S2767" s="4"/>
      <c r="T2767" s="1"/>
      <c r="U2767" s="1"/>
      <c r="V2767" s="1"/>
      <c r="W2767" s="1"/>
      <c r="X2767" s="1"/>
      <c r="Y2767" s="1"/>
    </row>
    <row r="2768" spans="1:25" ht="12.75" customHeight="1" x14ac:dyDescent="0.25">
      <c r="A2768" s="4" t="s">
        <v>2343</v>
      </c>
      <c r="B2768" s="1"/>
      <c r="C2768" s="1"/>
      <c r="D2768" s="3"/>
      <c r="E2768" s="3"/>
      <c r="F2768" s="3"/>
      <c r="G2768" s="3"/>
      <c r="H2768" s="1"/>
      <c r="I2768" s="1"/>
      <c r="J2768" s="1"/>
      <c r="K2768" s="1"/>
      <c r="L2768" s="1"/>
      <c r="M2768" s="4"/>
      <c r="N2768" s="1"/>
      <c r="O2768" s="4"/>
      <c r="P2768" s="4"/>
      <c r="Q2768" s="4"/>
      <c r="R2768" s="4"/>
      <c r="S2768" s="4"/>
      <c r="T2768" s="1"/>
      <c r="U2768" s="1"/>
      <c r="V2768" s="1"/>
      <c r="W2768" s="1"/>
      <c r="X2768" s="1"/>
      <c r="Y2768" s="1"/>
    </row>
    <row r="2769" spans="1:25" ht="12.75" customHeight="1" x14ac:dyDescent="0.25">
      <c r="A2769" s="4">
        <v>2</v>
      </c>
      <c r="B2769" s="1" t="s">
        <v>988</v>
      </c>
      <c r="C2769" s="2" t="s">
        <v>989</v>
      </c>
      <c r="D2769" s="3" t="s">
        <v>69</v>
      </c>
      <c r="E2769" s="11">
        <v>5.05</v>
      </c>
      <c r="F2769" s="11">
        <v>417.92</v>
      </c>
      <c r="G2769" s="11">
        <v>2110.5</v>
      </c>
      <c r="H2769" s="1"/>
      <c r="I2769" s="1"/>
      <c r="J2769" s="1"/>
      <c r="K2769" s="1"/>
      <c r="L2769" s="1"/>
      <c r="M2769" s="4"/>
      <c r="N2769" s="1"/>
      <c r="O2769" s="4"/>
      <c r="P2769" s="4"/>
      <c r="Q2769" s="4"/>
      <c r="R2769" s="4"/>
      <c r="S2769" s="4"/>
      <c r="T2769" s="1"/>
      <c r="U2769" s="1"/>
      <c r="V2769" s="1"/>
      <c r="W2769" s="1"/>
      <c r="X2769" s="1"/>
      <c r="Y2769" s="1"/>
    </row>
    <row r="2770" spans="1:25" ht="12.75" customHeight="1" x14ac:dyDescent="0.25">
      <c r="A2770" s="4">
        <v>3</v>
      </c>
      <c r="B2770" s="1" t="s">
        <v>2344</v>
      </c>
      <c r="C2770" s="2" t="s">
        <v>2345</v>
      </c>
      <c r="D2770" s="3" t="s">
        <v>69</v>
      </c>
      <c r="E2770" s="11">
        <v>0.25</v>
      </c>
      <c r="F2770" s="11">
        <v>1939.16</v>
      </c>
      <c r="G2770" s="11">
        <v>484.79</v>
      </c>
      <c r="H2770" s="1"/>
      <c r="I2770" s="1"/>
      <c r="J2770" s="1"/>
      <c r="K2770" s="1"/>
      <c r="L2770" s="1"/>
      <c r="M2770" s="4"/>
      <c r="N2770" s="1"/>
      <c r="O2770" s="4"/>
      <c r="P2770" s="4"/>
      <c r="Q2770" s="4"/>
      <c r="R2770" s="4"/>
      <c r="S2770" s="4"/>
      <c r="T2770" s="1"/>
      <c r="U2770" s="1"/>
      <c r="V2770" s="1"/>
      <c r="W2770" s="1"/>
      <c r="X2770" s="1"/>
      <c r="Y2770" s="1"/>
    </row>
    <row r="2771" spans="1:25" ht="12.75" customHeight="1" x14ac:dyDescent="0.25">
      <c r="A2771" s="4">
        <v>4</v>
      </c>
      <c r="B2771" s="1" t="s">
        <v>2287</v>
      </c>
      <c r="C2771" s="2" t="s">
        <v>2288</v>
      </c>
      <c r="D2771" s="3" t="s">
        <v>35</v>
      </c>
      <c r="E2771" s="11">
        <v>1</v>
      </c>
      <c r="F2771" s="11">
        <v>2217.09</v>
      </c>
      <c r="G2771" s="11">
        <v>2217.09</v>
      </c>
      <c r="H2771" s="1"/>
      <c r="I2771" s="1"/>
      <c r="J2771" s="1"/>
      <c r="K2771" s="1"/>
      <c r="L2771" s="1"/>
      <c r="M2771" s="4"/>
      <c r="N2771" s="1"/>
      <c r="O2771" s="4"/>
      <c r="P2771" s="4"/>
      <c r="Q2771" s="4"/>
      <c r="R2771" s="4"/>
      <c r="S2771" s="4"/>
      <c r="T2771" s="1"/>
      <c r="U2771" s="1"/>
      <c r="V2771" s="1"/>
      <c r="W2771" s="1"/>
      <c r="X2771" s="1"/>
      <c r="Y2771" s="1"/>
    </row>
    <row r="2772" spans="1:25" ht="12.75" customHeight="1" x14ac:dyDescent="0.25">
      <c r="A2772" s="4" t="s">
        <v>2346</v>
      </c>
      <c r="B2772" s="1"/>
      <c r="C2772" s="1"/>
      <c r="D2772" s="3"/>
      <c r="E2772" s="3"/>
      <c r="F2772" s="3"/>
      <c r="G2772" s="3"/>
      <c r="H2772" s="1"/>
      <c r="I2772" s="1"/>
      <c r="J2772" s="1"/>
      <c r="K2772" s="1"/>
      <c r="L2772" s="1"/>
      <c r="M2772" s="4"/>
      <c r="N2772" s="1"/>
      <c r="O2772" s="4"/>
      <c r="P2772" s="4"/>
      <c r="Q2772" s="4"/>
      <c r="R2772" s="4"/>
      <c r="S2772" s="4"/>
      <c r="T2772" s="1"/>
      <c r="U2772" s="1"/>
      <c r="V2772" s="1"/>
      <c r="W2772" s="1"/>
      <c r="X2772" s="1"/>
      <c r="Y2772" s="1"/>
    </row>
    <row r="2773" spans="1:25" ht="12.75" customHeight="1" x14ac:dyDescent="0.25">
      <c r="A2773" s="4">
        <v>2</v>
      </c>
      <c r="B2773" s="1" t="s">
        <v>2347</v>
      </c>
      <c r="C2773" s="2" t="s">
        <v>2348</v>
      </c>
      <c r="D2773" s="3" t="s">
        <v>10</v>
      </c>
      <c r="E2773" s="11">
        <v>9.8999999999999999E-4</v>
      </c>
      <c r="F2773" s="11">
        <v>79914.05</v>
      </c>
      <c r="G2773" s="11">
        <v>79.11</v>
      </c>
      <c r="H2773" s="1"/>
      <c r="I2773" s="1"/>
      <c r="J2773" s="1"/>
      <c r="K2773" s="1"/>
      <c r="L2773" s="1"/>
      <c r="M2773" s="4"/>
      <c r="N2773" s="1"/>
      <c r="O2773" s="4"/>
      <c r="P2773" s="4"/>
      <c r="Q2773" s="4"/>
      <c r="R2773" s="4"/>
      <c r="S2773" s="4"/>
      <c r="T2773" s="1"/>
      <c r="U2773" s="1"/>
      <c r="V2773" s="1"/>
      <c r="W2773" s="1"/>
      <c r="X2773" s="1"/>
      <c r="Y2773" s="1"/>
    </row>
    <row r="2774" spans="1:25" ht="12.75" customHeight="1" x14ac:dyDescent="0.25">
      <c r="A2774" s="4">
        <v>3</v>
      </c>
      <c r="B2774" s="1" t="s">
        <v>671</v>
      </c>
      <c r="C2774" s="1" t="s">
        <v>672</v>
      </c>
      <c r="D2774" s="3" t="s">
        <v>21</v>
      </c>
      <c r="E2774" s="11">
        <v>1.6335000000000002</v>
      </c>
      <c r="F2774" s="11">
        <v>180</v>
      </c>
      <c r="G2774" s="11">
        <v>294.02999999999997</v>
      </c>
      <c r="H2774" s="1"/>
      <c r="I2774" s="1"/>
      <c r="J2774" s="1"/>
      <c r="K2774" s="1"/>
      <c r="L2774" s="1"/>
      <c r="M2774" s="4"/>
      <c r="N2774" s="1"/>
      <c r="O2774" s="4"/>
      <c r="P2774" s="4"/>
      <c r="Q2774" s="4"/>
      <c r="R2774" s="4"/>
      <c r="S2774" s="4"/>
      <c r="T2774" s="1"/>
      <c r="U2774" s="1"/>
      <c r="V2774" s="1"/>
      <c r="W2774" s="1"/>
      <c r="X2774" s="1"/>
      <c r="Y2774" s="1"/>
    </row>
    <row r="2775" spans="1:25" ht="12.75" customHeight="1" x14ac:dyDescent="0.25">
      <c r="A2775" s="4">
        <v>4</v>
      </c>
      <c r="B2775" s="1" t="s">
        <v>1801</v>
      </c>
      <c r="C2775" s="1" t="s">
        <v>2349</v>
      </c>
      <c r="D2775" s="3" t="s">
        <v>13</v>
      </c>
      <c r="E2775" s="11">
        <v>2.8500000000000001E-2</v>
      </c>
      <c r="F2775" s="11">
        <v>8246.16</v>
      </c>
      <c r="G2775" s="11">
        <v>235.02</v>
      </c>
      <c r="H2775" s="1"/>
      <c r="I2775" s="1"/>
      <c r="J2775" s="1"/>
      <c r="K2775" s="1"/>
      <c r="L2775" s="1"/>
      <c r="M2775" s="4"/>
      <c r="N2775" s="1"/>
      <c r="O2775" s="4"/>
      <c r="P2775" s="4"/>
      <c r="Q2775" s="4"/>
      <c r="R2775" s="4"/>
      <c r="S2775" s="4"/>
      <c r="T2775" s="1"/>
      <c r="U2775" s="1"/>
      <c r="V2775" s="1"/>
      <c r="W2775" s="1"/>
      <c r="X2775" s="1"/>
      <c r="Y2775" s="1"/>
    </row>
    <row r="2776" spans="1:25" ht="12.75" customHeight="1" x14ac:dyDescent="0.25">
      <c r="A2776" s="4">
        <v>5</v>
      </c>
      <c r="B2776" s="1" t="s">
        <v>2261</v>
      </c>
      <c r="C2776" s="2" t="s">
        <v>2350</v>
      </c>
      <c r="D2776" s="3" t="s">
        <v>2263</v>
      </c>
      <c r="E2776" s="11">
        <v>1.7000000000000001E-2</v>
      </c>
      <c r="F2776" s="11">
        <v>14981.25</v>
      </c>
      <c r="G2776" s="11">
        <v>254.68</v>
      </c>
      <c r="H2776" s="1"/>
      <c r="I2776" s="1"/>
      <c r="J2776" s="1"/>
      <c r="K2776" s="1"/>
      <c r="L2776" s="1"/>
      <c r="M2776" s="4"/>
      <c r="N2776" s="1"/>
      <c r="O2776" s="4"/>
      <c r="P2776" s="4"/>
      <c r="Q2776" s="4"/>
      <c r="R2776" s="4"/>
      <c r="S2776" s="4"/>
      <c r="T2776" s="1"/>
      <c r="U2776" s="1"/>
      <c r="V2776" s="1"/>
      <c r="W2776" s="1"/>
      <c r="X2776" s="1"/>
      <c r="Y2776" s="1"/>
    </row>
    <row r="2777" spans="1:25" ht="12.75" customHeight="1" x14ac:dyDescent="0.25">
      <c r="A2777" s="4">
        <v>6</v>
      </c>
      <c r="B2777" s="1" t="s">
        <v>2351</v>
      </c>
      <c r="C2777" s="2" t="s">
        <v>2352</v>
      </c>
      <c r="D2777" s="3" t="s">
        <v>1430</v>
      </c>
      <c r="E2777" s="11">
        <v>1.7000000000000002</v>
      </c>
      <c r="F2777" s="11">
        <v>806.08</v>
      </c>
      <c r="G2777" s="11">
        <v>1370.34</v>
      </c>
      <c r="H2777" s="1"/>
      <c r="I2777" s="1"/>
      <c r="J2777" s="1"/>
      <c r="K2777" s="1"/>
      <c r="L2777" s="1"/>
      <c r="M2777" s="4"/>
      <c r="N2777" s="1"/>
      <c r="O2777" s="4"/>
      <c r="P2777" s="4"/>
      <c r="Q2777" s="4"/>
      <c r="R2777" s="4"/>
      <c r="S2777" s="4"/>
      <c r="T2777" s="1"/>
      <c r="U2777" s="1"/>
      <c r="V2777" s="1"/>
      <c r="W2777" s="1"/>
      <c r="X2777" s="1"/>
      <c r="Y2777" s="1"/>
    </row>
    <row r="2778" spans="1:25" ht="12.75" customHeight="1" x14ac:dyDescent="0.25">
      <c r="A2778" s="4">
        <v>7</v>
      </c>
      <c r="B2778" s="1" t="s">
        <v>2353</v>
      </c>
      <c r="C2778" s="2" t="s">
        <v>2354</v>
      </c>
      <c r="D2778" s="3" t="s">
        <v>37</v>
      </c>
      <c r="E2778" s="11">
        <v>0.25</v>
      </c>
      <c r="F2778" s="11">
        <v>1861.74</v>
      </c>
      <c r="G2778" s="11">
        <v>465.44</v>
      </c>
      <c r="H2778" s="1"/>
      <c r="I2778" s="1"/>
      <c r="J2778" s="1"/>
      <c r="K2778" s="1"/>
      <c r="L2778" s="1"/>
      <c r="M2778" s="4"/>
      <c r="N2778" s="1"/>
      <c r="O2778" s="4"/>
      <c r="P2778" s="4"/>
      <c r="Q2778" s="4"/>
      <c r="R2778" s="4"/>
      <c r="S2778" s="4"/>
      <c r="T2778" s="1"/>
      <c r="U2778" s="1"/>
      <c r="V2778" s="1"/>
      <c r="W2778" s="1"/>
      <c r="X2778" s="1"/>
      <c r="Y2778" s="1"/>
    </row>
    <row r="2779" spans="1:25" ht="12.75" customHeight="1" x14ac:dyDescent="0.25">
      <c r="A2779" s="4">
        <v>8</v>
      </c>
      <c r="B2779" s="1" t="s">
        <v>1857</v>
      </c>
      <c r="C2779" s="2" t="s">
        <v>1858</v>
      </c>
      <c r="D2779" s="3" t="s">
        <v>19</v>
      </c>
      <c r="E2779" s="11">
        <v>2.5000000000000001E-2</v>
      </c>
      <c r="F2779" s="11">
        <v>23171.02</v>
      </c>
      <c r="G2779" s="11">
        <v>579.28</v>
      </c>
      <c r="H2779" s="1"/>
      <c r="I2779" s="1"/>
      <c r="J2779" s="1"/>
      <c r="K2779" s="1"/>
      <c r="L2779" s="1"/>
      <c r="M2779" s="4"/>
      <c r="N2779" s="1"/>
      <c r="O2779" s="4"/>
      <c r="P2779" s="4"/>
      <c r="Q2779" s="4"/>
      <c r="R2779" s="4"/>
      <c r="S2779" s="4"/>
      <c r="T2779" s="1"/>
      <c r="U2779" s="1"/>
      <c r="V2779" s="1"/>
      <c r="W2779" s="1"/>
      <c r="X2779" s="1"/>
      <c r="Y2779" s="1"/>
    </row>
    <row r="2780" spans="1:25" ht="12.75" customHeight="1" x14ac:dyDescent="0.25">
      <c r="A2780" s="4">
        <v>9</v>
      </c>
      <c r="B2780" s="1" t="s">
        <v>2355</v>
      </c>
      <c r="C2780" s="2" t="s">
        <v>2356</v>
      </c>
      <c r="D2780" s="3" t="s">
        <v>35</v>
      </c>
      <c r="E2780" s="11">
        <v>4</v>
      </c>
      <c r="F2780" s="11">
        <v>164.09</v>
      </c>
      <c r="G2780" s="11">
        <v>656.36</v>
      </c>
      <c r="H2780" s="1"/>
      <c r="I2780" s="1"/>
      <c r="J2780" s="1"/>
      <c r="K2780" s="1"/>
      <c r="L2780" s="1"/>
      <c r="M2780" s="4"/>
      <c r="N2780" s="1"/>
      <c r="O2780" s="4"/>
      <c r="P2780" s="4"/>
      <c r="Q2780" s="4"/>
      <c r="R2780" s="4"/>
      <c r="S2780" s="4"/>
      <c r="T2780" s="1"/>
      <c r="U2780" s="1"/>
      <c r="V2780" s="1"/>
      <c r="W2780" s="1"/>
      <c r="X2780" s="1"/>
      <c r="Y2780" s="1"/>
    </row>
    <row r="2781" spans="1:25" ht="12.75" customHeight="1" x14ac:dyDescent="0.25">
      <c r="A2781" s="4">
        <v>10</v>
      </c>
      <c r="B2781" s="1" t="s">
        <v>1843</v>
      </c>
      <c r="C2781" s="2" t="s">
        <v>1844</v>
      </c>
      <c r="D2781" s="3" t="s">
        <v>35</v>
      </c>
      <c r="E2781" s="11">
        <v>2</v>
      </c>
      <c r="F2781" s="11">
        <v>538.34</v>
      </c>
      <c r="G2781" s="11">
        <v>1076.68</v>
      </c>
      <c r="H2781" s="1"/>
      <c r="I2781" s="1"/>
      <c r="J2781" s="1"/>
      <c r="K2781" s="1"/>
      <c r="L2781" s="1"/>
      <c r="M2781" s="4"/>
      <c r="N2781" s="1"/>
      <c r="O2781" s="4"/>
      <c r="P2781" s="4"/>
      <c r="Q2781" s="4"/>
      <c r="R2781" s="4"/>
      <c r="S2781" s="4"/>
      <c r="T2781" s="1"/>
      <c r="U2781" s="1"/>
      <c r="V2781" s="1"/>
      <c r="W2781" s="1"/>
      <c r="X2781" s="1"/>
      <c r="Y2781" s="1"/>
    </row>
    <row r="2782" spans="1:25" ht="12.75" customHeight="1" x14ac:dyDescent="0.25">
      <c r="A2782" s="4">
        <v>11</v>
      </c>
      <c r="B2782" s="1" t="s">
        <v>1845</v>
      </c>
      <c r="C2782" s="1" t="s">
        <v>1846</v>
      </c>
      <c r="D2782" s="3" t="s">
        <v>35</v>
      </c>
      <c r="E2782" s="11">
        <v>2</v>
      </c>
      <c r="F2782" s="11">
        <v>146.37</v>
      </c>
      <c r="G2782" s="11">
        <v>292.74</v>
      </c>
      <c r="H2782" s="1"/>
      <c r="I2782" s="1"/>
      <c r="J2782" s="1"/>
      <c r="K2782" s="1"/>
      <c r="L2782" s="1"/>
      <c r="M2782" s="4"/>
      <c r="N2782" s="1"/>
      <c r="O2782" s="4"/>
      <c r="P2782" s="4"/>
      <c r="Q2782" s="4"/>
      <c r="R2782" s="4"/>
      <c r="S2782" s="4"/>
      <c r="T2782" s="1"/>
      <c r="U2782" s="1"/>
      <c r="V2782" s="1"/>
      <c r="W2782" s="1"/>
      <c r="X2782" s="1"/>
      <c r="Y2782" s="1"/>
    </row>
    <row r="2783" spans="1:25" ht="12.75" customHeight="1" x14ac:dyDescent="0.25">
      <c r="A2783" s="4">
        <v>12</v>
      </c>
      <c r="B2783" s="1" t="s">
        <v>2097</v>
      </c>
      <c r="C2783" s="1" t="s">
        <v>2098</v>
      </c>
      <c r="D2783" s="3" t="s">
        <v>35</v>
      </c>
      <c r="E2783" s="11">
        <v>2</v>
      </c>
      <c r="F2783" s="11">
        <v>262.83999999999997</v>
      </c>
      <c r="G2783" s="11">
        <v>525.67999999999995</v>
      </c>
      <c r="H2783" s="1"/>
      <c r="I2783" s="1"/>
      <c r="J2783" s="1"/>
      <c r="K2783" s="1"/>
      <c r="L2783" s="1"/>
      <c r="M2783" s="4"/>
      <c r="N2783" s="1"/>
      <c r="O2783" s="4"/>
      <c r="P2783" s="4"/>
      <c r="Q2783" s="4"/>
      <c r="R2783" s="4"/>
      <c r="S2783" s="4"/>
      <c r="T2783" s="1"/>
      <c r="U2783" s="1"/>
      <c r="V2783" s="1"/>
      <c r="W2783" s="1"/>
      <c r="X2783" s="1"/>
      <c r="Y2783" s="1"/>
    </row>
    <row r="2784" spans="1:25" ht="12.75" customHeight="1" x14ac:dyDescent="0.25">
      <c r="A2784" s="4">
        <v>1</v>
      </c>
      <c r="B2784" s="1" t="s">
        <v>2304</v>
      </c>
      <c r="C2784" s="2" t="s">
        <v>2305</v>
      </c>
      <c r="D2784" s="3" t="s">
        <v>2012</v>
      </c>
      <c r="E2784" s="11">
        <v>2E-3</v>
      </c>
      <c r="F2784" s="11">
        <v>558022.01</v>
      </c>
      <c r="G2784" s="11">
        <v>1116.04</v>
      </c>
      <c r="H2784" s="1"/>
      <c r="I2784" s="1"/>
      <c r="J2784" s="1"/>
      <c r="K2784" s="1"/>
      <c r="L2784" s="1"/>
      <c r="M2784" s="4"/>
      <c r="N2784" s="1"/>
      <c r="O2784" s="4"/>
      <c r="P2784" s="4"/>
      <c r="Q2784" s="4"/>
      <c r="R2784" s="4"/>
      <c r="S2784" s="4"/>
      <c r="T2784" s="1"/>
      <c r="U2784" s="1"/>
      <c r="V2784" s="1"/>
      <c r="W2784" s="1"/>
      <c r="X2784" s="1"/>
      <c r="Y2784" s="1"/>
    </row>
    <row r="2785" spans="1:25" ht="12.75" customHeight="1" x14ac:dyDescent="0.25">
      <c r="A2785" s="4">
        <v>1</v>
      </c>
      <c r="B2785" s="1" t="s">
        <v>2304</v>
      </c>
      <c r="C2785" s="2" t="s">
        <v>2305</v>
      </c>
      <c r="D2785" s="3" t="s">
        <v>2012</v>
      </c>
      <c r="E2785" s="11">
        <v>2.7000000000000001E-3</v>
      </c>
      <c r="F2785" s="11">
        <v>558022.01</v>
      </c>
      <c r="G2785" s="11">
        <v>1506.66</v>
      </c>
      <c r="H2785" s="1"/>
      <c r="I2785" s="1"/>
      <c r="J2785" s="1"/>
      <c r="K2785" s="1"/>
      <c r="L2785" s="1"/>
      <c r="M2785" s="4"/>
      <c r="N2785" s="1"/>
      <c r="O2785" s="4"/>
      <c r="P2785" s="4"/>
      <c r="Q2785" s="4"/>
      <c r="R2785" s="4"/>
      <c r="S2785" s="4"/>
      <c r="T2785" s="1"/>
      <c r="U2785" s="1"/>
      <c r="V2785" s="1"/>
      <c r="W2785" s="1"/>
      <c r="X2785" s="1"/>
      <c r="Y2785" s="1"/>
    </row>
    <row r="2786" spans="1:25" ht="12.75" customHeight="1" x14ac:dyDescent="0.25">
      <c r="A2786" s="4">
        <v>2</v>
      </c>
      <c r="B2786" s="1" t="s">
        <v>2040</v>
      </c>
      <c r="C2786" s="2" t="s">
        <v>2041</v>
      </c>
      <c r="D2786" s="3" t="s">
        <v>21</v>
      </c>
      <c r="E2786" s="11">
        <v>1.6580000000000001E-2</v>
      </c>
      <c r="F2786" s="11">
        <v>66106.92</v>
      </c>
      <c r="G2786" s="11">
        <v>1096.05</v>
      </c>
      <c r="H2786" s="1"/>
      <c r="I2786" s="1"/>
      <c r="J2786" s="1"/>
      <c r="K2786" s="1"/>
      <c r="L2786" s="1"/>
      <c r="M2786" s="4"/>
      <c r="N2786" s="1"/>
      <c r="O2786" s="4"/>
      <c r="P2786" s="4"/>
      <c r="Q2786" s="4"/>
      <c r="R2786" s="4"/>
      <c r="S2786" s="4"/>
      <c r="T2786" s="1"/>
      <c r="U2786" s="1"/>
      <c r="V2786" s="1"/>
      <c r="W2786" s="1"/>
      <c r="X2786" s="1"/>
      <c r="Y2786" s="1"/>
    </row>
    <row r="2787" spans="1:25" ht="12.75" customHeight="1" x14ac:dyDescent="0.25">
      <c r="A2787" s="4">
        <v>1</v>
      </c>
      <c r="B2787" s="1" t="s">
        <v>2357</v>
      </c>
      <c r="C2787" s="2" t="s">
        <v>2358</v>
      </c>
      <c r="D2787" s="3" t="s">
        <v>10</v>
      </c>
      <c r="E2787" s="11">
        <v>8.0999999999999996E-3</v>
      </c>
      <c r="F2787" s="11">
        <v>69349.41</v>
      </c>
      <c r="G2787" s="11">
        <v>561.73</v>
      </c>
      <c r="H2787" s="1"/>
      <c r="I2787" s="1"/>
      <c r="J2787" s="1"/>
      <c r="K2787" s="1"/>
      <c r="L2787" s="1"/>
      <c r="M2787" s="4"/>
      <c r="N2787" s="1"/>
      <c r="O2787" s="4"/>
      <c r="P2787" s="4"/>
      <c r="Q2787" s="4"/>
      <c r="R2787" s="4"/>
      <c r="S2787" s="4"/>
      <c r="T2787" s="1"/>
      <c r="U2787" s="1"/>
      <c r="V2787" s="1"/>
      <c r="W2787" s="1"/>
      <c r="X2787" s="1"/>
      <c r="Y2787" s="1"/>
    </row>
    <row r="2788" spans="1:25" ht="12.75" customHeight="1" x14ac:dyDescent="0.25">
      <c r="A2788" s="4">
        <v>2</v>
      </c>
      <c r="B2788" s="1" t="s">
        <v>669</v>
      </c>
      <c r="C2788" s="2" t="s">
        <v>2002</v>
      </c>
      <c r="D2788" s="3" t="s">
        <v>10</v>
      </c>
      <c r="E2788" s="11">
        <v>6.4000000000000003E-3</v>
      </c>
      <c r="F2788" s="11">
        <v>88291.26</v>
      </c>
      <c r="G2788" s="11">
        <v>565.05999999999995</v>
      </c>
      <c r="H2788" s="1"/>
      <c r="I2788" s="1"/>
      <c r="J2788" s="1"/>
      <c r="K2788" s="1"/>
      <c r="L2788" s="1"/>
      <c r="M2788" s="4"/>
      <c r="N2788" s="1"/>
      <c r="O2788" s="4"/>
      <c r="P2788" s="4"/>
      <c r="Q2788" s="4"/>
      <c r="R2788" s="4"/>
      <c r="S2788" s="4"/>
      <c r="T2788" s="1"/>
      <c r="U2788" s="1"/>
      <c r="V2788" s="1"/>
      <c r="W2788" s="1"/>
      <c r="X2788" s="1"/>
      <c r="Y2788" s="1"/>
    </row>
    <row r="2789" spans="1:25" ht="12.75" customHeight="1" x14ac:dyDescent="0.25">
      <c r="A2789" s="4">
        <v>3</v>
      </c>
      <c r="B2789" s="2" t="s">
        <v>2537</v>
      </c>
      <c r="C2789" s="2" t="s">
        <v>2318</v>
      </c>
      <c r="D2789" s="3" t="s">
        <v>13</v>
      </c>
      <c r="E2789" s="11">
        <v>1.2E-2</v>
      </c>
      <c r="F2789" s="11">
        <v>13396.07</v>
      </c>
      <c r="G2789" s="11">
        <v>160.75</v>
      </c>
      <c r="H2789" s="1"/>
      <c r="I2789" s="1"/>
      <c r="J2789" s="1"/>
      <c r="K2789" s="1"/>
      <c r="L2789" s="1"/>
      <c r="M2789" s="4"/>
      <c r="N2789" s="1"/>
      <c r="O2789" s="4"/>
      <c r="P2789" s="4"/>
      <c r="Q2789" s="4"/>
      <c r="R2789" s="4"/>
      <c r="S2789" s="4"/>
      <c r="T2789" s="1"/>
      <c r="U2789" s="1"/>
      <c r="V2789" s="1"/>
      <c r="W2789" s="1"/>
      <c r="X2789" s="1"/>
      <c r="Y2789" s="1"/>
    </row>
    <row r="2790" spans="1:25" ht="12.75" customHeight="1" x14ac:dyDescent="0.25">
      <c r="A2790" s="4">
        <v>4</v>
      </c>
      <c r="B2790" s="1" t="s">
        <v>2005</v>
      </c>
      <c r="C2790" s="2" t="s">
        <v>2006</v>
      </c>
      <c r="D2790" s="3" t="s">
        <v>43</v>
      </c>
      <c r="E2790" s="11">
        <v>0.16200000000000001</v>
      </c>
      <c r="F2790" s="11">
        <v>11968.99</v>
      </c>
      <c r="G2790" s="11">
        <v>1938.98</v>
      </c>
      <c r="H2790" s="1"/>
      <c r="I2790" s="1"/>
      <c r="J2790" s="1"/>
      <c r="K2790" s="1"/>
      <c r="L2790" s="1"/>
      <c r="M2790" s="4"/>
      <c r="N2790" s="1"/>
      <c r="O2790" s="4"/>
      <c r="P2790" s="4"/>
      <c r="Q2790" s="4"/>
      <c r="R2790" s="4"/>
      <c r="S2790" s="4"/>
      <c r="T2790" s="1"/>
      <c r="U2790" s="1"/>
      <c r="V2790" s="1"/>
      <c r="W2790" s="1"/>
      <c r="X2790" s="1"/>
      <c r="Y2790" s="1"/>
    </row>
    <row r="2791" spans="1:25" ht="12.75" customHeight="1" x14ac:dyDescent="0.25">
      <c r="A2791" s="4">
        <v>5</v>
      </c>
      <c r="B2791" s="1" t="s">
        <v>1801</v>
      </c>
      <c r="C2791" s="2" t="s">
        <v>1802</v>
      </c>
      <c r="D2791" s="3" t="s">
        <v>13</v>
      </c>
      <c r="E2791" s="11">
        <v>8.1000000000000003E-2</v>
      </c>
      <c r="F2791" s="11">
        <v>8246.16</v>
      </c>
      <c r="G2791" s="11">
        <v>667.94</v>
      </c>
      <c r="H2791" s="1"/>
      <c r="I2791" s="1"/>
      <c r="J2791" s="1"/>
      <c r="K2791" s="1"/>
      <c r="L2791" s="1"/>
      <c r="M2791" s="4"/>
      <c r="N2791" s="1"/>
      <c r="O2791" s="4"/>
      <c r="P2791" s="4"/>
      <c r="Q2791" s="4"/>
      <c r="R2791" s="4"/>
      <c r="S2791" s="4"/>
      <c r="T2791" s="1"/>
      <c r="U2791" s="1"/>
      <c r="V2791" s="1"/>
      <c r="W2791" s="1"/>
      <c r="X2791" s="1"/>
      <c r="Y2791" s="1"/>
    </row>
    <row r="2792" spans="1:25" ht="12.75" customHeight="1" x14ac:dyDescent="0.25">
      <c r="A2792" s="4">
        <v>6</v>
      </c>
      <c r="B2792" s="1" t="s">
        <v>671</v>
      </c>
      <c r="C2792" s="1" t="s">
        <v>672</v>
      </c>
      <c r="D2792" s="3" t="s">
        <v>21</v>
      </c>
      <c r="E2792" s="11">
        <v>10.88</v>
      </c>
      <c r="F2792" s="11">
        <v>180</v>
      </c>
      <c r="G2792" s="11">
        <v>1958.4</v>
      </c>
      <c r="H2792" s="1"/>
      <c r="I2792" s="1"/>
      <c r="J2792" s="1"/>
      <c r="K2792" s="1"/>
      <c r="L2792" s="1"/>
      <c r="M2792" s="4"/>
      <c r="N2792" s="1"/>
      <c r="O2792" s="4"/>
      <c r="P2792" s="4"/>
      <c r="Q2792" s="4"/>
      <c r="R2792" s="4"/>
      <c r="S2792" s="4"/>
      <c r="T2792" s="1"/>
      <c r="U2792" s="1"/>
      <c r="V2792" s="1"/>
      <c r="W2792" s="1"/>
      <c r="X2792" s="1"/>
      <c r="Y2792" s="1"/>
    </row>
    <row r="2793" spans="1:25" ht="12.75" customHeight="1" x14ac:dyDescent="0.25">
      <c r="A2793" s="4">
        <v>7</v>
      </c>
      <c r="B2793" s="1" t="s">
        <v>430</v>
      </c>
      <c r="C2793" s="2" t="s">
        <v>2303</v>
      </c>
      <c r="D2793" s="3" t="s">
        <v>13</v>
      </c>
      <c r="E2793" s="11">
        <v>2.5400000000000002E-3</v>
      </c>
      <c r="F2793" s="11">
        <v>302095.49</v>
      </c>
      <c r="G2793" s="11">
        <v>767.32</v>
      </c>
      <c r="H2793" s="1"/>
      <c r="I2793" s="1"/>
      <c r="J2793" s="1"/>
      <c r="K2793" s="1"/>
      <c r="L2793" s="1"/>
      <c r="M2793" s="4"/>
      <c r="N2793" s="1"/>
      <c r="O2793" s="4"/>
      <c r="P2793" s="4"/>
      <c r="Q2793" s="4"/>
      <c r="R2793" s="4"/>
      <c r="S2793" s="4"/>
      <c r="T2793" s="1"/>
      <c r="U2793" s="1"/>
      <c r="V2793" s="1"/>
      <c r="W2793" s="1"/>
      <c r="X2793" s="1"/>
      <c r="Y2793" s="1"/>
    </row>
    <row r="2794" spans="1:25" ht="12.75" customHeight="1" x14ac:dyDescent="0.25">
      <c r="A2794" s="4">
        <v>8</v>
      </c>
      <c r="B2794" s="1" t="s">
        <v>2304</v>
      </c>
      <c r="C2794" s="2" t="s">
        <v>2305</v>
      </c>
      <c r="D2794" s="3" t="s">
        <v>2012</v>
      </c>
      <c r="E2794" s="11">
        <v>1.8000000000000002E-2</v>
      </c>
      <c r="F2794" s="11">
        <v>558022.01</v>
      </c>
      <c r="G2794" s="11">
        <v>10044.4</v>
      </c>
      <c r="H2794" s="1"/>
      <c r="I2794" s="1"/>
      <c r="J2794" s="1"/>
      <c r="K2794" s="1"/>
      <c r="L2794" s="1"/>
      <c r="M2794" s="4"/>
      <c r="N2794" s="1"/>
      <c r="O2794" s="4"/>
      <c r="P2794" s="4"/>
      <c r="Q2794" s="4"/>
      <c r="R2794" s="4"/>
      <c r="S2794" s="4"/>
      <c r="T2794" s="1"/>
      <c r="U2794" s="1"/>
      <c r="V2794" s="1"/>
      <c r="W2794" s="1"/>
      <c r="X2794" s="1"/>
      <c r="Y2794" s="1"/>
    </row>
    <row r="2795" spans="1:25" ht="12.75" customHeight="1" x14ac:dyDescent="0.25">
      <c r="A2795" s="4">
        <v>9</v>
      </c>
      <c r="B2795" s="1" t="s">
        <v>1955</v>
      </c>
      <c r="C2795" s="2" t="s">
        <v>1956</v>
      </c>
      <c r="D2795" s="3" t="s">
        <v>21</v>
      </c>
      <c r="E2795" s="11">
        <v>0.25320000000000004</v>
      </c>
      <c r="F2795" s="11">
        <v>21525.03</v>
      </c>
      <c r="G2795" s="11">
        <v>5450.14</v>
      </c>
      <c r="H2795" s="1"/>
      <c r="I2795" s="1"/>
      <c r="J2795" s="1"/>
      <c r="K2795" s="1"/>
      <c r="L2795" s="1"/>
      <c r="M2795" s="4"/>
      <c r="N2795" s="1"/>
      <c r="O2795" s="4"/>
      <c r="P2795" s="4"/>
      <c r="Q2795" s="4"/>
      <c r="R2795" s="4"/>
      <c r="S2795" s="4"/>
      <c r="T2795" s="1"/>
      <c r="U2795" s="1"/>
      <c r="V2795" s="1"/>
      <c r="W2795" s="1"/>
      <c r="X2795" s="1"/>
      <c r="Y2795" s="1"/>
    </row>
    <row r="2796" spans="1:25" ht="12.75" customHeight="1" x14ac:dyDescent="0.25">
      <c r="A2796" s="4">
        <v>10</v>
      </c>
      <c r="B2796" s="1" t="s">
        <v>1876</v>
      </c>
      <c r="C2796" s="2" t="s">
        <v>1877</v>
      </c>
      <c r="D2796" s="3" t="s">
        <v>21</v>
      </c>
      <c r="E2796" s="11">
        <v>6.600000000000001E-4</v>
      </c>
      <c r="F2796" s="11">
        <v>20153.68</v>
      </c>
      <c r="G2796" s="11">
        <v>13.3</v>
      </c>
      <c r="H2796" s="1"/>
      <c r="I2796" s="1"/>
      <c r="J2796" s="1"/>
      <c r="K2796" s="1"/>
      <c r="L2796" s="1"/>
      <c r="M2796" s="4"/>
      <c r="N2796" s="1"/>
      <c r="O2796" s="4"/>
      <c r="P2796" s="4"/>
      <c r="Q2796" s="4"/>
      <c r="R2796" s="4"/>
      <c r="S2796" s="4"/>
      <c r="T2796" s="1"/>
      <c r="U2796" s="1"/>
      <c r="V2796" s="1"/>
      <c r="W2796" s="1"/>
      <c r="X2796" s="1"/>
      <c r="Y2796" s="1"/>
    </row>
    <row r="2797" spans="1:25" ht="12.75" customHeight="1" x14ac:dyDescent="0.25">
      <c r="A2797" s="4">
        <v>11</v>
      </c>
      <c r="B2797" s="1" t="s">
        <v>397</v>
      </c>
      <c r="C2797" s="2" t="s">
        <v>398</v>
      </c>
      <c r="D2797" s="3" t="s">
        <v>21</v>
      </c>
      <c r="E2797" s="11">
        <v>4.47E-3</v>
      </c>
      <c r="F2797" s="11">
        <v>73560.13</v>
      </c>
      <c r="G2797" s="11">
        <v>328.81</v>
      </c>
      <c r="H2797" s="1"/>
      <c r="I2797" s="1"/>
      <c r="J2797" s="1"/>
      <c r="K2797" s="1"/>
      <c r="L2797" s="1"/>
      <c r="M2797" s="4"/>
      <c r="N2797" s="1"/>
      <c r="O2797" s="4"/>
      <c r="P2797" s="4"/>
      <c r="Q2797" s="4"/>
      <c r="R2797" s="4"/>
      <c r="S2797" s="4"/>
      <c r="T2797" s="1"/>
      <c r="U2797" s="1"/>
      <c r="V2797" s="1"/>
      <c r="W2797" s="1"/>
      <c r="X2797" s="1"/>
      <c r="Y2797" s="1"/>
    </row>
    <row r="2798" spans="1:25" ht="12.75" customHeight="1" x14ac:dyDescent="0.25">
      <c r="A2798" s="4">
        <v>12</v>
      </c>
      <c r="B2798" s="1" t="s">
        <v>2359</v>
      </c>
      <c r="C2798" s="2" t="s">
        <v>2360</v>
      </c>
      <c r="D2798" s="3" t="s">
        <v>21</v>
      </c>
      <c r="E2798" s="11">
        <v>1.746E-2</v>
      </c>
      <c r="F2798" s="11">
        <v>62826.14</v>
      </c>
      <c r="G2798" s="11">
        <v>1096.94</v>
      </c>
      <c r="H2798" s="1"/>
      <c r="I2798" s="1"/>
      <c r="J2798" s="1"/>
      <c r="K2798" s="1"/>
      <c r="L2798" s="1"/>
      <c r="M2798" s="4"/>
      <c r="N2798" s="1"/>
      <c r="O2798" s="4"/>
      <c r="P2798" s="4"/>
      <c r="Q2798" s="4"/>
      <c r="R2798" s="4"/>
      <c r="S2798" s="4"/>
      <c r="T2798" s="1"/>
      <c r="U2798" s="1"/>
      <c r="V2798" s="1"/>
      <c r="W2798" s="1"/>
      <c r="X2798" s="1"/>
      <c r="Y2798" s="1"/>
    </row>
    <row r="2799" spans="1:25" ht="12.75" customHeight="1" x14ac:dyDescent="0.25">
      <c r="A2799" s="4">
        <v>13</v>
      </c>
      <c r="B2799" s="1" t="s">
        <v>2338</v>
      </c>
      <c r="C2799" s="2" t="s">
        <v>2339</v>
      </c>
      <c r="D2799" s="3" t="s">
        <v>13</v>
      </c>
      <c r="E2799" s="11">
        <v>2.9000000000000002E-3</v>
      </c>
      <c r="F2799" s="11">
        <v>63613.94</v>
      </c>
      <c r="G2799" s="11">
        <v>184.48</v>
      </c>
      <c r="H2799" s="1"/>
      <c r="I2799" s="1"/>
      <c r="J2799" s="1"/>
      <c r="K2799" s="1"/>
      <c r="L2799" s="1"/>
      <c r="M2799" s="4"/>
      <c r="N2799" s="1"/>
      <c r="O2799" s="4"/>
      <c r="P2799" s="4"/>
      <c r="Q2799" s="4"/>
      <c r="R2799" s="4"/>
      <c r="S2799" s="4"/>
      <c r="T2799" s="1"/>
      <c r="U2799" s="1"/>
      <c r="V2799" s="1"/>
      <c r="W2799" s="1"/>
      <c r="X2799" s="1"/>
      <c r="Y2799" s="1"/>
    </row>
    <row r="2800" spans="1:25" ht="12.75" customHeight="1" x14ac:dyDescent="0.25">
      <c r="A2800" s="4">
        <v>14</v>
      </c>
      <c r="B2800" s="2" t="s">
        <v>2540</v>
      </c>
      <c r="C2800" s="2" t="s">
        <v>2325</v>
      </c>
      <c r="D2800" s="3" t="s">
        <v>35</v>
      </c>
      <c r="E2800" s="11">
        <v>1</v>
      </c>
      <c r="F2800" s="11">
        <v>3774.77</v>
      </c>
      <c r="G2800" s="11">
        <v>3774.77</v>
      </c>
      <c r="H2800" s="1"/>
      <c r="I2800" s="1"/>
      <c r="J2800" s="1"/>
      <c r="K2800" s="1"/>
      <c r="L2800" s="1"/>
      <c r="M2800" s="4"/>
      <c r="N2800" s="1"/>
      <c r="O2800" s="4"/>
      <c r="P2800" s="4"/>
      <c r="Q2800" s="4"/>
      <c r="R2800" s="4"/>
      <c r="S2800" s="4"/>
      <c r="T2800" s="1"/>
      <c r="U2800" s="1"/>
      <c r="V2800" s="1"/>
      <c r="W2800" s="1"/>
      <c r="X2800" s="1"/>
      <c r="Y2800" s="1"/>
    </row>
    <row r="2801" spans="1:25" ht="12.75" customHeight="1" x14ac:dyDescent="0.25">
      <c r="A2801" s="4">
        <v>15</v>
      </c>
      <c r="B2801" s="2" t="s">
        <v>2536</v>
      </c>
      <c r="C2801" s="2" t="s">
        <v>2309</v>
      </c>
      <c r="D2801" s="3" t="s">
        <v>35</v>
      </c>
      <c r="E2801" s="11">
        <v>1</v>
      </c>
      <c r="F2801" s="11">
        <v>324.68</v>
      </c>
      <c r="G2801" s="11">
        <v>324.68</v>
      </c>
      <c r="H2801" s="1"/>
      <c r="I2801" s="1"/>
      <c r="J2801" s="1"/>
      <c r="K2801" s="1"/>
      <c r="L2801" s="1"/>
      <c r="M2801" s="4"/>
      <c r="N2801" s="1"/>
      <c r="O2801" s="4"/>
      <c r="P2801" s="4"/>
      <c r="Q2801" s="4"/>
      <c r="R2801" s="4"/>
      <c r="S2801" s="4"/>
      <c r="T2801" s="1"/>
      <c r="U2801" s="1"/>
      <c r="V2801" s="1"/>
      <c r="W2801" s="1"/>
      <c r="X2801" s="1"/>
      <c r="Y2801" s="1"/>
    </row>
    <row r="2802" spans="1:25" ht="12.75" customHeight="1" x14ac:dyDescent="0.25">
      <c r="A2802" s="4">
        <v>16</v>
      </c>
      <c r="B2802" s="1" t="s">
        <v>2310</v>
      </c>
      <c r="C2802" s="1" t="s">
        <v>2311</v>
      </c>
      <c r="D2802" s="3" t="s">
        <v>35</v>
      </c>
      <c r="E2802" s="11">
        <v>1</v>
      </c>
      <c r="F2802" s="11">
        <v>163.81</v>
      </c>
      <c r="G2802" s="11">
        <v>163.81</v>
      </c>
      <c r="H2802" s="1"/>
      <c r="I2802" s="1"/>
      <c r="J2802" s="1"/>
      <c r="K2802" s="1"/>
      <c r="L2802" s="1"/>
      <c r="M2802" s="4"/>
      <c r="N2802" s="1"/>
      <c r="O2802" s="4"/>
      <c r="P2802" s="4"/>
      <c r="Q2802" s="4"/>
      <c r="R2802" s="4"/>
      <c r="S2802" s="4"/>
      <c r="T2802" s="1"/>
      <c r="U2802" s="1"/>
      <c r="V2802" s="1"/>
      <c r="W2802" s="1"/>
      <c r="X2802" s="1"/>
      <c r="Y2802" s="1"/>
    </row>
    <row r="2803" spans="1:25" ht="12.75" customHeight="1" x14ac:dyDescent="0.25">
      <c r="A2803" s="4">
        <v>17</v>
      </c>
      <c r="B2803" s="1" t="s">
        <v>2312</v>
      </c>
      <c r="C2803" s="1" t="s">
        <v>2313</v>
      </c>
      <c r="D2803" s="3" t="s">
        <v>35</v>
      </c>
      <c r="E2803" s="11">
        <v>1</v>
      </c>
      <c r="F2803" s="11">
        <v>1841.74</v>
      </c>
      <c r="G2803" s="11">
        <v>1841.74</v>
      </c>
      <c r="H2803" s="1"/>
      <c r="I2803" s="1"/>
      <c r="J2803" s="1"/>
      <c r="K2803" s="1"/>
      <c r="L2803" s="1"/>
      <c r="M2803" s="4"/>
      <c r="N2803" s="1"/>
      <c r="O2803" s="4"/>
      <c r="P2803" s="4"/>
      <c r="Q2803" s="4"/>
      <c r="R2803" s="4"/>
      <c r="S2803" s="4"/>
      <c r="T2803" s="1"/>
      <c r="U2803" s="1"/>
      <c r="V2803" s="1"/>
      <c r="W2803" s="1"/>
      <c r="X2803" s="1"/>
      <c r="Y2803" s="1"/>
    </row>
    <row r="2804" spans="1:25" ht="12.75" customHeight="1" x14ac:dyDescent="0.25">
      <c r="A2804" s="4">
        <v>18</v>
      </c>
      <c r="B2804" s="1" t="s">
        <v>2314</v>
      </c>
      <c r="C2804" s="1" t="s">
        <v>2315</v>
      </c>
      <c r="D2804" s="3" t="s">
        <v>149</v>
      </c>
      <c r="E2804" s="11">
        <v>5.4800000000000005E-3</v>
      </c>
      <c r="F2804" s="11">
        <v>40.93</v>
      </c>
      <c r="G2804" s="11">
        <v>0.22</v>
      </c>
      <c r="H2804" s="1"/>
      <c r="I2804" s="1"/>
      <c r="J2804" s="1"/>
      <c r="K2804" s="1"/>
      <c r="L2804" s="1"/>
      <c r="M2804" s="4"/>
      <c r="N2804" s="1"/>
      <c r="O2804" s="4"/>
      <c r="P2804" s="4"/>
      <c r="Q2804" s="4"/>
      <c r="R2804" s="4"/>
      <c r="S2804" s="4"/>
      <c r="T2804" s="1"/>
      <c r="U2804" s="1"/>
      <c r="V2804" s="1"/>
      <c r="W2804" s="1"/>
      <c r="X2804" s="1"/>
      <c r="Y2804" s="1"/>
    </row>
    <row r="2805" spans="1:25" ht="12.75" customHeight="1" x14ac:dyDescent="0.25">
      <c r="A2805" s="4">
        <v>19</v>
      </c>
      <c r="B2805" s="1" t="s">
        <v>2301</v>
      </c>
      <c r="C2805" s="1" t="s">
        <v>2316</v>
      </c>
      <c r="D2805" s="3" t="s">
        <v>159</v>
      </c>
      <c r="E2805" s="11">
        <v>2.2000000000000002</v>
      </c>
      <c r="F2805" s="11">
        <v>1051.29</v>
      </c>
      <c r="G2805" s="11">
        <v>2312.84</v>
      </c>
      <c r="H2805" s="1"/>
      <c r="I2805" s="1"/>
      <c r="J2805" s="1"/>
      <c r="K2805" s="1"/>
      <c r="L2805" s="1"/>
      <c r="M2805" s="4"/>
      <c r="N2805" s="1"/>
      <c r="O2805" s="4"/>
      <c r="P2805" s="4"/>
      <c r="Q2805" s="4"/>
      <c r="R2805" s="4"/>
      <c r="S2805" s="4"/>
      <c r="T2805" s="1"/>
      <c r="U2805" s="1"/>
      <c r="V2805" s="1"/>
      <c r="W2805" s="1"/>
      <c r="X2805" s="1"/>
      <c r="Y2805" s="1"/>
    </row>
    <row r="2806" spans="1:25" ht="12.75" customHeight="1" x14ac:dyDescent="0.25">
      <c r="A2806" s="4">
        <v>20</v>
      </c>
      <c r="B2806" s="1" t="s">
        <v>2036</v>
      </c>
      <c r="C2806" s="1" t="s">
        <v>2037</v>
      </c>
      <c r="D2806" s="3" t="s">
        <v>21</v>
      </c>
      <c r="E2806" s="11">
        <v>4.2100000000000005E-2</v>
      </c>
      <c r="F2806" s="11">
        <v>34598.75</v>
      </c>
      <c r="G2806" s="11">
        <v>1456.61</v>
      </c>
      <c r="H2806" s="1"/>
      <c r="I2806" s="1"/>
      <c r="J2806" s="1"/>
      <c r="K2806" s="1"/>
      <c r="L2806" s="1"/>
      <c r="M2806" s="4"/>
      <c r="N2806" s="1"/>
      <c r="O2806" s="4"/>
      <c r="P2806" s="4"/>
      <c r="Q2806" s="4"/>
      <c r="R2806" s="4"/>
      <c r="S2806" s="4"/>
      <c r="T2806" s="1"/>
      <c r="U2806" s="1"/>
      <c r="V2806" s="1"/>
      <c r="W2806" s="1"/>
      <c r="X2806" s="1"/>
      <c r="Y2806" s="1"/>
    </row>
    <row r="2807" spans="1:25" ht="12.75" customHeight="1" x14ac:dyDescent="0.25">
      <c r="A2807" s="4">
        <v>21</v>
      </c>
      <c r="B2807" s="1" t="s">
        <v>2341</v>
      </c>
      <c r="C2807" s="2" t="s">
        <v>2342</v>
      </c>
      <c r="D2807" s="3" t="s">
        <v>43</v>
      </c>
      <c r="E2807" s="11">
        <v>0.02</v>
      </c>
      <c r="F2807" s="11">
        <v>9290.8799999999992</v>
      </c>
      <c r="G2807" s="11">
        <v>185.82</v>
      </c>
      <c r="H2807" s="1"/>
      <c r="I2807" s="1"/>
      <c r="J2807" s="1"/>
      <c r="K2807" s="1"/>
      <c r="L2807" s="1"/>
      <c r="M2807" s="4"/>
      <c r="N2807" s="1"/>
      <c r="O2807" s="4"/>
      <c r="P2807" s="4"/>
      <c r="Q2807" s="4"/>
      <c r="R2807" s="4"/>
      <c r="S2807" s="4"/>
      <c r="T2807" s="1"/>
      <c r="U2807" s="1"/>
      <c r="V2807" s="1"/>
      <c r="W2807" s="1"/>
      <c r="X2807" s="1"/>
      <c r="Y2807" s="1"/>
    </row>
    <row r="2808" spans="1:25" ht="12.75" customHeight="1" x14ac:dyDescent="0.25">
      <c r="A2808" s="4" t="s">
        <v>2361</v>
      </c>
      <c r="B2808" s="1"/>
      <c r="C2808" s="1"/>
      <c r="D2808" s="3"/>
      <c r="E2808" s="3"/>
      <c r="F2808" s="3"/>
      <c r="G2808" s="3"/>
      <c r="H2808" s="1"/>
      <c r="I2808" s="1"/>
      <c r="J2808" s="1"/>
      <c r="K2808" s="1"/>
      <c r="L2808" s="1"/>
      <c r="M2808" s="4"/>
      <c r="N2808" s="1"/>
      <c r="O2808" s="4"/>
      <c r="P2808" s="4"/>
      <c r="Q2808" s="4"/>
      <c r="R2808" s="4"/>
      <c r="S2808" s="4"/>
      <c r="T2808" s="1"/>
      <c r="U2808" s="1"/>
      <c r="V2808" s="1"/>
      <c r="W2808" s="1"/>
      <c r="X2808" s="1"/>
      <c r="Y2808" s="1"/>
    </row>
    <row r="2809" spans="1:25" ht="12.75" customHeight="1" x14ac:dyDescent="0.25">
      <c r="A2809" s="4">
        <v>1</v>
      </c>
      <c r="B2809" s="1" t="s">
        <v>2357</v>
      </c>
      <c r="C2809" s="2" t="s">
        <v>2358</v>
      </c>
      <c r="D2809" s="3" t="s">
        <v>10</v>
      </c>
      <c r="E2809" s="11">
        <v>3.5750000000000004E-2</v>
      </c>
      <c r="F2809" s="11">
        <v>69349.41</v>
      </c>
      <c r="G2809" s="11">
        <v>2479.2399999999998</v>
      </c>
      <c r="H2809" s="1"/>
      <c r="I2809" s="1"/>
      <c r="J2809" s="1"/>
      <c r="K2809" s="1"/>
      <c r="L2809" s="1"/>
      <c r="M2809" s="4"/>
      <c r="N2809" s="1"/>
      <c r="O2809" s="4"/>
      <c r="P2809" s="4"/>
      <c r="Q2809" s="4"/>
      <c r="R2809" s="4"/>
      <c r="S2809" s="4"/>
      <c r="T2809" s="1"/>
      <c r="U2809" s="1"/>
      <c r="V2809" s="1"/>
      <c r="W2809" s="1"/>
      <c r="X2809" s="1"/>
      <c r="Y2809" s="1"/>
    </row>
    <row r="2810" spans="1:25" ht="12.75" customHeight="1" x14ac:dyDescent="0.25">
      <c r="A2810" s="4">
        <v>2</v>
      </c>
      <c r="B2810" s="1" t="s">
        <v>669</v>
      </c>
      <c r="C2810" s="2" t="s">
        <v>2002</v>
      </c>
      <c r="D2810" s="3" t="s">
        <v>10</v>
      </c>
      <c r="E2810" s="11">
        <v>1.0999999999999999E-2</v>
      </c>
      <c r="F2810" s="11">
        <v>88291.26</v>
      </c>
      <c r="G2810" s="11">
        <v>971.2</v>
      </c>
      <c r="H2810" s="1"/>
      <c r="I2810" s="1"/>
      <c r="J2810" s="1"/>
      <c r="K2810" s="1"/>
      <c r="L2810" s="1"/>
      <c r="M2810" s="4"/>
      <c r="N2810" s="1"/>
      <c r="O2810" s="4"/>
      <c r="P2810" s="4"/>
      <c r="Q2810" s="4"/>
      <c r="R2810" s="4"/>
      <c r="S2810" s="4"/>
      <c r="T2810" s="1"/>
      <c r="U2810" s="1"/>
      <c r="V2810" s="1"/>
      <c r="W2810" s="1"/>
      <c r="X2810" s="1"/>
      <c r="Y2810" s="1"/>
    </row>
    <row r="2811" spans="1:25" ht="12.75" customHeight="1" x14ac:dyDescent="0.25">
      <c r="A2811" s="4">
        <v>3</v>
      </c>
      <c r="B2811" s="1" t="s">
        <v>8</v>
      </c>
      <c r="C2811" s="2" t="s">
        <v>9</v>
      </c>
      <c r="D2811" s="3" t="s">
        <v>10</v>
      </c>
      <c r="E2811" s="11">
        <v>2.0480000000000002E-2</v>
      </c>
      <c r="F2811" s="11">
        <v>89242.51</v>
      </c>
      <c r="G2811" s="11">
        <v>1827.69</v>
      </c>
      <c r="H2811" s="1"/>
      <c r="I2811" s="1"/>
      <c r="J2811" s="1"/>
      <c r="K2811" s="1"/>
      <c r="L2811" s="1"/>
      <c r="M2811" s="4"/>
      <c r="N2811" s="1"/>
      <c r="O2811" s="4"/>
      <c r="P2811" s="4"/>
      <c r="Q2811" s="4"/>
      <c r="R2811" s="4"/>
      <c r="S2811" s="4"/>
      <c r="T2811" s="1"/>
      <c r="U2811" s="1"/>
      <c r="V2811" s="1"/>
      <c r="W2811" s="1"/>
      <c r="X2811" s="1"/>
      <c r="Y2811" s="1"/>
    </row>
    <row r="2812" spans="1:25" ht="12.75" customHeight="1" x14ac:dyDescent="0.25">
      <c r="A2812" s="4">
        <v>4</v>
      </c>
      <c r="B2812" s="1" t="s">
        <v>2362</v>
      </c>
      <c r="C2812" s="2" t="s">
        <v>2363</v>
      </c>
      <c r="D2812" s="3" t="s">
        <v>13</v>
      </c>
      <c r="E2812" s="11">
        <v>1.6E-2</v>
      </c>
      <c r="F2812" s="11">
        <v>30046.07</v>
      </c>
      <c r="G2812" s="11">
        <v>480.74</v>
      </c>
      <c r="H2812" s="1"/>
      <c r="I2812" s="1"/>
      <c r="J2812" s="1"/>
      <c r="K2812" s="1"/>
      <c r="L2812" s="1"/>
      <c r="M2812" s="4"/>
      <c r="N2812" s="1"/>
      <c r="O2812" s="4"/>
      <c r="P2812" s="4"/>
      <c r="Q2812" s="4"/>
      <c r="R2812" s="4"/>
      <c r="S2812" s="4"/>
      <c r="T2812" s="1"/>
      <c r="U2812" s="1"/>
      <c r="V2812" s="1"/>
      <c r="W2812" s="1"/>
      <c r="X2812" s="1"/>
      <c r="Y2812" s="1"/>
    </row>
    <row r="2813" spans="1:25" ht="12.75" customHeight="1" x14ac:dyDescent="0.25">
      <c r="A2813" s="4">
        <v>5</v>
      </c>
      <c r="B2813" s="1" t="s">
        <v>2364</v>
      </c>
      <c r="C2813" s="2" t="s">
        <v>2365</v>
      </c>
      <c r="D2813" s="3" t="s">
        <v>43</v>
      </c>
      <c r="E2813" s="11">
        <v>0.38400000000000001</v>
      </c>
      <c r="F2813" s="11">
        <v>12738.78</v>
      </c>
      <c r="G2813" s="11">
        <v>4891.6899999999996</v>
      </c>
      <c r="H2813" s="1"/>
      <c r="I2813" s="1"/>
      <c r="J2813" s="1"/>
      <c r="K2813" s="1"/>
      <c r="L2813" s="1"/>
      <c r="M2813" s="4"/>
      <c r="N2813" s="1"/>
      <c r="O2813" s="4"/>
      <c r="P2813" s="4"/>
      <c r="Q2813" s="4"/>
      <c r="R2813" s="4"/>
      <c r="S2813" s="4"/>
      <c r="T2813" s="1"/>
      <c r="U2813" s="1"/>
      <c r="V2813" s="1"/>
      <c r="W2813" s="1"/>
      <c r="X2813" s="1"/>
      <c r="Y2813" s="1"/>
    </row>
    <row r="2814" spans="1:25" ht="12.75" customHeight="1" x14ac:dyDescent="0.25">
      <c r="A2814" s="4">
        <v>6</v>
      </c>
      <c r="B2814" s="1" t="s">
        <v>16</v>
      </c>
      <c r="C2814" s="2" t="s">
        <v>17</v>
      </c>
      <c r="D2814" s="3" t="s">
        <v>13</v>
      </c>
      <c r="E2814" s="11">
        <v>0.10980000000000001</v>
      </c>
      <c r="F2814" s="11">
        <v>1147.5</v>
      </c>
      <c r="G2814" s="11">
        <v>126</v>
      </c>
      <c r="H2814" s="1"/>
      <c r="I2814" s="1"/>
      <c r="J2814" s="1"/>
      <c r="K2814" s="1"/>
      <c r="L2814" s="1"/>
      <c r="M2814" s="4"/>
      <c r="N2814" s="1"/>
      <c r="O2814" s="4"/>
      <c r="P2814" s="4"/>
      <c r="Q2814" s="4"/>
      <c r="R2814" s="4"/>
      <c r="S2814" s="4"/>
      <c r="T2814" s="1"/>
      <c r="U2814" s="1"/>
      <c r="V2814" s="1"/>
      <c r="W2814" s="1"/>
      <c r="X2814" s="1"/>
      <c r="Y2814" s="1"/>
    </row>
    <row r="2815" spans="1:25" ht="12.75" customHeight="1" x14ac:dyDescent="0.25">
      <c r="A2815" s="4">
        <v>7</v>
      </c>
      <c r="B2815" s="1" t="s">
        <v>2366</v>
      </c>
      <c r="C2815" s="2" t="s">
        <v>2367</v>
      </c>
      <c r="D2815" s="3" t="s">
        <v>10</v>
      </c>
      <c r="E2815" s="11">
        <v>5.7830000000000006E-2</v>
      </c>
      <c r="F2815" s="11">
        <v>4132.5</v>
      </c>
      <c r="G2815" s="11">
        <v>238.98</v>
      </c>
      <c r="H2815" s="1"/>
      <c r="I2815" s="1"/>
      <c r="J2815" s="1"/>
      <c r="K2815" s="1"/>
      <c r="L2815" s="1"/>
      <c r="M2815" s="4"/>
      <c r="N2815" s="1"/>
      <c r="O2815" s="4"/>
      <c r="P2815" s="4"/>
      <c r="Q2815" s="4"/>
      <c r="R2815" s="4"/>
      <c r="S2815" s="4"/>
      <c r="T2815" s="1"/>
      <c r="U2815" s="1"/>
      <c r="V2815" s="1"/>
      <c r="W2815" s="1"/>
      <c r="X2815" s="1"/>
      <c r="Y2815" s="1"/>
    </row>
    <row r="2816" spans="1:25" ht="12.75" customHeight="1" x14ac:dyDescent="0.25">
      <c r="A2816" s="4">
        <v>8</v>
      </c>
      <c r="B2816" s="1" t="s">
        <v>16</v>
      </c>
      <c r="C2816" s="2" t="s">
        <v>17</v>
      </c>
      <c r="D2816" s="3" t="s">
        <v>13</v>
      </c>
      <c r="E2816" s="11">
        <v>0.57830000000000004</v>
      </c>
      <c r="F2816" s="11">
        <v>1147.5</v>
      </c>
      <c r="G2816" s="11">
        <v>663.6</v>
      </c>
      <c r="H2816" s="1"/>
      <c r="I2816" s="1"/>
      <c r="J2816" s="1"/>
      <c r="K2816" s="1"/>
      <c r="L2816" s="1"/>
      <c r="M2816" s="4"/>
      <c r="N2816" s="1"/>
      <c r="O2816" s="4"/>
      <c r="P2816" s="4"/>
      <c r="Q2816" s="4"/>
      <c r="R2816" s="4"/>
      <c r="S2816" s="4"/>
      <c r="T2816" s="1"/>
      <c r="U2816" s="1"/>
      <c r="V2816" s="1"/>
      <c r="W2816" s="1"/>
      <c r="X2816" s="1"/>
      <c r="Y2816" s="1"/>
    </row>
    <row r="2817" spans="1:25" ht="12.75" customHeight="1" x14ac:dyDescent="0.25">
      <c r="A2817" s="4">
        <v>9</v>
      </c>
      <c r="B2817" s="1" t="s">
        <v>671</v>
      </c>
      <c r="C2817" s="1" t="s">
        <v>672</v>
      </c>
      <c r="D2817" s="3" t="s">
        <v>21</v>
      </c>
      <c r="E2817" s="11">
        <v>17.05</v>
      </c>
      <c r="F2817" s="11">
        <v>180</v>
      </c>
      <c r="G2817" s="11">
        <v>3069</v>
      </c>
      <c r="H2817" s="1"/>
      <c r="I2817" s="1"/>
      <c r="J2817" s="1"/>
      <c r="K2817" s="1"/>
      <c r="L2817" s="1"/>
      <c r="M2817" s="4"/>
      <c r="N2817" s="1"/>
      <c r="O2817" s="4"/>
      <c r="P2817" s="4"/>
      <c r="Q2817" s="4"/>
      <c r="R2817" s="4"/>
      <c r="S2817" s="4"/>
      <c r="T2817" s="1"/>
      <c r="U2817" s="1"/>
      <c r="V2817" s="1"/>
      <c r="W2817" s="1"/>
      <c r="X2817" s="1"/>
      <c r="Y2817" s="1"/>
    </row>
    <row r="2818" spans="1:25" ht="12.75" customHeight="1" x14ac:dyDescent="0.25">
      <c r="A2818" s="4">
        <v>10</v>
      </c>
      <c r="B2818" s="1" t="s">
        <v>2319</v>
      </c>
      <c r="C2818" s="2" t="s">
        <v>2320</v>
      </c>
      <c r="D2818" s="3" t="s">
        <v>19</v>
      </c>
      <c r="E2818" s="11">
        <v>8.9999999999999993E-3</v>
      </c>
      <c r="F2818" s="11">
        <v>49496</v>
      </c>
      <c r="G2818" s="11">
        <v>445.46</v>
      </c>
      <c r="H2818" s="1"/>
      <c r="I2818" s="1"/>
      <c r="J2818" s="1"/>
      <c r="K2818" s="1"/>
      <c r="L2818" s="1"/>
      <c r="M2818" s="4"/>
      <c r="N2818" s="1"/>
      <c r="O2818" s="4"/>
      <c r="P2818" s="4"/>
      <c r="Q2818" s="4"/>
      <c r="R2818" s="4"/>
      <c r="S2818" s="4"/>
      <c r="T2818" s="1"/>
      <c r="U2818" s="1"/>
      <c r="V2818" s="1"/>
      <c r="W2818" s="1"/>
      <c r="X2818" s="1"/>
      <c r="Y2818" s="1"/>
    </row>
    <row r="2819" spans="1:25" ht="12.75" customHeight="1" x14ac:dyDescent="0.25">
      <c r="A2819" s="4">
        <v>11</v>
      </c>
      <c r="B2819" s="1" t="s">
        <v>2182</v>
      </c>
      <c r="C2819" s="2" t="s">
        <v>2183</v>
      </c>
      <c r="D2819" s="3" t="s">
        <v>69</v>
      </c>
      <c r="E2819" s="11">
        <v>9.09</v>
      </c>
      <c r="F2819" s="11">
        <v>1064.81</v>
      </c>
      <c r="G2819" s="11">
        <v>9679.1200000000008</v>
      </c>
      <c r="H2819" s="1"/>
      <c r="I2819" s="1"/>
      <c r="J2819" s="1"/>
      <c r="K2819" s="1"/>
      <c r="L2819" s="1"/>
      <c r="M2819" s="4"/>
      <c r="N2819" s="1"/>
      <c r="O2819" s="4"/>
      <c r="P2819" s="4"/>
      <c r="Q2819" s="4"/>
      <c r="R2819" s="4"/>
      <c r="S2819" s="4"/>
      <c r="T2819" s="1"/>
      <c r="U2819" s="1"/>
      <c r="V2819" s="1"/>
      <c r="W2819" s="1"/>
      <c r="X2819" s="1"/>
      <c r="Y2819" s="1"/>
    </row>
    <row r="2820" spans="1:25" ht="12.75" customHeight="1" x14ac:dyDescent="0.25">
      <c r="A2820" s="4">
        <v>12</v>
      </c>
      <c r="B2820" s="1" t="s">
        <v>2321</v>
      </c>
      <c r="C2820" s="2" t="s">
        <v>2368</v>
      </c>
      <c r="D2820" s="3" t="s">
        <v>212</v>
      </c>
      <c r="E2820" s="11">
        <v>0.443</v>
      </c>
      <c r="F2820" s="11">
        <v>42144.42</v>
      </c>
      <c r="G2820" s="11">
        <v>18669.98</v>
      </c>
      <c r="H2820" s="1"/>
      <c r="I2820" s="1"/>
      <c r="J2820" s="1"/>
      <c r="K2820" s="1"/>
      <c r="L2820" s="1"/>
      <c r="M2820" s="4"/>
      <c r="N2820" s="1"/>
      <c r="O2820" s="4"/>
      <c r="P2820" s="4"/>
      <c r="Q2820" s="4"/>
      <c r="R2820" s="4"/>
      <c r="S2820" s="4"/>
      <c r="T2820" s="1"/>
      <c r="U2820" s="1"/>
      <c r="V2820" s="1"/>
      <c r="W2820" s="1"/>
      <c r="X2820" s="1"/>
      <c r="Y2820" s="1"/>
    </row>
    <row r="2821" spans="1:25" ht="12.75" customHeight="1" x14ac:dyDescent="0.25">
      <c r="A2821" s="4">
        <v>13</v>
      </c>
      <c r="B2821" s="1" t="s">
        <v>2369</v>
      </c>
      <c r="C2821" s="2" t="s">
        <v>2370</v>
      </c>
      <c r="D2821" s="3" t="s">
        <v>48</v>
      </c>
      <c r="E2821" s="11">
        <v>0.40800000000000003</v>
      </c>
      <c r="F2821" s="11">
        <v>2464.86</v>
      </c>
      <c r="G2821" s="11">
        <v>1005.66</v>
      </c>
      <c r="H2821" s="1"/>
      <c r="I2821" s="1"/>
      <c r="J2821" s="1"/>
      <c r="K2821" s="1"/>
      <c r="L2821" s="1"/>
      <c r="M2821" s="4"/>
      <c r="N2821" s="1"/>
      <c r="O2821" s="4"/>
      <c r="P2821" s="4"/>
      <c r="Q2821" s="4"/>
      <c r="R2821" s="4"/>
      <c r="S2821" s="4"/>
      <c r="T2821" s="1"/>
      <c r="U2821" s="1"/>
      <c r="V2821" s="1"/>
      <c r="W2821" s="1"/>
      <c r="X2821" s="1"/>
      <c r="Y2821" s="1"/>
    </row>
    <row r="2822" spans="1:25" ht="12.75" customHeight="1" x14ac:dyDescent="0.25">
      <c r="A2822" s="4">
        <v>14</v>
      </c>
      <c r="B2822" s="2" t="s">
        <v>2539</v>
      </c>
      <c r="C2822" s="2" t="s">
        <v>2324</v>
      </c>
      <c r="D2822" s="3" t="s">
        <v>35</v>
      </c>
      <c r="E2822" s="11">
        <v>4</v>
      </c>
      <c r="F2822" s="11">
        <v>3497.4</v>
      </c>
      <c r="G2822" s="11">
        <v>13989.6</v>
      </c>
      <c r="H2822" s="1"/>
      <c r="I2822" s="1"/>
      <c r="J2822" s="1"/>
      <c r="K2822" s="1"/>
      <c r="L2822" s="1"/>
      <c r="M2822" s="4"/>
      <c r="N2822" s="1"/>
      <c r="O2822" s="4"/>
      <c r="P2822" s="4"/>
      <c r="Q2822" s="4"/>
      <c r="R2822" s="4"/>
      <c r="S2822" s="4"/>
      <c r="T2822" s="1"/>
      <c r="U2822" s="1"/>
      <c r="V2822" s="1"/>
      <c r="W2822" s="1"/>
      <c r="X2822" s="1"/>
      <c r="Y2822" s="1"/>
    </row>
    <row r="2823" spans="1:25" ht="12.75" customHeight="1" x14ac:dyDescent="0.25">
      <c r="A2823" s="4">
        <v>15</v>
      </c>
      <c r="B2823" s="2" t="s">
        <v>2540</v>
      </c>
      <c r="C2823" s="2" t="s">
        <v>2325</v>
      </c>
      <c r="D2823" s="3" t="s">
        <v>35</v>
      </c>
      <c r="E2823" s="11">
        <v>1</v>
      </c>
      <c r="F2823" s="11">
        <v>3774.77</v>
      </c>
      <c r="G2823" s="11">
        <v>3774.77</v>
      </c>
      <c r="H2823" s="1"/>
      <c r="I2823" s="1"/>
      <c r="J2823" s="1"/>
      <c r="K2823" s="1"/>
      <c r="L2823" s="1"/>
      <c r="M2823" s="4"/>
      <c r="N2823" s="1"/>
      <c r="O2823" s="4"/>
      <c r="P2823" s="4"/>
      <c r="Q2823" s="4"/>
      <c r="R2823" s="4"/>
      <c r="S2823" s="4"/>
      <c r="T2823" s="1"/>
      <c r="U2823" s="1"/>
      <c r="V2823" s="1"/>
      <c r="W2823" s="1"/>
      <c r="X2823" s="1"/>
      <c r="Y2823" s="1"/>
    </row>
    <row r="2824" spans="1:25" ht="12.75" customHeight="1" x14ac:dyDescent="0.25">
      <c r="A2824" s="4">
        <v>16</v>
      </c>
      <c r="B2824" s="2" t="s">
        <v>2541</v>
      </c>
      <c r="C2824" s="2" t="s">
        <v>2326</v>
      </c>
      <c r="D2824" s="3" t="s">
        <v>35</v>
      </c>
      <c r="E2824" s="11">
        <v>1</v>
      </c>
      <c r="F2824" s="11">
        <v>4811.7299999999996</v>
      </c>
      <c r="G2824" s="11">
        <v>4811.7299999999996</v>
      </c>
      <c r="H2824" s="1"/>
      <c r="I2824" s="1"/>
      <c r="J2824" s="1"/>
      <c r="K2824" s="1"/>
      <c r="L2824" s="1"/>
      <c r="M2824" s="4"/>
      <c r="N2824" s="1"/>
      <c r="O2824" s="4"/>
      <c r="P2824" s="4"/>
      <c r="Q2824" s="4"/>
      <c r="R2824" s="4"/>
      <c r="S2824" s="4"/>
      <c r="T2824" s="1"/>
      <c r="U2824" s="1"/>
      <c r="V2824" s="1"/>
      <c r="W2824" s="1"/>
      <c r="X2824" s="1"/>
      <c r="Y2824" s="1"/>
    </row>
    <row r="2825" spans="1:25" ht="12.75" customHeight="1" x14ac:dyDescent="0.25">
      <c r="A2825" s="4">
        <v>17</v>
      </c>
      <c r="B2825" s="2" t="s">
        <v>2536</v>
      </c>
      <c r="C2825" s="2" t="s">
        <v>2309</v>
      </c>
      <c r="D2825" s="3" t="s">
        <v>35</v>
      </c>
      <c r="E2825" s="11">
        <v>4</v>
      </c>
      <c r="F2825" s="11">
        <v>324.68</v>
      </c>
      <c r="G2825" s="11">
        <v>1298.72</v>
      </c>
      <c r="H2825" s="1"/>
      <c r="I2825" s="1"/>
      <c r="J2825" s="1"/>
      <c r="K2825" s="1"/>
      <c r="L2825" s="1"/>
      <c r="M2825" s="4"/>
      <c r="N2825" s="1"/>
      <c r="O2825" s="4"/>
      <c r="P2825" s="4"/>
      <c r="Q2825" s="4"/>
      <c r="R2825" s="4"/>
      <c r="S2825" s="4"/>
      <c r="T2825" s="1"/>
      <c r="U2825" s="1"/>
      <c r="V2825" s="1"/>
      <c r="W2825" s="1"/>
      <c r="X2825" s="1"/>
      <c r="Y2825" s="1"/>
    </row>
    <row r="2826" spans="1:25" ht="12.75" customHeight="1" x14ac:dyDescent="0.25">
      <c r="A2826" s="4">
        <v>18</v>
      </c>
      <c r="B2826" s="1" t="s">
        <v>2076</v>
      </c>
      <c r="C2826" s="2" t="s">
        <v>2077</v>
      </c>
      <c r="D2826" s="3" t="s">
        <v>48</v>
      </c>
      <c r="E2826" s="11">
        <v>1.8200000000000001E-2</v>
      </c>
      <c r="F2826" s="11">
        <v>2580.8200000000002</v>
      </c>
      <c r="G2826" s="11">
        <v>46.97</v>
      </c>
      <c r="H2826" s="1"/>
      <c r="I2826" s="1"/>
      <c r="J2826" s="1"/>
      <c r="K2826" s="1"/>
      <c r="L2826" s="1"/>
      <c r="M2826" s="4"/>
      <c r="N2826" s="1"/>
      <c r="O2826" s="4"/>
      <c r="P2826" s="4"/>
      <c r="Q2826" s="4"/>
      <c r="R2826" s="4"/>
      <c r="S2826" s="4"/>
      <c r="T2826" s="1"/>
      <c r="U2826" s="1"/>
      <c r="V2826" s="1"/>
      <c r="W2826" s="1"/>
      <c r="X2826" s="1"/>
      <c r="Y2826" s="1"/>
    </row>
    <row r="2827" spans="1:25" ht="12.75" customHeight="1" x14ac:dyDescent="0.25">
      <c r="A2827" s="4">
        <v>19</v>
      </c>
      <c r="B2827" s="1" t="s">
        <v>2371</v>
      </c>
      <c r="C2827" s="2" t="s">
        <v>2372</v>
      </c>
      <c r="D2827" s="3" t="s">
        <v>69</v>
      </c>
      <c r="E2827" s="11">
        <v>0.25</v>
      </c>
      <c r="F2827" s="11">
        <v>1613.43</v>
      </c>
      <c r="G2827" s="11">
        <v>403.36</v>
      </c>
      <c r="H2827" s="1"/>
      <c r="I2827" s="1"/>
      <c r="J2827" s="1"/>
      <c r="K2827" s="1"/>
      <c r="L2827" s="1"/>
      <c r="M2827" s="4"/>
      <c r="N2827" s="1"/>
      <c r="O2827" s="4"/>
      <c r="P2827" s="4"/>
      <c r="Q2827" s="4"/>
      <c r="R2827" s="4"/>
      <c r="S2827" s="4"/>
      <c r="T2827" s="1"/>
      <c r="U2827" s="1"/>
      <c r="V2827" s="1"/>
      <c r="W2827" s="1"/>
      <c r="X2827" s="1"/>
      <c r="Y2827" s="1"/>
    </row>
    <row r="2828" spans="1:25" ht="12.75" customHeight="1" x14ac:dyDescent="0.25">
      <c r="A2828" s="4">
        <v>20</v>
      </c>
      <c r="B2828" s="1" t="s">
        <v>2327</v>
      </c>
      <c r="C2828" s="1" t="s">
        <v>2328</v>
      </c>
      <c r="D2828" s="3" t="s">
        <v>35</v>
      </c>
      <c r="E2828" s="11">
        <v>1</v>
      </c>
      <c r="F2828" s="11">
        <v>3053.66</v>
      </c>
      <c r="G2828" s="11">
        <v>3053.66</v>
      </c>
      <c r="H2828" s="1"/>
      <c r="I2828" s="1"/>
      <c r="J2828" s="1"/>
      <c r="K2828" s="1"/>
      <c r="L2828" s="1"/>
      <c r="M2828" s="4"/>
      <c r="N2828" s="1"/>
      <c r="O2828" s="4"/>
      <c r="P2828" s="4"/>
      <c r="Q2828" s="4"/>
      <c r="R2828" s="4"/>
      <c r="S2828" s="4"/>
      <c r="T2828" s="1"/>
      <c r="U2828" s="1"/>
      <c r="V2828" s="1"/>
      <c r="W2828" s="1"/>
      <c r="X2828" s="1"/>
      <c r="Y2828" s="1"/>
    </row>
    <row r="2829" spans="1:25" ht="12.75" customHeight="1" x14ac:dyDescent="0.25">
      <c r="A2829" s="4">
        <v>21</v>
      </c>
      <c r="B2829" s="1" t="s">
        <v>2314</v>
      </c>
      <c r="C2829" s="1" t="s">
        <v>2315</v>
      </c>
      <c r="D2829" s="3" t="s">
        <v>149</v>
      </c>
      <c r="E2829" s="11">
        <v>9.84</v>
      </c>
      <c r="F2829" s="11">
        <v>40.93</v>
      </c>
      <c r="G2829" s="11">
        <v>402.75</v>
      </c>
      <c r="H2829" s="1"/>
      <c r="I2829" s="1"/>
      <c r="J2829" s="1"/>
      <c r="K2829" s="1"/>
      <c r="L2829" s="1"/>
      <c r="M2829" s="4"/>
      <c r="N2829" s="1"/>
      <c r="O2829" s="4"/>
      <c r="P2829" s="4"/>
      <c r="Q2829" s="4"/>
      <c r="R2829" s="4"/>
      <c r="S2829" s="4"/>
      <c r="T2829" s="1"/>
      <c r="U2829" s="1"/>
      <c r="V2829" s="1"/>
      <c r="W2829" s="1"/>
      <c r="X2829" s="1"/>
      <c r="Y2829" s="1"/>
    </row>
    <row r="2830" spans="1:25" ht="12.75" customHeight="1" x14ac:dyDescent="0.25">
      <c r="A2830" s="4">
        <v>22</v>
      </c>
      <c r="B2830" s="1" t="s">
        <v>2000</v>
      </c>
      <c r="C2830" s="2" t="s">
        <v>2373</v>
      </c>
      <c r="D2830" s="3" t="s">
        <v>13</v>
      </c>
      <c r="E2830" s="11">
        <v>1.7000000000000001E-3</v>
      </c>
      <c r="F2830" s="11">
        <v>456720.36</v>
      </c>
      <c r="G2830" s="11">
        <v>776.42</v>
      </c>
      <c r="H2830" s="1"/>
      <c r="I2830" s="1"/>
      <c r="J2830" s="1"/>
      <c r="K2830" s="1"/>
      <c r="L2830" s="1"/>
      <c r="M2830" s="4"/>
      <c r="N2830" s="1"/>
      <c r="O2830" s="4"/>
      <c r="P2830" s="4"/>
      <c r="Q2830" s="4"/>
      <c r="R2830" s="4"/>
      <c r="S2830" s="4"/>
      <c r="T2830" s="1"/>
      <c r="U2830" s="1"/>
      <c r="V2830" s="1"/>
      <c r="W2830" s="1"/>
      <c r="X2830" s="1"/>
      <c r="Y2830" s="1"/>
    </row>
    <row r="2831" spans="1:25" ht="12.75" customHeight="1" x14ac:dyDescent="0.25">
      <c r="A2831" s="4">
        <v>23</v>
      </c>
      <c r="B2831" s="1" t="s">
        <v>2332</v>
      </c>
      <c r="C2831" s="2" t="s">
        <v>2333</v>
      </c>
      <c r="D2831" s="3" t="s">
        <v>21</v>
      </c>
      <c r="E2831" s="11">
        <v>6.6E-3</v>
      </c>
      <c r="F2831" s="11">
        <v>20153.68</v>
      </c>
      <c r="G2831" s="11">
        <v>133.01</v>
      </c>
      <c r="H2831" s="1"/>
      <c r="I2831" s="1"/>
      <c r="J2831" s="1"/>
      <c r="K2831" s="1"/>
      <c r="L2831" s="1"/>
      <c r="M2831" s="4"/>
      <c r="N2831" s="1"/>
      <c r="O2831" s="4"/>
      <c r="P2831" s="4"/>
      <c r="Q2831" s="4"/>
      <c r="R2831" s="4"/>
      <c r="S2831" s="4"/>
      <c r="T2831" s="1"/>
      <c r="U2831" s="1"/>
      <c r="V2831" s="1"/>
      <c r="W2831" s="1"/>
      <c r="X2831" s="1"/>
      <c r="Y2831" s="1"/>
    </row>
    <row r="2832" spans="1:25" ht="12.75" customHeight="1" x14ac:dyDescent="0.25">
      <c r="A2832" s="4">
        <v>24</v>
      </c>
      <c r="B2832" s="1" t="s">
        <v>2374</v>
      </c>
      <c r="C2832" s="2" t="s">
        <v>2375</v>
      </c>
      <c r="D2832" s="3" t="s">
        <v>13</v>
      </c>
      <c r="E2832" s="11">
        <v>5.2000000000000006E-3</v>
      </c>
      <c r="F2832" s="11">
        <v>125868.31</v>
      </c>
      <c r="G2832" s="11">
        <v>654.52</v>
      </c>
      <c r="H2832" s="1"/>
      <c r="I2832" s="1"/>
      <c r="J2832" s="1"/>
      <c r="K2832" s="1"/>
      <c r="L2832" s="1"/>
      <c r="M2832" s="4"/>
      <c r="N2832" s="1"/>
      <c r="O2832" s="4"/>
      <c r="P2832" s="4"/>
      <c r="Q2832" s="4"/>
      <c r="R2832" s="4"/>
      <c r="S2832" s="4"/>
      <c r="T2832" s="1"/>
      <c r="U2832" s="1"/>
      <c r="V2832" s="1"/>
      <c r="W2832" s="1"/>
      <c r="X2832" s="1"/>
      <c r="Y2832" s="1"/>
    </row>
    <row r="2833" spans="1:25" ht="12.75" customHeight="1" x14ac:dyDescent="0.25">
      <c r="A2833" s="4">
        <v>25</v>
      </c>
      <c r="B2833" s="2" t="s">
        <v>2544</v>
      </c>
      <c r="C2833" s="2" t="s">
        <v>2376</v>
      </c>
      <c r="D2833" s="3" t="s">
        <v>35</v>
      </c>
      <c r="E2833" s="11">
        <v>4</v>
      </c>
      <c r="F2833" s="11">
        <v>797.83</v>
      </c>
      <c r="G2833" s="11">
        <v>3191.32</v>
      </c>
      <c r="H2833" s="1"/>
      <c r="I2833" s="1"/>
      <c r="J2833" s="1"/>
      <c r="K2833" s="1"/>
      <c r="L2833" s="1"/>
      <c r="M2833" s="4"/>
      <c r="N2833" s="1"/>
      <c r="O2833" s="4"/>
      <c r="P2833" s="4"/>
      <c r="Q2833" s="4"/>
      <c r="R2833" s="4"/>
      <c r="S2833" s="4"/>
      <c r="T2833" s="1"/>
      <c r="U2833" s="1"/>
      <c r="V2833" s="1"/>
      <c r="W2833" s="1"/>
      <c r="X2833" s="1"/>
      <c r="Y2833" s="1"/>
    </row>
    <row r="2834" spans="1:25" ht="12.75" customHeight="1" x14ac:dyDescent="0.25">
      <c r="A2834" s="4">
        <v>26</v>
      </c>
      <c r="B2834" s="2" t="s">
        <v>2545</v>
      </c>
      <c r="C2834" s="2" t="s">
        <v>2377</v>
      </c>
      <c r="D2834" s="3" t="s">
        <v>35</v>
      </c>
      <c r="E2834" s="11">
        <v>4</v>
      </c>
      <c r="F2834" s="11">
        <v>376.4</v>
      </c>
      <c r="G2834" s="11">
        <v>1505.6</v>
      </c>
      <c r="H2834" s="1"/>
      <c r="I2834" s="1"/>
      <c r="J2834" s="1"/>
      <c r="K2834" s="1"/>
      <c r="L2834" s="1"/>
      <c r="M2834" s="4"/>
      <c r="N2834" s="1"/>
      <c r="O2834" s="4"/>
      <c r="P2834" s="4"/>
      <c r="Q2834" s="4"/>
      <c r="R2834" s="4"/>
      <c r="S2834" s="4"/>
      <c r="T2834" s="1"/>
      <c r="U2834" s="1"/>
      <c r="V2834" s="1"/>
      <c r="W2834" s="1"/>
      <c r="X2834" s="1"/>
      <c r="Y2834" s="1"/>
    </row>
    <row r="2835" spans="1:25" ht="12.75" customHeight="1" x14ac:dyDescent="0.25">
      <c r="A2835" s="4">
        <v>27</v>
      </c>
      <c r="B2835" s="1" t="s">
        <v>646</v>
      </c>
      <c r="C2835" s="2" t="s">
        <v>2130</v>
      </c>
      <c r="D2835" s="3" t="s">
        <v>13</v>
      </c>
      <c r="E2835" s="11">
        <v>4.0000000000000002E-4</v>
      </c>
      <c r="F2835" s="11">
        <v>97034.34</v>
      </c>
      <c r="G2835" s="11">
        <v>38.81</v>
      </c>
      <c r="H2835" s="1"/>
      <c r="I2835" s="1"/>
      <c r="J2835" s="1"/>
      <c r="K2835" s="1"/>
      <c r="L2835" s="1"/>
      <c r="M2835" s="4"/>
      <c r="N2835" s="1"/>
      <c r="O2835" s="4"/>
      <c r="P2835" s="4"/>
      <c r="Q2835" s="4"/>
      <c r="R2835" s="4"/>
      <c r="S2835" s="4"/>
      <c r="T2835" s="1"/>
      <c r="U2835" s="1"/>
      <c r="V2835" s="1"/>
      <c r="W2835" s="1"/>
      <c r="X2835" s="1"/>
      <c r="Y2835" s="1"/>
    </row>
    <row r="2836" spans="1:25" ht="12.75" customHeight="1" x14ac:dyDescent="0.25">
      <c r="A2836" s="4">
        <v>28</v>
      </c>
      <c r="B2836" s="1" t="s">
        <v>2131</v>
      </c>
      <c r="C2836" s="2" t="s">
        <v>2132</v>
      </c>
      <c r="D2836" s="3" t="s">
        <v>48</v>
      </c>
      <c r="E2836" s="11">
        <v>0.67320000000000002</v>
      </c>
      <c r="F2836" s="11">
        <v>2464.86</v>
      </c>
      <c r="G2836" s="11">
        <v>1659.34</v>
      </c>
      <c r="H2836" s="1"/>
      <c r="I2836" s="1"/>
      <c r="J2836" s="1"/>
      <c r="K2836" s="1"/>
      <c r="L2836" s="1"/>
      <c r="M2836" s="4"/>
      <c r="N2836" s="1"/>
      <c r="O2836" s="4"/>
      <c r="P2836" s="4"/>
      <c r="Q2836" s="4"/>
      <c r="R2836" s="4"/>
      <c r="S2836" s="4"/>
      <c r="T2836" s="1"/>
      <c r="U2836" s="1"/>
      <c r="V2836" s="1"/>
      <c r="W2836" s="1"/>
      <c r="X2836" s="1"/>
      <c r="Y2836" s="1"/>
    </row>
    <row r="2837" spans="1:25" ht="12.75" customHeight="1" x14ac:dyDescent="0.25">
      <c r="A2837" s="4">
        <v>29</v>
      </c>
      <c r="B2837" s="1" t="s">
        <v>2016</v>
      </c>
      <c r="C2837" s="2" t="s">
        <v>2329</v>
      </c>
      <c r="D2837" s="3" t="s">
        <v>43</v>
      </c>
      <c r="E2837" s="11">
        <v>0.28800000000000003</v>
      </c>
      <c r="F2837" s="11">
        <v>9168.92</v>
      </c>
      <c r="G2837" s="11">
        <v>2640.65</v>
      </c>
      <c r="H2837" s="1"/>
      <c r="I2837" s="1"/>
      <c r="J2837" s="1"/>
      <c r="K2837" s="1"/>
      <c r="L2837" s="1"/>
      <c r="M2837" s="4"/>
      <c r="N2837" s="1"/>
      <c r="O2837" s="4"/>
      <c r="P2837" s="4"/>
      <c r="Q2837" s="4"/>
      <c r="R2837" s="4"/>
      <c r="S2837" s="4"/>
      <c r="T2837" s="1"/>
      <c r="U2837" s="1"/>
      <c r="V2837" s="1"/>
      <c r="W2837" s="1"/>
      <c r="X2837" s="1"/>
      <c r="Y2837" s="1"/>
    </row>
    <row r="2838" spans="1:25" ht="12.75" customHeight="1" x14ac:dyDescent="0.25">
      <c r="A2838" s="4">
        <v>30</v>
      </c>
      <c r="B2838" s="1" t="s">
        <v>2599</v>
      </c>
      <c r="C2838" s="1" t="s">
        <v>2378</v>
      </c>
      <c r="D2838" s="3" t="s">
        <v>21</v>
      </c>
      <c r="E2838" s="11">
        <v>2.3040000000000001E-2</v>
      </c>
      <c r="F2838" s="11">
        <v>34623.61</v>
      </c>
      <c r="G2838" s="11">
        <v>797.73</v>
      </c>
      <c r="H2838" s="1"/>
      <c r="I2838" s="1"/>
      <c r="J2838" s="1"/>
      <c r="K2838" s="1"/>
      <c r="L2838" s="1"/>
      <c r="M2838" s="4"/>
      <c r="N2838" s="1"/>
      <c r="O2838" s="4"/>
      <c r="P2838" s="4"/>
      <c r="Q2838" s="4"/>
      <c r="R2838" s="4"/>
      <c r="S2838" s="4"/>
      <c r="T2838" s="1"/>
      <c r="U2838" s="1"/>
      <c r="V2838" s="1"/>
      <c r="W2838" s="1"/>
      <c r="X2838" s="1"/>
      <c r="Y2838" s="1"/>
    </row>
    <row r="2839" spans="1:25" ht="12.75" customHeight="1" x14ac:dyDescent="0.25">
      <c r="A2839" s="4">
        <v>31</v>
      </c>
      <c r="B2839" s="1" t="s">
        <v>783</v>
      </c>
      <c r="C2839" s="2" t="s">
        <v>784</v>
      </c>
      <c r="D2839" s="3" t="s">
        <v>83</v>
      </c>
      <c r="E2839" s="11">
        <v>5.0000000000000001E-3</v>
      </c>
      <c r="F2839" s="11">
        <v>7802.92</v>
      </c>
      <c r="G2839" s="11">
        <v>39.01</v>
      </c>
      <c r="H2839" s="1"/>
      <c r="I2839" s="1"/>
      <c r="J2839" s="1"/>
      <c r="K2839" s="1"/>
      <c r="L2839" s="1"/>
      <c r="M2839" s="4"/>
      <c r="N2839" s="1"/>
      <c r="O2839" s="4"/>
      <c r="P2839" s="4"/>
      <c r="Q2839" s="4"/>
      <c r="R2839" s="4"/>
      <c r="S2839" s="4"/>
      <c r="T2839" s="1"/>
      <c r="U2839" s="1"/>
      <c r="V2839" s="1"/>
      <c r="W2839" s="1"/>
      <c r="X2839" s="1"/>
      <c r="Y2839" s="1"/>
    </row>
    <row r="2840" spans="1:25" ht="12.75" customHeight="1" x14ac:dyDescent="0.25">
      <c r="A2840" s="4">
        <v>32</v>
      </c>
      <c r="B2840" s="1" t="s">
        <v>824</v>
      </c>
      <c r="C2840" s="2" t="s">
        <v>2337</v>
      </c>
      <c r="D2840" s="3" t="s">
        <v>69</v>
      </c>
      <c r="E2840" s="11">
        <v>0.5</v>
      </c>
      <c r="F2840" s="11">
        <v>141.81</v>
      </c>
      <c r="G2840" s="11">
        <v>70.91</v>
      </c>
      <c r="H2840" s="1"/>
      <c r="I2840" s="1"/>
      <c r="J2840" s="1"/>
      <c r="K2840" s="1"/>
      <c r="L2840" s="1"/>
      <c r="M2840" s="4"/>
      <c r="N2840" s="1"/>
      <c r="O2840" s="4"/>
      <c r="P2840" s="4"/>
      <c r="Q2840" s="4"/>
      <c r="R2840" s="4"/>
      <c r="S2840" s="4"/>
      <c r="T2840" s="1"/>
      <c r="U2840" s="1"/>
      <c r="V2840" s="1"/>
      <c r="W2840" s="1"/>
      <c r="X2840" s="1"/>
      <c r="Y2840" s="1"/>
    </row>
    <row r="2841" spans="1:25" ht="12.75" customHeight="1" x14ac:dyDescent="0.25">
      <c r="A2841" s="4">
        <v>33</v>
      </c>
      <c r="B2841" s="2" t="s">
        <v>2525</v>
      </c>
      <c r="C2841" s="2" t="s">
        <v>2186</v>
      </c>
      <c r="D2841" s="3" t="s">
        <v>35</v>
      </c>
      <c r="E2841" s="11">
        <v>1</v>
      </c>
      <c r="F2841" s="11">
        <v>4019.81</v>
      </c>
      <c r="G2841" s="11">
        <v>4019.81</v>
      </c>
      <c r="H2841" s="1"/>
      <c r="I2841" s="1"/>
      <c r="J2841" s="1"/>
      <c r="K2841" s="1"/>
      <c r="L2841" s="1"/>
      <c r="M2841" s="4"/>
      <c r="N2841" s="1"/>
      <c r="O2841" s="4"/>
      <c r="P2841" s="4"/>
      <c r="Q2841" s="4"/>
      <c r="R2841" s="4"/>
      <c r="S2841" s="4"/>
      <c r="T2841" s="1"/>
      <c r="U2841" s="1"/>
      <c r="V2841" s="1"/>
      <c r="W2841" s="1"/>
      <c r="X2841" s="1"/>
      <c r="Y2841" s="1"/>
    </row>
    <row r="2842" spans="1:25" ht="12.75" customHeight="1" x14ac:dyDescent="0.25">
      <c r="A2842" s="4">
        <v>34</v>
      </c>
      <c r="B2842" s="2" t="s">
        <v>2526</v>
      </c>
      <c r="C2842" s="2" t="s">
        <v>2187</v>
      </c>
      <c r="D2842" s="3" t="s">
        <v>35</v>
      </c>
      <c r="E2842" s="11">
        <v>7</v>
      </c>
      <c r="F2842" s="11">
        <v>4019.81</v>
      </c>
      <c r="G2842" s="11">
        <v>28138.67</v>
      </c>
      <c r="H2842" s="1"/>
      <c r="I2842" s="1"/>
      <c r="J2842" s="1"/>
      <c r="K2842" s="1"/>
      <c r="L2842" s="1"/>
      <c r="M2842" s="4"/>
      <c r="N2842" s="1"/>
      <c r="O2842" s="4"/>
      <c r="P2842" s="4"/>
      <c r="Q2842" s="4"/>
      <c r="R2842" s="4"/>
      <c r="S2842" s="4"/>
      <c r="T2842" s="1"/>
      <c r="U2842" s="1"/>
      <c r="V2842" s="1"/>
      <c r="W2842" s="1"/>
      <c r="X2842" s="1"/>
      <c r="Y2842" s="1"/>
    </row>
    <row r="2843" spans="1:25" ht="12.75" customHeight="1" x14ac:dyDescent="0.25">
      <c r="A2843" s="4">
        <v>35</v>
      </c>
      <c r="B2843" s="1" t="s">
        <v>2287</v>
      </c>
      <c r="C2843" s="2" t="s">
        <v>2379</v>
      </c>
      <c r="D2843" s="3" t="s">
        <v>35</v>
      </c>
      <c r="E2843" s="11">
        <v>1</v>
      </c>
      <c r="F2843" s="11">
        <v>2217.09</v>
      </c>
      <c r="G2843" s="11">
        <v>2217.09</v>
      </c>
      <c r="H2843" s="1"/>
      <c r="I2843" s="1"/>
      <c r="J2843" s="1"/>
      <c r="K2843" s="1"/>
      <c r="L2843" s="1"/>
      <c r="M2843" s="4"/>
      <c r="N2843" s="1"/>
      <c r="O2843" s="4"/>
      <c r="P2843" s="4"/>
      <c r="Q2843" s="4"/>
      <c r="R2843" s="4"/>
      <c r="S2843" s="4"/>
      <c r="T2843" s="1"/>
      <c r="U2843" s="1"/>
      <c r="V2843" s="1"/>
      <c r="W2843" s="1"/>
      <c r="X2843" s="1"/>
      <c r="Y2843" s="1"/>
    </row>
    <row r="2844" spans="1:25" ht="12.75" customHeight="1" x14ac:dyDescent="0.25">
      <c r="A2844" s="4">
        <v>36</v>
      </c>
      <c r="B2844" s="1" t="s">
        <v>889</v>
      </c>
      <c r="C2844" s="2" t="s">
        <v>890</v>
      </c>
      <c r="D2844" s="3" t="s">
        <v>83</v>
      </c>
      <c r="E2844" s="11">
        <v>0.09</v>
      </c>
      <c r="F2844" s="11">
        <v>6917.42</v>
      </c>
      <c r="G2844" s="11">
        <v>622.57000000000005</v>
      </c>
      <c r="H2844" s="1"/>
      <c r="I2844" s="1"/>
      <c r="J2844" s="1"/>
      <c r="K2844" s="1"/>
      <c r="L2844" s="1"/>
      <c r="M2844" s="4"/>
      <c r="N2844" s="1"/>
      <c r="O2844" s="4"/>
      <c r="P2844" s="4"/>
      <c r="Q2844" s="4"/>
      <c r="R2844" s="4"/>
      <c r="S2844" s="4"/>
      <c r="T2844" s="1"/>
      <c r="U2844" s="1"/>
      <c r="V2844" s="1"/>
      <c r="W2844" s="1"/>
      <c r="X2844" s="1"/>
      <c r="Y2844" s="1"/>
    </row>
    <row r="2845" spans="1:25" ht="12.75" customHeight="1" x14ac:dyDescent="0.25">
      <c r="A2845" s="4">
        <v>37</v>
      </c>
      <c r="B2845" s="1" t="s">
        <v>2150</v>
      </c>
      <c r="C2845" s="2" t="s">
        <v>2380</v>
      </c>
      <c r="D2845" s="3" t="s">
        <v>69</v>
      </c>
      <c r="E2845" s="11">
        <v>8.9640000000000004</v>
      </c>
      <c r="F2845" s="11">
        <v>155.72</v>
      </c>
      <c r="G2845" s="11">
        <v>1395.87</v>
      </c>
      <c r="H2845" s="1"/>
      <c r="I2845" s="1"/>
      <c r="J2845" s="1"/>
      <c r="K2845" s="1"/>
      <c r="L2845" s="1"/>
      <c r="M2845" s="4"/>
      <c r="N2845" s="1"/>
      <c r="O2845" s="4"/>
      <c r="P2845" s="4"/>
      <c r="Q2845" s="4"/>
      <c r="R2845" s="4"/>
      <c r="S2845" s="4"/>
      <c r="T2845" s="1"/>
      <c r="U2845" s="1"/>
      <c r="V2845" s="1"/>
      <c r="W2845" s="1"/>
      <c r="X2845" s="1"/>
      <c r="Y2845" s="1"/>
    </row>
    <row r="2846" spans="1:25" ht="12.75" customHeight="1" x14ac:dyDescent="0.25">
      <c r="A2846" s="4">
        <v>38</v>
      </c>
      <c r="B2846" s="1" t="s">
        <v>905</v>
      </c>
      <c r="C2846" s="2" t="s">
        <v>2381</v>
      </c>
      <c r="D2846" s="3" t="s">
        <v>35</v>
      </c>
      <c r="E2846" s="11">
        <v>1</v>
      </c>
      <c r="F2846" s="11">
        <v>166.98</v>
      </c>
      <c r="G2846" s="11">
        <v>166.98</v>
      </c>
      <c r="H2846" s="1"/>
      <c r="I2846" s="1"/>
      <c r="J2846" s="1"/>
      <c r="K2846" s="1"/>
      <c r="L2846" s="1"/>
      <c r="M2846" s="4"/>
      <c r="N2846" s="1"/>
      <c r="O2846" s="4"/>
      <c r="P2846" s="4"/>
      <c r="Q2846" s="4"/>
      <c r="R2846" s="4"/>
      <c r="S2846" s="4"/>
      <c r="T2846" s="1"/>
      <c r="U2846" s="1"/>
      <c r="V2846" s="1"/>
      <c r="W2846" s="1"/>
      <c r="X2846" s="1"/>
      <c r="Y2846" s="1"/>
    </row>
    <row r="2847" spans="1:25" ht="12.75" customHeight="1" x14ac:dyDescent="0.25">
      <c r="A2847" s="4">
        <v>39</v>
      </c>
      <c r="B2847" s="1" t="s">
        <v>979</v>
      </c>
      <c r="C2847" s="2" t="s">
        <v>980</v>
      </c>
      <c r="D2847" s="3" t="s">
        <v>35</v>
      </c>
      <c r="E2847" s="11">
        <v>1</v>
      </c>
      <c r="F2847" s="11">
        <v>131.47</v>
      </c>
      <c r="G2847" s="11">
        <v>131.47</v>
      </c>
      <c r="H2847" s="1"/>
      <c r="I2847" s="1"/>
      <c r="J2847" s="1"/>
      <c r="K2847" s="1"/>
      <c r="L2847" s="1"/>
      <c r="M2847" s="4"/>
      <c r="N2847" s="1"/>
      <c r="O2847" s="4"/>
      <c r="P2847" s="4"/>
      <c r="Q2847" s="4"/>
      <c r="R2847" s="4"/>
      <c r="S2847" s="4"/>
      <c r="T2847" s="1"/>
      <c r="U2847" s="1"/>
      <c r="V2847" s="1"/>
      <c r="W2847" s="1"/>
      <c r="X2847" s="1"/>
      <c r="Y2847" s="1"/>
    </row>
    <row r="2848" spans="1:25" ht="12.75" customHeight="1" x14ac:dyDescent="0.25">
      <c r="A2848" s="4">
        <v>40</v>
      </c>
      <c r="B2848" s="1" t="s">
        <v>2382</v>
      </c>
      <c r="C2848" s="2" t="s">
        <v>2383</v>
      </c>
      <c r="D2848" s="3" t="s">
        <v>69</v>
      </c>
      <c r="E2848" s="11">
        <v>0.25</v>
      </c>
      <c r="F2848" s="11">
        <v>913.33</v>
      </c>
      <c r="G2848" s="11">
        <v>228.33</v>
      </c>
      <c r="H2848" s="1"/>
      <c r="I2848" s="1"/>
      <c r="J2848" s="1"/>
      <c r="K2848" s="1"/>
      <c r="L2848" s="1"/>
      <c r="M2848" s="4"/>
      <c r="N2848" s="1"/>
      <c r="O2848" s="4"/>
      <c r="P2848" s="4"/>
      <c r="Q2848" s="4"/>
      <c r="R2848" s="4"/>
      <c r="S2848" s="4"/>
      <c r="T2848" s="1"/>
      <c r="U2848" s="1"/>
      <c r="V2848" s="1"/>
      <c r="W2848" s="1"/>
      <c r="X2848" s="1"/>
      <c r="Y2848" s="1"/>
    </row>
    <row r="2849" spans="1:25" ht="12.75" customHeight="1" x14ac:dyDescent="0.25">
      <c r="A2849" s="4">
        <v>41</v>
      </c>
      <c r="B2849" s="1" t="s">
        <v>1425</v>
      </c>
      <c r="C2849" s="2" t="s">
        <v>1426</v>
      </c>
      <c r="D2849" s="3" t="s">
        <v>83</v>
      </c>
      <c r="E2849" s="11">
        <v>0.09</v>
      </c>
      <c r="F2849" s="11">
        <v>821.61</v>
      </c>
      <c r="G2849" s="11">
        <v>73.94</v>
      </c>
      <c r="H2849" s="1"/>
      <c r="I2849" s="1"/>
      <c r="J2849" s="1"/>
      <c r="K2849" s="1"/>
      <c r="L2849" s="1"/>
      <c r="M2849" s="4"/>
      <c r="N2849" s="1"/>
      <c r="O2849" s="4"/>
      <c r="P2849" s="4"/>
      <c r="Q2849" s="4"/>
      <c r="R2849" s="4"/>
      <c r="S2849" s="4"/>
      <c r="T2849" s="1"/>
      <c r="U2849" s="1"/>
      <c r="V2849" s="1"/>
      <c r="W2849" s="1"/>
      <c r="X2849" s="1"/>
      <c r="Y2849" s="1"/>
    </row>
    <row r="2850" spans="1:25" ht="12.75" customHeight="1" x14ac:dyDescent="0.25">
      <c r="A2850" s="4">
        <v>1</v>
      </c>
      <c r="B2850" s="1" t="s">
        <v>2384</v>
      </c>
      <c r="C2850" s="2" t="s">
        <v>2385</v>
      </c>
      <c r="D2850" s="3" t="s">
        <v>43</v>
      </c>
      <c r="E2850" s="11">
        <v>1.86</v>
      </c>
      <c r="F2850" s="11">
        <v>20497.240000000002</v>
      </c>
      <c r="G2850" s="11">
        <v>38124.870000000003</v>
      </c>
      <c r="H2850" s="1"/>
      <c r="I2850" s="1"/>
      <c r="J2850" s="1"/>
      <c r="K2850" s="1"/>
      <c r="L2850" s="1"/>
      <c r="M2850" s="4"/>
      <c r="N2850" s="1"/>
      <c r="O2850" s="4"/>
      <c r="P2850" s="4"/>
      <c r="Q2850" s="4"/>
      <c r="R2850" s="4"/>
      <c r="S2850" s="4"/>
      <c r="T2850" s="1"/>
      <c r="U2850" s="1"/>
      <c r="V2850" s="1"/>
      <c r="W2850" s="1"/>
      <c r="X2850" s="1"/>
      <c r="Y2850" s="1"/>
    </row>
    <row r="2851" spans="1:25" ht="12.75" customHeight="1" x14ac:dyDescent="0.25">
      <c r="A2851" s="4">
        <v>2</v>
      </c>
      <c r="B2851" s="2" t="s">
        <v>2546</v>
      </c>
      <c r="C2851" s="2" t="s">
        <v>2386</v>
      </c>
      <c r="D2851" s="3" t="s">
        <v>43</v>
      </c>
      <c r="E2851" s="11">
        <v>1.86</v>
      </c>
      <c r="F2851" s="11">
        <v>3952.99</v>
      </c>
      <c r="G2851" s="11">
        <v>7352.56</v>
      </c>
      <c r="H2851" s="1"/>
      <c r="I2851" s="1"/>
      <c r="J2851" s="1"/>
      <c r="K2851" s="1"/>
      <c r="L2851" s="1"/>
      <c r="M2851" s="4"/>
      <c r="N2851" s="1"/>
      <c r="O2851" s="4"/>
      <c r="P2851" s="4"/>
      <c r="Q2851" s="4"/>
      <c r="R2851" s="4"/>
      <c r="S2851" s="4"/>
      <c r="T2851" s="1"/>
      <c r="U2851" s="1"/>
      <c r="V2851" s="1"/>
      <c r="W2851" s="1"/>
      <c r="X2851" s="1"/>
      <c r="Y2851" s="1"/>
    </row>
    <row r="2852" spans="1:25" ht="12.75" customHeight="1" x14ac:dyDescent="0.25">
      <c r="A2852" s="4">
        <v>3</v>
      </c>
      <c r="B2852" s="1" t="s">
        <v>430</v>
      </c>
      <c r="C2852" s="2" t="s">
        <v>2387</v>
      </c>
      <c r="D2852" s="3" t="s">
        <v>13</v>
      </c>
      <c r="E2852" s="11">
        <v>9.2999999999999999E-2</v>
      </c>
      <c r="F2852" s="11">
        <v>302095.49</v>
      </c>
      <c r="G2852" s="11">
        <v>28094.880000000001</v>
      </c>
      <c r="H2852" s="1"/>
      <c r="I2852" s="1"/>
      <c r="J2852" s="1"/>
      <c r="K2852" s="1"/>
      <c r="L2852" s="1"/>
      <c r="M2852" s="4"/>
      <c r="N2852" s="1"/>
      <c r="O2852" s="4"/>
      <c r="P2852" s="4"/>
      <c r="Q2852" s="4"/>
      <c r="R2852" s="4"/>
      <c r="S2852" s="4"/>
      <c r="T2852" s="1"/>
      <c r="U2852" s="1"/>
      <c r="V2852" s="1"/>
      <c r="W2852" s="1"/>
      <c r="X2852" s="1"/>
      <c r="Y2852" s="1"/>
    </row>
    <row r="2853" spans="1:25" ht="12.75" customHeight="1" x14ac:dyDescent="0.25">
      <c r="A2853" s="4">
        <v>4</v>
      </c>
      <c r="B2853" s="1" t="s">
        <v>2058</v>
      </c>
      <c r="C2853" s="2" t="s">
        <v>2059</v>
      </c>
      <c r="D2853" s="3" t="s">
        <v>43</v>
      </c>
      <c r="E2853" s="11">
        <v>1.86</v>
      </c>
      <c r="F2853" s="11">
        <v>13971.01</v>
      </c>
      <c r="G2853" s="11">
        <v>25986.080000000002</v>
      </c>
      <c r="H2853" s="1"/>
      <c r="I2853" s="1"/>
      <c r="J2853" s="1"/>
      <c r="K2853" s="1"/>
      <c r="L2853" s="1"/>
      <c r="M2853" s="4"/>
      <c r="N2853" s="1"/>
      <c r="O2853" s="4"/>
      <c r="P2853" s="4"/>
      <c r="Q2853" s="4"/>
      <c r="R2853" s="4"/>
      <c r="S2853" s="4"/>
      <c r="T2853" s="1"/>
      <c r="U2853" s="1"/>
      <c r="V2853" s="1"/>
      <c r="W2853" s="1"/>
      <c r="X2853" s="1"/>
      <c r="Y2853" s="1"/>
    </row>
    <row r="2854" spans="1:25" ht="12.75" customHeight="1" x14ac:dyDescent="0.25">
      <c r="A2854" s="4">
        <v>5</v>
      </c>
      <c r="B2854" s="1" t="s">
        <v>2388</v>
      </c>
      <c r="C2854" s="2" t="s">
        <v>2389</v>
      </c>
      <c r="D2854" s="3" t="s">
        <v>60</v>
      </c>
      <c r="E2854" s="11">
        <v>409.2</v>
      </c>
      <c r="F2854" s="11">
        <v>31.51</v>
      </c>
      <c r="G2854" s="11">
        <v>12893.89</v>
      </c>
      <c r="H2854" s="1"/>
      <c r="I2854" s="1"/>
      <c r="J2854" s="1"/>
      <c r="K2854" s="1"/>
      <c r="L2854" s="1"/>
      <c r="M2854" s="4"/>
      <c r="N2854" s="1"/>
      <c r="O2854" s="4"/>
      <c r="P2854" s="4"/>
      <c r="Q2854" s="4"/>
      <c r="R2854" s="4"/>
      <c r="S2854" s="4"/>
      <c r="T2854" s="1"/>
      <c r="U2854" s="1"/>
      <c r="V2854" s="1"/>
      <c r="W2854" s="1"/>
      <c r="X2854" s="1"/>
      <c r="Y2854" s="1"/>
    </row>
    <row r="2855" spans="1:25" ht="12.75" customHeight="1" x14ac:dyDescent="0.25">
      <c r="A2855" s="4">
        <v>6</v>
      </c>
      <c r="B2855" s="1" t="s">
        <v>430</v>
      </c>
      <c r="C2855" s="2" t="s">
        <v>2387</v>
      </c>
      <c r="D2855" s="3" t="s">
        <v>13</v>
      </c>
      <c r="E2855" s="11">
        <v>5.5800000000000002E-2</v>
      </c>
      <c r="F2855" s="11">
        <v>302095.49</v>
      </c>
      <c r="G2855" s="11">
        <v>16856.93</v>
      </c>
      <c r="H2855" s="1"/>
      <c r="I2855" s="1"/>
      <c r="J2855" s="1"/>
      <c r="K2855" s="1"/>
      <c r="L2855" s="1"/>
      <c r="M2855" s="4"/>
      <c r="N2855" s="1"/>
      <c r="O2855" s="4"/>
      <c r="P2855" s="4"/>
      <c r="Q2855" s="4"/>
      <c r="R2855" s="4"/>
      <c r="S2855" s="4"/>
      <c r="T2855" s="1"/>
      <c r="U2855" s="1"/>
      <c r="V2855" s="1"/>
      <c r="W2855" s="1"/>
      <c r="X2855" s="1"/>
      <c r="Y2855" s="1"/>
    </row>
    <row r="2856" spans="1:25" ht="12.75" customHeight="1" x14ac:dyDescent="0.25">
      <c r="A2856" s="4">
        <v>7</v>
      </c>
      <c r="B2856" s="1" t="s">
        <v>2390</v>
      </c>
      <c r="C2856" s="2" t="s">
        <v>2391</v>
      </c>
      <c r="D2856" s="3" t="s">
        <v>2392</v>
      </c>
      <c r="E2856" s="11">
        <v>0.186</v>
      </c>
      <c r="F2856" s="11">
        <v>75989.89</v>
      </c>
      <c r="G2856" s="11">
        <v>14134.12</v>
      </c>
      <c r="H2856" s="1"/>
      <c r="I2856" s="1"/>
      <c r="J2856" s="1"/>
      <c r="K2856" s="1"/>
      <c r="L2856" s="1"/>
      <c r="M2856" s="4"/>
      <c r="N2856" s="1"/>
      <c r="O2856" s="4"/>
      <c r="P2856" s="4"/>
      <c r="Q2856" s="4"/>
      <c r="R2856" s="4"/>
      <c r="S2856" s="4"/>
      <c r="T2856" s="1"/>
      <c r="U2856" s="1"/>
      <c r="V2856" s="1"/>
      <c r="W2856" s="1"/>
      <c r="X2856" s="1"/>
      <c r="Y2856" s="1"/>
    </row>
    <row r="2857" spans="1:25" ht="12.75" customHeight="1" x14ac:dyDescent="0.25">
      <c r="A2857" s="4">
        <v>8</v>
      </c>
      <c r="B2857" s="2" t="s">
        <v>2547</v>
      </c>
      <c r="C2857" s="1" t="s">
        <v>2393</v>
      </c>
      <c r="D2857" s="3" t="s">
        <v>48</v>
      </c>
      <c r="E2857" s="11">
        <v>11.838900000000001</v>
      </c>
      <c r="F2857" s="11">
        <v>2199.3200000000002</v>
      </c>
      <c r="G2857" s="11">
        <v>26037.53</v>
      </c>
      <c r="H2857" s="1"/>
      <c r="I2857" s="1"/>
      <c r="J2857" s="1"/>
      <c r="K2857" s="1"/>
      <c r="L2857" s="1"/>
      <c r="M2857" s="4"/>
      <c r="N2857" s="1"/>
      <c r="O2857" s="4"/>
      <c r="P2857" s="4"/>
      <c r="Q2857" s="4"/>
      <c r="R2857" s="4"/>
      <c r="S2857" s="4"/>
      <c r="T2857" s="1"/>
      <c r="U2857" s="1"/>
      <c r="V2857" s="1"/>
      <c r="W2857" s="1"/>
      <c r="X2857" s="1"/>
      <c r="Y2857" s="1"/>
    </row>
    <row r="2858" spans="1:25" ht="12.75" customHeight="1" x14ac:dyDescent="0.25">
      <c r="A2858" s="4">
        <v>9</v>
      </c>
      <c r="B2858" s="1" t="s">
        <v>2394</v>
      </c>
      <c r="C2858" s="1" t="s">
        <v>2395</v>
      </c>
      <c r="D2858" s="3" t="s">
        <v>60</v>
      </c>
      <c r="E2858" s="11">
        <v>187.86</v>
      </c>
      <c r="F2858" s="11">
        <v>265.05</v>
      </c>
      <c r="G2858" s="11">
        <v>49792.29</v>
      </c>
      <c r="H2858" s="1"/>
      <c r="I2858" s="1"/>
      <c r="J2858" s="1"/>
      <c r="K2858" s="1"/>
      <c r="L2858" s="1"/>
      <c r="M2858" s="4"/>
      <c r="N2858" s="1"/>
      <c r="O2858" s="4"/>
      <c r="P2858" s="4"/>
      <c r="Q2858" s="4"/>
      <c r="R2858" s="4"/>
      <c r="S2858" s="4"/>
      <c r="T2858" s="1"/>
      <c r="U2858" s="1"/>
      <c r="V2858" s="1"/>
      <c r="W2858" s="1"/>
      <c r="X2858" s="1"/>
      <c r="Y2858" s="1"/>
    </row>
    <row r="2859" spans="1:25" ht="12.75" customHeight="1" x14ac:dyDescent="0.25">
      <c r="A2859" s="4">
        <v>10</v>
      </c>
      <c r="B2859" s="2" t="s">
        <v>2548</v>
      </c>
      <c r="C2859" s="1" t="s">
        <v>2396</v>
      </c>
      <c r="D2859" s="3" t="s">
        <v>35</v>
      </c>
      <c r="E2859" s="11">
        <v>2.976</v>
      </c>
      <c r="F2859" s="11">
        <v>1133.71</v>
      </c>
      <c r="G2859" s="11">
        <v>3373.92</v>
      </c>
      <c r="H2859" s="1"/>
      <c r="I2859" s="1"/>
      <c r="J2859" s="1"/>
      <c r="K2859" s="1"/>
      <c r="L2859" s="1"/>
      <c r="M2859" s="4"/>
      <c r="N2859" s="1"/>
      <c r="O2859" s="4"/>
      <c r="P2859" s="4"/>
      <c r="Q2859" s="4"/>
      <c r="R2859" s="4"/>
      <c r="S2859" s="4"/>
      <c r="T2859" s="1"/>
      <c r="U2859" s="1"/>
      <c r="V2859" s="1"/>
      <c r="W2859" s="1"/>
      <c r="X2859" s="1"/>
      <c r="Y2859" s="1"/>
    </row>
    <row r="2860" spans="1:25" ht="12.75" customHeight="1" x14ac:dyDescent="0.25">
      <c r="A2860" s="4">
        <v>11</v>
      </c>
      <c r="B2860" s="1" t="s">
        <v>648</v>
      </c>
      <c r="C2860" s="2" t="s">
        <v>649</v>
      </c>
      <c r="D2860" s="3" t="s">
        <v>37</v>
      </c>
      <c r="E2860" s="11">
        <v>0.47</v>
      </c>
      <c r="F2860" s="11">
        <v>8100.1</v>
      </c>
      <c r="G2860" s="11">
        <v>3807.05</v>
      </c>
      <c r="H2860" s="1"/>
      <c r="I2860" s="1"/>
      <c r="J2860" s="1"/>
      <c r="K2860" s="1"/>
      <c r="L2860" s="1"/>
      <c r="M2860" s="4"/>
      <c r="N2860" s="1"/>
      <c r="O2860" s="4"/>
      <c r="P2860" s="4"/>
      <c r="Q2860" s="4"/>
      <c r="R2860" s="4"/>
      <c r="S2860" s="4"/>
      <c r="T2860" s="1"/>
      <c r="U2860" s="1"/>
      <c r="V2860" s="1"/>
      <c r="W2860" s="1"/>
      <c r="X2860" s="1"/>
      <c r="Y2860" s="1"/>
    </row>
    <row r="2861" spans="1:25" ht="12.75" customHeight="1" x14ac:dyDescent="0.25">
      <c r="A2861" s="4">
        <v>12</v>
      </c>
      <c r="B2861" s="1" t="s">
        <v>2397</v>
      </c>
      <c r="C2861" s="2" t="s">
        <v>2398</v>
      </c>
      <c r="D2861" s="3" t="s">
        <v>48</v>
      </c>
      <c r="E2861" s="11">
        <v>2.2560000000000002</v>
      </c>
      <c r="F2861" s="11">
        <v>2863.04</v>
      </c>
      <c r="G2861" s="11">
        <v>6459.02</v>
      </c>
      <c r="H2861" s="1"/>
      <c r="I2861" s="1"/>
      <c r="J2861" s="1"/>
      <c r="K2861" s="1"/>
      <c r="L2861" s="1"/>
      <c r="M2861" s="4"/>
      <c r="N2861" s="1"/>
      <c r="O2861" s="4"/>
      <c r="P2861" s="4"/>
      <c r="Q2861" s="4"/>
      <c r="R2861" s="4"/>
      <c r="S2861" s="4"/>
      <c r="T2861" s="1"/>
      <c r="U2861" s="1"/>
      <c r="V2861" s="1"/>
      <c r="W2861" s="1"/>
      <c r="X2861" s="1"/>
      <c r="Y2861" s="1"/>
    </row>
    <row r="2862" spans="1:25" ht="12.75" customHeight="1" x14ac:dyDescent="0.25">
      <c r="A2862" s="4">
        <v>13</v>
      </c>
      <c r="B2862" s="2" t="s">
        <v>2549</v>
      </c>
      <c r="C2862" s="1" t="s">
        <v>2399</v>
      </c>
      <c r="D2862" s="3" t="s">
        <v>35</v>
      </c>
      <c r="E2862" s="11">
        <v>47</v>
      </c>
      <c r="F2862" s="11">
        <v>80.680000000000007</v>
      </c>
      <c r="G2862" s="11">
        <v>3791.96</v>
      </c>
      <c r="H2862" s="1"/>
      <c r="I2862" s="1"/>
      <c r="J2862" s="1"/>
      <c r="K2862" s="1"/>
      <c r="L2862" s="1"/>
      <c r="M2862" s="4"/>
      <c r="N2862" s="1"/>
      <c r="O2862" s="4"/>
      <c r="P2862" s="4"/>
      <c r="Q2862" s="4"/>
      <c r="R2862" s="4"/>
      <c r="S2862" s="4"/>
      <c r="T2862" s="1"/>
      <c r="U2862" s="1"/>
      <c r="V2862" s="1"/>
      <c r="W2862" s="1"/>
      <c r="X2862" s="1"/>
      <c r="Y2862" s="1"/>
    </row>
    <row r="2863" spans="1:25" ht="12.75" customHeight="1" x14ac:dyDescent="0.25">
      <c r="A2863" s="4">
        <v>14</v>
      </c>
      <c r="B2863" s="1" t="s">
        <v>2400</v>
      </c>
      <c r="C2863" s="2" t="s">
        <v>2401</v>
      </c>
      <c r="D2863" s="3" t="s">
        <v>363</v>
      </c>
      <c r="E2863" s="11">
        <v>0.40800000000000003</v>
      </c>
      <c r="F2863" s="11">
        <v>219424.35</v>
      </c>
      <c r="G2863" s="11">
        <v>89525.13</v>
      </c>
      <c r="H2863" s="1"/>
      <c r="I2863" s="1"/>
      <c r="J2863" s="1"/>
      <c r="K2863" s="1"/>
      <c r="L2863" s="1"/>
      <c r="M2863" s="4"/>
      <c r="N2863" s="1"/>
      <c r="O2863" s="4"/>
      <c r="P2863" s="4"/>
      <c r="Q2863" s="4"/>
      <c r="R2863" s="4"/>
      <c r="S2863" s="4"/>
      <c r="T2863" s="1"/>
      <c r="U2863" s="1"/>
      <c r="V2863" s="1"/>
      <c r="W2863" s="1"/>
      <c r="X2863" s="1"/>
      <c r="Y2863" s="1"/>
    </row>
    <row r="2864" spans="1:25" ht="12.75" customHeight="1" x14ac:dyDescent="0.25">
      <c r="A2864" s="4">
        <v>15</v>
      </c>
      <c r="B2864" s="1" t="s">
        <v>2402</v>
      </c>
      <c r="C2864" s="2" t="s">
        <v>2403</v>
      </c>
      <c r="D2864" s="3" t="s">
        <v>43</v>
      </c>
      <c r="E2864" s="11">
        <v>4.08</v>
      </c>
      <c r="F2864" s="11">
        <v>1970.57</v>
      </c>
      <c r="G2864" s="11">
        <v>8039.93</v>
      </c>
      <c r="H2864" s="1"/>
      <c r="I2864" s="1"/>
      <c r="J2864" s="1"/>
      <c r="K2864" s="1"/>
      <c r="L2864" s="1"/>
      <c r="M2864" s="4"/>
      <c r="N2864" s="1"/>
      <c r="O2864" s="4"/>
      <c r="P2864" s="4"/>
      <c r="Q2864" s="4"/>
      <c r="R2864" s="4"/>
      <c r="S2864" s="4"/>
      <c r="T2864" s="1"/>
      <c r="U2864" s="1"/>
      <c r="V2864" s="1"/>
      <c r="W2864" s="1"/>
      <c r="X2864" s="1"/>
      <c r="Y2864" s="1"/>
    </row>
    <row r="2865" spans="1:25" ht="12.75" customHeight="1" x14ac:dyDescent="0.25">
      <c r="A2865" s="4">
        <v>16</v>
      </c>
      <c r="B2865" s="1" t="s">
        <v>2404</v>
      </c>
      <c r="C2865" s="2" t="s">
        <v>2405</v>
      </c>
      <c r="D2865" s="3" t="s">
        <v>21</v>
      </c>
      <c r="E2865" s="11">
        <v>44.635199999999998</v>
      </c>
      <c r="F2865" s="11">
        <v>2873.26</v>
      </c>
      <c r="G2865" s="11">
        <v>128248.53</v>
      </c>
      <c r="H2865" s="1"/>
      <c r="I2865" s="1"/>
      <c r="J2865" s="1"/>
      <c r="K2865" s="1"/>
      <c r="L2865" s="1"/>
      <c r="M2865" s="4"/>
      <c r="N2865" s="1"/>
      <c r="O2865" s="4"/>
      <c r="P2865" s="4"/>
      <c r="Q2865" s="4"/>
      <c r="R2865" s="4"/>
      <c r="S2865" s="4"/>
      <c r="T2865" s="1"/>
      <c r="U2865" s="1"/>
      <c r="V2865" s="1"/>
      <c r="W2865" s="1"/>
      <c r="X2865" s="1"/>
      <c r="Y2865" s="1"/>
    </row>
    <row r="2866" spans="1:25" ht="12.75" customHeight="1" x14ac:dyDescent="0.25">
      <c r="A2866" s="4">
        <v>17</v>
      </c>
      <c r="B2866" s="2" t="s">
        <v>2550</v>
      </c>
      <c r="C2866" s="2" t="s">
        <v>2406</v>
      </c>
      <c r="D2866" s="3" t="s">
        <v>43</v>
      </c>
      <c r="E2866" s="11">
        <v>4.08</v>
      </c>
      <c r="F2866" s="11">
        <v>563.15</v>
      </c>
      <c r="G2866" s="11">
        <v>2297.65</v>
      </c>
      <c r="H2866" s="1"/>
      <c r="I2866" s="1"/>
      <c r="J2866" s="1"/>
      <c r="K2866" s="1"/>
      <c r="L2866" s="1"/>
      <c r="M2866" s="4"/>
      <c r="N2866" s="1"/>
      <c r="O2866" s="4"/>
      <c r="P2866" s="4"/>
      <c r="Q2866" s="4"/>
      <c r="R2866" s="4"/>
      <c r="S2866" s="4"/>
      <c r="T2866" s="1"/>
      <c r="U2866" s="1"/>
      <c r="V2866" s="1"/>
      <c r="W2866" s="1"/>
      <c r="X2866" s="1"/>
      <c r="Y2866" s="1"/>
    </row>
    <row r="2867" spans="1:25" ht="12.75" customHeight="1" x14ac:dyDescent="0.25">
      <c r="A2867" s="4">
        <v>18</v>
      </c>
      <c r="B2867" s="1" t="s">
        <v>2404</v>
      </c>
      <c r="C2867" s="2" t="s">
        <v>2405</v>
      </c>
      <c r="D2867" s="3" t="s">
        <v>21</v>
      </c>
      <c r="E2867" s="11">
        <v>34.271999999999998</v>
      </c>
      <c r="F2867" s="11">
        <v>2873.26</v>
      </c>
      <c r="G2867" s="11">
        <v>98472.37</v>
      </c>
      <c r="H2867" s="1"/>
      <c r="I2867" s="1"/>
      <c r="J2867" s="1"/>
      <c r="K2867" s="1"/>
      <c r="L2867" s="1"/>
      <c r="M2867" s="4"/>
      <c r="N2867" s="1"/>
      <c r="O2867" s="4"/>
      <c r="P2867" s="4"/>
      <c r="Q2867" s="4"/>
      <c r="R2867" s="4"/>
      <c r="S2867" s="4"/>
      <c r="T2867" s="1"/>
      <c r="U2867" s="1"/>
      <c r="V2867" s="1"/>
      <c r="W2867" s="1"/>
      <c r="X2867" s="1"/>
      <c r="Y2867" s="1"/>
    </row>
    <row r="2868" spans="1:25" ht="12.75" customHeight="1" x14ac:dyDescent="0.25">
      <c r="A2868" s="4">
        <v>19</v>
      </c>
      <c r="B2868" s="1" t="s">
        <v>2407</v>
      </c>
      <c r="C2868" s="2" t="s">
        <v>2408</v>
      </c>
      <c r="D2868" s="3" t="s">
        <v>43</v>
      </c>
      <c r="E2868" s="11">
        <v>4.08</v>
      </c>
      <c r="F2868" s="11">
        <v>1970.57</v>
      </c>
      <c r="G2868" s="11">
        <v>8039.93</v>
      </c>
      <c r="H2868" s="1"/>
      <c r="I2868" s="1"/>
      <c r="J2868" s="1"/>
      <c r="K2868" s="1"/>
      <c r="L2868" s="1"/>
      <c r="M2868" s="4"/>
      <c r="N2868" s="1"/>
      <c r="O2868" s="4"/>
      <c r="P2868" s="4"/>
      <c r="Q2868" s="4"/>
      <c r="R2868" s="4"/>
      <c r="S2868" s="4"/>
      <c r="T2868" s="1"/>
      <c r="U2868" s="1"/>
      <c r="V2868" s="1"/>
      <c r="W2868" s="1"/>
      <c r="X2868" s="1"/>
      <c r="Y2868" s="1"/>
    </row>
    <row r="2869" spans="1:25" ht="12.75" customHeight="1" x14ac:dyDescent="0.25">
      <c r="A2869" s="4">
        <v>20</v>
      </c>
      <c r="B2869" s="1" t="s">
        <v>2409</v>
      </c>
      <c r="C2869" s="2" t="s">
        <v>2410</v>
      </c>
      <c r="D2869" s="3" t="s">
        <v>21</v>
      </c>
      <c r="E2869" s="11">
        <v>29.743200000000002</v>
      </c>
      <c r="F2869" s="11">
        <v>3158.44</v>
      </c>
      <c r="G2869" s="11">
        <v>93942.11</v>
      </c>
      <c r="H2869" s="1"/>
      <c r="I2869" s="1"/>
      <c r="J2869" s="1"/>
      <c r="K2869" s="1"/>
      <c r="L2869" s="1"/>
      <c r="M2869" s="4"/>
      <c r="N2869" s="1"/>
      <c r="O2869" s="4"/>
      <c r="P2869" s="4"/>
      <c r="Q2869" s="4"/>
      <c r="R2869" s="4"/>
      <c r="S2869" s="4"/>
      <c r="T2869" s="1"/>
      <c r="U2869" s="1"/>
      <c r="V2869" s="1"/>
      <c r="W2869" s="1"/>
      <c r="X2869" s="1"/>
      <c r="Y2869" s="1"/>
    </row>
    <row r="2870" spans="1:25" ht="12.75" customHeight="1" x14ac:dyDescent="0.25">
      <c r="A2870" s="4">
        <v>21</v>
      </c>
      <c r="B2870" s="2" t="s">
        <v>2551</v>
      </c>
      <c r="C2870" s="2" t="s">
        <v>2411</v>
      </c>
      <c r="D2870" s="3" t="s">
        <v>43</v>
      </c>
      <c r="E2870" s="11">
        <v>4.08</v>
      </c>
      <c r="F2870" s="11">
        <v>7741.16</v>
      </c>
      <c r="G2870" s="11">
        <v>31583.93</v>
      </c>
      <c r="H2870" s="1"/>
      <c r="I2870" s="1"/>
      <c r="J2870" s="1"/>
      <c r="K2870" s="1"/>
      <c r="L2870" s="1"/>
      <c r="M2870" s="4"/>
      <c r="N2870" s="1"/>
      <c r="O2870" s="4"/>
      <c r="P2870" s="4"/>
      <c r="Q2870" s="4"/>
      <c r="R2870" s="4"/>
      <c r="S2870" s="4"/>
      <c r="T2870" s="1"/>
      <c r="U2870" s="1"/>
      <c r="V2870" s="1"/>
      <c r="W2870" s="1"/>
      <c r="X2870" s="1"/>
      <c r="Y2870" s="1"/>
    </row>
    <row r="2871" spans="1:25" ht="12.75" customHeight="1" x14ac:dyDescent="0.25">
      <c r="A2871" s="4">
        <v>22</v>
      </c>
      <c r="B2871" s="1" t="s">
        <v>2409</v>
      </c>
      <c r="C2871" s="2" t="s">
        <v>2410</v>
      </c>
      <c r="D2871" s="3" t="s">
        <v>21</v>
      </c>
      <c r="E2871" s="11">
        <v>9.7919999999999998</v>
      </c>
      <c r="F2871" s="11">
        <v>3158.44</v>
      </c>
      <c r="G2871" s="11">
        <v>30927.439999999999</v>
      </c>
      <c r="H2871" s="1"/>
      <c r="I2871" s="1"/>
      <c r="J2871" s="1"/>
      <c r="K2871" s="1"/>
      <c r="L2871" s="1"/>
      <c r="M2871" s="4"/>
      <c r="N2871" s="1"/>
      <c r="O2871" s="4"/>
      <c r="P2871" s="4"/>
      <c r="Q2871" s="4"/>
      <c r="R2871" s="4"/>
      <c r="S2871" s="4"/>
      <c r="T2871" s="1"/>
      <c r="U2871" s="1"/>
      <c r="V2871" s="1"/>
      <c r="W2871" s="1"/>
      <c r="X2871" s="1"/>
      <c r="Y2871" s="1"/>
    </row>
    <row r="2872" spans="1:25" ht="12.75" customHeight="1" x14ac:dyDescent="0.25">
      <c r="A2872" s="4">
        <v>23</v>
      </c>
      <c r="B2872" s="1" t="s">
        <v>2412</v>
      </c>
      <c r="C2872" s="2" t="s">
        <v>2413</v>
      </c>
      <c r="D2872" s="3" t="s">
        <v>37</v>
      </c>
      <c r="E2872" s="11">
        <v>0.05</v>
      </c>
      <c r="F2872" s="11">
        <v>8389.52</v>
      </c>
      <c r="G2872" s="11">
        <v>419.48</v>
      </c>
      <c r="H2872" s="1"/>
      <c r="I2872" s="1"/>
      <c r="J2872" s="1"/>
      <c r="K2872" s="1"/>
      <c r="L2872" s="1"/>
      <c r="M2872" s="4"/>
      <c r="N2872" s="1"/>
      <c r="O2872" s="4"/>
      <c r="P2872" s="4"/>
      <c r="Q2872" s="4"/>
      <c r="R2872" s="4"/>
      <c r="S2872" s="4"/>
      <c r="T2872" s="1"/>
      <c r="U2872" s="1"/>
      <c r="V2872" s="1"/>
      <c r="W2872" s="1"/>
      <c r="X2872" s="1"/>
      <c r="Y2872" s="1"/>
    </row>
    <row r="2873" spans="1:25" ht="12.75" customHeight="1" x14ac:dyDescent="0.25">
      <c r="A2873" s="4">
        <v>24</v>
      </c>
      <c r="B2873" s="1" t="s">
        <v>2397</v>
      </c>
      <c r="C2873" s="2" t="s">
        <v>2398</v>
      </c>
      <c r="D2873" s="3" t="s">
        <v>48</v>
      </c>
      <c r="E2873" s="11">
        <v>0.27500000000000002</v>
      </c>
      <c r="F2873" s="11">
        <v>2863.04</v>
      </c>
      <c r="G2873" s="11">
        <v>787.34</v>
      </c>
      <c r="H2873" s="1"/>
      <c r="I2873" s="1"/>
      <c r="J2873" s="1"/>
      <c r="K2873" s="1"/>
      <c r="L2873" s="1"/>
      <c r="M2873" s="4"/>
      <c r="N2873" s="1"/>
      <c r="O2873" s="4"/>
      <c r="P2873" s="4"/>
      <c r="Q2873" s="4"/>
      <c r="R2873" s="4"/>
      <c r="S2873" s="4"/>
      <c r="T2873" s="1"/>
      <c r="U2873" s="1"/>
      <c r="V2873" s="1"/>
      <c r="W2873" s="1"/>
      <c r="X2873" s="1"/>
      <c r="Y2873" s="1"/>
    </row>
    <row r="2874" spans="1:25" ht="12.75" customHeight="1" x14ac:dyDescent="0.25">
      <c r="A2874" s="4">
        <v>25</v>
      </c>
      <c r="B2874" s="2" t="s">
        <v>2552</v>
      </c>
      <c r="C2874" s="1" t="s">
        <v>2414</v>
      </c>
      <c r="D2874" s="3" t="s">
        <v>35</v>
      </c>
      <c r="E2874" s="11">
        <v>5</v>
      </c>
      <c r="F2874" s="11">
        <v>287.76</v>
      </c>
      <c r="G2874" s="11">
        <v>1438.8</v>
      </c>
      <c r="H2874" s="1"/>
      <c r="I2874" s="1"/>
      <c r="J2874" s="1"/>
      <c r="K2874" s="1"/>
      <c r="L2874" s="1"/>
      <c r="M2874" s="4"/>
      <c r="N2874" s="1"/>
      <c r="O2874" s="4"/>
      <c r="P2874" s="4"/>
      <c r="Q2874" s="4"/>
      <c r="R2874" s="4"/>
      <c r="S2874" s="4"/>
      <c r="T2874" s="1"/>
      <c r="U2874" s="1"/>
      <c r="V2874" s="1"/>
      <c r="W2874" s="1"/>
      <c r="X2874" s="1"/>
      <c r="Y2874" s="1"/>
    </row>
    <row r="2875" spans="1:25" ht="12.75" customHeight="1" x14ac:dyDescent="0.25">
      <c r="A2875" s="4">
        <v>26</v>
      </c>
      <c r="B2875" s="1" t="s">
        <v>2400</v>
      </c>
      <c r="C2875" s="2" t="s">
        <v>2401</v>
      </c>
      <c r="D2875" s="3" t="s">
        <v>363</v>
      </c>
      <c r="E2875" s="11">
        <v>1.8000000000000002E-2</v>
      </c>
      <c r="F2875" s="11">
        <v>219424.35</v>
      </c>
      <c r="G2875" s="11">
        <v>3949.64</v>
      </c>
      <c r="H2875" s="1"/>
      <c r="I2875" s="1"/>
      <c r="J2875" s="1"/>
      <c r="K2875" s="1"/>
      <c r="L2875" s="1"/>
      <c r="M2875" s="4"/>
      <c r="N2875" s="1"/>
      <c r="O2875" s="4"/>
      <c r="P2875" s="4"/>
      <c r="Q2875" s="4"/>
      <c r="R2875" s="4"/>
      <c r="S2875" s="4"/>
      <c r="T2875" s="1"/>
      <c r="U2875" s="1"/>
      <c r="V2875" s="1"/>
      <c r="W2875" s="1"/>
      <c r="X2875" s="1"/>
      <c r="Y2875" s="1"/>
    </row>
    <row r="2876" spans="1:25" ht="12.75" customHeight="1" x14ac:dyDescent="0.25">
      <c r="A2876" s="4">
        <v>27</v>
      </c>
      <c r="B2876" s="1" t="s">
        <v>2402</v>
      </c>
      <c r="C2876" s="2" t="s">
        <v>2403</v>
      </c>
      <c r="D2876" s="3" t="s">
        <v>43</v>
      </c>
      <c r="E2876" s="11">
        <v>0.18</v>
      </c>
      <c r="F2876" s="11">
        <v>1769.24</v>
      </c>
      <c r="G2876" s="11">
        <v>318.45999999999998</v>
      </c>
      <c r="H2876" s="1"/>
      <c r="I2876" s="1"/>
      <c r="J2876" s="1"/>
      <c r="K2876" s="1"/>
      <c r="L2876" s="1"/>
      <c r="M2876" s="4"/>
      <c r="N2876" s="1"/>
      <c r="O2876" s="4"/>
      <c r="P2876" s="4"/>
      <c r="Q2876" s="4"/>
      <c r="R2876" s="4"/>
      <c r="S2876" s="4"/>
      <c r="T2876" s="1"/>
      <c r="U2876" s="1"/>
      <c r="V2876" s="1"/>
      <c r="W2876" s="1"/>
      <c r="X2876" s="1"/>
      <c r="Y2876" s="1"/>
    </row>
    <row r="2877" spans="1:25" ht="12.75" customHeight="1" x14ac:dyDescent="0.25">
      <c r="A2877" s="4">
        <v>28</v>
      </c>
      <c r="B2877" s="1" t="s">
        <v>2404</v>
      </c>
      <c r="C2877" s="2" t="s">
        <v>2405</v>
      </c>
      <c r="D2877" s="3" t="s">
        <v>21</v>
      </c>
      <c r="E2877" s="11">
        <v>1.9692000000000001</v>
      </c>
      <c r="F2877" s="11">
        <v>2873.26</v>
      </c>
      <c r="G2877" s="11">
        <v>5658.02</v>
      </c>
      <c r="H2877" s="1"/>
      <c r="I2877" s="1"/>
      <c r="J2877" s="1"/>
      <c r="K2877" s="1"/>
      <c r="L2877" s="1"/>
      <c r="M2877" s="4"/>
      <c r="N2877" s="1"/>
      <c r="O2877" s="4"/>
      <c r="P2877" s="4"/>
      <c r="Q2877" s="4"/>
      <c r="R2877" s="4"/>
      <c r="S2877" s="4"/>
      <c r="T2877" s="1"/>
      <c r="U2877" s="1"/>
      <c r="V2877" s="1"/>
      <c r="W2877" s="1"/>
      <c r="X2877" s="1"/>
      <c r="Y2877" s="1"/>
    </row>
    <row r="2878" spans="1:25" ht="12.75" customHeight="1" x14ac:dyDescent="0.25">
      <c r="A2878" s="4">
        <v>29</v>
      </c>
      <c r="B2878" s="2" t="s">
        <v>2550</v>
      </c>
      <c r="C2878" s="2" t="s">
        <v>2406</v>
      </c>
      <c r="D2878" s="3" t="s">
        <v>43</v>
      </c>
      <c r="E2878" s="11">
        <v>0.18</v>
      </c>
      <c r="F2878" s="11">
        <v>563.15</v>
      </c>
      <c r="G2878" s="11">
        <v>101.37</v>
      </c>
      <c r="H2878" s="1"/>
      <c r="I2878" s="1"/>
      <c r="J2878" s="1"/>
      <c r="K2878" s="1"/>
      <c r="L2878" s="1"/>
      <c r="M2878" s="4"/>
      <c r="N2878" s="1"/>
      <c r="O2878" s="4"/>
      <c r="P2878" s="4"/>
      <c r="Q2878" s="4"/>
      <c r="R2878" s="4"/>
      <c r="S2878" s="4"/>
      <c r="T2878" s="1"/>
      <c r="U2878" s="1"/>
      <c r="V2878" s="1"/>
      <c r="W2878" s="1"/>
      <c r="X2878" s="1"/>
      <c r="Y2878" s="1"/>
    </row>
    <row r="2879" spans="1:25" ht="12.75" customHeight="1" x14ac:dyDescent="0.25">
      <c r="A2879" s="4">
        <v>30</v>
      </c>
      <c r="B2879" s="1" t="s">
        <v>2404</v>
      </c>
      <c r="C2879" s="2" t="s">
        <v>2405</v>
      </c>
      <c r="D2879" s="3" t="s">
        <v>21</v>
      </c>
      <c r="E2879" s="11">
        <v>1.512</v>
      </c>
      <c r="F2879" s="11">
        <v>2873.26</v>
      </c>
      <c r="G2879" s="11">
        <v>4344.37</v>
      </c>
      <c r="H2879" s="1"/>
      <c r="I2879" s="1"/>
      <c r="J2879" s="1"/>
      <c r="K2879" s="1"/>
      <c r="L2879" s="1"/>
      <c r="M2879" s="4"/>
      <c r="N2879" s="1"/>
      <c r="O2879" s="4"/>
      <c r="P2879" s="4"/>
      <c r="Q2879" s="4"/>
      <c r="R2879" s="4"/>
      <c r="S2879" s="4"/>
      <c r="T2879" s="1"/>
      <c r="U2879" s="1"/>
      <c r="V2879" s="1"/>
      <c r="W2879" s="1"/>
      <c r="X2879" s="1"/>
      <c r="Y2879" s="1"/>
    </row>
    <row r="2880" spans="1:25" ht="12.75" customHeight="1" x14ac:dyDescent="0.25">
      <c r="A2880" s="4">
        <v>31</v>
      </c>
      <c r="B2880" s="1" t="s">
        <v>2407</v>
      </c>
      <c r="C2880" s="2" t="s">
        <v>2408</v>
      </c>
      <c r="D2880" s="3" t="s">
        <v>43</v>
      </c>
      <c r="E2880" s="11">
        <v>0.18</v>
      </c>
      <c r="F2880" s="11">
        <v>1769.24</v>
      </c>
      <c r="G2880" s="11">
        <v>318.45999999999998</v>
      </c>
      <c r="H2880" s="1"/>
      <c r="I2880" s="1"/>
      <c r="J2880" s="1"/>
      <c r="K2880" s="1"/>
      <c r="L2880" s="1"/>
      <c r="M2880" s="4"/>
      <c r="N2880" s="1"/>
      <c r="O2880" s="4"/>
      <c r="P2880" s="4"/>
      <c r="Q2880" s="4"/>
      <c r="R2880" s="4"/>
      <c r="S2880" s="4"/>
      <c r="T2880" s="1"/>
      <c r="U2880" s="1"/>
      <c r="V2880" s="1"/>
      <c r="W2880" s="1"/>
      <c r="X2880" s="1"/>
      <c r="Y2880" s="1"/>
    </row>
    <row r="2881" spans="1:25" ht="12.75" customHeight="1" x14ac:dyDescent="0.25">
      <c r="A2881" s="4">
        <v>32</v>
      </c>
      <c r="B2881" s="1" t="s">
        <v>2409</v>
      </c>
      <c r="C2881" s="2" t="s">
        <v>2410</v>
      </c>
      <c r="D2881" s="3" t="s">
        <v>21</v>
      </c>
      <c r="E2881" s="11">
        <v>1.3122</v>
      </c>
      <c r="F2881" s="11">
        <v>3158.44</v>
      </c>
      <c r="G2881" s="11">
        <v>4144.5</v>
      </c>
      <c r="H2881" s="1"/>
      <c r="I2881" s="1"/>
      <c r="J2881" s="1"/>
      <c r="K2881" s="1"/>
      <c r="L2881" s="1"/>
      <c r="M2881" s="4"/>
      <c r="N2881" s="1"/>
      <c r="O2881" s="4"/>
      <c r="P2881" s="4"/>
      <c r="Q2881" s="4"/>
      <c r="R2881" s="4"/>
      <c r="S2881" s="4"/>
      <c r="T2881" s="1"/>
      <c r="U2881" s="1"/>
      <c r="V2881" s="1"/>
      <c r="W2881" s="1"/>
      <c r="X2881" s="1"/>
      <c r="Y2881" s="1"/>
    </row>
    <row r="2882" spans="1:25" ht="12.75" customHeight="1" x14ac:dyDescent="0.25">
      <c r="A2882" s="4">
        <v>33</v>
      </c>
      <c r="B2882" s="2" t="s">
        <v>2551</v>
      </c>
      <c r="C2882" s="2" t="s">
        <v>2411</v>
      </c>
      <c r="D2882" s="3" t="s">
        <v>43</v>
      </c>
      <c r="E2882" s="11">
        <v>0.18</v>
      </c>
      <c r="F2882" s="11">
        <v>160.9</v>
      </c>
      <c r="G2882" s="11">
        <v>28.96</v>
      </c>
      <c r="H2882" s="1"/>
      <c r="I2882" s="1"/>
      <c r="J2882" s="1"/>
      <c r="K2882" s="1"/>
      <c r="L2882" s="1"/>
      <c r="M2882" s="4"/>
      <c r="N2882" s="1"/>
      <c r="O2882" s="4"/>
      <c r="P2882" s="4"/>
      <c r="Q2882" s="4"/>
      <c r="R2882" s="4"/>
      <c r="S2882" s="4"/>
      <c r="T2882" s="1"/>
      <c r="U2882" s="1"/>
      <c r="V2882" s="1"/>
      <c r="W2882" s="1"/>
      <c r="X2882" s="1"/>
      <c r="Y2882" s="1"/>
    </row>
    <row r="2883" spans="1:25" ht="12.75" customHeight="1" x14ac:dyDescent="0.25">
      <c r="A2883" s="4">
        <v>34</v>
      </c>
      <c r="B2883" s="1" t="s">
        <v>2409</v>
      </c>
      <c r="C2883" s="2" t="s">
        <v>2410</v>
      </c>
      <c r="D2883" s="3" t="s">
        <v>21</v>
      </c>
      <c r="E2883" s="11">
        <v>0.432</v>
      </c>
      <c r="F2883" s="11">
        <v>3158.44</v>
      </c>
      <c r="G2883" s="11">
        <v>1364.45</v>
      </c>
      <c r="H2883" s="1"/>
      <c r="I2883" s="1"/>
      <c r="J2883" s="1"/>
      <c r="K2883" s="1"/>
      <c r="L2883" s="1"/>
      <c r="M2883" s="4"/>
      <c r="N2883" s="1"/>
      <c r="O2883" s="4"/>
      <c r="P2883" s="4"/>
      <c r="Q2883" s="4"/>
      <c r="R2883" s="4"/>
      <c r="S2883" s="4"/>
      <c r="T2883" s="1"/>
      <c r="U2883" s="1"/>
      <c r="V2883" s="1"/>
      <c r="W2883" s="1"/>
      <c r="X2883" s="1"/>
      <c r="Y2883" s="1"/>
    </row>
    <row r="2884" spans="1:25" ht="12.75" customHeight="1" x14ac:dyDescent="0.25">
      <c r="A2884" s="4">
        <v>35</v>
      </c>
      <c r="B2884" s="1" t="s">
        <v>2412</v>
      </c>
      <c r="C2884" s="2" t="s">
        <v>2415</v>
      </c>
      <c r="D2884" s="3" t="s">
        <v>37</v>
      </c>
      <c r="E2884" s="11">
        <v>0.60000000000000009</v>
      </c>
      <c r="F2884" s="11">
        <v>8942.98</v>
      </c>
      <c r="G2884" s="11">
        <v>5365.79</v>
      </c>
      <c r="H2884" s="1"/>
      <c r="I2884" s="1"/>
      <c r="J2884" s="1"/>
      <c r="K2884" s="1"/>
      <c r="L2884" s="1"/>
      <c r="M2884" s="4"/>
      <c r="N2884" s="1"/>
      <c r="O2884" s="4"/>
      <c r="P2884" s="4"/>
      <c r="Q2884" s="4"/>
      <c r="R2884" s="4"/>
      <c r="S2884" s="4"/>
      <c r="T2884" s="1"/>
      <c r="U2884" s="1"/>
      <c r="V2884" s="1"/>
      <c r="W2884" s="1"/>
      <c r="X2884" s="1"/>
      <c r="Y2884" s="1"/>
    </row>
    <row r="2885" spans="1:25" ht="12.75" customHeight="1" x14ac:dyDescent="0.25">
      <c r="A2885" s="4">
        <v>36</v>
      </c>
      <c r="B2885" s="1" t="s">
        <v>2397</v>
      </c>
      <c r="C2885" s="2" t="s">
        <v>2398</v>
      </c>
      <c r="D2885" s="3" t="s">
        <v>48</v>
      </c>
      <c r="E2885" s="11">
        <v>3.3</v>
      </c>
      <c r="F2885" s="11">
        <v>2863.04</v>
      </c>
      <c r="G2885" s="11">
        <v>9448.0300000000007</v>
      </c>
      <c r="H2885" s="1"/>
      <c r="I2885" s="1"/>
      <c r="J2885" s="1"/>
      <c r="K2885" s="1"/>
      <c r="L2885" s="1"/>
      <c r="M2885" s="4"/>
      <c r="N2885" s="1"/>
      <c r="O2885" s="4"/>
      <c r="P2885" s="4"/>
      <c r="Q2885" s="4"/>
      <c r="R2885" s="4"/>
      <c r="S2885" s="4"/>
      <c r="T2885" s="1"/>
      <c r="U2885" s="1"/>
      <c r="V2885" s="1"/>
      <c r="W2885" s="1"/>
      <c r="X2885" s="1"/>
      <c r="Y2885" s="1"/>
    </row>
    <row r="2886" spans="1:25" ht="12.75" customHeight="1" x14ac:dyDescent="0.25">
      <c r="A2886" s="4">
        <v>37</v>
      </c>
      <c r="B2886" s="1" t="s">
        <v>2384</v>
      </c>
      <c r="C2886" s="2" t="s">
        <v>2385</v>
      </c>
      <c r="D2886" s="3" t="s">
        <v>43</v>
      </c>
      <c r="E2886" s="11">
        <v>0.72</v>
      </c>
      <c r="F2886" s="11">
        <v>20497.240000000002</v>
      </c>
      <c r="G2886" s="11">
        <v>14758.01</v>
      </c>
      <c r="H2886" s="1"/>
      <c r="I2886" s="1"/>
      <c r="J2886" s="1"/>
      <c r="K2886" s="1"/>
      <c r="L2886" s="1"/>
      <c r="M2886" s="4"/>
      <c r="N2886" s="1"/>
      <c r="O2886" s="4"/>
      <c r="P2886" s="4"/>
      <c r="Q2886" s="4"/>
      <c r="R2886" s="4"/>
      <c r="S2886" s="4"/>
      <c r="T2886" s="1"/>
      <c r="U2886" s="1"/>
      <c r="V2886" s="1"/>
      <c r="W2886" s="1"/>
      <c r="X2886" s="1"/>
      <c r="Y2886" s="1"/>
    </row>
    <row r="2887" spans="1:25" ht="12.75" customHeight="1" x14ac:dyDescent="0.25">
      <c r="A2887" s="4">
        <v>38</v>
      </c>
      <c r="B2887" s="1" t="s">
        <v>2390</v>
      </c>
      <c r="C2887" s="2" t="s">
        <v>2416</v>
      </c>
      <c r="D2887" s="3" t="s">
        <v>2392</v>
      </c>
      <c r="E2887" s="11">
        <v>7.1999999999999995E-2</v>
      </c>
      <c r="F2887" s="11">
        <v>75989.89</v>
      </c>
      <c r="G2887" s="11">
        <v>5471.27</v>
      </c>
      <c r="H2887" s="1"/>
      <c r="I2887" s="1"/>
      <c r="J2887" s="1"/>
      <c r="K2887" s="1"/>
      <c r="L2887" s="1"/>
      <c r="M2887" s="4"/>
      <c r="N2887" s="1"/>
      <c r="O2887" s="4"/>
      <c r="P2887" s="4"/>
      <c r="Q2887" s="4"/>
      <c r="R2887" s="4"/>
      <c r="S2887" s="4"/>
      <c r="T2887" s="1"/>
      <c r="U2887" s="1"/>
      <c r="V2887" s="1"/>
      <c r="W2887" s="1"/>
      <c r="X2887" s="1"/>
      <c r="Y2887" s="1"/>
    </row>
    <row r="2888" spans="1:25" ht="12.75" customHeight="1" x14ac:dyDescent="0.25">
      <c r="A2888" s="4">
        <v>39</v>
      </c>
      <c r="B2888" s="2" t="s">
        <v>2547</v>
      </c>
      <c r="C2888" s="1" t="s">
        <v>2393</v>
      </c>
      <c r="D2888" s="3" t="s">
        <v>48</v>
      </c>
      <c r="E2888" s="11">
        <v>4.5827999999999998</v>
      </c>
      <c r="F2888" s="11">
        <v>2199.3200000000002</v>
      </c>
      <c r="G2888" s="11">
        <v>10079.040000000001</v>
      </c>
      <c r="H2888" s="1"/>
      <c r="I2888" s="1"/>
      <c r="J2888" s="1"/>
      <c r="K2888" s="1"/>
      <c r="L2888" s="1"/>
      <c r="M2888" s="4"/>
      <c r="N2888" s="1"/>
      <c r="O2888" s="4"/>
      <c r="P2888" s="4"/>
      <c r="Q2888" s="4"/>
      <c r="R2888" s="4"/>
      <c r="S2888" s="4"/>
      <c r="T2888" s="1"/>
      <c r="U2888" s="1"/>
      <c r="V2888" s="1"/>
      <c r="W2888" s="1"/>
      <c r="X2888" s="1"/>
      <c r="Y2888" s="1"/>
    </row>
    <row r="2889" spans="1:25" ht="12.75" customHeight="1" x14ac:dyDescent="0.25">
      <c r="A2889" s="4">
        <v>40</v>
      </c>
      <c r="B2889" s="2" t="s">
        <v>2548</v>
      </c>
      <c r="C2889" s="1" t="s">
        <v>2396</v>
      </c>
      <c r="D2889" s="3" t="s">
        <v>35</v>
      </c>
      <c r="E2889" s="11">
        <v>1.1519999999999999</v>
      </c>
      <c r="F2889" s="11">
        <v>1133.71</v>
      </c>
      <c r="G2889" s="11">
        <v>1306.03</v>
      </c>
      <c r="H2889" s="1"/>
      <c r="I2889" s="1"/>
      <c r="J2889" s="1"/>
      <c r="K2889" s="1"/>
      <c r="L2889" s="1"/>
      <c r="M2889" s="4"/>
      <c r="N2889" s="1"/>
      <c r="O2889" s="4"/>
      <c r="P2889" s="4"/>
      <c r="Q2889" s="4"/>
      <c r="R2889" s="4"/>
      <c r="S2889" s="4"/>
      <c r="T2889" s="1"/>
      <c r="U2889" s="1"/>
      <c r="V2889" s="1"/>
      <c r="W2889" s="1"/>
      <c r="X2889" s="1"/>
      <c r="Y2889" s="1"/>
    </row>
    <row r="2890" spans="1:25" ht="12.75" customHeight="1" x14ac:dyDescent="0.25">
      <c r="A2890" s="4">
        <v>41</v>
      </c>
      <c r="B2890" s="2" t="s">
        <v>2553</v>
      </c>
      <c r="C2890" s="2" t="s">
        <v>2417</v>
      </c>
      <c r="D2890" s="3" t="s">
        <v>2392</v>
      </c>
      <c r="E2890" s="11">
        <v>8.500000000000002E-2</v>
      </c>
      <c r="F2890" s="11">
        <v>55895.51</v>
      </c>
      <c r="G2890" s="11">
        <v>4751.12</v>
      </c>
      <c r="H2890" s="1"/>
      <c r="I2890" s="1"/>
      <c r="J2890" s="1"/>
      <c r="K2890" s="1"/>
      <c r="L2890" s="1"/>
      <c r="M2890" s="4"/>
      <c r="N2890" s="1"/>
      <c r="O2890" s="4"/>
      <c r="P2890" s="4"/>
      <c r="Q2890" s="4"/>
      <c r="R2890" s="4"/>
      <c r="S2890" s="4"/>
      <c r="T2890" s="1"/>
      <c r="U2890" s="1"/>
      <c r="V2890" s="1"/>
      <c r="W2890" s="1"/>
      <c r="X2890" s="1"/>
      <c r="Y2890" s="1"/>
    </row>
    <row r="2891" spans="1:25" ht="12.75" customHeight="1" x14ac:dyDescent="0.25">
      <c r="A2891" s="4">
        <v>42</v>
      </c>
      <c r="B2891" s="1" t="s">
        <v>2418</v>
      </c>
      <c r="C2891" s="2" t="s">
        <v>2419</v>
      </c>
      <c r="D2891" s="3" t="s">
        <v>2012</v>
      </c>
      <c r="E2891" s="11">
        <v>0.10200000000000001</v>
      </c>
      <c r="F2891" s="11">
        <v>2645.04</v>
      </c>
      <c r="G2891" s="11">
        <v>269.79000000000002</v>
      </c>
      <c r="H2891" s="1"/>
      <c r="I2891" s="1"/>
      <c r="J2891" s="1"/>
      <c r="K2891" s="1"/>
      <c r="L2891" s="1"/>
      <c r="M2891" s="4"/>
      <c r="N2891" s="1"/>
      <c r="O2891" s="4"/>
      <c r="P2891" s="4"/>
      <c r="Q2891" s="4"/>
      <c r="R2891" s="4"/>
      <c r="S2891" s="4"/>
      <c r="T2891" s="1"/>
      <c r="U2891" s="1"/>
      <c r="V2891" s="1"/>
      <c r="W2891" s="1"/>
      <c r="X2891" s="1"/>
      <c r="Y2891" s="1"/>
    </row>
    <row r="2892" spans="1:25" ht="12.75" customHeight="1" x14ac:dyDescent="0.25">
      <c r="A2892" s="4">
        <v>43</v>
      </c>
      <c r="B2892" s="1" t="s">
        <v>2420</v>
      </c>
      <c r="C2892" s="1" t="s">
        <v>2421</v>
      </c>
      <c r="D2892" s="3" t="s">
        <v>83</v>
      </c>
      <c r="E2892" s="11">
        <v>1.2</v>
      </c>
      <c r="F2892" s="11">
        <v>8931.99</v>
      </c>
      <c r="G2892" s="11">
        <v>10718.39</v>
      </c>
      <c r="H2892" s="1"/>
      <c r="I2892" s="1"/>
      <c r="J2892" s="1"/>
      <c r="K2892" s="1"/>
      <c r="L2892" s="1"/>
      <c r="M2892" s="4"/>
      <c r="N2892" s="1"/>
      <c r="O2892" s="4"/>
      <c r="P2892" s="4"/>
      <c r="Q2892" s="4"/>
      <c r="R2892" s="4"/>
      <c r="S2892" s="4"/>
      <c r="T2892" s="1"/>
      <c r="U2892" s="1"/>
      <c r="V2892" s="1"/>
      <c r="W2892" s="1"/>
      <c r="X2892" s="1"/>
      <c r="Y2892" s="1"/>
    </row>
    <row r="2893" spans="1:25" ht="12.75" customHeight="1" x14ac:dyDescent="0.25">
      <c r="A2893" s="4">
        <v>44</v>
      </c>
      <c r="B2893" s="2" t="s">
        <v>2554</v>
      </c>
      <c r="C2893" s="1" t="s">
        <v>2414</v>
      </c>
      <c r="D2893" s="3" t="s">
        <v>35</v>
      </c>
      <c r="E2893" s="11">
        <v>60</v>
      </c>
      <c r="F2893" s="11" t="s">
        <v>22</v>
      </c>
      <c r="G2893" s="11" t="s">
        <v>22</v>
      </c>
      <c r="H2893" s="1"/>
      <c r="I2893" s="1"/>
      <c r="J2893" s="1"/>
      <c r="K2893" s="1"/>
      <c r="L2893" s="1"/>
      <c r="M2893" s="4"/>
      <c r="N2893" s="1"/>
      <c r="O2893" s="4"/>
      <c r="P2893" s="4"/>
      <c r="Q2893" s="4"/>
      <c r="R2893" s="4"/>
      <c r="S2893" s="4"/>
      <c r="T2893" s="1"/>
      <c r="U2893" s="1"/>
      <c r="V2893" s="1"/>
      <c r="W2893" s="1"/>
      <c r="X2893" s="1"/>
      <c r="Y2893" s="1"/>
    </row>
    <row r="2894" spans="1:25" ht="12.75" customHeight="1" x14ac:dyDescent="0.25">
      <c r="A2894" s="4">
        <v>45</v>
      </c>
      <c r="B2894" s="1" t="s">
        <v>28</v>
      </c>
      <c r="C2894" s="2" t="s">
        <v>29</v>
      </c>
      <c r="D2894" s="3" t="s">
        <v>30</v>
      </c>
      <c r="E2894" s="11">
        <v>0.27972000000000002</v>
      </c>
      <c r="F2894" s="11">
        <v>7042.6</v>
      </c>
      <c r="G2894" s="11">
        <v>1969.96</v>
      </c>
      <c r="H2894" s="1"/>
      <c r="I2894" s="1"/>
      <c r="J2894" s="1"/>
      <c r="K2894" s="1"/>
      <c r="L2894" s="1"/>
      <c r="M2894" s="4"/>
      <c r="N2894" s="1"/>
      <c r="O2894" s="4"/>
      <c r="P2894" s="4"/>
      <c r="Q2894" s="4"/>
      <c r="R2894" s="4"/>
      <c r="S2894" s="4"/>
      <c r="T2894" s="1"/>
      <c r="U2894" s="1"/>
      <c r="V2894" s="1"/>
      <c r="W2894" s="1"/>
      <c r="X2894" s="1"/>
      <c r="Y2894" s="1"/>
    </row>
    <row r="2895" spans="1:25" ht="12.75" customHeight="1" x14ac:dyDescent="0.25">
      <c r="A2895" s="4">
        <v>46</v>
      </c>
      <c r="B2895" s="1" t="s">
        <v>31</v>
      </c>
      <c r="C2895" s="1" t="s">
        <v>32</v>
      </c>
      <c r="D2895" s="3" t="s">
        <v>21</v>
      </c>
      <c r="E2895" s="11">
        <v>27.972000000000001</v>
      </c>
      <c r="F2895" s="11">
        <v>195</v>
      </c>
      <c r="G2895" s="11">
        <v>5454.54</v>
      </c>
      <c r="H2895" s="1"/>
      <c r="I2895" s="1"/>
      <c r="J2895" s="1"/>
      <c r="K2895" s="1"/>
      <c r="L2895" s="1"/>
      <c r="M2895" s="4"/>
      <c r="N2895" s="1"/>
      <c r="O2895" s="4"/>
      <c r="P2895" s="4"/>
      <c r="Q2895" s="4"/>
      <c r="R2895" s="4"/>
      <c r="S2895" s="4"/>
      <c r="T2895" s="1"/>
      <c r="U2895" s="1"/>
      <c r="V2895" s="1"/>
      <c r="W2895" s="1"/>
      <c r="X2895" s="1"/>
      <c r="Y2895" s="1"/>
    </row>
    <row r="2896" spans="1:25" ht="12.75" customHeight="1" x14ac:dyDescent="0.25">
      <c r="A2896" s="4">
        <v>1</v>
      </c>
      <c r="B2896" s="1" t="s">
        <v>2422</v>
      </c>
      <c r="C2896" s="2" t="s">
        <v>2423</v>
      </c>
      <c r="D2896" s="3" t="s">
        <v>363</v>
      </c>
      <c r="E2896" s="11">
        <v>0.40800000000000003</v>
      </c>
      <c r="F2896" s="11">
        <v>178.13</v>
      </c>
      <c r="G2896" s="11">
        <v>72.680000000000007</v>
      </c>
      <c r="H2896" s="1"/>
      <c r="I2896" s="1"/>
      <c r="J2896" s="1"/>
      <c r="K2896" s="1"/>
      <c r="L2896" s="1"/>
      <c r="M2896" s="4"/>
      <c r="N2896" s="1"/>
      <c r="O2896" s="4"/>
      <c r="P2896" s="4"/>
      <c r="Q2896" s="4"/>
      <c r="R2896" s="4"/>
      <c r="S2896" s="4"/>
      <c r="T2896" s="1"/>
      <c r="U2896" s="1"/>
      <c r="V2896" s="1"/>
      <c r="W2896" s="1"/>
      <c r="X2896" s="1"/>
      <c r="Y2896" s="1"/>
    </row>
    <row r="2897" spans="1:25" ht="12.75" customHeight="1" x14ac:dyDescent="0.25">
      <c r="A2897" s="4">
        <v>1</v>
      </c>
      <c r="B2897" s="2" t="s">
        <v>2555</v>
      </c>
      <c r="C2897" s="2" t="s">
        <v>2424</v>
      </c>
      <c r="D2897" s="3" t="s">
        <v>25</v>
      </c>
      <c r="E2897" s="11">
        <v>0.8</v>
      </c>
      <c r="F2897" s="11">
        <v>5012.08</v>
      </c>
      <c r="G2897" s="11">
        <v>4009.66</v>
      </c>
      <c r="H2897" s="1"/>
      <c r="I2897" s="1"/>
      <c r="J2897" s="1"/>
      <c r="K2897" s="1"/>
      <c r="L2897" s="1"/>
      <c r="M2897" s="4"/>
      <c r="N2897" s="1"/>
      <c r="O2897" s="4"/>
      <c r="P2897" s="4"/>
      <c r="Q2897" s="4"/>
      <c r="R2897" s="4"/>
      <c r="S2897" s="4"/>
      <c r="T2897" s="1"/>
      <c r="U2897" s="1"/>
      <c r="V2897" s="1"/>
      <c r="W2897" s="1"/>
      <c r="X2897" s="1"/>
      <c r="Y2897" s="1"/>
    </row>
    <row r="2898" spans="1:25" ht="12.75" customHeight="1" x14ac:dyDescent="0.25">
      <c r="A2898" s="4">
        <v>2</v>
      </c>
      <c r="B2898" s="1" t="s">
        <v>2425</v>
      </c>
      <c r="C2898" s="2" t="s">
        <v>2424</v>
      </c>
      <c r="D2898" s="3" t="s">
        <v>25</v>
      </c>
      <c r="E2898" s="11">
        <v>0.8</v>
      </c>
      <c r="F2898" s="11">
        <v>7714.65</v>
      </c>
      <c r="G2898" s="11">
        <v>6171.72</v>
      </c>
      <c r="H2898" s="1"/>
      <c r="I2898" s="1"/>
      <c r="J2898" s="1"/>
      <c r="K2898" s="1"/>
      <c r="L2898" s="1"/>
      <c r="M2898" s="4"/>
      <c r="N2898" s="1"/>
      <c r="O2898" s="4"/>
      <c r="P2898" s="4"/>
      <c r="Q2898" s="4"/>
      <c r="R2898" s="4"/>
      <c r="S2898" s="4"/>
      <c r="T2898" s="1"/>
      <c r="U2898" s="1"/>
      <c r="V2898" s="1"/>
      <c r="W2898" s="1"/>
      <c r="X2898" s="1"/>
      <c r="Y2898" s="1"/>
    </row>
    <row r="2899" spans="1:25" ht="12.75" customHeight="1" x14ac:dyDescent="0.25">
      <c r="A2899" s="4">
        <v>1</v>
      </c>
      <c r="B2899" s="2" t="s">
        <v>2556</v>
      </c>
      <c r="C2899" s="2" t="s">
        <v>2426</v>
      </c>
      <c r="D2899" s="3" t="s">
        <v>83</v>
      </c>
      <c r="E2899" s="11">
        <v>0.56000000000000005</v>
      </c>
      <c r="F2899" s="11">
        <v>21037.86</v>
      </c>
      <c r="G2899" s="11">
        <v>11781.2</v>
      </c>
      <c r="H2899" s="1"/>
      <c r="I2899" s="1"/>
      <c r="J2899" s="1"/>
      <c r="K2899" s="1"/>
      <c r="L2899" s="1"/>
      <c r="M2899" s="4"/>
      <c r="N2899" s="1"/>
      <c r="O2899" s="4"/>
      <c r="P2899" s="4"/>
      <c r="Q2899" s="4"/>
      <c r="R2899" s="4"/>
      <c r="S2899" s="4"/>
      <c r="T2899" s="1"/>
      <c r="U2899" s="1"/>
      <c r="V2899" s="1"/>
      <c r="W2899" s="1"/>
      <c r="X2899" s="1"/>
      <c r="Y2899" s="1"/>
    </row>
    <row r="2900" spans="1:25" ht="12.75" customHeight="1" x14ac:dyDescent="0.25">
      <c r="A2900" s="4">
        <v>2</v>
      </c>
      <c r="B2900" s="2" t="s">
        <v>2557</v>
      </c>
      <c r="C2900" s="2" t="s">
        <v>2427</v>
      </c>
      <c r="D2900" s="3" t="s">
        <v>25</v>
      </c>
      <c r="E2900" s="11">
        <v>0.5</v>
      </c>
      <c r="F2900" s="11">
        <v>9923.14</v>
      </c>
      <c r="G2900" s="11">
        <v>4961.57</v>
      </c>
      <c r="H2900" s="1"/>
      <c r="I2900" s="1"/>
      <c r="J2900" s="1"/>
      <c r="K2900" s="1"/>
      <c r="L2900" s="1"/>
      <c r="M2900" s="4"/>
      <c r="N2900" s="1"/>
      <c r="O2900" s="4"/>
      <c r="P2900" s="4"/>
      <c r="Q2900" s="4"/>
      <c r="R2900" s="4"/>
      <c r="S2900" s="4"/>
      <c r="T2900" s="1"/>
      <c r="U2900" s="1"/>
      <c r="V2900" s="1"/>
      <c r="W2900" s="1"/>
      <c r="X2900" s="1"/>
      <c r="Y2900" s="1"/>
    </row>
    <row r="2901" spans="1:25" ht="12.75" customHeight="1" x14ac:dyDescent="0.25">
      <c r="A2901" s="4">
        <v>3</v>
      </c>
      <c r="B2901" s="1" t="s">
        <v>2428</v>
      </c>
      <c r="C2901" s="2" t="s">
        <v>2429</v>
      </c>
      <c r="D2901" s="3" t="s">
        <v>83</v>
      </c>
      <c r="E2901" s="11">
        <v>0.11</v>
      </c>
      <c r="F2901" s="11">
        <v>28001.64</v>
      </c>
      <c r="G2901" s="11">
        <v>3080.18</v>
      </c>
      <c r="H2901" s="1"/>
      <c r="I2901" s="1"/>
      <c r="J2901" s="1"/>
      <c r="K2901" s="1"/>
      <c r="L2901" s="1"/>
      <c r="M2901" s="4"/>
      <c r="N2901" s="1"/>
      <c r="O2901" s="4"/>
      <c r="P2901" s="4"/>
      <c r="Q2901" s="4"/>
      <c r="R2901" s="4"/>
      <c r="S2901" s="4"/>
      <c r="T2901" s="1"/>
      <c r="U2901" s="1"/>
      <c r="V2901" s="1"/>
      <c r="W2901" s="1"/>
      <c r="X2901" s="1"/>
      <c r="Y2901" s="1"/>
    </row>
    <row r="2902" spans="1:25" ht="12.75" customHeight="1" x14ac:dyDescent="0.25">
      <c r="A2902" s="4">
        <v>4</v>
      </c>
      <c r="B2902" s="2" t="s">
        <v>2878</v>
      </c>
      <c r="C2902" s="2" t="s">
        <v>2430</v>
      </c>
      <c r="D2902" s="3" t="s">
        <v>69</v>
      </c>
      <c r="E2902" s="11">
        <v>11</v>
      </c>
      <c r="F2902" s="11">
        <v>492.48</v>
      </c>
      <c r="G2902" s="11">
        <v>5417.28</v>
      </c>
      <c r="H2902" s="1"/>
      <c r="I2902" s="1"/>
      <c r="J2902" s="1"/>
      <c r="K2902" s="1"/>
      <c r="L2902" s="1"/>
      <c r="M2902" s="4"/>
      <c r="N2902" s="1"/>
      <c r="O2902" s="4"/>
      <c r="P2902" s="4"/>
      <c r="Q2902" s="4"/>
      <c r="R2902" s="4"/>
      <c r="S2902" s="4"/>
      <c r="T2902" s="1"/>
      <c r="U2902" s="1"/>
      <c r="V2902" s="1"/>
      <c r="W2902" s="1"/>
      <c r="X2902" s="1"/>
      <c r="Y2902" s="1"/>
    </row>
    <row r="2903" spans="1:25" ht="12.75" customHeight="1" x14ac:dyDescent="0.25">
      <c r="A2903" s="4">
        <v>5</v>
      </c>
      <c r="B2903" s="1" t="s">
        <v>2431</v>
      </c>
      <c r="C2903" s="1" t="s">
        <v>2432</v>
      </c>
      <c r="D2903" s="3" t="s">
        <v>35</v>
      </c>
      <c r="E2903" s="11">
        <v>7</v>
      </c>
      <c r="F2903" s="11">
        <v>412.1</v>
      </c>
      <c r="G2903" s="11">
        <v>2884.7</v>
      </c>
      <c r="H2903" s="1"/>
      <c r="I2903" s="1"/>
      <c r="J2903" s="1"/>
      <c r="K2903" s="1"/>
      <c r="L2903" s="1"/>
      <c r="M2903" s="4"/>
      <c r="N2903" s="1"/>
      <c r="O2903" s="4"/>
      <c r="P2903" s="4"/>
      <c r="Q2903" s="4"/>
      <c r="R2903" s="4"/>
      <c r="S2903" s="4"/>
      <c r="T2903" s="1"/>
      <c r="U2903" s="1"/>
      <c r="V2903" s="1"/>
      <c r="W2903" s="1"/>
      <c r="X2903" s="1"/>
      <c r="Y2903" s="1"/>
    </row>
    <row r="2904" spans="1:25" ht="12.75" customHeight="1" x14ac:dyDescent="0.25">
      <c r="A2904" s="4">
        <v>6</v>
      </c>
      <c r="B2904" s="1" t="s">
        <v>2433</v>
      </c>
      <c r="C2904" s="2" t="s">
        <v>2434</v>
      </c>
      <c r="D2904" s="3" t="s">
        <v>79</v>
      </c>
      <c r="E2904" s="11">
        <v>0.01</v>
      </c>
      <c r="F2904" s="11">
        <v>84672.82</v>
      </c>
      <c r="G2904" s="11">
        <v>846.73</v>
      </c>
      <c r="H2904" s="1"/>
      <c r="I2904" s="1"/>
      <c r="J2904" s="1"/>
      <c r="K2904" s="1"/>
      <c r="L2904" s="1"/>
      <c r="M2904" s="4"/>
      <c r="N2904" s="1"/>
      <c r="O2904" s="4"/>
      <c r="P2904" s="4"/>
      <c r="Q2904" s="4"/>
      <c r="R2904" s="4"/>
      <c r="S2904" s="4"/>
      <c r="T2904" s="1"/>
      <c r="U2904" s="1"/>
      <c r="V2904" s="1"/>
      <c r="W2904" s="1"/>
      <c r="X2904" s="1"/>
      <c r="Y2904" s="1"/>
    </row>
    <row r="2905" spans="1:25" ht="12.75" customHeight="1" x14ac:dyDescent="0.25">
      <c r="A2905" s="4">
        <v>7</v>
      </c>
      <c r="B2905" s="2" t="s">
        <v>2879</v>
      </c>
      <c r="C2905" s="2" t="s">
        <v>2435</v>
      </c>
      <c r="D2905" s="3" t="s">
        <v>35</v>
      </c>
      <c r="E2905" s="11">
        <v>1</v>
      </c>
      <c r="F2905" s="11">
        <v>6873.23</v>
      </c>
      <c r="G2905" s="11">
        <v>6873.23</v>
      </c>
      <c r="H2905" s="1"/>
      <c r="I2905" s="1"/>
      <c r="J2905" s="1"/>
      <c r="K2905" s="1"/>
      <c r="L2905" s="1"/>
      <c r="M2905" s="4"/>
      <c r="N2905" s="1"/>
      <c r="O2905" s="4"/>
      <c r="P2905" s="4"/>
      <c r="Q2905" s="4"/>
      <c r="R2905" s="4"/>
      <c r="S2905" s="4"/>
      <c r="T2905" s="1"/>
      <c r="U2905" s="1"/>
      <c r="V2905" s="1"/>
      <c r="W2905" s="1"/>
      <c r="X2905" s="1"/>
      <c r="Y2905" s="1"/>
    </row>
    <row r="2906" spans="1:25" ht="12.75" customHeight="1" x14ac:dyDescent="0.25">
      <c r="A2906" s="4">
        <v>8</v>
      </c>
      <c r="B2906" s="1" t="s">
        <v>2397</v>
      </c>
      <c r="C2906" s="2" t="s">
        <v>2398</v>
      </c>
      <c r="D2906" s="3" t="s">
        <v>48</v>
      </c>
      <c r="E2906" s="11">
        <v>8</v>
      </c>
      <c r="F2906" s="11">
        <v>2863.04</v>
      </c>
      <c r="G2906" s="11">
        <v>22904.32</v>
      </c>
      <c r="H2906" s="1"/>
      <c r="I2906" s="1"/>
      <c r="J2906" s="1"/>
      <c r="K2906" s="1"/>
      <c r="L2906" s="1"/>
      <c r="M2906" s="4"/>
      <c r="N2906" s="1"/>
      <c r="O2906" s="4"/>
      <c r="P2906" s="4"/>
      <c r="Q2906" s="4"/>
      <c r="R2906" s="4"/>
      <c r="S2906" s="4"/>
      <c r="T2906" s="1"/>
      <c r="U2906" s="1"/>
      <c r="V2906" s="1"/>
      <c r="W2906" s="1"/>
      <c r="X2906" s="1"/>
      <c r="Y2906" s="1"/>
    </row>
    <row r="2907" spans="1:25" ht="12.75" customHeight="1" x14ac:dyDescent="0.25">
      <c r="A2907" s="4">
        <v>9</v>
      </c>
      <c r="B2907" s="1" t="s">
        <v>2436</v>
      </c>
      <c r="C2907" s="1" t="s">
        <v>2437</v>
      </c>
      <c r="D2907" s="3" t="s">
        <v>48</v>
      </c>
      <c r="E2907" s="11">
        <v>1.1200000000000001</v>
      </c>
      <c r="F2907" s="11">
        <v>4217.1099999999997</v>
      </c>
      <c r="G2907" s="11">
        <v>4723.16</v>
      </c>
      <c r="H2907" s="1"/>
      <c r="I2907" s="1"/>
      <c r="J2907" s="1"/>
      <c r="K2907" s="1"/>
      <c r="L2907" s="1"/>
      <c r="M2907" s="4"/>
      <c r="N2907" s="1"/>
      <c r="O2907" s="4"/>
      <c r="P2907" s="4"/>
      <c r="Q2907" s="4"/>
      <c r="R2907" s="4"/>
      <c r="S2907" s="4"/>
      <c r="T2907" s="1"/>
      <c r="U2907" s="1"/>
      <c r="V2907" s="1"/>
      <c r="W2907" s="1"/>
      <c r="X2907" s="1"/>
      <c r="Y2907" s="1"/>
    </row>
    <row r="2908" spans="1:25" ht="12.75" customHeight="1" x14ac:dyDescent="0.25">
      <c r="A2908" s="4">
        <v>10</v>
      </c>
      <c r="B2908" s="1" t="s">
        <v>11</v>
      </c>
      <c r="C2908" s="2" t="s">
        <v>12</v>
      </c>
      <c r="D2908" s="3" t="s">
        <v>13</v>
      </c>
      <c r="E2908" s="11">
        <v>0.14599999999999999</v>
      </c>
      <c r="F2908" s="11">
        <v>14569.17</v>
      </c>
      <c r="G2908" s="11">
        <v>2127.1</v>
      </c>
      <c r="H2908" s="1"/>
      <c r="I2908" s="1"/>
      <c r="J2908" s="1"/>
      <c r="K2908" s="1"/>
      <c r="L2908" s="1"/>
      <c r="M2908" s="4"/>
      <c r="N2908" s="1"/>
      <c r="O2908" s="4"/>
      <c r="P2908" s="4"/>
      <c r="Q2908" s="4"/>
      <c r="R2908" s="4"/>
      <c r="S2908" s="4"/>
      <c r="T2908" s="1"/>
      <c r="U2908" s="1"/>
      <c r="V2908" s="1"/>
      <c r="W2908" s="1"/>
      <c r="X2908" s="1"/>
      <c r="Y2908" s="1"/>
    </row>
    <row r="2909" spans="1:25" ht="12.75" customHeight="1" x14ac:dyDescent="0.25">
      <c r="A2909" s="4">
        <v>11</v>
      </c>
      <c r="B2909" s="1" t="s">
        <v>1801</v>
      </c>
      <c r="C2909" s="2" t="s">
        <v>1802</v>
      </c>
      <c r="D2909" s="3" t="s">
        <v>13</v>
      </c>
      <c r="E2909" s="11">
        <v>5.5E-2</v>
      </c>
      <c r="F2909" s="11">
        <v>8246.16</v>
      </c>
      <c r="G2909" s="11">
        <v>453.54</v>
      </c>
      <c r="H2909" s="1"/>
      <c r="I2909" s="1"/>
      <c r="J2909" s="1"/>
      <c r="K2909" s="1"/>
      <c r="L2909" s="1"/>
      <c r="M2909" s="4"/>
      <c r="N2909" s="1"/>
      <c r="O2909" s="4"/>
      <c r="P2909" s="4"/>
      <c r="Q2909" s="4"/>
      <c r="R2909" s="4"/>
      <c r="S2909" s="4"/>
      <c r="T2909" s="1"/>
      <c r="U2909" s="1"/>
      <c r="V2909" s="1"/>
      <c r="W2909" s="1"/>
      <c r="X2909" s="1"/>
      <c r="Y2909" s="1"/>
    </row>
    <row r="2910" spans="1:25" ht="12.75" customHeight="1" x14ac:dyDescent="0.25">
      <c r="A2910" s="4">
        <v>12</v>
      </c>
      <c r="B2910" s="1" t="s">
        <v>669</v>
      </c>
      <c r="C2910" s="2" t="s">
        <v>2002</v>
      </c>
      <c r="D2910" s="3" t="s">
        <v>10</v>
      </c>
      <c r="E2910" s="11">
        <v>9.1000000000000004E-3</v>
      </c>
      <c r="F2910" s="11">
        <v>88291.26</v>
      </c>
      <c r="G2910" s="11">
        <v>803.45</v>
      </c>
      <c r="H2910" s="1"/>
      <c r="I2910" s="1"/>
      <c r="J2910" s="1"/>
      <c r="K2910" s="1"/>
      <c r="L2910" s="1"/>
      <c r="M2910" s="4"/>
      <c r="N2910" s="1"/>
      <c r="O2910" s="4"/>
      <c r="P2910" s="4"/>
      <c r="Q2910" s="4"/>
      <c r="R2910" s="4"/>
      <c r="S2910" s="4"/>
      <c r="T2910" s="1"/>
      <c r="U2910" s="1"/>
      <c r="V2910" s="1"/>
      <c r="W2910" s="1"/>
      <c r="X2910" s="1"/>
      <c r="Y2910" s="1"/>
    </row>
    <row r="2911" spans="1:25" ht="12.75" customHeight="1" x14ac:dyDescent="0.25">
      <c r="A2911" s="4">
        <v>13</v>
      </c>
      <c r="B2911" s="1" t="s">
        <v>671</v>
      </c>
      <c r="C2911" s="1" t="s">
        <v>672</v>
      </c>
      <c r="D2911" s="3" t="s">
        <v>21</v>
      </c>
      <c r="E2911" s="11">
        <v>14.56</v>
      </c>
      <c r="F2911" s="11">
        <v>180</v>
      </c>
      <c r="G2911" s="11">
        <v>2620.8000000000002</v>
      </c>
      <c r="H2911" s="1"/>
      <c r="I2911" s="1"/>
      <c r="J2911" s="1"/>
      <c r="K2911" s="1"/>
      <c r="L2911" s="1"/>
      <c r="M2911" s="4"/>
      <c r="N2911" s="1"/>
      <c r="O2911" s="4"/>
      <c r="P2911" s="4"/>
      <c r="Q2911" s="4"/>
      <c r="R2911" s="4"/>
      <c r="S2911" s="4"/>
      <c r="T2911" s="1"/>
      <c r="U2911" s="1"/>
      <c r="V2911" s="1"/>
      <c r="W2911" s="1"/>
      <c r="X2911" s="1"/>
      <c r="Y2911" s="1"/>
    </row>
    <row r="2912" spans="1:25" ht="12.75" customHeight="1" x14ac:dyDescent="0.25">
      <c r="A2912" s="4">
        <v>14</v>
      </c>
      <c r="B2912" s="1" t="s">
        <v>2438</v>
      </c>
      <c r="C2912" s="2" t="s">
        <v>2439</v>
      </c>
      <c r="D2912" s="3" t="s">
        <v>13</v>
      </c>
      <c r="E2912" s="11">
        <v>8.320000000000001E-2</v>
      </c>
      <c r="F2912" s="11">
        <v>423158.58</v>
      </c>
      <c r="G2912" s="11">
        <v>35206.79</v>
      </c>
      <c r="H2912" s="1"/>
      <c r="I2912" s="1"/>
      <c r="J2912" s="1"/>
      <c r="K2912" s="1"/>
      <c r="L2912" s="1"/>
      <c r="M2912" s="4"/>
      <c r="N2912" s="1"/>
      <c r="O2912" s="4"/>
      <c r="P2912" s="4"/>
      <c r="Q2912" s="4"/>
      <c r="R2912" s="4"/>
      <c r="S2912" s="4"/>
      <c r="T2912" s="1"/>
      <c r="U2912" s="1"/>
      <c r="V2912" s="1"/>
      <c r="W2912" s="1"/>
      <c r="X2912" s="1"/>
      <c r="Y2912" s="1"/>
    </row>
    <row r="2913" spans="1:25" ht="12.75" customHeight="1" x14ac:dyDescent="0.25">
      <c r="A2913" s="4">
        <v>15</v>
      </c>
      <c r="B2913" s="1" t="s">
        <v>2440</v>
      </c>
      <c r="C2913" s="2" t="s">
        <v>2441</v>
      </c>
      <c r="D2913" s="3" t="s">
        <v>21</v>
      </c>
      <c r="E2913" s="11">
        <v>0.16</v>
      </c>
      <c r="F2913" s="11">
        <v>19626.25</v>
      </c>
      <c r="G2913" s="11">
        <v>3140.2</v>
      </c>
      <c r="H2913" s="1"/>
      <c r="I2913" s="1"/>
      <c r="J2913" s="1"/>
      <c r="K2913" s="1"/>
      <c r="L2913" s="1"/>
      <c r="M2913" s="4"/>
      <c r="N2913" s="1"/>
      <c r="O2913" s="4"/>
      <c r="P2913" s="4"/>
      <c r="Q2913" s="4"/>
      <c r="R2913" s="4"/>
      <c r="S2913" s="4"/>
      <c r="T2913" s="1"/>
      <c r="U2913" s="1"/>
      <c r="V2913" s="1"/>
      <c r="W2913" s="1"/>
      <c r="X2913" s="1"/>
      <c r="Y2913" s="1"/>
    </row>
    <row r="2914" spans="1:25" ht="12.75" customHeight="1" x14ac:dyDescent="0.25">
      <c r="A2914" s="4">
        <v>16</v>
      </c>
      <c r="B2914" s="1" t="s">
        <v>2442</v>
      </c>
      <c r="C2914" s="2" t="s">
        <v>2443</v>
      </c>
      <c r="D2914" s="3" t="s">
        <v>21</v>
      </c>
      <c r="E2914" s="11">
        <v>0.16</v>
      </c>
      <c r="F2914" s="11">
        <v>9553.98</v>
      </c>
      <c r="G2914" s="11">
        <v>1528.64</v>
      </c>
      <c r="H2914" s="1"/>
      <c r="I2914" s="1"/>
      <c r="J2914" s="1"/>
      <c r="K2914" s="1"/>
      <c r="L2914" s="1"/>
      <c r="M2914" s="4"/>
      <c r="N2914" s="1"/>
      <c r="O2914" s="4"/>
      <c r="P2914" s="4"/>
      <c r="Q2914" s="4"/>
      <c r="R2914" s="4"/>
      <c r="S2914" s="4"/>
      <c r="T2914" s="1"/>
      <c r="U2914" s="1"/>
      <c r="V2914" s="1"/>
      <c r="W2914" s="1"/>
      <c r="X2914" s="1"/>
      <c r="Y2914" s="1"/>
    </row>
    <row r="2915" spans="1:25" ht="12.75" customHeight="1" x14ac:dyDescent="0.25">
      <c r="A2915" s="4">
        <v>17</v>
      </c>
      <c r="B2915" s="1" t="s">
        <v>2020</v>
      </c>
      <c r="C2915" s="2" t="s">
        <v>2021</v>
      </c>
      <c r="D2915" s="3" t="s">
        <v>21</v>
      </c>
      <c r="E2915" s="11">
        <v>0.28000000000000003</v>
      </c>
      <c r="F2915" s="11">
        <v>20153.68</v>
      </c>
      <c r="G2915" s="11">
        <v>5643.03</v>
      </c>
      <c r="H2915" s="1"/>
      <c r="I2915" s="1"/>
      <c r="J2915" s="1"/>
      <c r="K2915" s="1"/>
      <c r="L2915" s="1"/>
      <c r="M2915" s="4"/>
      <c r="N2915" s="1"/>
      <c r="O2915" s="4"/>
      <c r="P2915" s="4"/>
      <c r="Q2915" s="4"/>
      <c r="R2915" s="4"/>
      <c r="S2915" s="4"/>
      <c r="T2915" s="1"/>
      <c r="U2915" s="1"/>
      <c r="V2915" s="1"/>
      <c r="W2915" s="1"/>
      <c r="X2915" s="1"/>
      <c r="Y2915" s="1"/>
    </row>
    <row r="2916" spans="1:25" ht="12.75" customHeight="1" x14ac:dyDescent="0.25">
      <c r="A2916" s="4">
        <v>18</v>
      </c>
      <c r="B2916" s="1" t="s">
        <v>2332</v>
      </c>
      <c r="C2916" s="2" t="s">
        <v>2333</v>
      </c>
      <c r="D2916" s="3" t="s">
        <v>21</v>
      </c>
      <c r="E2916" s="11">
        <v>6.5000000000000002E-2</v>
      </c>
      <c r="F2916" s="11">
        <v>20153.68</v>
      </c>
      <c r="G2916" s="11">
        <v>1309.99</v>
      </c>
      <c r="H2916" s="1"/>
      <c r="I2916" s="1"/>
      <c r="J2916" s="1"/>
      <c r="K2916" s="1"/>
      <c r="L2916" s="1"/>
      <c r="M2916" s="4"/>
      <c r="N2916" s="1"/>
      <c r="O2916" s="4"/>
      <c r="P2916" s="4"/>
      <c r="Q2916" s="4"/>
      <c r="R2916" s="4"/>
      <c r="S2916" s="4"/>
      <c r="T2916" s="1"/>
      <c r="U2916" s="1"/>
      <c r="V2916" s="1"/>
      <c r="W2916" s="1"/>
      <c r="X2916" s="1"/>
      <c r="Y2916" s="1"/>
    </row>
    <row r="2917" spans="1:25" ht="12.75" customHeight="1" x14ac:dyDescent="0.25">
      <c r="A2917" s="4">
        <v>19</v>
      </c>
      <c r="B2917" s="1" t="s">
        <v>397</v>
      </c>
      <c r="C2917" s="2" t="s">
        <v>398</v>
      </c>
      <c r="D2917" s="3" t="s">
        <v>21</v>
      </c>
      <c r="E2917" s="11">
        <v>4.2000000000000003E-2</v>
      </c>
      <c r="F2917" s="11">
        <v>73560.13</v>
      </c>
      <c r="G2917" s="11">
        <v>3089.53</v>
      </c>
      <c r="H2917" s="1"/>
      <c r="I2917" s="1"/>
      <c r="J2917" s="1"/>
      <c r="K2917" s="1"/>
      <c r="L2917" s="1"/>
      <c r="M2917" s="4"/>
      <c r="N2917" s="1"/>
      <c r="O2917" s="4"/>
      <c r="P2917" s="4"/>
      <c r="Q2917" s="4"/>
      <c r="R2917" s="4"/>
      <c r="S2917" s="4"/>
      <c r="T2917" s="1"/>
      <c r="U2917" s="1"/>
      <c r="V2917" s="1"/>
      <c r="W2917" s="1"/>
      <c r="X2917" s="1"/>
      <c r="Y2917" s="1"/>
    </row>
    <row r="2918" spans="1:25" ht="12.75" customHeight="1" x14ac:dyDescent="0.25">
      <c r="A2918" s="4">
        <v>20</v>
      </c>
      <c r="B2918" s="1" t="s">
        <v>399</v>
      </c>
      <c r="C2918" s="1" t="s">
        <v>2444</v>
      </c>
      <c r="D2918" s="3" t="s">
        <v>21</v>
      </c>
      <c r="E2918" s="11">
        <v>4.2000000000000003E-2</v>
      </c>
      <c r="F2918" s="11">
        <v>57862.53</v>
      </c>
      <c r="G2918" s="11">
        <v>2430.23</v>
      </c>
      <c r="H2918" s="1"/>
      <c r="I2918" s="1"/>
      <c r="J2918" s="1"/>
      <c r="K2918" s="1"/>
      <c r="L2918" s="1"/>
      <c r="M2918" s="4"/>
      <c r="N2918" s="1"/>
      <c r="O2918" s="4"/>
      <c r="P2918" s="4"/>
      <c r="Q2918" s="4"/>
      <c r="R2918" s="4"/>
      <c r="S2918" s="4"/>
      <c r="T2918" s="1"/>
      <c r="U2918" s="1"/>
      <c r="V2918" s="1"/>
      <c r="W2918" s="1"/>
      <c r="X2918" s="1"/>
      <c r="Y2918" s="1"/>
    </row>
    <row r="2919" spans="1:25" ht="12.75" customHeight="1" x14ac:dyDescent="0.25">
      <c r="A2919" s="4">
        <v>21</v>
      </c>
      <c r="B2919" s="1" t="s">
        <v>2428</v>
      </c>
      <c r="C2919" s="2" t="s">
        <v>2445</v>
      </c>
      <c r="D2919" s="3" t="s">
        <v>83</v>
      </c>
      <c r="E2919" s="11">
        <v>0.14000000000000001</v>
      </c>
      <c r="F2919" s="11">
        <v>15829.24</v>
      </c>
      <c r="G2919" s="11">
        <v>2216.09</v>
      </c>
      <c r="H2919" s="1"/>
      <c r="I2919" s="1"/>
      <c r="J2919" s="1"/>
      <c r="K2919" s="1"/>
      <c r="L2919" s="1"/>
      <c r="M2919" s="4"/>
      <c r="N2919" s="1"/>
      <c r="O2919" s="4"/>
      <c r="P2919" s="4"/>
      <c r="Q2919" s="4"/>
      <c r="R2919" s="4"/>
      <c r="S2919" s="4"/>
      <c r="T2919" s="1"/>
      <c r="U2919" s="1"/>
      <c r="V2919" s="1"/>
      <c r="W2919" s="1"/>
      <c r="X2919" s="1"/>
      <c r="Y2919" s="1"/>
    </row>
    <row r="2920" spans="1:25" ht="12.75" customHeight="1" x14ac:dyDescent="0.25">
      <c r="A2920" s="4">
        <v>22</v>
      </c>
      <c r="B2920" s="2" t="s">
        <v>2880</v>
      </c>
      <c r="C2920" s="2" t="s">
        <v>2446</v>
      </c>
      <c r="D2920" s="3" t="s">
        <v>69</v>
      </c>
      <c r="E2920" s="11">
        <v>14</v>
      </c>
      <c r="F2920" s="11">
        <v>984.43</v>
      </c>
      <c r="G2920" s="11">
        <v>13782.02</v>
      </c>
      <c r="H2920" s="1"/>
      <c r="I2920" s="1"/>
      <c r="J2920" s="1"/>
      <c r="K2920" s="1"/>
      <c r="L2920" s="1"/>
      <c r="M2920" s="4"/>
      <c r="N2920" s="1"/>
      <c r="O2920" s="4"/>
      <c r="P2920" s="4"/>
      <c r="Q2920" s="4"/>
      <c r="R2920" s="4"/>
      <c r="S2920" s="4"/>
      <c r="T2920" s="1"/>
      <c r="U2920" s="1"/>
      <c r="V2920" s="1"/>
      <c r="W2920" s="1"/>
      <c r="X2920" s="1"/>
      <c r="Y2920" s="1"/>
    </row>
    <row r="2921" spans="1:25" ht="12.75" customHeight="1" x14ac:dyDescent="0.25">
      <c r="A2921" s="4">
        <v>23</v>
      </c>
      <c r="B2921" s="1" t="s">
        <v>2431</v>
      </c>
      <c r="C2921" s="1" t="s">
        <v>2447</v>
      </c>
      <c r="D2921" s="3" t="s">
        <v>35</v>
      </c>
      <c r="E2921" s="11">
        <v>6</v>
      </c>
      <c r="F2921" s="11">
        <v>771.55</v>
      </c>
      <c r="G2921" s="11">
        <v>4629.3</v>
      </c>
      <c r="H2921" s="1"/>
      <c r="I2921" s="1"/>
      <c r="J2921" s="1"/>
      <c r="K2921" s="1"/>
      <c r="L2921" s="1"/>
      <c r="M2921" s="4"/>
      <c r="N2921" s="1"/>
      <c r="O2921" s="4"/>
      <c r="P2921" s="4"/>
      <c r="Q2921" s="4"/>
      <c r="R2921" s="4"/>
      <c r="S2921" s="4"/>
      <c r="T2921" s="1"/>
      <c r="U2921" s="1"/>
      <c r="V2921" s="1"/>
      <c r="W2921" s="1"/>
      <c r="X2921" s="1"/>
      <c r="Y2921" s="1"/>
    </row>
  </sheetData>
  <autoFilter ref="A1:G2921"/>
  <conditionalFormatting sqref="B1:B1048576">
    <cfRule type="duplicateValues" dxfId="1" priority="2"/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2"/>
  <sheetViews>
    <sheetView tabSelected="1" topLeftCell="R1" workbookViewId="0">
      <pane ySplit="2" topLeftCell="A377" activePane="bottomLeft" state="frozen"/>
      <selection pane="bottomLeft" activeCell="X396" sqref="X396"/>
    </sheetView>
  </sheetViews>
  <sheetFormatPr defaultRowHeight="12.75" x14ac:dyDescent="0.2"/>
  <cols>
    <col min="1" max="1" width="29.28515625" customWidth="1"/>
    <col min="2" max="2" width="72.28515625" customWidth="1"/>
    <col min="3" max="3" width="10.42578125" bestFit="1" customWidth="1"/>
    <col min="4" max="4" width="19.7109375" style="15" bestFit="1" customWidth="1"/>
    <col min="5" max="5" width="17.28515625" style="16" bestFit="1" customWidth="1"/>
    <col min="6" max="6" width="17.28515625" style="28" customWidth="1"/>
    <col min="7" max="7" width="11.7109375" style="15" bestFit="1" customWidth="1"/>
    <col min="8" max="8" width="22.7109375" style="16" bestFit="1" customWidth="1"/>
    <col min="9" max="9" width="22.7109375" style="28" customWidth="1"/>
    <col min="10" max="10" width="16.85546875" style="15" bestFit="1" customWidth="1"/>
    <col min="11" max="11" width="27.85546875" style="16" bestFit="1" customWidth="1"/>
    <col min="12" max="12" width="24" style="28" bestFit="1" customWidth="1"/>
    <col min="14" max="14" width="23.28515625" customWidth="1"/>
    <col min="15" max="15" width="77" customWidth="1"/>
    <col min="16" max="16" width="8.7109375" bestFit="1" customWidth="1"/>
    <col min="17" max="17" width="19.7109375" bestFit="1" customWidth="1"/>
    <col min="18" max="18" width="11.7109375" bestFit="1" customWidth="1"/>
    <col min="19" max="19" width="16.85546875" bestFit="1" customWidth="1"/>
    <col min="22" max="22" width="25.140625" customWidth="1"/>
    <col min="23" max="23" width="29.140625" bestFit="1" customWidth="1"/>
    <col min="24" max="24" width="69.28515625" customWidth="1"/>
    <col min="25" max="25" width="15" style="7" bestFit="1" customWidth="1"/>
    <col min="26" max="26" width="24.28515625" style="7" bestFit="1" customWidth="1"/>
    <col min="27" max="27" width="16.28515625" style="7" bestFit="1" customWidth="1"/>
    <col min="28" max="28" width="21.42578125" style="37" bestFit="1" customWidth="1"/>
    <col min="29" max="29" width="16.85546875" bestFit="1" customWidth="1"/>
  </cols>
  <sheetData>
    <row r="1" spans="1:29" x14ac:dyDescent="0.2">
      <c r="A1" s="32" t="s">
        <v>5226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32" t="s">
        <v>5227</v>
      </c>
      <c r="O1" s="31"/>
      <c r="P1" s="31"/>
      <c r="Q1" s="31"/>
      <c r="R1" s="31"/>
      <c r="S1" s="31"/>
      <c r="V1" s="32" t="s">
        <v>5228</v>
      </c>
      <c r="W1" s="32"/>
      <c r="X1" s="32"/>
      <c r="Y1" s="32"/>
      <c r="Z1" s="32"/>
      <c r="AA1" s="32"/>
      <c r="AB1" s="32"/>
      <c r="AC1" s="32"/>
    </row>
    <row r="2" spans="1:29" ht="15" x14ac:dyDescent="0.25">
      <c r="A2" s="14" t="s">
        <v>1</v>
      </c>
      <c r="B2" s="17" t="s">
        <v>2</v>
      </c>
      <c r="C2" s="18" t="s">
        <v>3</v>
      </c>
      <c r="D2" s="19" t="s">
        <v>2884</v>
      </c>
      <c r="E2" s="20" t="s">
        <v>2885</v>
      </c>
      <c r="F2" s="27" t="s">
        <v>5223</v>
      </c>
      <c r="G2" s="19" t="s">
        <v>5</v>
      </c>
      <c r="H2" s="20" t="s">
        <v>5221</v>
      </c>
      <c r="I2" s="27" t="s">
        <v>5224</v>
      </c>
      <c r="J2" s="19" t="s">
        <v>6</v>
      </c>
      <c r="K2" s="20" t="s">
        <v>5222</v>
      </c>
      <c r="L2" s="29" t="s">
        <v>5225</v>
      </c>
      <c r="N2" s="14" t="s">
        <v>1</v>
      </c>
      <c r="O2" s="3" t="s">
        <v>2</v>
      </c>
      <c r="P2" s="4" t="s">
        <v>3</v>
      </c>
      <c r="Q2" s="4" t="s">
        <v>2884</v>
      </c>
      <c r="R2" s="4" t="s">
        <v>5</v>
      </c>
      <c r="S2" s="4" t="s">
        <v>6</v>
      </c>
      <c r="W2" s="14" t="s">
        <v>1</v>
      </c>
      <c r="X2" s="3" t="s">
        <v>2</v>
      </c>
      <c r="Y2" s="4" t="s">
        <v>3</v>
      </c>
      <c r="Z2" s="4" t="s">
        <v>2884</v>
      </c>
      <c r="AA2" s="4" t="s">
        <v>5</v>
      </c>
      <c r="AB2" s="36" t="s">
        <v>6</v>
      </c>
      <c r="AC2" s="36" t="s">
        <v>5229</v>
      </c>
    </row>
    <row r="3" spans="1:29" x14ac:dyDescent="0.2">
      <c r="A3" s="14" t="s">
        <v>2830</v>
      </c>
      <c r="B3" s="21" t="str">
        <f>VLOOKUP(A3,Sheet!B$3:G$2921,2,0)</f>
        <v>Провідник плоский 30х3,5 мм оцинк.
(5019345)</v>
      </c>
      <c r="C3" s="22" t="str">
        <f>VLOOKUP(A3,Sheet!B$3:G$2921,3,0)</f>
        <v>м</v>
      </c>
      <c r="D3" s="23">
        <v>34</v>
      </c>
      <c r="E3" s="24" t="e">
        <f>VLOOKUP(A3,N$3:S$1271,4,FALSE)</f>
        <v>#N/A</v>
      </c>
      <c r="F3" s="30">
        <f>IFERROR(D3-E3,D3)</f>
        <v>34</v>
      </c>
      <c r="G3" s="25">
        <f>VLOOKUP(A3,Sheet!B$3:G$2921,5,0)</f>
        <v>79.73</v>
      </c>
      <c r="H3" s="24" t="e">
        <f>VLOOKUP(A3,N$3:S$1271,5,FALSE)</f>
        <v>#N/A</v>
      </c>
      <c r="I3" s="30">
        <f>IFERROR(G3-H3,G3)</f>
        <v>79.73</v>
      </c>
      <c r="J3" s="25">
        <f>VLOOKUP(A3,Sheet!B$3:G$2921,6,0)</f>
        <v>1195.95</v>
      </c>
      <c r="K3" s="26" t="e">
        <f>VLOOKUP(A3,N$3:S$1271,6,FALSE)</f>
        <v>#N/A</v>
      </c>
      <c r="L3" s="30">
        <f>IFERROR(J3-K3,J3)</f>
        <v>1195.95</v>
      </c>
      <c r="N3" t="s">
        <v>4343</v>
      </c>
      <c r="O3" t="s">
        <v>3089</v>
      </c>
      <c r="P3" t="s">
        <v>35</v>
      </c>
      <c r="Q3">
        <v>12</v>
      </c>
      <c r="R3">
        <v>1887.58</v>
      </c>
      <c r="S3">
        <v>3775.16</v>
      </c>
      <c r="V3" t="str">
        <f>IFERROR(VLOOKUP(N3,A$3:L$1153,1,FALSE),N3)</f>
        <v>1504-1001-2-5Г</v>
      </c>
      <c r="W3" t="e">
        <f>VLOOKUP(N3,A$3:L$1153,1,FALSE)</f>
        <v>#N/A</v>
      </c>
      <c r="X3" t="s">
        <v>3089</v>
      </c>
      <c r="Y3" s="7" t="s">
        <v>35</v>
      </c>
      <c r="Z3" s="7">
        <v>12</v>
      </c>
      <c r="AA3" s="7">
        <v>1887.58</v>
      </c>
      <c r="AB3" s="37">
        <v>3775.16</v>
      </c>
      <c r="AC3" s="37">
        <v>3775.16</v>
      </c>
    </row>
    <row r="4" spans="1:29" x14ac:dyDescent="0.2">
      <c r="A4" s="5" t="s">
        <v>2822</v>
      </c>
      <c r="B4" s="21" t="str">
        <f>VLOOKUP(A4,Sheet!B$3:G$2921,2,0)</f>
        <v>Провідник круглий алюмінієвий d=8мм з
ПВХ обшивкою (5021332)</v>
      </c>
      <c r="C4" s="22" t="str">
        <f>VLOOKUP(A4,Sheet!B$3:G$2921,3,0)</f>
        <v>м</v>
      </c>
      <c r="D4" s="23">
        <v>156</v>
      </c>
      <c r="E4" s="24" t="e">
        <f>VLOOKUP(A4,N$3:S$1271,4,FALSE)</f>
        <v>#N/A</v>
      </c>
      <c r="F4" s="30">
        <f t="shared" ref="F4:F67" si="0">IFERROR(D4-E4,D4)</f>
        <v>156</v>
      </c>
      <c r="G4" s="25">
        <f>VLOOKUP(A4,Sheet!B$3:G$2921,5,0)</f>
        <v>215.67</v>
      </c>
      <c r="H4" s="24" t="e">
        <f>VLOOKUP(A4,N$3:S$1271,5,FALSE)</f>
        <v>#N/A</v>
      </c>
      <c r="I4" s="30">
        <f t="shared" ref="I4:I67" si="1">IFERROR(G4-H4,G4)</f>
        <v>215.67</v>
      </c>
      <c r="J4" s="25">
        <f>VLOOKUP(A4,Sheet!B$3:G$2921,6,0)</f>
        <v>22861.02</v>
      </c>
      <c r="K4" s="26" t="e">
        <f t="shared" ref="K4:K67" si="2">VLOOKUP(A4,N$3:S$1271,6,FALSE)</f>
        <v>#N/A</v>
      </c>
      <c r="L4" s="30">
        <f t="shared" ref="L4:L67" si="3">IFERROR(J4-K4,J4)</f>
        <v>22861.02</v>
      </c>
      <c r="N4" t="s">
        <v>4344</v>
      </c>
      <c r="O4" t="s">
        <v>3090</v>
      </c>
      <c r="P4" t="s">
        <v>35</v>
      </c>
      <c r="Q4">
        <v>78</v>
      </c>
      <c r="R4">
        <v>855.05</v>
      </c>
      <c r="S4">
        <v>2565.15</v>
      </c>
      <c r="V4" t="str">
        <f t="shared" ref="V4:V67" si="4">IFERROR(VLOOKUP(N4,A$3:L$1153,1,FALSE),N4)</f>
        <v>1504-1001-2-5Гваріант1</v>
      </c>
      <c r="W4" t="e">
        <f t="shared" ref="W4:W67" si="5">VLOOKUP(N4,A$3:L$1153,1,FALSE)</f>
        <v>#N/A</v>
      </c>
      <c r="X4" t="s">
        <v>3090</v>
      </c>
      <c r="Y4" s="7" t="s">
        <v>35</v>
      </c>
      <c r="Z4" s="7">
        <v>78</v>
      </c>
      <c r="AA4" s="7">
        <v>855.05</v>
      </c>
      <c r="AB4" s="37">
        <v>2565.15</v>
      </c>
      <c r="AC4" s="37">
        <v>2565.15</v>
      </c>
    </row>
    <row r="5" spans="1:29" x14ac:dyDescent="0.2">
      <c r="A5" s="5" t="s">
        <v>2832</v>
      </c>
      <c r="B5" s="21" t="str">
        <f>VLOOKUP(A5,Sheet!B$3:G$2921,2,0)</f>
        <v>З'єднувач круглого/плоского провідника зі
штирем заземлення 2760/20 (5001641)</v>
      </c>
      <c r="C5" s="22" t="str">
        <f>VLOOKUP(A5,Sheet!B$3:G$2921,3,0)</f>
        <v>шт</v>
      </c>
      <c r="D5" s="23">
        <v>6</v>
      </c>
      <c r="E5" s="24" t="e">
        <f>VLOOKUP(A5,N$3:S$1271,4,FALSE)</f>
        <v>#N/A</v>
      </c>
      <c r="F5" s="30">
        <f t="shared" si="0"/>
        <v>6</v>
      </c>
      <c r="G5" s="25">
        <f>VLOOKUP(A5,Sheet!B$3:G$2921,5,0)</f>
        <v>234.12</v>
      </c>
      <c r="H5" s="24" t="e">
        <f>VLOOKUP(A5,N$3:S$1271,5,FALSE)</f>
        <v>#N/A</v>
      </c>
      <c r="I5" s="30">
        <f t="shared" si="1"/>
        <v>234.12</v>
      </c>
      <c r="J5" s="25">
        <f>VLOOKUP(A5,Sheet!B$3:G$2921,6,0)</f>
        <v>1404.72</v>
      </c>
      <c r="K5" s="26" t="e">
        <f t="shared" si="2"/>
        <v>#N/A</v>
      </c>
      <c r="L5" s="30">
        <f t="shared" si="3"/>
        <v>1404.72</v>
      </c>
      <c r="N5" t="s">
        <v>4345</v>
      </c>
      <c r="O5" t="s">
        <v>3089</v>
      </c>
      <c r="P5" t="s">
        <v>35</v>
      </c>
      <c r="Q5">
        <v>6</v>
      </c>
      <c r="R5" t="s">
        <v>3091</v>
      </c>
      <c r="S5" t="s">
        <v>3091</v>
      </c>
      <c r="V5" t="str">
        <f t="shared" si="4"/>
        <v>1504-1001-2-5Гваріант2</v>
      </c>
      <c r="W5" t="e">
        <f t="shared" si="5"/>
        <v>#N/A</v>
      </c>
      <c r="X5" t="s">
        <v>3089</v>
      </c>
      <c r="Y5" s="7" t="s">
        <v>35</v>
      </c>
      <c r="Z5" s="7">
        <v>6</v>
      </c>
      <c r="AA5" s="7" t="s">
        <v>3091</v>
      </c>
      <c r="AB5" s="37" t="s">
        <v>3091</v>
      </c>
      <c r="AC5" s="37" t="s">
        <v>3091</v>
      </c>
    </row>
    <row r="6" spans="1:29" x14ac:dyDescent="0.2">
      <c r="A6" s="5" t="s">
        <v>2831</v>
      </c>
      <c r="B6" s="21" t="str">
        <f>VLOOKUP(A6,Sheet!B$3:G$2921,2,0)</f>
        <v>Тримач для плоского провідника 708/40
(5030242)</v>
      </c>
      <c r="C6" s="22" t="str">
        <f>VLOOKUP(A6,Sheet!B$3:G$2921,3,0)</f>
        <v>шт</v>
      </c>
      <c r="D6" s="23">
        <v>15</v>
      </c>
      <c r="E6" s="24" t="e">
        <f>VLOOKUP(A6,N$3:S$1271,4,FALSE)</f>
        <v>#N/A</v>
      </c>
      <c r="F6" s="30">
        <f t="shared" si="0"/>
        <v>15</v>
      </c>
      <c r="G6" s="25">
        <f>VLOOKUP(A6,Sheet!B$3:G$2921,5,0)</f>
        <v>68.55</v>
      </c>
      <c r="H6" s="24" t="e">
        <f>VLOOKUP(A6,N$3:S$1271,5,FALSE)</f>
        <v>#N/A</v>
      </c>
      <c r="I6" s="30">
        <f t="shared" si="1"/>
        <v>68.55</v>
      </c>
      <c r="J6" s="25">
        <f>VLOOKUP(A6,Sheet!B$3:G$2921,6,0)</f>
        <v>1028.25</v>
      </c>
      <c r="K6" s="26" t="e">
        <f t="shared" si="2"/>
        <v>#N/A</v>
      </c>
      <c r="L6" s="30">
        <f t="shared" si="3"/>
        <v>1028.25</v>
      </c>
      <c r="N6" t="s">
        <v>4346</v>
      </c>
      <c r="O6" t="s">
        <v>3089</v>
      </c>
      <c r="P6" t="s">
        <v>35</v>
      </c>
      <c r="Q6">
        <v>6</v>
      </c>
      <c r="R6" t="s">
        <v>3091</v>
      </c>
      <c r="S6" t="s">
        <v>3091</v>
      </c>
      <c r="V6" t="str">
        <f t="shared" si="4"/>
        <v>1504-1001-2-5Гваріант6</v>
      </c>
      <c r="W6" t="e">
        <f t="shared" si="5"/>
        <v>#N/A</v>
      </c>
      <c r="X6" t="s">
        <v>3089</v>
      </c>
      <c r="Y6" s="7" t="s">
        <v>35</v>
      </c>
      <c r="Z6" s="7">
        <v>6</v>
      </c>
      <c r="AA6" s="7" t="s">
        <v>3091</v>
      </c>
      <c r="AB6" s="37" t="s">
        <v>3091</v>
      </c>
      <c r="AC6" s="37" t="s">
        <v>3091</v>
      </c>
    </row>
    <row r="7" spans="1:29" x14ac:dyDescent="0.2">
      <c r="A7" s="5" t="s">
        <v>2834</v>
      </c>
      <c r="B7" s="21" t="str">
        <f>VLOOKUP(A7,Sheet!B$3:G$2921,2,0)</f>
        <v>Хрестове з'єднання для круглого та
плоского провідника 252/FL DIN (5312655)</v>
      </c>
      <c r="C7" s="22" t="str">
        <f>VLOOKUP(A7,Sheet!B$3:G$2921,3,0)</f>
        <v>шт</v>
      </c>
      <c r="D7" s="23">
        <v>6</v>
      </c>
      <c r="E7" s="24" t="e">
        <f>VLOOKUP(A7,N$3:S$1271,4,FALSE)</f>
        <v>#N/A</v>
      </c>
      <c r="F7" s="30">
        <f t="shared" si="0"/>
        <v>6</v>
      </c>
      <c r="G7" s="25">
        <f>VLOOKUP(A7,Sheet!B$3:G$2921,5,0)</f>
        <v>161.31</v>
      </c>
      <c r="H7" s="24" t="e">
        <f>VLOOKUP(A7,N$3:S$1271,5,FALSE)</f>
        <v>#N/A</v>
      </c>
      <c r="I7" s="30">
        <f t="shared" si="1"/>
        <v>161.31</v>
      </c>
      <c r="J7" s="25">
        <f>VLOOKUP(A7,Sheet!B$3:G$2921,6,0)</f>
        <v>967.86</v>
      </c>
      <c r="K7" s="26" t="e">
        <f t="shared" si="2"/>
        <v>#N/A</v>
      </c>
      <c r="L7" s="30">
        <f t="shared" si="3"/>
        <v>967.86</v>
      </c>
      <c r="N7" t="s">
        <v>4347</v>
      </c>
      <c r="O7" t="s">
        <v>3092</v>
      </c>
      <c r="P7" t="s">
        <v>35</v>
      </c>
      <c r="Q7">
        <v>78</v>
      </c>
      <c r="R7">
        <v>303.16000000000003</v>
      </c>
      <c r="S7">
        <v>1515.8</v>
      </c>
      <c r="V7" t="str">
        <f t="shared" si="4"/>
        <v>1504-1001-9-10варіант1</v>
      </c>
      <c r="W7" t="e">
        <f t="shared" si="5"/>
        <v>#N/A</v>
      </c>
      <c r="X7" t="s">
        <v>3092</v>
      </c>
      <c r="Y7" s="7" t="s">
        <v>35</v>
      </c>
      <c r="Z7" s="7">
        <v>78</v>
      </c>
      <c r="AA7" s="7">
        <v>303.16000000000003</v>
      </c>
      <c r="AB7" s="37">
        <v>1515.8</v>
      </c>
      <c r="AC7" s="37">
        <v>1515.8</v>
      </c>
    </row>
    <row r="8" spans="1:29" x14ac:dyDescent="0.2">
      <c r="A8" s="5" t="s">
        <v>2833</v>
      </c>
      <c r="B8" s="21" t="str">
        <f>VLOOKUP(A8,Sheet!B$3:G$2921,2,0)</f>
        <v>Штир заземлення оцинк. d=20мм L=1,5м
219/20ST (5000750)</v>
      </c>
      <c r="C8" s="22" t="str">
        <f>VLOOKUP(A8,Sheet!B$3:G$2921,3,0)</f>
        <v>шт</v>
      </c>
      <c r="D8" s="23">
        <v>36</v>
      </c>
      <c r="E8" s="24" t="e">
        <f>VLOOKUP(A8,N$3:S$1271,4,FALSE)</f>
        <v>#N/A</v>
      </c>
      <c r="F8" s="30">
        <f t="shared" si="0"/>
        <v>36</v>
      </c>
      <c r="G8" s="25">
        <f>VLOOKUP(A8,Sheet!B$3:G$2921,5,0)</f>
        <v>569.82000000000005</v>
      </c>
      <c r="H8" s="24" t="e">
        <f>VLOOKUP(A8,N$3:S$1271,5,FALSE)</f>
        <v>#N/A</v>
      </c>
      <c r="I8" s="30">
        <f t="shared" si="1"/>
        <v>569.82000000000005</v>
      </c>
      <c r="J8" s="25">
        <f>VLOOKUP(A8,Sheet!B$3:G$2921,6,0)</f>
        <v>20513.52</v>
      </c>
      <c r="K8" s="26" t="e">
        <f t="shared" si="2"/>
        <v>#N/A</v>
      </c>
      <c r="L8" s="30">
        <f t="shared" si="3"/>
        <v>20513.52</v>
      </c>
      <c r="N8" t="s">
        <v>4348</v>
      </c>
      <c r="O8" t="s">
        <v>3093</v>
      </c>
      <c r="P8" t="s">
        <v>35</v>
      </c>
      <c r="Q8">
        <v>84</v>
      </c>
      <c r="R8">
        <v>491.69</v>
      </c>
      <c r="S8">
        <v>3441.83</v>
      </c>
      <c r="V8" t="str">
        <f t="shared" si="4"/>
        <v>1504-12001-4варіант1</v>
      </c>
      <c r="W8" t="e">
        <f t="shared" si="5"/>
        <v>#N/A</v>
      </c>
      <c r="X8" t="s">
        <v>3093</v>
      </c>
      <c r="Y8" s="7" t="s">
        <v>35</v>
      </c>
      <c r="Z8" s="7">
        <v>84</v>
      </c>
      <c r="AA8" s="7">
        <v>491.69</v>
      </c>
      <c r="AB8" s="37">
        <v>3441.83</v>
      </c>
      <c r="AC8" s="37">
        <v>3441.83</v>
      </c>
    </row>
    <row r="9" spans="1:29" x14ac:dyDescent="0.2">
      <c r="A9" s="5" t="s">
        <v>2835</v>
      </c>
      <c r="B9" s="21" t="str">
        <f>VLOOKUP(A9,Sheet!B$3:G$2921,2,0)</f>
        <v>Насадка нижня штиря заземлення
1819/20ВР (3041212)</v>
      </c>
      <c r="C9" s="22" t="str">
        <f>VLOOKUP(A9,Sheet!B$3:G$2921,3,0)</f>
        <v>шт</v>
      </c>
      <c r="D9" s="23">
        <v>6</v>
      </c>
      <c r="E9" s="24" t="e">
        <f>VLOOKUP(A9,N$3:S$1271,4,FALSE)</f>
        <v>#N/A</v>
      </c>
      <c r="F9" s="30">
        <f t="shared" si="0"/>
        <v>6</v>
      </c>
      <c r="G9" s="25">
        <f>VLOOKUP(A9,Sheet!B$3:G$2921,5,0)</f>
        <v>53.05</v>
      </c>
      <c r="H9" s="24" t="e">
        <f>VLOOKUP(A9,N$3:S$1271,5,FALSE)</f>
        <v>#N/A</v>
      </c>
      <c r="I9" s="30">
        <f t="shared" si="1"/>
        <v>53.05</v>
      </c>
      <c r="J9" s="25">
        <f>VLOOKUP(A9,Sheet!B$3:G$2921,6,0)</f>
        <v>318.3</v>
      </c>
      <c r="K9" s="26" t="e">
        <f t="shared" si="2"/>
        <v>#N/A</v>
      </c>
      <c r="L9" s="30">
        <f t="shared" si="3"/>
        <v>318.3</v>
      </c>
      <c r="N9" t="s">
        <v>4349</v>
      </c>
      <c r="O9" t="s">
        <v>3094</v>
      </c>
      <c r="P9" t="s">
        <v>35</v>
      </c>
      <c r="Q9">
        <v>12</v>
      </c>
      <c r="R9" t="s">
        <v>3091</v>
      </c>
      <c r="S9" t="s">
        <v>3091</v>
      </c>
      <c r="V9" t="str">
        <f t="shared" si="4"/>
        <v>1504-12001-4варіант3</v>
      </c>
      <c r="W9" t="e">
        <f t="shared" si="5"/>
        <v>#N/A</v>
      </c>
      <c r="X9" t="s">
        <v>3094</v>
      </c>
      <c r="Y9" s="7" t="s">
        <v>35</v>
      </c>
      <c r="Z9" s="7">
        <v>12</v>
      </c>
      <c r="AA9" s="7" t="s">
        <v>3091</v>
      </c>
      <c r="AB9" s="37" t="s">
        <v>3091</v>
      </c>
      <c r="AC9" s="37" t="s">
        <v>3091</v>
      </c>
    </row>
    <row r="10" spans="1:29" x14ac:dyDescent="0.2">
      <c r="A10" s="5" t="s">
        <v>2837</v>
      </c>
      <c r="B10" s="21" t="str">
        <f>VLOOKUP(A10,Sheet!B$3:G$2921,2,0)</f>
        <v>Стрічка гідроізоляційна 50мм L=10м
(2360055)</v>
      </c>
      <c r="C10" s="22" t="str">
        <f>VLOOKUP(A10,Sheet!B$3:G$2921,3,0)</f>
        <v>шт</v>
      </c>
      <c r="D10" s="23">
        <v>2</v>
      </c>
      <c r="E10" s="24" t="e">
        <f>VLOOKUP(A10,N$3:S$1271,4,FALSE)</f>
        <v>#N/A</v>
      </c>
      <c r="F10" s="30">
        <f t="shared" si="0"/>
        <v>2</v>
      </c>
      <c r="G10" s="25">
        <f>VLOOKUP(A10,Sheet!B$3:G$2921,5,0)</f>
        <v>362.53</v>
      </c>
      <c r="H10" s="24" t="e">
        <f>VLOOKUP(A10,N$3:S$1271,5,FALSE)</f>
        <v>#N/A</v>
      </c>
      <c r="I10" s="30">
        <f t="shared" si="1"/>
        <v>362.53</v>
      </c>
      <c r="J10" s="25">
        <f>VLOOKUP(A10,Sheet!B$3:G$2921,6,0)</f>
        <v>725.06</v>
      </c>
      <c r="K10" s="26" t="e">
        <f t="shared" si="2"/>
        <v>#N/A</v>
      </c>
      <c r="L10" s="30">
        <f t="shared" si="3"/>
        <v>725.06</v>
      </c>
      <c r="N10" t="s">
        <v>4350</v>
      </c>
      <c r="O10" t="s">
        <v>3094</v>
      </c>
      <c r="P10" t="s">
        <v>35</v>
      </c>
      <c r="Q10">
        <v>6</v>
      </c>
      <c r="R10" t="s">
        <v>3091</v>
      </c>
      <c r="S10" t="s">
        <v>3091</v>
      </c>
      <c r="V10" t="str">
        <f t="shared" si="4"/>
        <v>1504-12001-4варіант4</v>
      </c>
      <c r="W10" t="e">
        <f t="shared" si="5"/>
        <v>#N/A</v>
      </c>
      <c r="X10" t="s">
        <v>3094</v>
      </c>
      <c r="Y10" s="7" t="s">
        <v>35</v>
      </c>
      <c r="Z10" s="7">
        <v>6</v>
      </c>
      <c r="AA10" s="7" t="s">
        <v>3091</v>
      </c>
      <c r="AB10" s="37" t="s">
        <v>3091</v>
      </c>
      <c r="AC10" s="37" t="s">
        <v>3091</v>
      </c>
    </row>
    <row r="11" spans="1:29" x14ac:dyDescent="0.2">
      <c r="A11" s="5" t="s">
        <v>2824</v>
      </c>
      <c r="B11" s="21" t="str">
        <f>VLOOKUP(A11,Sheet!B$3:G$2921,2,0)</f>
        <v>З'єднувач круглого/плоского провідника 264
F (5316510)</v>
      </c>
      <c r="C11" s="22" t="str">
        <f>VLOOKUP(A11,Sheet!B$3:G$2921,3,0)</f>
        <v>шт</v>
      </c>
      <c r="D11" s="23">
        <v>12</v>
      </c>
      <c r="E11" s="24" t="e">
        <f>VLOOKUP(A11,N$3:S$1271,4,FALSE)</f>
        <v>#N/A</v>
      </c>
      <c r="F11" s="30">
        <f t="shared" si="0"/>
        <v>12</v>
      </c>
      <c r="G11" s="25">
        <f>VLOOKUP(A11,Sheet!B$3:G$2921,5,0)</f>
        <v>171.33</v>
      </c>
      <c r="H11" s="24" t="e">
        <f>VLOOKUP(A11,N$3:S$1271,5,FALSE)</f>
        <v>#N/A</v>
      </c>
      <c r="I11" s="30">
        <f t="shared" si="1"/>
        <v>171.33</v>
      </c>
      <c r="J11" s="25">
        <f>VLOOKUP(A11,Sheet!B$3:G$2921,6,0)</f>
        <v>2055.96</v>
      </c>
      <c r="K11" s="26" t="e">
        <f t="shared" si="2"/>
        <v>#N/A</v>
      </c>
      <c r="L11" s="30">
        <f t="shared" si="3"/>
        <v>2055.96</v>
      </c>
      <c r="N11" t="s">
        <v>4351</v>
      </c>
      <c r="O11" t="s">
        <v>3095</v>
      </c>
      <c r="P11" t="s">
        <v>35</v>
      </c>
      <c r="Q11">
        <v>12</v>
      </c>
      <c r="R11">
        <v>1976.25</v>
      </c>
      <c r="S11">
        <v>1976.25</v>
      </c>
      <c r="V11" t="str">
        <f t="shared" si="4"/>
        <v>1504-12087-1варіант1</v>
      </c>
      <c r="W11" t="e">
        <f t="shared" si="5"/>
        <v>#N/A</v>
      </c>
      <c r="X11" t="s">
        <v>3095</v>
      </c>
      <c r="Y11" s="7" t="s">
        <v>35</v>
      </c>
      <c r="Z11" s="7">
        <v>12</v>
      </c>
      <c r="AA11" s="7">
        <v>1976.25</v>
      </c>
      <c r="AB11" s="37">
        <v>1976.25</v>
      </c>
      <c r="AC11" s="37">
        <v>1976.25</v>
      </c>
    </row>
    <row r="12" spans="1:29" x14ac:dyDescent="0.2">
      <c r="A12" s="5" t="s">
        <v>2826</v>
      </c>
      <c r="B12" s="21" t="str">
        <f>VLOOKUP(A12,Sheet!B$3:G$2921,2,0)</f>
        <v>Клема для з'єднання та підключення
319Rd8 (5325307)</v>
      </c>
      <c r="C12" s="22" t="str">
        <f>VLOOKUP(A12,Sheet!B$3:G$2921,3,0)</f>
        <v>шт</v>
      </c>
      <c r="D12" s="23">
        <v>10</v>
      </c>
      <c r="E12" s="24" t="e">
        <f>VLOOKUP(A12,N$3:S$1271,4,FALSE)</f>
        <v>#N/A</v>
      </c>
      <c r="F12" s="30">
        <f t="shared" si="0"/>
        <v>10</v>
      </c>
      <c r="G12" s="25">
        <f>VLOOKUP(A12,Sheet!B$3:G$2921,5,0)</f>
        <v>168.36</v>
      </c>
      <c r="H12" s="24" t="e">
        <f>VLOOKUP(A12,N$3:S$1271,5,FALSE)</f>
        <v>#N/A</v>
      </c>
      <c r="I12" s="30">
        <f t="shared" si="1"/>
        <v>168.36</v>
      </c>
      <c r="J12" s="25">
        <f>VLOOKUP(A12,Sheet!B$3:G$2921,6,0)</f>
        <v>1683.6</v>
      </c>
      <c r="K12" s="26" t="e">
        <f t="shared" si="2"/>
        <v>#N/A</v>
      </c>
      <c r="L12" s="30">
        <f t="shared" si="3"/>
        <v>1683.6</v>
      </c>
      <c r="N12" t="s">
        <v>4352</v>
      </c>
      <c r="O12" t="s">
        <v>3096</v>
      </c>
      <c r="P12" t="s">
        <v>35</v>
      </c>
      <c r="Q12">
        <v>72</v>
      </c>
      <c r="R12">
        <v>255</v>
      </c>
      <c r="S12">
        <v>2550</v>
      </c>
      <c r="V12" t="str">
        <f t="shared" si="4"/>
        <v>1504-12087-2</v>
      </c>
      <c r="W12" t="e">
        <f t="shared" si="5"/>
        <v>#N/A</v>
      </c>
      <c r="X12" t="s">
        <v>3096</v>
      </c>
      <c r="Y12" s="7" t="s">
        <v>35</v>
      </c>
      <c r="Z12" s="7">
        <v>72</v>
      </c>
      <c r="AA12" s="7">
        <v>255</v>
      </c>
      <c r="AB12" s="37">
        <v>2550</v>
      </c>
      <c r="AC12" s="37">
        <v>2550</v>
      </c>
    </row>
    <row r="13" spans="1:29" x14ac:dyDescent="0.2">
      <c r="A13" s="5" t="s">
        <v>2825</v>
      </c>
      <c r="B13" s="21" t="str">
        <f>VLOOKUP(A13,Sheet!B$3:G$2921,2,0)</f>
        <v>Шуруп з подвійною різьбою М6х35х4,3
(3133036)</v>
      </c>
      <c r="C13" s="22" t="str">
        <f>VLOOKUP(A13,Sheet!B$3:G$2921,3,0)</f>
        <v>шт</v>
      </c>
      <c r="D13" s="23">
        <v>118</v>
      </c>
      <c r="E13" s="24" t="e">
        <f>VLOOKUP(A13,N$3:S$1271,4,FALSE)</f>
        <v>#N/A</v>
      </c>
      <c r="F13" s="30">
        <f t="shared" si="0"/>
        <v>118</v>
      </c>
      <c r="G13" s="25">
        <f>VLOOKUP(A13,Sheet!B$3:G$2921,5,0)</f>
        <v>4.67</v>
      </c>
      <c r="H13" s="24" t="e">
        <f>VLOOKUP(A13,N$3:S$1271,5,FALSE)</f>
        <v>#N/A</v>
      </c>
      <c r="I13" s="30">
        <f t="shared" si="1"/>
        <v>4.67</v>
      </c>
      <c r="J13" s="25">
        <f>VLOOKUP(A13,Sheet!B$3:G$2921,6,0)</f>
        <v>551.05999999999995</v>
      </c>
      <c r="K13" s="26" t="e">
        <f t="shared" si="2"/>
        <v>#N/A</v>
      </c>
      <c r="L13" s="30">
        <f t="shared" si="3"/>
        <v>551.05999999999995</v>
      </c>
      <c r="N13" t="s">
        <v>4353</v>
      </c>
      <c r="O13" t="s">
        <v>3097</v>
      </c>
      <c r="P13" t="s">
        <v>35</v>
      </c>
      <c r="Q13">
        <v>312</v>
      </c>
      <c r="R13">
        <v>90.58</v>
      </c>
      <c r="S13">
        <v>452.9</v>
      </c>
      <c r="V13" t="str">
        <f t="shared" si="4"/>
        <v>1504-12087-2варіант1</v>
      </c>
      <c r="W13" t="e">
        <f t="shared" si="5"/>
        <v>#N/A</v>
      </c>
      <c r="X13" t="s">
        <v>3097</v>
      </c>
      <c r="Y13" s="7" t="s">
        <v>35</v>
      </c>
      <c r="Z13" s="7">
        <v>312</v>
      </c>
      <c r="AA13" s="7">
        <v>90.58</v>
      </c>
      <c r="AB13" s="37">
        <v>452.9</v>
      </c>
      <c r="AC13" s="37">
        <v>452.9</v>
      </c>
    </row>
    <row r="14" spans="1:29" x14ac:dyDescent="0.2">
      <c r="A14" s="5" t="s">
        <v>2829</v>
      </c>
      <c r="B14" s="21" t="str">
        <f>VLOOKUP(A14,Sheet!B$3:G$2921,2,0)</f>
        <v>Саморіз по металу М 3,5х35</v>
      </c>
      <c r="C14" s="22" t="str">
        <f>VLOOKUP(A14,Sheet!B$3:G$2921,3,0)</f>
        <v>шт</v>
      </c>
      <c r="D14" s="23">
        <v>24</v>
      </c>
      <c r="E14" s="24" t="e">
        <f>VLOOKUP(A14,N$3:S$1271,4,FALSE)</f>
        <v>#N/A</v>
      </c>
      <c r="F14" s="30">
        <f t="shared" si="0"/>
        <v>24</v>
      </c>
      <c r="G14" s="25">
        <f>VLOOKUP(A14,Sheet!B$3:G$2921,5,0)</f>
        <v>1.25</v>
      </c>
      <c r="H14" s="24" t="e">
        <f>VLOOKUP(A14,N$3:S$1271,5,FALSE)</f>
        <v>#N/A</v>
      </c>
      <c r="I14" s="30">
        <f t="shared" si="1"/>
        <v>1.25</v>
      </c>
      <c r="J14" s="25">
        <f>VLOOKUP(A14,Sheet!B$3:G$2921,6,0)</f>
        <v>30</v>
      </c>
      <c r="K14" s="26" t="e">
        <f t="shared" si="2"/>
        <v>#N/A</v>
      </c>
      <c r="L14" s="30">
        <f t="shared" si="3"/>
        <v>30</v>
      </c>
      <c r="N14" t="s">
        <v>4354</v>
      </c>
      <c r="O14" t="s">
        <v>3096</v>
      </c>
      <c r="P14" t="s">
        <v>35</v>
      </c>
      <c r="Q14">
        <v>12</v>
      </c>
      <c r="R14" t="s">
        <v>3091</v>
      </c>
      <c r="S14" t="s">
        <v>3091</v>
      </c>
      <c r="V14" t="str">
        <f t="shared" si="4"/>
        <v>1504-12087-2варіант2</v>
      </c>
      <c r="W14" t="e">
        <f t="shared" si="5"/>
        <v>#N/A</v>
      </c>
      <c r="X14" t="s">
        <v>3096</v>
      </c>
      <c r="Y14" s="7" t="s">
        <v>35</v>
      </c>
      <c r="Z14" s="7">
        <v>12</v>
      </c>
      <c r="AA14" s="7" t="s">
        <v>3091</v>
      </c>
      <c r="AB14" s="37" t="s">
        <v>3091</v>
      </c>
      <c r="AC14" s="37" t="s">
        <v>3091</v>
      </c>
    </row>
    <row r="15" spans="1:29" x14ac:dyDescent="0.2">
      <c r="A15" s="5" t="s">
        <v>2823</v>
      </c>
      <c r="B15" s="21" t="str">
        <f>VLOOKUP(A15,Sheet!B$3:G$2921,2,0)</f>
        <v>Тримач провідника Rd 8-10 оцинк (5229960)</v>
      </c>
      <c r="C15" s="22" t="str">
        <f>VLOOKUP(A15,Sheet!B$3:G$2921,3,0)</f>
        <v>шт</v>
      </c>
      <c r="D15" s="23">
        <v>156</v>
      </c>
      <c r="E15" s="24" t="e">
        <f>VLOOKUP(A15,N$3:S$1271,4,FALSE)</f>
        <v>#N/A</v>
      </c>
      <c r="F15" s="30">
        <f t="shared" si="0"/>
        <v>156</v>
      </c>
      <c r="G15" s="25">
        <f>VLOOKUP(A15,Sheet!B$3:G$2921,5,0)</f>
        <v>65.7</v>
      </c>
      <c r="H15" s="24" t="e">
        <f>VLOOKUP(A15,N$3:S$1271,5,FALSE)</f>
        <v>#N/A</v>
      </c>
      <c r="I15" s="30">
        <f t="shared" si="1"/>
        <v>65.7</v>
      </c>
      <c r="J15" s="25">
        <f>VLOOKUP(A15,Sheet!B$3:G$2921,6,0)</f>
        <v>6964.2</v>
      </c>
      <c r="K15" s="26" t="e">
        <f t="shared" si="2"/>
        <v>#N/A</v>
      </c>
      <c r="L15" s="30">
        <f t="shared" si="3"/>
        <v>6964.2</v>
      </c>
      <c r="N15" t="s">
        <v>4355</v>
      </c>
      <c r="O15" t="s">
        <v>3096</v>
      </c>
      <c r="P15" t="s">
        <v>35</v>
      </c>
      <c r="Q15">
        <v>12</v>
      </c>
      <c r="R15" t="s">
        <v>3091</v>
      </c>
      <c r="S15" t="s">
        <v>3091</v>
      </c>
      <c r="V15" t="str">
        <f t="shared" si="4"/>
        <v>1504-12087-2варіант3</v>
      </c>
      <c r="W15" t="e">
        <f t="shared" si="5"/>
        <v>#N/A</v>
      </c>
      <c r="X15" t="s">
        <v>3096</v>
      </c>
      <c r="Y15" s="7" t="s">
        <v>35</v>
      </c>
      <c r="Z15" s="7">
        <v>12</v>
      </c>
      <c r="AA15" s="7" t="s">
        <v>3091</v>
      </c>
      <c r="AB15" s="37" t="s">
        <v>3091</v>
      </c>
      <c r="AC15" s="37" t="s">
        <v>3091</v>
      </c>
    </row>
    <row r="16" spans="1:29" x14ac:dyDescent="0.2">
      <c r="A16" s="5" t="s">
        <v>2827</v>
      </c>
      <c r="B16" s="21" t="str">
        <f>VLOOKUP(A16,Sheet!B$3:G$2921,2,0)</f>
        <v>Розділова вставка RD8-10 і FL 30-40мм
(5336457)</v>
      </c>
      <c r="C16" s="22" t="str">
        <f>VLOOKUP(A16,Sheet!B$3:G$2921,3,0)</f>
        <v>шт</v>
      </c>
      <c r="D16" s="23">
        <v>6</v>
      </c>
      <c r="E16" s="24" t="e">
        <f>VLOOKUP(A16,N$3:S$1271,4,FALSE)</f>
        <v>#N/A</v>
      </c>
      <c r="F16" s="30">
        <f t="shared" si="0"/>
        <v>6</v>
      </c>
      <c r="G16" s="25">
        <f>VLOOKUP(A16,Sheet!B$3:G$2921,5,0)</f>
        <v>173.17</v>
      </c>
      <c r="H16" s="24" t="e">
        <f>VLOOKUP(A16,N$3:S$1271,5,FALSE)</f>
        <v>#N/A</v>
      </c>
      <c r="I16" s="30">
        <f t="shared" si="1"/>
        <v>173.17</v>
      </c>
      <c r="J16" s="25">
        <f>VLOOKUP(A16,Sheet!B$3:G$2921,6,0)</f>
        <v>1039.02</v>
      </c>
      <c r="K16" s="26" t="e">
        <f t="shared" si="2"/>
        <v>#N/A</v>
      </c>
      <c r="L16" s="30">
        <f t="shared" si="3"/>
        <v>1039.02</v>
      </c>
      <c r="N16" t="s">
        <v>4356</v>
      </c>
      <c r="O16" t="s">
        <v>3098</v>
      </c>
      <c r="P16" t="s">
        <v>35</v>
      </c>
      <c r="Q16">
        <v>6</v>
      </c>
      <c r="R16">
        <v>2604.35</v>
      </c>
      <c r="S16">
        <v>2604.35</v>
      </c>
      <c r="V16" t="str">
        <f t="shared" si="4"/>
        <v>1504-15316-1варіант1</v>
      </c>
      <c r="W16" t="e">
        <f t="shared" si="5"/>
        <v>#N/A</v>
      </c>
      <c r="X16" t="s">
        <v>3098</v>
      </c>
      <c r="Y16" s="7" t="s">
        <v>35</v>
      </c>
      <c r="Z16" s="7">
        <v>6</v>
      </c>
      <c r="AA16" s="7">
        <v>2604.35</v>
      </c>
      <c r="AB16" s="37">
        <v>2604.35</v>
      </c>
      <c r="AC16" s="37">
        <v>2604.35</v>
      </c>
    </row>
    <row r="17" spans="1:29" x14ac:dyDescent="0.2">
      <c r="A17" s="5" t="s">
        <v>2836</v>
      </c>
      <c r="B17" s="21" t="str">
        <f>VLOOKUP(A17,Sheet!B$3:G$2921,2,0)</f>
        <v>Люк (колодязь) ревізійний системи
заземлення</v>
      </c>
      <c r="C17" s="22" t="str">
        <f>VLOOKUP(A17,Sheet!B$3:G$2921,3,0)</f>
        <v>шт</v>
      </c>
      <c r="D17" s="23">
        <v>6</v>
      </c>
      <c r="E17" s="24" t="e">
        <f>VLOOKUP(A17,N$3:S$1271,4,FALSE)</f>
        <v>#N/A</v>
      </c>
      <c r="F17" s="30">
        <f t="shared" si="0"/>
        <v>6</v>
      </c>
      <c r="G17" s="25">
        <f>VLOOKUP(A17,Sheet!B$3:G$2921,5,0)</f>
        <v>2654.36</v>
      </c>
      <c r="H17" s="24" t="e">
        <f>VLOOKUP(A17,N$3:S$1271,5,FALSE)</f>
        <v>#N/A</v>
      </c>
      <c r="I17" s="30">
        <f t="shared" si="1"/>
        <v>2654.36</v>
      </c>
      <c r="J17" s="25">
        <f>VLOOKUP(A17,Sheet!B$3:G$2921,6,0)</f>
        <v>15926.16</v>
      </c>
      <c r="K17" s="26" t="e">
        <f t="shared" si="2"/>
        <v>#N/A</v>
      </c>
      <c r="L17" s="30">
        <f t="shared" si="3"/>
        <v>15926.16</v>
      </c>
      <c r="N17" t="s">
        <v>4357</v>
      </c>
      <c r="O17" t="s">
        <v>3099</v>
      </c>
      <c r="P17" t="s">
        <v>35</v>
      </c>
      <c r="Q17">
        <v>18</v>
      </c>
      <c r="R17">
        <v>691.15</v>
      </c>
      <c r="S17">
        <v>691.15</v>
      </c>
      <c r="V17" t="str">
        <f t="shared" si="4"/>
        <v>1504-18001-1варіант1</v>
      </c>
      <c r="W17" t="e">
        <f t="shared" si="5"/>
        <v>#N/A</v>
      </c>
      <c r="X17" t="s">
        <v>3099</v>
      </c>
      <c r="Y17" s="7" t="s">
        <v>35</v>
      </c>
      <c r="Z17" s="7">
        <v>18</v>
      </c>
      <c r="AA17" s="7">
        <v>691.15</v>
      </c>
      <c r="AB17" s="37">
        <v>691.15</v>
      </c>
      <c r="AC17" s="37">
        <v>691.15</v>
      </c>
    </row>
    <row r="18" spans="1:29" x14ac:dyDescent="0.2">
      <c r="A18" s="5" t="s">
        <v>2804</v>
      </c>
      <c r="B18" s="21" t="str">
        <f>VLOOKUP(A18,Sheet!B$3:G$2921,2,0)</f>
        <v>Шафа розподільна металева навісна на 12
модулів, розм. 310х265х130 мм NRР 12</v>
      </c>
      <c r="C18" s="22" t="str">
        <f>VLOOKUP(A18,Sheet!B$3:G$2921,3,0)</f>
        <v>шт</v>
      </c>
      <c r="D18" s="23">
        <v>6</v>
      </c>
      <c r="E18" s="24" t="e">
        <f>VLOOKUP(A18,N$3:S$1271,4,FALSE)</f>
        <v>#N/A</v>
      </c>
      <c r="F18" s="30">
        <f t="shared" si="0"/>
        <v>6</v>
      </c>
      <c r="G18" s="25">
        <f>VLOOKUP(A18,Sheet!B$3:G$2921,5,0)</f>
        <v>725.16</v>
      </c>
      <c r="H18" s="24" t="e">
        <f>VLOOKUP(A18,N$3:S$1271,5,FALSE)</f>
        <v>#N/A</v>
      </c>
      <c r="I18" s="30">
        <f t="shared" si="1"/>
        <v>725.16</v>
      </c>
      <c r="J18" s="25">
        <f>VLOOKUP(A18,Sheet!B$3:G$2921,6,0)</f>
        <v>1450.32</v>
      </c>
      <c r="K18" s="26" t="e">
        <f t="shared" si="2"/>
        <v>#N/A</v>
      </c>
      <c r="L18" s="30">
        <f t="shared" si="3"/>
        <v>1450.32</v>
      </c>
      <c r="N18" t="s">
        <v>4358</v>
      </c>
      <c r="O18" t="s">
        <v>3100</v>
      </c>
      <c r="P18" t="s">
        <v>35</v>
      </c>
      <c r="Q18">
        <v>6</v>
      </c>
      <c r="R18">
        <v>356.61</v>
      </c>
      <c r="S18">
        <v>356.61</v>
      </c>
      <c r="V18" t="str">
        <f t="shared" si="4"/>
        <v>1504-19165-1</v>
      </c>
      <c r="W18" t="e">
        <f t="shared" si="5"/>
        <v>#N/A</v>
      </c>
      <c r="X18" t="s">
        <v>3100</v>
      </c>
      <c r="Y18" s="7" t="s">
        <v>35</v>
      </c>
      <c r="Z18" s="7">
        <v>6</v>
      </c>
      <c r="AA18" s="7">
        <v>356.61</v>
      </c>
      <c r="AB18" s="37">
        <v>356.61</v>
      </c>
      <c r="AC18" s="37">
        <v>356.61</v>
      </c>
    </row>
    <row r="19" spans="1:29" x14ac:dyDescent="0.2">
      <c r="A19" s="5" t="s">
        <v>2790</v>
      </c>
      <c r="B19" s="21" t="str">
        <f>VLOOKUP(A19,Sheet!B$3:G$2921,2,0)</f>
        <v>Вимикач автоматичний для захисту двигунів,
380В, Iуст.=1,6...2,5А, МS116-2,5</v>
      </c>
      <c r="C19" s="22" t="str">
        <f>VLOOKUP(A19,Sheet!B$3:G$2921,3,0)</f>
        <v>шт</v>
      </c>
      <c r="D19" s="23">
        <v>1</v>
      </c>
      <c r="E19" s="24" t="e">
        <f>VLOOKUP(A19,N$3:S$1271,4,FALSE)</f>
        <v>#N/A</v>
      </c>
      <c r="F19" s="30">
        <f t="shared" si="0"/>
        <v>1</v>
      </c>
      <c r="G19" s="25">
        <f>VLOOKUP(A19,Sheet!B$3:G$2921,5,0)</f>
        <v>463.91</v>
      </c>
      <c r="H19" s="24" t="e">
        <f>VLOOKUP(A19,N$3:S$1271,5,FALSE)</f>
        <v>#N/A</v>
      </c>
      <c r="I19" s="30">
        <f t="shared" si="1"/>
        <v>463.91</v>
      </c>
      <c r="J19" s="25">
        <f>VLOOKUP(A19,Sheet!B$3:G$2921,6,0)</f>
        <v>463.91</v>
      </c>
      <c r="K19" s="26" t="e">
        <f t="shared" si="2"/>
        <v>#N/A</v>
      </c>
      <c r="L19" s="30">
        <f t="shared" si="3"/>
        <v>463.91</v>
      </c>
      <c r="N19" t="s">
        <v>4359</v>
      </c>
      <c r="O19" t="s">
        <v>3101</v>
      </c>
      <c r="P19" t="s">
        <v>35</v>
      </c>
      <c r="Q19">
        <v>6</v>
      </c>
      <c r="R19">
        <v>646.27</v>
      </c>
      <c r="S19">
        <v>646.27</v>
      </c>
      <c r="V19" t="str">
        <f t="shared" si="4"/>
        <v>1504-19165-1варіант1</v>
      </c>
      <c r="W19" t="e">
        <f t="shared" si="5"/>
        <v>#N/A</v>
      </c>
      <c r="X19" t="s">
        <v>3101</v>
      </c>
      <c r="Y19" s="7" t="s">
        <v>35</v>
      </c>
      <c r="Z19" s="7">
        <v>6</v>
      </c>
      <c r="AA19" s="7">
        <v>646.27</v>
      </c>
      <c r="AB19" s="37">
        <v>646.27</v>
      </c>
      <c r="AC19" s="37">
        <v>646.27</v>
      </c>
    </row>
    <row r="20" spans="1:29" x14ac:dyDescent="0.2">
      <c r="A20" s="5" t="s">
        <v>2776</v>
      </c>
      <c r="B20" s="21" t="str">
        <f>VLOOKUP(A20,Sheet!B$3:G$2921,2,0)</f>
        <v>Вимикач автоматичний , 230В, Iкр=2А, S201-
С-2</v>
      </c>
      <c r="C20" s="22" t="str">
        <f>VLOOKUP(A20,Sheet!B$3:G$2921,3,0)</f>
        <v>шт</v>
      </c>
      <c r="D20" s="23">
        <v>1</v>
      </c>
      <c r="E20" s="24" t="e">
        <f>VLOOKUP(A20,N$3:S$1271,4,FALSE)</f>
        <v>#N/A</v>
      </c>
      <c r="F20" s="30">
        <f t="shared" si="0"/>
        <v>1</v>
      </c>
      <c r="G20" s="25">
        <f>VLOOKUP(A20,Sheet!B$3:G$2921,5,0)</f>
        <v>178.6</v>
      </c>
      <c r="H20" s="24" t="e">
        <f>VLOOKUP(A20,N$3:S$1271,5,FALSE)</f>
        <v>#N/A</v>
      </c>
      <c r="I20" s="30">
        <f t="shared" si="1"/>
        <v>178.6</v>
      </c>
      <c r="J20" s="25">
        <f>VLOOKUP(A20,Sheet!B$3:G$2921,6,0)</f>
        <v>178.6</v>
      </c>
      <c r="K20" s="26" t="e">
        <f t="shared" si="2"/>
        <v>#N/A</v>
      </c>
      <c r="L20" s="30">
        <f t="shared" si="3"/>
        <v>178.6</v>
      </c>
      <c r="N20" t="s">
        <v>4360</v>
      </c>
      <c r="O20" t="s">
        <v>3102</v>
      </c>
      <c r="P20" t="s">
        <v>35</v>
      </c>
      <c r="Q20">
        <v>6</v>
      </c>
      <c r="R20">
        <v>258.24</v>
      </c>
      <c r="S20">
        <v>258.24</v>
      </c>
      <c r="V20" t="str">
        <f t="shared" si="4"/>
        <v>1504-19165-1варіант2</v>
      </c>
      <c r="W20" t="e">
        <f t="shared" si="5"/>
        <v>#N/A</v>
      </c>
      <c r="X20" t="s">
        <v>3102</v>
      </c>
      <c r="Y20" s="7" t="s">
        <v>35</v>
      </c>
      <c r="Z20" s="7">
        <v>6</v>
      </c>
      <c r="AA20" s="7">
        <v>258.24</v>
      </c>
      <c r="AB20" s="37">
        <v>258.24</v>
      </c>
      <c r="AC20" s="37">
        <v>258.24</v>
      </c>
    </row>
    <row r="21" spans="1:29" x14ac:dyDescent="0.2">
      <c r="A21" s="5" t="s">
        <v>2775</v>
      </c>
      <c r="B21" s="21" t="str">
        <f>VLOOKUP(A21,Sheet!B$3:G$2921,2,0)</f>
        <v>Вимикач автоматичний , 230В, Iкр=3А, S201-
С-3</v>
      </c>
      <c r="C21" s="22" t="str">
        <f>VLOOKUP(A21,Sheet!B$3:G$2921,3,0)</f>
        <v>шт</v>
      </c>
      <c r="D21" s="23">
        <v>4</v>
      </c>
      <c r="E21" s="24" t="e">
        <f>VLOOKUP(A21,N$3:S$1271,4,FALSE)</f>
        <v>#N/A</v>
      </c>
      <c r="F21" s="30">
        <f t="shared" si="0"/>
        <v>4</v>
      </c>
      <c r="G21" s="25">
        <f>VLOOKUP(A21,Sheet!B$3:G$2921,5,0)</f>
        <v>178.6</v>
      </c>
      <c r="H21" s="24" t="e">
        <f>VLOOKUP(A21,N$3:S$1271,5,FALSE)</f>
        <v>#N/A</v>
      </c>
      <c r="I21" s="30">
        <f t="shared" si="1"/>
        <v>178.6</v>
      </c>
      <c r="J21" s="25">
        <f>VLOOKUP(A21,Sheet!B$3:G$2921,6,0)</f>
        <v>714.4</v>
      </c>
      <c r="K21" s="26" t="e">
        <f t="shared" si="2"/>
        <v>#N/A</v>
      </c>
      <c r="L21" s="30">
        <f t="shared" si="3"/>
        <v>714.4</v>
      </c>
      <c r="N21" t="s">
        <v>4361</v>
      </c>
      <c r="O21" t="s">
        <v>3103</v>
      </c>
      <c r="P21" t="s">
        <v>35</v>
      </c>
      <c r="Q21">
        <v>6</v>
      </c>
      <c r="R21">
        <v>258.24</v>
      </c>
      <c r="S21">
        <v>258.24</v>
      </c>
      <c r="V21" t="str">
        <f t="shared" si="4"/>
        <v>1504-19165-1варіант3</v>
      </c>
      <c r="W21" t="e">
        <f t="shared" si="5"/>
        <v>#N/A</v>
      </c>
      <c r="X21" t="s">
        <v>3103</v>
      </c>
      <c r="Y21" s="7" t="s">
        <v>35</v>
      </c>
      <c r="Z21" s="7">
        <v>6</v>
      </c>
      <c r="AA21" s="7">
        <v>258.24</v>
      </c>
      <c r="AB21" s="37">
        <v>258.24</v>
      </c>
      <c r="AC21" s="37">
        <v>258.24</v>
      </c>
    </row>
    <row r="22" spans="1:29" x14ac:dyDescent="0.2">
      <c r="A22" s="5" t="s">
        <v>2777</v>
      </c>
      <c r="B22" s="21" t="str">
        <f>VLOOKUP(A22,Sheet!B$3:G$2921,2,0)</f>
        <v>Вимикач автоматичний , 230В, Iкр=1А, S201-
С-1</v>
      </c>
      <c r="C22" s="22" t="str">
        <f>VLOOKUP(A22,Sheet!B$3:G$2921,3,0)</f>
        <v>шт</v>
      </c>
      <c r="D22" s="23">
        <v>2</v>
      </c>
      <c r="E22" s="24" t="e">
        <f>VLOOKUP(A22,N$3:S$1271,4,FALSE)</f>
        <v>#N/A</v>
      </c>
      <c r="F22" s="30">
        <f t="shared" si="0"/>
        <v>2</v>
      </c>
      <c r="G22" s="25">
        <f>VLOOKUP(A22,Sheet!B$3:G$2921,5,0)</f>
        <v>178.6</v>
      </c>
      <c r="H22" s="24" t="e">
        <f>VLOOKUP(A22,N$3:S$1271,5,FALSE)</f>
        <v>#N/A</v>
      </c>
      <c r="I22" s="30">
        <f t="shared" si="1"/>
        <v>178.6</v>
      </c>
      <c r="J22" s="25">
        <f>VLOOKUP(A22,Sheet!B$3:G$2921,6,0)</f>
        <v>357.2</v>
      </c>
      <c r="K22" s="26" t="e">
        <f t="shared" si="2"/>
        <v>#N/A</v>
      </c>
      <c r="L22" s="30">
        <f t="shared" si="3"/>
        <v>357.2</v>
      </c>
      <c r="N22" t="s">
        <v>4362</v>
      </c>
      <c r="O22" t="s">
        <v>3104</v>
      </c>
      <c r="P22" t="s">
        <v>35</v>
      </c>
      <c r="Q22">
        <v>6</v>
      </c>
      <c r="R22">
        <v>356.61</v>
      </c>
      <c r="S22">
        <v>356.61</v>
      </c>
      <c r="V22" t="str">
        <f t="shared" si="4"/>
        <v>1504-19165-1варіант4</v>
      </c>
      <c r="W22" t="e">
        <f t="shared" si="5"/>
        <v>#N/A</v>
      </c>
      <c r="X22" t="s">
        <v>3104</v>
      </c>
      <c r="Y22" s="7" t="s">
        <v>35</v>
      </c>
      <c r="Z22" s="7">
        <v>6</v>
      </c>
      <c r="AA22" s="7">
        <v>356.61</v>
      </c>
      <c r="AB22" s="37">
        <v>356.61</v>
      </c>
      <c r="AC22" s="37">
        <v>356.61</v>
      </c>
    </row>
    <row r="23" spans="1:29" x14ac:dyDescent="0.2">
      <c r="A23" s="5" t="s">
        <v>2774</v>
      </c>
      <c r="B23" s="21" t="str">
        <f>VLOOKUP(A23,Sheet!B$3:G$2921,2,0)</f>
        <v>Вимикач автоматичний , 380В, Iкр=6А, S203-
С-6</v>
      </c>
      <c r="C23" s="22" t="str">
        <f>VLOOKUP(A23,Sheet!B$3:G$2921,3,0)</f>
        <v>шт</v>
      </c>
      <c r="D23" s="23">
        <v>1</v>
      </c>
      <c r="E23" s="24" t="e">
        <f>VLOOKUP(A23,N$3:S$1271,4,FALSE)</f>
        <v>#N/A</v>
      </c>
      <c r="F23" s="30">
        <f t="shared" si="0"/>
        <v>1</v>
      </c>
      <c r="G23" s="25">
        <f>VLOOKUP(A23,Sheet!B$3:G$2921,5,0)</f>
        <v>548.63</v>
      </c>
      <c r="H23" s="24" t="e">
        <f>VLOOKUP(A23,N$3:S$1271,5,FALSE)</f>
        <v>#N/A</v>
      </c>
      <c r="I23" s="30">
        <f t="shared" si="1"/>
        <v>548.63</v>
      </c>
      <c r="J23" s="25">
        <f>VLOOKUP(A23,Sheet!B$3:G$2921,6,0)</f>
        <v>548.63</v>
      </c>
      <c r="K23" s="26" t="e">
        <f t="shared" si="2"/>
        <v>#N/A</v>
      </c>
      <c r="L23" s="30">
        <f t="shared" si="3"/>
        <v>548.63</v>
      </c>
      <c r="N23" t="s">
        <v>4363</v>
      </c>
      <c r="O23" t="s">
        <v>3105</v>
      </c>
      <c r="P23" t="s">
        <v>35</v>
      </c>
      <c r="Q23">
        <v>12</v>
      </c>
      <c r="R23">
        <v>14876.4</v>
      </c>
      <c r="S23">
        <v>29752.799999999999</v>
      </c>
      <c r="V23" t="str">
        <f t="shared" si="4"/>
        <v>1504-19165-Н1варіант1</v>
      </c>
      <c r="W23" t="e">
        <f t="shared" si="5"/>
        <v>#N/A</v>
      </c>
      <c r="X23" t="s">
        <v>3105</v>
      </c>
      <c r="Y23" s="7" t="s">
        <v>35</v>
      </c>
      <c r="Z23" s="7">
        <v>12</v>
      </c>
      <c r="AA23" s="7">
        <v>14876.4</v>
      </c>
      <c r="AB23" s="37">
        <v>29752.799999999999</v>
      </c>
      <c r="AC23" s="37">
        <v>29752.799999999999</v>
      </c>
    </row>
    <row r="24" spans="1:29" x14ac:dyDescent="0.2">
      <c r="A24" s="5" t="s">
        <v>2778</v>
      </c>
      <c r="B24" s="21" t="str">
        <f>VLOOKUP(A24,Sheet!B$3:G$2921,2,0)</f>
        <v>Вимикач автоматичний для захисту двигунів,
380В, Iуст.=0,4...0,63А, МS116-0,63</v>
      </c>
      <c r="C24" s="22" t="str">
        <f>VLOOKUP(A24,Sheet!B$3:G$2921,3,0)</f>
        <v>шт</v>
      </c>
      <c r="D24" s="23">
        <v>1</v>
      </c>
      <c r="E24" s="24" t="e">
        <f>VLOOKUP(A24,N$3:S$1271,4,FALSE)</f>
        <v>#N/A</v>
      </c>
      <c r="F24" s="30">
        <f t="shared" si="0"/>
        <v>1</v>
      </c>
      <c r="G24" s="25">
        <f>VLOOKUP(A24,Sheet!B$3:G$2921,5,0)</f>
        <v>527.25</v>
      </c>
      <c r="H24" s="24" t="e">
        <f>VLOOKUP(A24,N$3:S$1271,5,FALSE)</f>
        <v>#N/A</v>
      </c>
      <c r="I24" s="30">
        <f t="shared" si="1"/>
        <v>527.25</v>
      </c>
      <c r="J24" s="25">
        <f>VLOOKUP(A24,Sheet!B$3:G$2921,6,0)</f>
        <v>527.25</v>
      </c>
      <c r="K24" s="26" t="e">
        <f t="shared" si="2"/>
        <v>#N/A</v>
      </c>
      <c r="L24" s="30">
        <f t="shared" si="3"/>
        <v>527.25</v>
      </c>
      <c r="N24" t="s">
        <v>4364</v>
      </c>
      <c r="O24" t="s">
        <v>3106</v>
      </c>
      <c r="P24" t="s">
        <v>35</v>
      </c>
      <c r="Q24">
        <v>48</v>
      </c>
      <c r="R24">
        <v>1234.6600000000001</v>
      </c>
      <c r="S24">
        <v>1234.6600000000001</v>
      </c>
      <c r="V24" t="str">
        <f t="shared" si="4"/>
        <v>1504-5001-2варіант1</v>
      </c>
      <c r="W24" t="e">
        <f t="shared" si="5"/>
        <v>#N/A</v>
      </c>
      <c r="X24" t="s">
        <v>3106</v>
      </c>
      <c r="Y24" s="7" t="s">
        <v>35</v>
      </c>
      <c r="Z24" s="7">
        <v>48</v>
      </c>
      <c r="AA24" s="7">
        <v>1234.6600000000001</v>
      </c>
      <c r="AB24" s="37">
        <v>1234.6600000000001</v>
      </c>
      <c r="AC24" s="37">
        <v>1234.6600000000001</v>
      </c>
    </row>
    <row r="25" spans="1:29" x14ac:dyDescent="0.2">
      <c r="A25" s="5" t="s">
        <v>2787</v>
      </c>
      <c r="B25" s="21" t="str">
        <f>VLOOKUP(A25,Sheet!B$3:G$2921,2,0)</f>
        <v>Сигнальний контакт для автоматичного
вимикача МS116 1НВ+1Н3 конт.SK1-11</v>
      </c>
      <c r="C25" s="22" t="str">
        <f>VLOOKUP(A25,Sheet!B$3:G$2921,3,0)</f>
        <v>шт</v>
      </c>
      <c r="D25" s="23">
        <v>3</v>
      </c>
      <c r="E25" s="24" t="e">
        <f>VLOOKUP(A25,N$3:S$1271,4,FALSE)</f>
        <v>#N/A</v>
      </c>
      <c r="F25" s="30">
        <f t="shared" si="0"/>
        <v>3</v>
      </c>
      <c r="G25" s="25">
        <f>VLOOKUP(A25,Sheet!B$3:G$2921,5,0)</f>
        <v>192.38</v>
      </c>
      <c r="H25" s="24" t="e">
        <f>VLOOKUP(A25,N$3:S$1271,5,FALSE)</f>
        <v>#N/A</v>
      </c>
      <c r="I25" s="30">
        <f t="shared" si="1"/>
        <v>192.38</v>
      </c>
      <c r="J25" s="25">
        <f>VLOOKUP(A25,Sheet!B$3:G$2921,6,0)</f>
        <v>384.76</v>
      </c>
      <c r="K25" s="26" t="e">
        <f t="shared" si="2"/>
        <v>#N/A</v>
      </c>
      <c r="L25" s="30">
        <f t="shared" si="3"/>
        <v>384.76</v>
      </c>
      <c r="N25" t="s">
        <v>4365</v>
      </c>
      <c r="O25" t="s">
        <v>3107</v>
      </c>
      <c r="P25" t="s">
        <v>35</v>
      </c>
      <c r="Q25">
        <v>42</v>
      </c>
      <c r="R25">
        <v>477.53</v>
      </c>
      <c r="S25">
        <v>2865.18</v>
      </c>
      <c r="V25" t="str">
        <f t="shared" si="4"/>
        <v>1504-6200-1варіант1</v>
      </c>
      <c r="W25" t="e">
        <f t="shared" si="5"/>
        <v>#N/A</v>
      </c>
      <c r="X25" t="s">
        <v>3107</v>
      </c>
      <c r="Y25" s="7" t="s">
        <v>35</v>
      </c>
      <c r="Z25" s="7">
        <v>42</v>
      </c>
      <c r="AA25" s="7">
        <v>477.53</v>
      </c>
      <c r="AB25" s="37">
        <v>2865.18</v>
      </c>
      <c r="AC25" s="37">
        <v>2865.18</v>
      </c>
    </row>
    <row r="26" spans="1:29" x14ac:dyDescent="0.2">
      <c r="A26" s="5" t="s">
        <v>2812</v>
      </c>
      <c r="B26" s="21" t="str">
        <f>VLOOKUP(A26,Sheet!B$3:G$2921,2,0)</f>
        <v>Автоматичний вимикач з незалежним
розчіплювачем, кiлькiсть полюсiв-3 Ін=125 А,
PLHT-C125/3</v>
      </c>
      <c r="C26" s="22" t="str">
        <f>VLOOKUP(A26,Sheet!B$3:G$2921,3,0)</f>
        <v>шт</v>
      </c>
      <c r="D26" s="23">
        <v>17</v>
      </c>
      <c r="E26" s="24" t="e">
        <f>VLOOKUP(A26,N$3:S$1271,4,FALSE)</f>
        <v>#N/A</v>
      </c>
      <c r="F26" s="30">
        <f t="shared" si="0"/>
        <v>17</v>
      </c>
      <c r="G26" s="25">
        <f>VLOOKUP(A26,Sheet!B$3:G$2921,5,0)</f>
        <v>685.17</v>
      </c>
      <c r="H26" s="24" t="e">
        <f>VLOOKUP(A26,N$3:S$1271,5,FALSE)</f>
        <v>#N/A</v>
      </c>
      <c r="I26" s="30">
        <f t="shared" si="1"/>
        <v>685.17</v>
      </c>
      <c r="J26" s="25">
        <f>VLOOKUP(A26,Sheet!B$3:G$2921,6,0)</f>
        <v>685.17</v>
      </c>
      <c r="K26" s="26" t="e">
        <f t="shared" si="2"/>
        <v>#N/A</v>
      </c>
      <c r="L26" s="30">
        <f t="shared" si="3"/>
        <v>685.17</v>
      </c>
      <c r="N26" t="s">
        <v>4366</v>
      </c>
      <c r="O26" t="s">
        <v>3108</v>
      </c>
      <c r="P26" t="s">
        <v>35</v>
      </c>
      <c r="Q26">
        <v>12</v>
      </c>
      <c r="R26">
        <v>30499.5</v>
      </c>
      <c r="S26">
        <v>30499.5</v>
      </c>
      <c r="V26" t="str">
        <f t="shared" si="4"/>
        <v>1504-7016-Нваріант1</v>
      </c>
      <c r="W26" t="e">
        <f t="shared" si="5"/>
        <v>#N/A</v>
      </c>
      <c r="X26" t="s">
        <v>3108</v>
      </c>
      <c r="Y26" s="7" t="s">
        <v>35</v>
      </c>
      <c r="Z26" s="7">
        <v>12</v>
      </c>
      <c r="AA26" s="7">
        <v>30499.5</v>
      </c>
      <c r="AB26" s="37">
        <v>30499.5</v>
      </c>
      <c r="AC26" s="37">
        <v>30499.5</v>
      </c>
    </row>
    <row r="27" spans="1:29" x14ac:dyDescent="0.2">
      <c r="A27" s="5" t="s">
        <v>2813</v>
      </c>
      <c r="B27" s="21" t="str">
        <f>VLOOKUP(A27,Sheet!B$3:G$2921,2,0)</f>
        <v>Диференційний автоматичний вимикач
двополюсний Ін=20 А, PFL6-20/1N/C/0.03</v>
      </c>
      <c r="C27" s="22" t="str">
        <f>VLOOKUP(A27,Sheet!B$3:G$2921,3,0)</f>
        <v>шт</v>
      </c>
      <c r="D27" s="23">
        <v>5</v>
      </c>
      <c r="E27" s="24" t="e">
        <f>VLOOKUP(A27,N$3:S$1271,4,FALSE)</f>
        <v>#N/A</v>
      </c>
      <c r="F27" s="30">
        <f t="shared" si="0"/>
        <v>5</v>
      </c>
      <c r="G27" s="25">
        <f>VLOOKUP(A27,Sheet!B$3:G$2921,5,0)</f>
        <v>238.92</v>
      </c>
      <c r="H27" s="24" t="e">
        <f>VLOOKUP(A27,N$3:S$1271,5,FALSE)</f>
        <v>#N/A</v>
      </c>
      <c r="I27" s="30">
        <f t="shared" si="1"/>
        <v>238.92</v>
      </c>
      <c r="J27" s="25">
        <f>VLOOKUP(A27,Sheet!B$3:G$2921,6,0)</f>
        <v>1194.5999999999999</v>
      </c>
      <c r="K27" s="26" t="e">
        <f t="shared" si="2"/>
        <v>#N/A</v>
      </c>
      <c r="L27" s="30">
        <f t="shared" si="3"/>
        <v>1194.5999999999999</v>
      </c>
      <c r="N27" t="s">
        <v>4367</v>
      </c>
      <c r="O27" t="s">
        <v>3109</v>
      </c>
      <c r="P27" t="s">
        <v>69</v>
      </c>
      <c r="Q27">
        <v>16</v>
      </c>
      <c r="R27">
        <v>106.36</v>
      </c>
      <c r="S27">
        <v>1701.78</v>
      </c>
      <c r="V27" t="str">
        <f t="shared" si="4"/>
        <v>15091-1022-4варіант10</v>
      </c>
      <c r="W27" t="e">
        <f t="shared" si="5"/>
        <v>#N/A</v>
      </c>
      <c r="X27" t="s">
        <v>3109</v>
      </c>
      <c r="Y27" s="7" t="s">
        <v>69</v>
      </c>
      <c r="Z27" s="7">
        <v>16</v>
      </c>
      <c r="AA27" s="7">
        <v>106.36</v>
      </c>
      <c r="AB27" s="37">
        <v>1701.78</v>
      </c>
      <c r="AC27" s="37">
        <v>1701.78</v>
      </c>
    </row>
    <row r="28" spans="1:29" x14ac:dyDescent="0.2">
      <c r="A28" s="5" t="s">
        <v>1621</v>
      </c>
      <c r="B28" s="21" t="str">
        <f>VLOOKUP(A28,Sheet!B$3:G$2921,2,0)</f>
        <v>Автоматичний вимикач з незалежним
розчiплювачем, полюсiв-3, номiнальний
струм А 20 на введенні, PL6-C20/3 "ЕATON"</v>
      </c>
      <c r="C28" s="22" t="str">
        <f>VLOOKUP(A28,Sheet!B$3:G$2921,3,0)</f>
        <v>шт</v>
      </c>
      <c r="D28" s="23">
        <v>22</v>
      </c>
      <c r="E28" s="24" t="e">
        <f>VLOOKUP(A28,N$3:S$1271,4,FALSE)</f>
        <v>#N/A</v>
      </c>
      <c r="F28" s="30">
        <f t="shared" si="0"/>
        <v>22</v>
      </c>
      <c r="G28" s="25">
        <f>VLOOKUP(A28,Sheet!B$3:G$2921,5,0)</f>
        <v>227.82</v>
      </c>
      <c r="H28" s="24" t="e">
        <f>VLOOKUP(A28,N$3:S$1271,5,FALSE)</f>
        <v>#N/A</v>
      </c>
      <c r="I28" s="30">
        <f t="shared" si="1"/>
        <v>227.82</v>
      </c>
      <c r="J28" s="25">
        <f>VLOOKUP(A28,Sheet!B$3:G$2921,6,0)</f>
        <v>455.64</v>
      </c>
      <c r="K28" s="26" t="e">
        <f t="shared" si="2"/>
        <v>#N/A</v>
      </c>
      <c r="L28" s="30">
        <f t="shared" si="3"/>
        <v>455.64</v>
      </c>
      <c r="N28" t="s">
        <v>4368</v>
      </c>
      <c r="O28" t="s">
        <v>3110</v>
      </c>
      <c r="P28" t="s">
        <v>69</v>
      </c>
      <c r="Q28">
        <v>16</v>
      </c>
      <c r="R28">
        <v>47.72</v>
      </c>
      <c r="S28">
        <v>763.46</v>
      </c>
      <c r="V28" t="str">
        <f t="shared" si="4"/>
        <v>15091-1022-4варіант11</v>
      </c>
      <c r="W28" t="e">
        <f t="shared" si="5"/>
        <v>#N/A</v>
      </c>
      <c r="X28" t="s">
        <v>3110</v>
      </c>
      <c r="Y28" s="7" t="s">
        <v>69</v>
      </c>
      <c r="Z28" s="7">
        <v>16</v>
      </c>
      <c r="AA28" s="7">
        <v>47.72</v>
      </c>
      <c r="AB28" s="37">
        <v>763.46</v>
      </c>
      <c r="AC28" s="37">
        <v>763.46</v>
      </c>
    </row>
    <row r="29" spans="1:29" x14ac:dyDescent="0.2">
      <c r="A29" s="5" t="s">
        <v>2789</v>
      </c>
      <c r="B29" s="21" t="str">
        <f>VLOOKUP(A29,Sheet!B$3:G$2921,2,0)</f>
        <v>Діод Д226</v>
      </c>
      <c r="C29" s="22" t="str">
        <f>VLOOKUP(A29,Sheet!B$3:G$2921,3,0)</f>
        <v>шт</v>
      </c>
      <c r="D29" s="23">
        <v>8</v>
      </c>
      <c r="E29" s="24" t="e">
        <f>VLOOKUP(A29,N$3:S$1271,4,FALSE)</f>
        <v>#N/A</v>
      </c>
      <c r="F29" s="30">
        <f t="shared" si="0"/>
        <v>8</v>
      </c>
      <c r="G29" s="25">
        <f>VLOOKUP(A29,Sheet!B$3:G$2921,5,0)</f>
        <v>2.85</v>
      </c>
      <c r="H29" s="24" t="e">
        <f>VLOOKUP(A29,N$3:S$1271,5,FALSE)</f>
        <v>#N/A</v>
      </c>
      <c r="I29" s="30">
        <f t="shared" si="1"/>
        <v>2.85</v>
      </c>
      <c r="J29" s="25">
        <f>VLOOKUP(A29,Sheet!B$3:G$2921,6,0)</f>
        <v>22.8</v>
      </c>
      <c r="K29" s="26" t="e">
        <f t="shared" si="2"/>
        <v>#N/A</v>
      </c>
      <c r="L29" s="30">
        <f t="shared" si="3"/>
        <v>22.8</v>
      </c>
      <c r="N29" t="s">
        <v>4369</v>
      </c>
      <c r="O29" t="s">
        <v>3111</v>
      </c>
      <c r="P29" t="s">
        <v>69</v>
      </c>
      <c r="Q29">
        <v>47</v>
      </c>
      <c r="R29">
        <v>42.71</v>
      </c>
      <c r="S29">
        <v>2007.43</v>
      </c>
      <c r="V29" t="str">
        <f t="shared" si="4"/>
        <v>15091-1022-4варіант13</v>
      </c>
      <c r="W29" t="e">
        <f t="shared" si="5"/>
        <v>#N/A</v>
      </c>
      <c r="X29" t="s">
        <v>3111</v>
      </c>
      <c r="Y29" s="7" t="s">
        <v>69</v>
      </c>
      <c r="Z29" s="7">
        <v>47</v>
      </c>
      <c r="AA29" s="7">
        <v>42.71</v>
      </c>
      <c r="AB29" s="37">
        <v>2007.43</v>
      </c>
      <c r="AC29" s="37">
        <v>2007.43</v>
      </c>
    </row>
    <row r="30" spans="1:29" x14ac:dyDescent="0.2">
      <c r="A30" s="5" t="s">
        <v>2788</v>
      </c>
      <c r="B30" s="21" t="str">
        <f>VLOOKUP(A30,Sheet!B$3:G$2921,2,0)</f>
        <v>Реле струму двостабільне 230В РТД12</v>
      </c>
      <c r="C30" s="22" t="str">
        <f>VLOOKUP(A30,Sheet!B$3:G$2921,3,0)</f>
        <v>шт</v>
      </c>
      <c r="D30" s="23">
        <v>1</v>
      </c>
      <c r="E30" s="24" t="e">
        <f>VLOOKUP(A30,N$3:S$1271,4,FALSE)</f>
        <v>#N/A</v>
      </c>
      <c r="F30" s="30">
        <f t="shared" si="0"/>
        <v>1</v>
      </c>
      <c r="G30" s="25">
        <f>VLOOKUP(A30,Sheet!B$3:G$2921,5,0)</f>
        <v>538.29999999999995</v>
      </c>
      <c r="H30" s="24" t="e">
        <f>VLOOKUP(A30,N$3:S$1271,5,FALSE)</f>
        <v>#N/A</v>
      </c>
      <c r="I30" s="30">
        <f t="shared" si="1"/>
        <v>538.29999999999995</v>
      </c>
      <c r="J30" s="25">
        <f>VLOOKUP(A30,Sheet!B$3:G$2921,6,0)</f>
        <v>538.29999999999995</v>
      </c>
      <c r="K30" s="26" t="e">
        <f t="shared" si="2"/>
        <v>#N/A</v>
      </c>
      <c r="L30" s="30">
        <f t="shared" si="3"/>
        <v>538.29999999999995</v>
      </c>
      <c r="N30" t="s">
        <v>4370</v>
      </c>
      <c r="O30" t="s">
        <v>3112</v>
      </c>
      <c r="P30" t="s">
        <v>69</v>
      </c>
      <c r="Q30">
        <v>16</v>
      </c>
      <c r="R30">
        <v>106.36</v>
      </c>
      <c r="S30">
        <v>1701.78</v>
      </c>
      <c r="V30" t="str">
        <f t="shared" si="4"/>
        <v>15091-1022-4варіант14</v>
      </c>
      <c r="W30" t="e">
        <f t="shared" si="5"/>
        <v>#N/A</v>
      </c>
      <c r="X30" t="s">
        <v>3112</v>
      </c>
      <c r="Y30" s="7" t="s">
        <v>69</v>
      </c>
      <c r="Z30" s="7">
        <v>16</v>
      </c>
      <c r="AA30" s="7">
        <v>106.36</v>
      </c>
      <c r="AB30" s="37">
        <v>1701.78</v>
      </c>
      <c r="AC30" s="37">
        <v>1701.78</v>
      </c>
    </row>
    <row r="31" spans="1:29" x14ac:dyDescent="0.2">
      <c r="A31" s="5" t="s">
        <v>2784</v>
      </c>
      <c r="B31" s="21" t="str">
        <f>VLOOKUP(A31,Sheet!B$3:G$2921,2,0)</f>
        <v>Свiтлосигнальний індікатор 230В ХВ4ВVM5,
ХВ4ВVM3, ХВ4ВVM4</v>
      </c>
      <c r="C31" s="22" t="str">
        <f>VLOOKUP(A31,Sheet!B$3:G$2921,3,0)</f>
        <v>шт</v>
      </c>
      <c r="D31" s="23">
        <v>17</v>
      </c>
      <c r="E31" s="24" t="e">
        <f>VLOOKUP(A31,N$3:S$1271,4,FALSE)</f>
        <v>#N/A</v>
      </c>
      <c r="F31" s="30">
        <f t="shared" si="0"/>
        <v>17</v>
      </c>
      <c r="G31" s="25">
        <f>VLOOKUP(A31,Sheet!B$3:G$2921,5,0)</f>
        <v>220.88</v>
      </c>
      <c r="H31" s="24" t="e">
        <f>VLOOKUP(A31,N$3:S$1271,5,FALSE)</f>
        <v>#N/A</v>
      </c>
      <c r="I31" s="30">
        <f t="shared" si="1"/>
        <v>220.88</v>
      </c>
      <c r="J31" s="25">
        <f>VLOOKUP(A31,Sheet!B$3:G$2921,6,0)</f>
        <v>3313.2</v>
      </c>
      <c r="K31" s="26" t="e">
        <f t="shared" si="2"/>
        <v>#N/A</v>
      </c>
      <c r="L31" s="30">
        <f t="shared" si="3"/>
        <v>3313.2</v>
      </c>
      <c r="N31" t="s">
        <v>4371</v>
      </c>
      <c r="O31" t="s">
        <v>3113</v>
      </c>
      <c r="P31" t="s">
        <v>69</v>
      </c>
      <c r="Q31">
        <v>177</v>
      </c>
      <c r="R31">
        <v>34.409999999999997</v>
      </c>
      <c r="S31">
        <v>6091.04</v>
      </c>
      <c r="V31" t="str">
        <f t="shared" si="4"/>
        <v>15091-1022-4варіант15</v>
      </c>
      <c r="W31" t="e">
        <f t="shared" si="5"/>
        <v>#N/A</v>
      </c>
      <c r="X31" t="s">
        <v>3113</v>
      </c>
      <c r="Y31" s="7" t="s">
        <v>69</v>
      </c>
      <c r="Z31" s="7">
        <v>177</v>
      </c>
      <c r="AA31" s="7">
        <v>34.409999999999997</v>
      </c>
      <c r="AB31" s="37">
        <v>6091.04</v>
      </c>
      <c r="AC31" s="37">
        <v>6091.04</v>
      </c>
    </row>
    <row r="32" spans="1:29" x14ac:dyDescent="0.2">
      <c r="A32" s="5" t="s">
        <v>1719</v>
      </c>
      <c r="B32" s="21" t="str">
        <f>VLOOKUP(A32,Sheet!B$3:G$2921,2,0)</f>
        <v>Настановна коробка для штепсельних
розеток та вимикачів, прихованого монтажу,
на одне місце</v>
      </c>
      <c r="C32" s="22" t="str">
        <f>VLOOKUP(A32,Sheet!B$3:G$2921,3,0)</f>
        <v>шт</v>
      </c>
      <c r="D32" s="23">
        <v>52</v>
      </c>
      <c r="E32" s="24" t="e">
        <f>VLOOKUP(A32,N$3:S$1271,4,FALSE)</f>
        <v>#N/A</v>
      </c>
      <c r="F32" s="30">
        <f t="shared" si="0"/>
        <v>52</v>
      </c>
      <c r="G32" s="25">
        <f>VLOOKUP(A32,Sheet!B$3:G$2921,5,0)</f>
        <v>12.52</v>
      </c>
      <c r="H32" s="24" t="e">
        <f>VLOOKUP(A32,N$3:S$1271,5,FALSE)</f>
        <v>#N/A</v>
      </c>
      <c r="I32" s="30">
        <f t="shared" si="1"/>
        <v>12.52</v>
      </c>
      <c r="J32" s="25">
        <f>VLOOKUP(A32,Sheet!B$3:G$2921,6,0)</f>
        <v>62.6</v>
      </c>
      <c r="K32" s="26" t="e">
        <f t="shared" si="2"/>
        <v>#N/A</v>
      </c>
      <c r="L32" s="30">
        <f t="shared" si="3"/>
        <v>62.6</v>
      </c>
      <c r="N32" t="s">
        <v>4372</v>
      </c>
      <c r="O32" t="s">
        <v>3114</v>
      </c>
      <c r="P32" t="s">
        <v>69</v>
      </c>
      <c r="Q32">
        <v>1488</v>
      </c>
      <c r="R32">
        <v>22.99</v>
      </c>
      <c r="S32">
        <v>30294.23</v>
      </c>
      <c r="V32" t="str">
        <f t="shared" si="4"/>
        <v>15091-1022-4варіант16</v>
      </c>
      <c r="W32" t="e">
        <f t="shared" si="5"/>
        <v>#N/A</v>
      </c>
      <c r="X32" t="s">
        <v>3114</v>
      </c>
      <c r="Y32" s="7" t="s">
        <v>69</v>
      </c>
      <c r="Z32" s="7">
        <v>1488</v>
      </c>
      <c r="AA32" s="7">
        <v>22.99</v>
      </c>
      <c r="AB32" s="37">
        <v>30294.23</v>
      </c>
      <c r="AC32" s="37">
        <v>30294.23</v>
      </c>
    </row>
    <row r="33" spans="1:29" x14ac:dyDescent="0.2">
      <c r="A33" s="5" t="s">
        <v>1663</v>
      </c>
      <c r="B33" s="21" t="str">
        <f>VLOOKUP(A33,Sheet!B$3:G$2921,2,0)</f>
        <v>Коробка вiдгалужувальна для трубної
розводки, ступінь захисту ІР20</v>
      </c>
      <c r="C33" s="22" t="str">
        <f>VLOOKUP(A33,Sheet!B$3:G$2921,3,0)</f>
        <v>шт</v>
      </c>
      <c r="D33" s="23">
        <v>131</v>
      </c>
      <c r="E33" s="24" t="e">
        <f>VLOOKUP(A33,N$3:S$1271,4,FALSE)</f>
        <v>#N/A</v>
      </c>
      <c r="F33" s="30">
        <f t="shared" si="0"/>
        <v>131</v>
      </c>
      <c r="G33" s="25">
        <f>VLOOKUP(A33,Sheet!B$3:G$2921,5,0)</f>
        <v>26.19</v>
      </c>
      <c r="H33" s="24" t="e">
        <f>VLOOKUP(A33,N$3:S$1271,5,FALSE)</f>
        <v>#N/A</v>
      </c>
      <c r="I33" s="30">
        <f t="shared" si="1"/>
        <v>26.19</v>
      </c>
      <c r="J33" s="25">
        <f>VLOOKUP(A33,Sheet!B$3:G$2921,6,0)</f>
        <v>3430.89</v>
      </c>
      <c r="K33" s="26" t="e">
        <f t="shared" si="2"/>
        <v>#N/A</v>
      </c>
      <c r="L33" s="30">
        <f t="shared" si="3"/>
        <v>3430.89</v>
      </c>
      <c r="N33" t="s">
        <v>4373</v>
      </c>
      <c r="O33" t="s">
        <v>3115</v>
      </c>
      <c r="P33" t="s">
        <v>69</v>
      </c>
      <c r="Q33">
        <v>87</v>
      </c>
      <c r="R33">
        <v>15.78</v>
      </c>
      <c r="S33">
        <v>1373.07</v>
      </c>
      <c r="V33" t="str">
        <f t="shared" si="4"/>
        <v>15091-1022-4варіант17</v>
      </c>
      <c r="W33" t="e">
        <f t="shared" si="5"/>
        <v>#N/A</v>
      </c>
      <c r="X33" t="s">
        <v>3115</v>
      </c>
      <c r="Y33" s="7" t="s">
        <v>69</v>
      </c>
      <c r="Z33" s="7">
        <v>87</v>
      </c>
      <c r="AA33" s="7">
        <v>15.78</v>
      </c>
      <c r="AB33" s="37">
        <v>1373.07</v>
      </c>
      <c r="AC33" s="37">
        <v>1373.07</v>
      </c>
    </row>
    <row r="34" spans="1:29" x14ac:dyDescent="0.2">
      <c r="A34" s="5" t="s">
        <v>2785</v>
      </c>
      <c r="B34" s="21" t="str">
        <f>VLOOKUP(A34,Sheet!B$3:G$2921,2,0)</f>
        <v>Кнопка 230В 16А червона 1НЗ конт. CP1-
30R-01</v>
      </c>
      <c r="C34" s="22" t="str">
        <f>VLOOKUP(A34,Sheet!B$3:G$2921,3,0)</f>
        <v>шт</v>
      </c>
      <c r="D34" s="23">
        <v>2</v>
      </c>
      <c r="E34" s="24" t="e">
        <f>VLOOKUP(A34,N$3:S$1271,4,FALSE)</f>
        <v>#N/A</v>
      </c>
      <c r="F34" s="30">
        <f t="shared" si="0"/>
        <v>2</v>
      </c>
      <c r="G34" s="25">
        <f>VLOOKUP(A34,Sheet!B$3:G$2921,5,0)</f>
        <v>98.96</v>
      </c>
      <c r="H34" s="24" t="e">
        <f>VLOOKUP(A34,N$3:S$1271,5,FALSE)</f>
        <v>#N/A</v>
      </c>
      <c r="I34" s="30">
        <f t="shared" si="1"/>
        <v>98.96</v>
      </c>
      <c r="J34" s="25">
        <f>VLOOKUP(A34,Sheet!B$3:G$2921,6,0)</f>
        <v>98.96</v>
      </c>
      <c r="K34" s="26" t="e">
        <f t="shared" si="2"/>
        <v>#N/A</v>
      </c>
      <c r="L34" s="30">
        <f t="shared" si="3"/>
        <v>98.96</v>
      </c>
      <c r="N34" t="s">
        <v>4374</v>
      </c>
      <c r="O34" t="s">
        <v>3116</v>
      </c>
      <c r="P34" t="s">
        <v>69</v>
      </c>
      <c r="Q34">
        <v>211</v>
      </c>
      <c r="R34">
        <v>31.12</v>
      </c>
      <c r="S34">
        <v>6567.16</v>
      </c>
      <c r="V34" t="str">
        <f t="shared" si="4"/>
        <v>15091-1022-4варіант18</v>
      </c>
      <c r="W34" t="e">
        <f t="shared" si="5"/>
        <v>#N/A</v>
      </c>
      <c r="X34" t="s">
        <v>3116</v>
      </c>
      <c r="Y34" s="7" t="s">
        <v>69</v>
      </c>
      <c r="Z34" s="7">
        <v>211</v>
      </c>
      <c r="AA34" s="7">
        <v>31.12</v>
      </c>
      <c r="AB34" s="37">
        <v>6567.16</v>
      </c>
      <c r="AC34" s="37">
        <v>6567.16</v>
      </c>
    </row>
    <row r="35" spans="1:29" x14ac:dyDescent="0.2">
      <c r="A35" s="5" t="s">
        <v>2786</v>
      </c>
      <c r="B35" s="21" t="str">
        <f>VLOOKUP(A35,Sheet!B$3:G$2921,2,0)</f>
        <v>Кнопка 230В 16А чорна 1НВ конт. CP1-30В-
10</v>
      </c>
      <c r="C35" s="22" t="str">
        <f>VLOOKUP(A35,Sheet!B$3:G$2921,3,0)</f>
        <v>шт</v>
      </c>
      <c r="D35" s="23">
        <v>1</v>
      </c>
      <c r="E35" s="24" t="e">
        <f>VLOOKUP(A35,N$3:S$1271,4,FALSE)</f>
        <v>#N/A</v>
      </c>
      <c r="F35" s="30">
        <f t="shared" si="0"/>
        <v>1</v>
      </c>
      <c r="G35" s="25">
        <f>VLOOKUP(A35,Sheet!B$3:G$2921,5,0)</f>
        <v>100.54</v>
      </c>
      <c r="H35" s="24" t="e">
        <f>VLOOKUP(A35,N$3:S$1271,5,FALSE)</f>
        <v>#N/A</v>
      </c>
      <c r="I35" s="30">
        <f t="shared" si="1"/>
        <v>100.54</v>
      </c>
      <c r="J35" s="25">
        <f>VLOOKUP(A35,Sheet!B$3:G$2921,6,0)</f>
        <v>100.54</v>
      </c>
      <c r="K35" s="26" t="e">
        <f t="shared" si="2"/>
        <v>#N/A</v>
      </c>
      <c r="L35" s="30">
        <f t="shared" si="3"/>
        <v>100.54</v>
      </c>
      <c r="N35" t="s">
        <v>4375</v>
      </c>
      <c r="O35" t="s">
        <v>3117</v>
      </c>
      <c r="P35" t="s">
        <v>69</v>
      </c>
      <c r="Q35">
        <v>431</v>
      </c>
      <c r="R35">
        <v>36.03</v>
      </c>
      <c r="S35">
        <v>15527.73</v>
      </c>
      <c r="V35" t="str">
        <f t="shared" si="4"/>
        <v>15091-1022-4варіант2</v>
      </c>
      <c r="W35" t="e">
        <f t="shared" si="5"/>
        <v>#N/A</v>
      </c>
      <c r="X35" t="s">
        <v>3117</v>
      </c>
      <c r="Y35" s="7" t="s">
        <v>69</v>
      </c>
      <c r="Z35" s="7">
        <v>431</v>
      </c>
      <c r="AA35" s="7">
        <v>36.03</v>
      </c>
      <c r="AB35" s="37">
        <v>15527.73</v>
      </c>
      <c r="AC35" s="37">
        <v>15527.73</v>
      </c>
    </row>
    <row r="36" spans="1:29" x14ac:dyDescent="0.2">
      <c r="A36" s="5" t="s">
        <v>1837</v>
      </c>
      <c r="B36" s="21" t="str">
        <f>VLOOKUP(A36,Sheet!B$3:G$2921,2,0)</f>
        <v>Пост керування ПКУ15-21-131-54У2</v>
      </c>
      <c r="C36" s="22" t="str">
        <f>VLOOKUP(A36,Sheet!B$3:G$2921,3,0)</f>
        <v>шт</v>
      </c>
      <c r="D36" s="23">
        <v>2</v>
      </c>
      <c r="E36" s="24" t="e">
        <f>VLOOKUP(A36,N$3:S$1271,4,FALSE)</f>
        <v>#N/A</v>
      </c>
      <c r="F36" s="30">
        <f t="shared" si="0"/>
        <v>2</v>
      </c>
      <c r="G36" s="25">
        <f>VLOOKUP(A36,Sheet!B$3:G$2921,5,0)</f>
        <v>413.15</v>
      </c>
      <c r="H36" s="24" t="e">
        <f>VLOOKUP(A36,N$3:S$1271,5,FALSE)</f>
        <v>#N/A</v>
      </c>
      <c r="I36" s="30">
        <f t="shared" si="1"/>
        <v>413.15</v>
      </c>
      <c r="J36" s="25">
        <f>VLOOKUP(A36,Sheet!B$3:G$2921,6,0)</f>
        <v>413.15</v>
      </c>
      <c r="K36" s="26" t="e">
        <f t="shared" si="2"/>
        <v>#N/A</v>
      </c>
      <c r="L36" s="30">
        <f t="shared" si="3"/>
        <v>413.15</v>
      </c>
      <c r="N36" t="s">
        <v>4376</v>
      </c>
      <c r="O36" t="s">
        <v>3118</v>
      </c>
      <c r="P36" t="s">
        <v>69</v>
      </c>
      <c r="Q36">
        <v>6</v>
      </c>
      <c r="R36">
        <v>57.76</v>
      </c>
      <c r="S36">
        <v>346.57</v>
      </c>
      <c r="V36" t="str">
        <f t="shared" si="4"/>
        <v>15091-1022-4варіант21</v>
      </c>
      <c r="W36" t="e">
        <f t="shared" si="5"/>
        <v>#N/A</v>
      </c>
      <c r="X36" t="s">
        <v>3118</v>
      </c>
      <c r="Y36" s="7" t="s">
        <v>69</v>
      </c>
      <c r="Z36" s="7">
        <v>6</v>
      </c>
      <c r="AA36" s="7">
        <v>57.76</v>
      </c>
      <c r="AB36" s="37">
        <v>346.57</v>
      </c>
      <c r="AC36" s="37">
        <v>346.57</v>
      </c>
    </row>
    <row r="37" spans="1:29" x14ac:dyDescent="0.2">
      <c r="A37" s="5" t="s">
        <v>2771</v>
      </c>
      <c r="B37" s="21" t="str">
        <f>VLOOKUP(A37,Sheet!B$3:G$2921,2,0)</f>
        <v>Клемна панель для монтажа у шафі SCS-12</v>
      </c>
      <c r="C37" s="22" t="str">
        <f>VLOOKUP(A37,Sheet!B$3:G$2921,3,0)</f>
        <v>шт</v>
      </c>
      <c r="D37" s="23">
        <v>2</v>
      </c>
      <c r="E37" s="24" t="e">
        <f>VLOOKUP(A37,N$3:S$1271,4,FALSE)</f>
        <v>#N/A</v>
      </c>
      <c r="F37" s="30">
        <f t="shared" si="0"/>
        <v>2</v>
      </c>
      <c r="G37" s="25">
        <f>VLOOKUP(A37,Sheet!B$3:G$2921,5,0)</f>
        <v>3061.9</v>
      </c>
      <c r="H37" s="24" t="e">
        <f>VLOOKUP(A37,N$3:S$1271,5,FALSE)</f>
        <v>#N/A</v>
      </c>
      <c r="I37" s="30">
        <f t="shared" si="1"/>
        <v>3061.9</v>
      </c>
      <c r="J37" s="25">
        <f>VLOOKUP(A37,Sheet!B$3:G$2921,6,0)</f>
        <v>6123.8</v>
      </c>
      <c r="K37" s="26" t="e">
        <f t="shared" si="2"/>
        <v>#N/A</v>
      </c>
      <c r="L37" s="30">
        <f t="shared" si="3"/>
        <v>6123.8</v>
      </c>
      <c r="N37" t="s">
        <v>4377</v>
      </c>
      <c r="O37" t="s">
        <v>3119</v>
      </c>
      <c r="P37" t="s">
        <v>69</v>
      </c>
      <c r="Q37">
        <v>14</v>
      </c>
      <c r="R37">
        <v>57.76</v>
      </c>
      <c r="S37">
        <v>808.66</v>
      </c>
      <c r="V37" t="str">
        <f t="shared" si="4"/>
        <v>15091-1022-4варіант22</v>
      </c>
      <c r="W37" t="e">
        <f t="shared" si="5"/>
        <v>#N/A</v>
      </c>
      <c r="X37" t="s">
        <v>3119</v>
      </c>
      <c r="Y37" s="7" t="s">
        <v>69</v>
      </c>
      <c r="Z37" s="7">
        <v>14</v>
      </c>
      <c r="AA37" s="7">
        <v>57.76</v>
      </c>
      <c r="AB37" s="37">
        <v>808.66</v>
      </c>
      <c r="AC37" s="37">
        <v>808.66</v>
      </c>
    </row>
    <row r="38" spans="1:29" x14ac:dyDescent="0.2">
      <c r="A38" s="5" t="s">
        <v>2814</v>
      </c>
      <c r="B38" s="21" t="str">
        <f>VLOOKUP(A38,Sheet!B$3:G$2921,2,0)</f>
        <v>Пускач електромагнiтний нереверсивний
без теплового реле, з кнопками "Пуск" і
"Стоп", сигнальною лампою, ІР54 (ПМЛ-
413002)</v>
      </c>
      <c r="C38" s="22" t="str">
        <f>VLOOKUP(A38,Sheet!B$3:G$2921,3,0)</f>
        <v>шт</v>
      </c>
      <c r="D38" s="23">
        <v>1</v>
      </c>
      <c r="E38" s="24" t="e">
        <f>VLOOKUP(A38,N$3:S$1271,4,FALSE)</f>
        <v>#N/A</v>
      </c>
      <c r="F38" s="30">
        <f t="shared" si="0"/>
        <v>1</v>
      </c>
      <c r="G38" s="25">
        <f>VLOOKUP(A38,Sheet!B$3:G$2921,5,0)</f>
        <v>840.56</v>
      </c>
      <c r="H38" s="24" t="e">
        <f>VLOOKUP(A38,N$3:S$1271,5,FALSE)</f>
        <v>#N/A</v>
      </c>
      <c r="I38" s="30">
        <f t="shared" si="1"/>
        <v>840.56</v>
      </c>
      <c r="J38" s="25">
        <f>VLOOKUP(A38,Sheet!B$3:G$2921,6,0)</f>
        <v>840.56</v>
      </c>
      <c r="K38" s="26" t="e">
        <f t="shared" si="2"/>
        <v>#N/A</v>
      </c>
      <c r="L38" s="30">
        <f t="shared" si="3"/>
        <v>840.56</v>
      </c>
      <c r="N38" t="s">
        <v>4378</v>
      </c>
      <c r="O38" t="s">
        <v>3120</v>
      </c>
      <c r="P38" t="s">
        <v>69</v>
      </c>
      <c r="Q38">
        <v>32</v>
      </c>
      <c r="R38">
        <v>92.41</v>
      </c>
      <c r="S38">
        <v>2957.14</v>
      </c>
      <c r="V38" t="str">
        <f t="shared" si="4"/>
        <v>15091-1022-4варіант3</v>
      </c>
      <c r="W38" t="e">
        <f t="shared" si="5"/>
        <v>#N/A</v>
      </c>
      <c r="X38" t="s">
        <v>3120</v>
      </c>
      <c r="Y38" s="7" t="s">
        <v>69</v>
      </c>
      <c r="Z38" s="7">
        <v>32</v>
      </c>
      <c r="AA38" s="7">
        <v>92.41</v>
      </c>
      <c r="AB38" s="37">
        <v>2957.14</v>
      </c>
      <c r="AC38" s="37">
        <v>2957.14</v>
      </c>
    </row>
    <row r="39" spans="1:29" x14ac:dyDescent="0.2">
      <c r="A39" s="5" t="s">
        <v>2779</v>
      </c>
      <c r="B39" s="21" t="str">
        <f>VLOOKUP(A39,Sheet!B$3:G$2921,2,0)</f>
        <v>Контактор електромагнiтний Uk 230В, 24А
4НВ конт. ESB 24-40</v>
      </c>
      <c r="C39" s="22" t="str">
        <f>VLOOKUP(A39,Sheet!B$3:G$2921,3,0)</f>
        <v>шт</v>
      </c>
      <c r="D39" s="23">
        <v>2</v>
      </c>
      <c r="E39" s="24" t="e">
        <f>VLOOKUP(A39,N$3:S$1271,4,FALSE)</f>
        <v>#N/A</v>
      </c>
      <c r="F39" s="30">
        <f t="shared" si="0"/>
        <v>2</v>
      </c>
      <c r="G39" s="25">
        <f>VLOOKUP(A39,Sheet!B$3:G$2921,5,0)</f>
        <v>684</v>
      </c>
      <c r="H39" s="24" t="e">
        <f>VLOOKUP(A39,N$3:S$1271,5,FALSE)</f>
        <v>#N/A</v>
      </c>
      <c r="I39" s="30">
        <f t="shared" si="1"/>
        <v>684</v>
      </c>
      <c r="J39" s="25">
        <f>VLOOKUP(A39,Sheet!B$3:G$2921,6,0)</f>
        <v>684</v>
      </c>
      <c r="K39" s="26" t="e">
        <f t="shared" si="2"/>
        <v>#N/A</v>
      </c>
      <c r="L39" s="30">
        <f t="shared" si="3"/>
        <v>684</v>
      </c>
      <c r="N39" t="s">
        <v>4379</v>
      </c>
      <c r="O39" t="s">
        <v>3121</v>
      </c>
      <c r="P39" t="s">
        <v>69</v>
      </c>
      <c r="Q39">
        <v>71</v>
      </c>
      <c r="R39">
        <v>214.88</v>
      </c>
      <c r="S39">
        <v>15256.17</v>
      </c>
      <c r="V39" t="str">
        <f t="shared" si="4"/>
        <v>15091-1022-4варіант4</v>
      </c>
      <c r="W39" t="e">
        <f t="shared" si="5"/>
        <v>#N/A</v>
      </c>
      <c r="X39" t="s">
        <v>3121</v>
      </c>
      <c r="Y39" s="7" t="s">
        <v>69</v>
      </c>
      <c r="Z39" s="7">
        <v>71</v>
      </c>
      <c r="AA39" s="7">
        <v>214.88</v>
      </c>
      <c r="AB39" s="37">
        <v>15256.17</v>
      </c>
      <c r="AC39" s="37">
        <v>15256.17</v>
      </c>
    </row>
    <row r="40" spans="1:29" x14ac:dyDescent="0.2">
      <c r="A40" s="5" t="s">
        <v>2781</v>
      </c>
      <c r="B40" s="21" t="str">
        <f>VLOOKUP(A40,Sheet!B$3:G$2921,2,0)</f>
        <v>Контактор електромагнiтний Uk 230В, 20А
2НВ конт. ESB 20-20</v>
      </c>
      <c r="C40" s="22" t="str">
        <f>VLOOKUP(A40,Sheet!B$3:G$2921,3,0)</f>
        <v>шт</v>
      </c>
      <c r="D40" s="23">
        <v>5</v>
      </c>
      <c r="E40" s="24" t="e">
        <f>VLOOKUP(A40,N$3:S$1271,4,FALSE)</f>
        <v>#N/A</v>
      </c>
      <c r="F40" s="30">
        <f t="shared" si="0"/>
        <v>5</v>
      </c>
      <c r="G40" s="25">
        <f>VLOOKUP(A40,Sheet!B$3:G$2921,5,0)</f>
        <v>543.88</v>
      </c>
      <c r="H40" s="24" t="e">
        <f>VLOOKUP(A40,N$3:S$1271,5,FALSE)</f>
        <v>#N/A</v>
      </c>
      <c r="I40" s="30">
        <f t="shared" si="1"/>
        <v>543.88</v>
      </c>
      <c r="J40" s="25">
        <f>VLOOKUP(A40,Sheet!B$3:G$2921,6,0)</f>
        <v>2719.4</v>
      </c>
      <c r="K40" s="26" t="e">
        <f t="shared" si="2"/>
        <v>#N/A</v>
      </c>
      <c r="L40" s="30">
        <f t="shared" si="3"/>
        <v>2719.4</v>
      </c>
      <c r="N40" t="s">
        <v>4380</v>
      </c>
      <c r="O40" t="s">
        <v>3122</v>
      </c>
      <c r="P40" t="s">
        <v>69</v>
      </c>
      <c r="Q40">
        <v>62</v>
      </c>
      <c r="R40">
        <v>22.99</v>
      </c>
      <c r="S40">
        <v>1425.07</v>
      </c>
      <c r="V40" t="str">
        <f t="shared" si="4"/>
        <v>15091-1022-4варіант7</v>
      </c>
      <c r="W40" t="e">
        <f t="shared" si="5"/>
        <v>#N/A</v>
      </c>
      <c r="X40" t="s">
        <v>3122</v>
      </c>
      <c r="Y40" s="7" t="s">
        <v>69</v>
      </c>
      <c r="Z40" s="7">
        <v>62</v>
      </c>
      <c r="AA40" s="7">
        <v>22.99</v>
      </c>
      <c r="AB40" s="37">
        <v>1425.07</v>
      </c>
      <c r="AC40" s="37">
        <v>1425.07</v>
      </c>
    </row>
    <row r="41" spans="1:29" x14ac:dyDescent="0.2">
      <c r="A41" s="5" t="s">
        <v>2780</v>
      </c>
      <c r="B41" s="21" t="str">
        <f>VLOOKUP(A41,Sheet!B$3:G$2921,2,0)</f>
        <v>Контактор електромагнiтний Uk 230В, 24А
3НВ+1НЗ конт. ESB 24-31</v>
      </c>
      <c r="C41" s="22" t="str">
        <f>VLOOKUP(A41,Sheet!B$3:G$2921,3,0)</f>
        <v>шт</v>
      </c>
      <c r="D41" s="23">
        <v>2</v>
      </c>
      <c r="E41" s="24" t="e">
        <f>VLOOKUP(A41,N$3:S$1271,4,FALSE)</f>
        <v>#N/A</v>
      </c>
      <c r="F41" s="30">
        <f t="shared" si="0"/>
        <v>2</v>
      </c>
      <c r="G41" s="25">
        <f>VLOOKUP(A41,Sheet!B$3:G$2921,5,0)</f>
        <v>695.09</v>
      </c>
      <c r="H41" s="24" t="e">
        <f>VLOOKUP(A41,N$3:S$1271,5,FALSE)</f>
        <v>#N/A</v>
      </c>
      <c r="I41" s="30">
        <f t="shared" si="1"/>
        <v>695.09</v>
      </c>
      <c r="J41" s="25">
        <f>VLOOKUP(A41,Sheet!B$3:G$2921,6,0)</f>
        <v>1390.18</v>
      </c>
      <c r="K41" s="26" t="e">
        <f t="shared" si="2"/>
        <v>#N/A</v>
      </c>
      <c r="L41" s="30">
        <f t="shared" si="3"/>
        <v>1390.18</v>
      </c>
      <c r="N41" t="s">
        <v>4381</v>
      </c>
      <c r="O41" t="s">
        <v>3123</v>
      </c>
      <c r="P41" t="s">
        <v>69</v>
      </c>
      <c r="Q41">
        <v>31</v>
      </c>
      <c r="R41">
        <v>36.03</v>
      </c>
      <c r="S41">
        <v>1116.8399999999999</v>
      </c>
      <c r="V41" t="str">
        <f t="shared" si="4"/>
        <v>15091-1022-4варіант8</v>
      </c>
      <c r="W41" t="e">
        <f t="shared" si="5"/>
        <v>#N/A</v>
      </c>
      <c r="X41" t="s">
        <v>3123</v>
      </c>
      <c r="Y41" s="7" t="s">
        <v>69</v>
      </c>
      <c r="Z41" s="7">
        <v>31</v>
      </c>
      <c r="AA41" s="7">
        <v>36.03</v>
      </c>
      <c r="AB41" s="37">
        <v>1116.8399999999999</v>
      </c>
      <c r="AC41" s="37">
        <v>1116.8399999999999</v>
      </c>
    </row>
    <row r="42" spans="1:29" x14ac:dyDescent="0.2">
      <c r="A42" s="5" t="s">
        <v>1711</v>
      </c>
      <c r="B42" s="21" t="str">
        <f>VLOOKUP(A42,Sheet!B$3:G$2921,2,0)</f>
        <v>Пакетний вимикач полюсів - 2, 16 А, 220 В,
ступінь захисту ІР 56 ПВ2-16УХЛ1-56Б</v>
      </c>
      <c r="C42" s="22" t="str">
        <f>VLOOKUP(A42,Sheet!B$3:G$2921,3,0)</f>
        <v>шт</v>
      </c>
      <c r="D42" s="23">
        <v>15</v>
      </c>
      <c r="E42" s="24" t="e">
        <f>VLOOKUP(A42,N$3:S$1271,4,FALSE)</f>
        <v>#N/A</v>
      </c>
      <c r="F42" s="30">
        <f t="shared" si="0"/>
        <v>15</v>
      </c>
      <c r="G42" s="25">
        <f>VLOOKUP(A42,Sheet!B$3:G$2921,5,0)</f>
        <v>228.79</v>
      </c>
      <c r="H42" s="24" t="e">
        <f>VLOOKUP(A42,N$3:S$1271,5,FALSE)</f>
        <v>#N/A</v>
      </c>
      <c r="I42" s="30">
        <f t="shared" si="1"/>
        <v>228.79</v>
      </c>
      <c r="J42" s="25">
        <f>VLOOKUP(A42,Sheet!B$3:G$2921,6,0)</f>
        <v>686.37</v>
      </c>
      <c r="K42" s="26" t="e">
        <f t="shared" si="2"/>
        <v>#N/A</v>
      </c>
      <c r="L42" s="30">
        <f t="shared" si="3"/>
        <v>686.37</v>
      </c>
      <c r="N42" t="s">
        <v>4382</v>
      </c>
      <c r="O42" t="s">
        <v>3124</v>
      </c>
      <c r="P42" t="s">
        <v>69</v>
      </c>
      <c r="Q42">
        <v>31</v>
      </c>
      <c r="R42">
        <v>58.89</v>
      </c>
      <c r="S42">
        <v>1825.51</v>
      </c>
      <c r="V42" t="str">
        <f t="shared" si="4"/>
        <v>15091-1022-4варіант9</v>
      </c>
      <c r="W42" t="e">
        <f t="shared" si="5"/>
        <v>#N/A</v>
      </c>
      <c r="X42" t="s">
        <v>3124</v>
      </c>
      <c r="Y42" s="7" t="s">
        <v>69</v>
      </c>
      <c r="Z42" s="7">
        <v>31</v>
      </c>
      <c r="AA42" s="7">
        <v>58.89</v>
      </c>
      <c r="AB42" s="37">
        <v>1825.51</v>
      </c>
      <c r="AC42" s="37">
        <v>1825.51</v>
      </c>
    </row>
    <row r="43" spans="1:29" x14ac:dyDescent="0.2">
      <c r="A43" s="5" t="s">
        <v>2782</v>
      </c>
      <c r="B43" s="21" t="str">
        <f>VLOOKUP(A43,Sheet!B$3:G$2921,2,0)</f>
        <v>Кулачковий перемикач,10 А (0-1), кут
поворота 90_ ОМA1РВ</v>
      </c>
      <c r="C43" s="22" t="str">
        <f>VLOOKUP(A43,Sheet!B$3:G$2921,3,0)</f>
        <v>шт</v>
      </c>
      <c r="D43" s="23">
        <v>3</v>
      </c>
      <c r="E43" s="24" t="e">
        <f>VLOOKUP(A43,N$3:S$1271,4,FALSE)</f>
        <v>#N/A</v>
      </c>
      <c r="F43" s="30">
        <f t="shared" si="0"/>
        <v>3</v>
      </c>
      <c r="G43" s="25">
        <f>VLOOKUP(A43,Sheet!B$3:G$2921,5,0)</f>
        <v>335.06</v>
      </c>
      <c r="H43" s="24" t="e">
        <f>VLOOKUP(A43,N$3:S$1271,5,FALSE)</f>
        <v>#N/A</v>
      </c>
      <c r="I43" s="30">
        <f t="shared" si="1"/>
        <v>335.06</v>
      </c>
      <c r="J43" s="25">
        <f>VLOOKUP(A43,Sheet!B$3:G$2921,6,0)</f>
        <v>1005.18</v>
      </c>
      <c r="K43" s="26" t="e">
        <f t="shared" si="2"/>
        <v>#N/A</v>
      </c>
      <c r="L43" s="30">
        <f t="shared" si="3"/>
        <v>1005.18</v>
      </c>
      <c r="N43" t="s">
        <v>4383</v>
      </c>
      <c r="O43" t="s">
        <v>3125</v>
      </c>
      <c r="P43" t="s">
        <v>19</v>
      </c>
      <c r="Q43">
        <v>0.05</v>
      </c>
      <c r="R43">
        <v>157265.5</v>
      </c>
      <c r="S43">
        <v>7863.28</v>
      </c>
      <c r="V43" t="str">
        <f t="shared" si="4"/>
        <v>15093-37013-2варіант10</v>
      </c>
      <c r="W43" t="e">
        <f t="shared" si="5"/>
        <v>#N/A</v>
      </c>
      <c r="X43" t="s">
        <v>3125</v>
      </c>
      <c r="Y43" s="7" t="s">
        <v>19</v>
      </c>
      <c r="Z43" s="7">
        <v>0.05</v>
      </c>
      <c r="AA43" s="7">
        <v>157265.5</v>
      </c>
      <c r="AB43" s="37">
        <v>7863.28</v>
      </c>
      <c r="AC43" s="37">
        <v>7863.28</v>
      </c>
    </row>
    <row r="44" spans="1:29" x14ac:dyDescent="0.2">
      <c r="A44" s="5" t="s">
        <v>2783</v>
      </c>
      <c r="B44" s="21" t="str">
        <f>VLOOKUP(A44,Sheet!B$3:G$2921,2,0)</f>
        <v>Кулачковий перемикач,10 А (1-0-2), кут
поворота 60_ ОМU1РВ</v>
      </c>
      <c r="C44" s="22" t="str">
        <f>VLOOKUP(A44,Sheet!B$3:G$2921,3,0)</f>
        <v>шт</v>
      </c>
      <c r="D44" s="23">
        <v>4</v>
      </c>
      <c r="E44" s="24" t="e">
        <f>VLOOKUP(A44,N$3:S$1271,4,FALSE)</f>
        <v>#N/A</v>
      </c>
      <c r="F44" s="30">
        <f t="shared" si="0"/>
        <v>4</v>
      </c>
      <c r="G44" s="25">
        <f>VLOOKUP(A44,Sheet!B$3:G$2921,5,0)</f>
        <v>335.06</v>
      </c>
      <c r="H44" s="24" t="e">
        <f>VLOOKUP(A44,N$3:S$1271,5,FALSE)</f>
        <v>#N/A</v>
      </c>
      <c r="I44" s="30">
        <f t="shared" si="1"/>
        <v>335.06</v>
      </c>
      <c r="J44" s="25">
        <f>VLOOKUP(A44,Sheet!B$3:G$2921,6,0)</f>
        <v>1005.18</v>
      </c>
      <c r="K44" s="26" t="e">
        <f t="shared" si="2"/>
        <v>#N/A</v>
      </c>
      <c r="L44" s="30">
        <f t="shared" si="3"/>
        <v>1005.18</v>
      </c>
      <c r="N44" t="s">
        <v>4384</v>
      </c>
      <c r="O44" t="s">
        <v>3126</v>
      </c>
      <c r="P44" t="s">
        <v>19</v>
      </c>
      <c r="Q44">
        <v>0.32</v>
      </c>
      <c r="R44">
        <v>41313.29</v>
      </c>
      <c r="S44">
        <v>13220.25</v>
      </c>
      <c r="V44" t="str">
        <f t="shared" si="4"/>
        <v>15093-37013-2варіант2</v>
      </c>
      <c r="W44" t="e">
        <f t="shared" si="5"/>
        <v>#N/A</v>
      </c>
      <c r="X44" t="s">
        <v>3126</v>
      </c>
      <c r="Y44" s="7" t="s">
        <v>19</v>
      </c>
      <c r="Z44" s="7">
        <v>0.32</v>
      </c>
      <c r="AA44" s="7">
        <v>41313.29</v>
      </c>
      <c r="AB44" s="37">
        <v>13220.25</v>
      </c>
      <c r="AC44" s="37">
        <v>13220.25</v>
      </c>
    </row>
    <row r="45" spans="1:29" x14ac:dyDescent="0.2">
      <c r="A45" s="5" t="s">
        <v>2770</v>
      </c>
      <c r="B45" s="21" t="str">
        <f>VLOOKUP(A45,Sheet!B$3:G$2921,2,0)</f>
        <v>Контролер цифровой Smail SDC12-31N</v>
      </c>
      <c r="C45" s="22" t="str">
        <f>VLOOKUP(A45,Sheet!B$3:G$2921,3,0)</f>
        <v>шт</v>
      </c>
      <c r="D45" s="23">
        <v>2</v>
      </c>
      <c r="E45" s="24" t="e">
        <f>VLOOKUP(A45,N$3:S$1271,4,FALSE)</f>
        <v>#N/A</v>
      </c>
      <c r="F45" s="30">
        <f t="shared" si="0"/>
        <v>2</v>
      </c>
      <c r="G45" s="25">
        <f>VLOOKUP(A45,Sheet!B$3:G$2921,5,0)</f>
        <v>12262.91</v>
      </c>
      <c r="H45" s="24" t="e">
        <f>VLOOKUP(A45,N$3:S$1271,5,FALSE)</f>
        <v>#N/A</v>
      </c>
      <c r="I45" s="30">
        <f t="shared" si="1"/>
        <v>12262.91</v>
      </c>
      <c r="J45" s="25">
        <f>VLOOKUP(A45,Sheet!B$3:G$2921,6,0)</f>
        <v>12262.91</v>
      </c>
      <c r="K45" s="26" t="e">
        <f t="shared" si="2"/>
        <v>#N/A</v>
      </c>
      <c r="L45" s="30">
        <f t="shared" si="3"/>
        <v>12262.91</v>
      </c>
      <c r="N45" t="s">
        <v>4385</v>
      </c>
      <c r="O45" t="s">
        <v>3127</v>
      </c>
      <c r="P45" t="s">
        <v>19</v>
      </c>
      <c r="Q45">
        <v>0.12</v>
      </c>
      <c r="R45">
        <v>92448.54</v>
      </c>
      <c r="S45">
        <v>11093.83</v>
      </c>
      <c r="V45" t="str">
        <f t="shared" si="4"/>
        <v>15093-37013-2варіант5</v>
      </c>
      <c r="W45" t="e">
        <f t="shared" si="5"/>
        <v>#N/A</v>
      </c>
      <c r="X45" t="s">
        <v>3127</v>
      </c>
      <c r="Y45" s="7" t="s">
        <v>19</v>
      </c>
      <c r="Z45" s="7">
        <v>0.12</v>
      </c>
      <c r="AA45" s="7">
        <v>92448.54</v>
      </c>
      <c r="AB45" s="37">
        <v>11093.83</v>
      </c>
      <c r="AC45" s="37">
        <v>11093.83</v>
      </c>
    </row>
    <row r="46" spans="1:29" x14ac:dyDescent="0.2">
      <c r="A46" s="5" t="s">
        <v>2805</v>
      </c>
      <c r="B46" s="21" t="str">
        <f>VLOOKUP(A46,Sheet!B$3:G$2921,2,0)</f>
        <v>Свiтильник світлодіодний вбудований
600х600 ступінь захисту IP20, потужуністю
40Вт, білий</v>
      </c>
      <c r="C46" s="22" t="str">
        <f>VLOOKUP(A46,Sheet!B$3:G$2921,3,0)</f>
        <v>шт</v>
      </c>
      <c r="D46" s="23">
        <v>43</v>
      </c>
      <c r="E46" s="24" t="e">
        <f>VLOOKUP(A46,N$3:S$1271,4,FALSE)</f>
        <v>#N/A</v>
      </c>
      <c r="F46" s="30">
        <f t="shared" si="0"/>
        <v>43</v>
      </c>
      <c r="G46" s="25">
        <f>VLOOKUP(A46,Sheet!B$3:G$2921,5,0)</f>
        <v>1335.46</v>
      </c>
      <c r="H46" s="24" t="e">
        <f>VLOOKUP(A46,N$3:S$1271,5,FALSE)</f>
        <v>#N/A</v>
      </c>
      <c r="I46" s="30">
        <f t="shared" si="1"/>
        <v>1335.46</v>
      </c>
      <c r="J46" s="25">
        <f>VLOOKUP(A46,Sheet!B$3:G$2921,6,0)</f>
        <v>21367.360000000001</v>
      </c>
      <c r="K46" s="26" t="e">
        <f t="shared" si="2"/>
        <v>#N/A</v>
      </c>
      <c r="L46" s="30">
        <f t="shared" si="3"/>
        <v>21367.360000000001</v>
      </c>
      <c r="N46" t="s">
        <v>4386</v>
      </c>
      <c r="O46" t="s">
        <v>3128</v>
      </c>
      <c r="P46" t="s">
        <v>19</v>
      </c>
      <c r="Q46">
        <v>0.02</v>
      </c>
      <c r="R46">
        <v>57800.06</v>
      </c>
      <c r="S46">
        <v>1156</v>
      </c>
      <c r="V46" t="str">
        <f t="shared" si="4"/>
        <v>15093-37013-2варіант7</v>
      </c>
      <c r="W46" t="e">
        <f t="shared" si="5"/>
        <v>#N/A</v>
      </c>
      <c r="X46" t="s">
        <v>3128</v>
      </c>
      <c r="Y46" s="7" t="s">
        <v>19</v>
      </c>
      <c r="Z46" s="7">
        <v>0.02</v>
      </c>
      <c r="AA46" s="7">
        <v>57800.06</v>
      </c>
      <c r="AB46" s="37">
        <v>1156</v>
      </c>
      <c r="AC46" s="37">
        <v>1156</v>
      </c>
    </row>
    <row r="47" spans="1:29" x14ac:dyDescent="0.2">
      <c r="A47" s="5" t="s">
        <v>2806</v>
      </c>
      <c r="B47" s="21" t="str">
        <f>VLOOKUP(A47,Sheet!B$3:G$2921,2,0)</f>
        <v>Свiтильник світлодіодний накладний міра
захисту IP20, потужністю 18Вт, FL5045 18W
4500K</v>
      </c>
      <c r="C47" s="22" t="str">
        <f>VLOOKUP(A47,Sheet!B$3:G$2921,3,0)</f>
        <v>шт</v>
      </c>
      <c r="D47" s="23">
        <v>132</v>
      </c>
      <c r="E47" s="24" t="e">
        <f>VLOOKUP(A47,N$3:S$1271,4,FALSE)</f>
        <v>#N/A</v>
      </c>
      <c r="F47" s="30">
        <f t="shared" si="0"/>
        <v>132</v>
      </c>
      <c r="G47" s="25">
        <f>VLOOKUP(A47,Sheet!B$3:G$2921,5,0)</f>
        <v>394.89</v>
      </c>
      <c r="H47" s="24" t="e">
        <f>VLOOKUP(A47,N$3:S$1271,5,FALSE)</f>
        <v>#N/A</v>
      </c>
      <c r="I47" s="30">
        <f t="shared" si="1"/>
        <v>394.89</v>
      </c>
      <c r="J47" s="25">
        <f>VLOOKUP(A47,Sheet!B$3:G$2921,6,0)</f>
        <v>789.78</v>
      </c>
      <c r="K47" s="26" t="e">
        <f t="shared" si="2"/>
        <v>#N/A</v>
      </c>
      <c r="L47" s="30">
        <f t="shared" si="3"/>
        <v>789.78</v>
      </c>
      <c r="N47" t="s">
        <v>4387</v>
      </c>
      <c r="O47" t="s">
        <v>3129</v>
      </c>
      <c r="P47" t="s">
        <v>19</v>
      </c>
      <c r="Q47">
        <v>0.04</v>
      </c>
      <c r="R47">
        <v>22860.45</v>
      </c>
      <c r="S47">
        <v>914.42</v>
      </c>
      <c r="V47" t="str">
        <f t="shared" si="4"/>
        <v>15093-37013-2варіант8</v>
      </c>
      <c r="W47" t="e">
        <f t="shared" si="5"/>
        <v>#N/A</v>
      </c>
      <c r="X47" t="s">
        <v>3129</v>
      </c>
      <c r="Y47" s="7" t="s">
        <v>19</v>
      </c>
      <c r="Z47" s="7">
        <v>0.04</v>
      </c>
      <c r="AA47" s="7">
        <v>22860.45</v>
      </c>
      <c r="AB47" s="37">
        <v>914.42</v>
      </c>
      <c r="AC47" s="37">
        <v>914.42</v>
      </c>
    </row>
    <row r="48" spans="1:29" x14ac:dyDescent="0.2">
      <c r="A48" s="5" t="s">
        <v>2807</v>
      </c>
      <c r="B48" s="21" t="str">
        <f>VLOOKUP(A48,Sheet!B$3:G$2921,2,0)</f>
        <v>Свiтловий показчик "Вихід" зі світлодіодами,
потужністю 6 Вт ДБО01ВСП-6-в-104</v>
      </c>
      <c r="C48" s="22" t="str">
        <f>VLOOKUP(A48,Sheet!B$3:G$2921,3,0)</f>
        <v>шт</v>
      </c>
      <c r="D48" s="23">
        <v>3</v>
      </c>
      <c r="E48" s="24" t="e">
        <f>VLOOKUP(A48,N$3:S$1271,4,FALSE)</f>
        <v>#N/A</v>
      </c>
      <c r="F48" s="30">
        <f t="shared" si="0"/>
        <v>3</v>
      </c>
      <c r="G48" s="25">
        <f>VLOOKUP(A48,Sheet!B$3:G$2921,5,0)</f>
        <v>209.83</v>
      </c>
      <c r="H48" s="24" t="e">
        <f>VLOOKUP(A48,N$3:S$1271,5,FALSE)</f>
        <v>#N/A</v>
      </c>
      <c r="I48" s="30">
        <f t="shared" si="1"/>
        <v>209.83</v>
      </c>
      <c r="J48" s="25">
        <f>VLOOKUP(A48,Sheet!B$3:G$2921,6,0)</f>
        <v>629.49</v>
      </c>
      <c r="K48" s="26" t="e">
        <f t="shared" si="2"/>
        <v>#N/A</v>
      </c>
      <c r="L48" s="30">
        <f t="shared" si="3"/>
        <v>629.49</v>
      </c>
      <c r="N48" t="s">
        <v>4388</v>
      </c>
      <c r="O48" t="s">
        <v>3130</v>
      </c>
      <c r="P48" t="s">
        <v>19</v>
      </c>
      <c r="Q48">
        <v>0.03</v>
      </c>
      <c r="R48">
        <v>15817.79</v>
      </c>
      <c r="S48">
        <v>474.53</v>
      </c>
      <c r="V48" t="str">
        <f t="shared" si="4"/>
        <v>15093-37013-2варіант9</v>
      </c>
      <c r="W48" t="e">
        <f t="shared" si="5"/>
        <v>#N/A</v>
      </c>
      <c r="X48" t="s">
        <v>3130</v>
      </c>
      <c r="Y48" s="7" t="s">
        <v>19</v>
      </c>
      <c r="Z48" s="7">
        <v>0.03</v>
      </c>
      <c r="AA48" s="7">
        <v>15817.79</v>
      </c>
      <c r="AB48" s="37">
        <v>474.53</v>
      </c>
      <c r="AC48" s="37">
        <v>474.53</v>
      </c>
    </row>
    <row r="49" spans="1:29" x14ac:dyDescent="0.2">
      <c r="A49" s="5" t="s">
        <v>2454</v>
      </c>
      <c r="B49" s="21" t="str">
        <f>VLOOKUP(A49,Sheet!B$3:G$2921,2,0)</f>
        <v>Кронштейн зі світильником та лампою</v>
      </c>
      <c r="C49" s="22" t="str">
        <f>VLOOKUP(A49,Sheet!B$3:G$2921,3,0)</f>
        <v>шт</v>
      </c>
      <c r="D49" s="23">
        <v>1</v>
      </c>
      <c r="E49" s="24" t="e">
        <f>VLOOKUP(A49,N$3:S$1271,4,FALSE)</f>
        <v>#N/A</v>
      </c>
      <c r="F49" s="30">
        <f t="shared" si="0"/>
        <v>1</v>
      </c>
      <c r="G49" s="25" t="str">
        <f>VLOOKUP(A49,Sheet!B$3:G$2921,5,0)</f>
        <v xml:space="preserve">   -   </v>
      </c>
      <c r="H49" s="24" t="e">
        <f>VLOOKUP(A49,N$3:S$1271,5,FALSE)</f>
        <v>#N/A</v>
      </c>
      <c r="I49" s="30" t="str">
        <f t="shared" si="1"/>
        <v xml:space="preserve">   -   </v>
      </c>
      <c r="J49" s="25" t="str">
        <f>VLOOKUP(A49,Sheet!B$3:G$2921,6,0)</f>
        <v xml:space="preserve">   -   </v>
      </c>
      <c r="K49" s="26" t="e">
        <f t="shared" si="2"/>
        <v>#N/A</v>
      </c>
      <c r="L49" s="30" t="str">
        <f t="shared" si="3"/>
        <v xml:space="preserve">   -   </v>
      </c>
      <c r="N49" t="s">
        <v>4389</v>
      </c>
      <c r="O49" t="s">
        <v>3131</v>
      </c>
      <c r="P49" t="s">
        <v>35</v>
      </c>
      <c r="Q49">
        <v>6</v>
      </c>
      <c r="R49">
        <v>11128.88</v>
      </c>
      <c r="S49">
        <v>11128.88</v>
      </c>
      <c r="V49" t="str">
        <f t="shared" si="4"/>
        <v>1517-1100Нваріант1</v>
      </c>
      <c r="W49" t="e">
        <f t="shared" si="5"/>
        <v>#N/A</v>
      </c>
      <c r="X49" t="s">
        <v>3131</v>
      </c>
      <c r="Y49" s="7" t="s">
        <v>35</v>
      </c>
      <c r="Z49" s="7">
        <v>6</v>
      </c>
      <c r="AA49" s="7">
        <v>11128.88</v>
      </c>
      <c r="AB49" s="37">
        <v>11128.88</v>
      </c>
      <c r="AC49" s="37">
        <v>11128.88</v>
      </c>
    </row>
    <row r="50" spans="1:29" x14ac:dyDescent="0.2">
      <c r="A50" s="5" t="s">
        <v>2811</v>
      </c>
      <c r="B50" s="21" t="str">
        <f>VLOOKUP(A50,Sheet!B$3:G$2921,2,0)</f>
        <v>Провід силовий с мідними жилами з
подвійною ПВХ ізоляцією, ПВСнг-нд-0,66
перерізом 3,0х1,5мм2 "Мастер - А"</v>
      </c>
      <c r="C50" s="22" t="str">
        <f>VLOOKUP(A50,Sheet!B$3:G$2921,3,0)</f>
        <v>м</v>
      </c>
      <c r="D50" s="23">
        <v>3116.5800000000004</v>
      </c>
      <c r="E50" s="24" t="e">
        <f>VLOOKUP(A50,N$3:S$1271,4,FALSE)</f>
        <v>#N/A</v>
      </c>
      <c r="F50" s="30">
        <f t="shared" si="0"/>
        <v>3116.5800000000004</v>
      </c>
      <c r="G50" s="25">
        <f>VLOOKUP(A50,Sheet!B$3:G$2921,5,0)</f>
        <v>16.149999999999999</v>
      </c>
      <c r="H50" s="24" t="e">
        <f>VLOOKUP(A50,N$3:S$1271,5,FALSE)</f>
        <v>#N/A</v>
      </c>
      <c r="I50" s="30">
        <f t="shared" si="1"/>
        <v>16.149999999999999</v>
      </c>
      <c r="J50" s="25">
        <f>VLOOKUP(A50,Sheet!B$3:G$2921,6,0)</f>
        <v>21292.16</v>
      </c>
      <c r="K50" s="26" t="e">
        <f t="shared" si="2"/>
        <v>#N/A</v>
      </c>
      <c r="L50" s="30">
        <f t="shared" si="3"/>
        <v>21292.16</v>
      </c>
      <c r="N50" t="s">
        <v>4390</v>
      </c>
      <c r="O50" t="s">
        <v>3132</v>
      </c>
      <c r="P50" t="s">
        <v>35</v>
      </c>
      <c r="Q50">
        <v>6</v>
      </c>
      <c r="R50">
        <v>20272.84</v>
      </c>
      <c r="S50">
        <v>20272.84</v>
      </c>
      <c r="V50" t="str">
        <f t="shared" si="4"/>
        <v>1517-1102Нваріант1</v>
      </c>
      <c r="W50" t="e">
        <f t="shared" si="5"/>
        <v>#N/A</v>
      </c>
      <c r="X50" t="s">
        <v>3132</v>
      </c>
      <c r="Y50" s="7" t="s">
        <v>35</v>
      </c>
      <c r="Z50" s="7">
        <v>6</v>
      </c>
      <c r="AA50" s="7">
        <v>20272.84</v>
      </c>
      <c r="AB50" s="37">
        <v>20272.84</v>
      </c>
      <c r="AC50" s="37">
        <v>20272.84</v>
      </c>
    </row>
    <row r="51" spans="1:29" x14ac:dyDescent="0.2">
      <c r="A51" s="5" t="s">
        <v>1859</v>
      </c>
      <c r="B51" s="21" t="str">
        <f>VLOOKUP(A51,Sheet!B$3:G$2921,2,0)</f>
        <v>Кабель силовий з мідними жилами з ПВХ
оболонкою і ізоляцією перерiзом 2.1,5мм2
ВВГнг-0,66</v>
      </c>
      <c r="C51" s="22" t="str">
        <f>VLOOKUP(A51,Sheet!B$3:G$2921,3,0)</f>
        <v>1000м</v>
      </c>
      <c r="D51" s="23">
        <v>3.0000000000000001E-3</v>
      </c>
      <c r="E51" s="24" t="e">
        <f>VLOOKUP(A51,N$3:S$1271,4,FALSE)</f>
        <v>#N/A</v>
      </c>
      <c r="F51" s="30">
        <f t="shared" si="0"/>
        <v>3.0000000000000001E-3</v>
      </c>
      <c r="G51" s="25">
        <f>VLOOKUP(A51,Sheet!B$3:G$2921,5,0)</f>
        <v>15726.4</v>
      </c>
      <c r="H51" s="24" t="e">
        <f>VLOOKUP(A51,N$3:S$1271,5,FALSE)</f>
        <v>#N/A</v>
      </c>
      <c r="I51" s="30">
        <f t="shared" si="1"/>
        <v>15726.4</v>
      </c>
      <c r="J51" s="25">
        <f>VLOOKUP(A51,Sheet!B$3:G$2921,6,0)</f>
        <v>23.59</v>
      </c>
      <c r="K51" s="26" t="e">
        <f t="shared" si="2"/>
        <v>#N/A</v>
      </c>
      <c r="L51" s="30">
        <f t="shared" si="3"/>
        <v>23.59</v>
      </c>
      <c r="N51" t="s">
        <v>4391</v>
      </c>
      <c r="O51" t="s">
        <v>3133</v>
      </c>
      <c r="P51" t="s">
        <v>35</v>
      </c>
      <c r="Q51">
        <v>48</v>
      </c>
      <c r="R51">
        <v>7467.6</v>
      </c>
      <c r="S51">
        <v>59740.800000000003</v>
      </c>
      <c r="V51" t="str">
        <f t="shared" si="4"/>
        <v>1701-1043-4варіант1</v>
      </c>
      <c r="W51" t="e">
        <f t="shared" si="5"/>
        <v>#N/A</v>
      </c>
      <c r="X51" t="s">
        <v>3133</v>
      </c>
      <c r="Y51" s="7" t="s">
        <v>35</v>
      </c>
      <c r="Z51" s="7">
        <v>48</v>
      </c>
      <c r="AA51" s="7">
        <v>7467.6</v>
      </c>
      <c r="AB51" s="37">
        <v>59740.800000000003</v>
      </c>
      <c r="AC51" s="37">
        <v>59740.800000000003</v>
      </c>
    </row>
    <row r="52" spans="1:29" x14ac:dyDescent="0.2">
      <c r="A52" s="5" t="s">
        <v>1857</v>
      </c>
      <c r="B52" s="21" t="str">
        <f>VLOOKUP(A52,Sheet!B$3:G$2921,2,0)</f>
        <v>Кабель силовий з мідними жилами з ПВХ
оболонкою і ізоляцією перерiзом 2.2,5мм2
ВВГнг-0,66</v>
      </c>
      <c r="C52" s="22" t="str">
        <f>VLOOKUP(A52,Sheet!B$3:G$2921,3,0)</f>
        <v>1000м</v>
      </c>
      <c r="D52" s="23">
        <v>0.17</v>
      </c>
      <c r="E52" s="24" t="e">
        <f>VLOOKUP(A52,N$3:S$1271,4,FALSE)</f>
        <v>#N/A</v>
      </c>
      <c r="F52" s="30">
        <f t="shared" si="0"/>
        <v>0.17</v>
      </c>
      <c r="G52" s="25">
        <f>VLOOKUP(A52,Sheet!B$3:G$2921,5,0)</f>
        <v>23171.02</v>
      </c>
      <c r="H52" s="24" t="e">
        <f>VLOOKUP(A52,N$3:S$1271,5,FALSE)</f>
        <v>#N/A</v>
      </c>
      <c r="I52" s="30">
        <f t="shared" si="1"/>
        <v>23171.02</v>
      </c>
      <c r="J52" s="25">
        <f>VLOOKUP(A52,Sheet!B$3:G$2921,6,0)</f>
        <v>950.01</v>
      </c>
      <c r="K52" s="26" t="e">
        <f t="shared" si="2"/>
        <v>#N/A</v>
      </c>
      <c r="L52" s="30">
        <f t="shared" si="3"/>
        <v>950.01</v>
      </c>
      <c r="N52" t="s">
        <v>4392</v>
      </c>
      <c r="O52" t="s">
        <v>3134</v>
      </c>
      <c r="P52" t="s">
        <v>35</v>
      </c>
      <c r="Q52">
        <v>6</v>
      </c>
      <c r="R52">
        <v>3730.67</v>
      </c>
      <c r="S52">
        <v>3730.67</v>
      </c>
      <c r="V52" t="str">
        <f t="shared" si="4"/>
        <v>1701-5005-Н1варіант1</v>
      </c>
      <c r="W52" t="e">
        <f t="shared" si="5"/>
        <v>#N/A</v>
      </c>
      <c r="X52" t="s">
        <v>3134</v>
      </c>
      <c r="Y52" s="7" t="s">
        <v>35</v>
      </c>
      <c r="Z52" s="7">
        <v>6</v>
      </c>
      <c r="AA52" s="7">
        <v>3730.67</v>
      </c>
      <c r="AB52" s="37">
        <v>3730.67</v>
      </c>
      <c r="AC52" s="37">
        <v>3730.67</v>
      </c>
    </row>
    <row r="53" spans="1:29" x14ac:dyDescent="0.2">
      <c r="A53" s="5" t="s">
        <v>1749</v>
      </c>
      <c r="B53" s="21" t="str">
        <f>VLOOKUP(A53,Sheet!B$3:G$2921,2,0)</f>
        <v>Кабель силовий с мідними жилами з ПВХ
оболонкою і ізоляцією, 5 клас гнучкості, ВВГ
перерізом 3х1,0 мм2 "Мастер - А"</v>
      </c>
      <c r="C53" s="22" t="str">
        <f>VLOOKUP(A53,Sheet!B$3:G$2921,3,0)</f>
        <v>1000м</v>
      </c>
      <c r="D53" s="23">
        <v>0.25900000000000001</v>
      </c>
      <c r="E53" s="24" t="e">
        <f>VLOOKUP(A53,N$3:S$1271,4,FALSE)</f>
        <v>#N/A</v>
      </c>
      <c r="F53" s="30">
        <f t="shared" si="0"/>
        <v>0.25900000000000001</v>
      </c>
      <c r="G53" s="25">
        <f>VLOOKUP(A53,Sheet!B$3:G$2921,5,0)</f>
        <v>19088.27</v>
      </c>
      <c r="H53" s="24" t="e">
        <f>VLOOKUP(A53,N$3:S$1271,5,FALSE)</f>
        <v>#N/A</v>
      </c>
      <c r="I53" s="30">
        <f t="shared" si="1"/>
        <v>19088.27</v>
      </c>
      <c r="J53" s="25">
        <f>VLOOKUP(A53,Sheet!B$3:G$2921,6,0)</f>
        <v>286.32</v>
      </c>
      <c r="K53" s="26" t="e">
        <f t="shared" si="2"/>
        <v>#N/A</v>
      </c>
      <c r="L53" s="30">
        <f t="shared" si="3"/>
        <v>286.32</v>
      </c>
      <c r="N53" t="s">
        <v>4393</v>
      </c>
      <c r="O53" t="s">
        <v>3135</v>
      </c>
      <c r="P53" t="s">
        <v>35</v>
      </c>
      <c r="Q53">
        <v>6</v>
      </c>
      <c r="R53">
        <v>7789.95</v>
      </c>
      <c r="S53">
        <v>7789.95</v>
      </c>
      <c r="V53" t="str">
        <f t="shared" si="4"/>
        <v>1701-5005-Нваріант1</v>
      </c>
      <c r="W53" t="e">
        <f t="shared" si="5"/>
        <v>#N/A</v>
      </c>
      <c r="X53" t="s">
        <v>3135</v>
      </c>
      <c r="Y53" s="7" t="s">
        <v>35</v>
      </c>
      <c r="Z53" s="7">
        <v>6</v>
      </c>
      <c r="AA53" s="7">
        <v>7789.95</v>
      </c>
      <c r="AB53" s="37">
        <v>7789.95</v>
      </c>
      <c r="AC53" s="37">
        <v>7789.95</v>
      </c>
    </row>
    <row r="54" spans="1:29" x14ac:dyDescent="0.2">
      <c r="A54" s="5" t="s">
        <v>1579</v>
      </c>
      <c r="B54" s="21" t="str">
        <f>VLOOKUP(A54,Sheet!B$3:G$2921,2,0)</f>
        <v>Провiд перерiзом 2.0,5мм2, ПВСнг</v>
      </c>
      <c r="C54" s="22" t="str">
        <f>VLOOKUP(A54,Sheet!B$3:G$2921,3,0)</f>
        <v>1000м</v>
      </c>
      <c r="D54" s="23">
        <v>5.9000000000000004E-2</v>
      </c>
      <c r="E54" s="24" t="e">
        <f>VLOOKUP(A54,N$3:S$1271,4,FALSE)</f>
        <v>#N/A</v>
      </c>
      <c r="F54" s="30">
        <f t="shared" si="0"/>
        <v>5.9000000000000004E-2</v>
      </c>
      <c r="G54" s="25">
        <f>VLOOKUP(A54,Sheet!B$3:G$2921,5,0)</f>
        <v>17412.29</v>
      </c>
      <c r="H54" s="24" t="e">
        <f>VLOOKUP(A54,N$3:S$1271,5,FALSE)</f>
        <v>#N/A</v>
      </c>
      <c r="I54" s="30">
        <f t="shared" si="1"/>
        <v>17412.29</v>
      </c>
      <c r="J54" s="25">
        <f>VLOOKUP(A54,Sheet!B$3:G$2921,6,0)</f>
        <v>1027.33</v>
      </c>
      <c r="K54" s="26" t="e">
        <f t="shared" si="2"/>
        <v>#N/A</v>
      </c>
      <c r="L54" s="30">
        <f t="shared" si="3"/>
        <v>1027.33</v>
      </c>
      <c r="N54" t="s">
        <v>4394</v>
      </c>
      <c r="O54" t="s">
        <v>3136</v>
      </c>
      <c r="P54" t="s">
        <v>35</v>
      </c>
      <c r="Q54">
        <v>24</v>
      </c>
      <c r="R54">
        <v>1048.3399999999999</v>
      </c>
      <c r="S54">
        <v>3145.02</v>
      </c>
      <c r="V54" t="str">
        <f t="shared" si="4"/>
        <v>1704-10320-Нваріант1</v>
      </c>
      <c r="W54" t="e">
        <f t="shared" si="5"/>
        <v>#N/A</v>
      </c>
      <c r="X54" t="s">
        <v>3136</v>
      </c>
      <c r="Y54" s="7" t="s">
        <v>35</v>
      </c>
      <c r="Z54" s="7">
        <v>24</v>
      </c>
      <c r="AA54" s="7">
        <v>1048.3399999999999</v>
      </c>
      <c r="AB54" s="37">
        <v>3145.02</v>
      </c>
      <c r="AC54" s="37">
        <v>3145.02</v>
      </c>
    </row>
    <row r="55" spans="1:29" x14ac:dyDescent="0.2">
      <c r="A55" s="5" t="s">
        <v>1742</v>
      </c>
      <c r="B55" s="21" t="str">
        <f>VLOOKUP(A55,Sheet!B$3:G$2921,2,0)</f>
        <v>Кабель силовий с мідними жилами з
подвійною ПВХ ізоляцією, ПВСнг-нд-0,66
перерізом 2х0,75 мм2 "Мастер - А"</v>
      </c>
      <c r="C55" s="22" t="str">
        <f>VLOOKUP(A55,Sheet!B$3:G$2921,3,0)</f>
        <v>1000м</v>
      </c>
      <c r="D55" s="23">
        <v>0.14300000000000002</v>
      </c>
      <c r="E55" s="24" t="e">
        <f>VLOOKUP(A55,N$3:S$1271,4,FALSE)</f>
        <v>#N/A</v>
      </c>
      <c r="F55" s="30">
        <f t="shared" si="0"/>
        <v>0.14300000000000002</v>
      </c>
      <c r="G55" s="25">
        <f>VLOOKUP(A55,Sheet!B$3:G$2921,5,0)</f>
        <v>8726.1</v>
      </c>
      <c r="H55" s="24" t="e">
        <f>VLOOKUP(A55,N$3:S$1271,5,FALSE)</f>
        <v>#N/A</v>
      </c>
      <c r="I55" s="30">
        <f t="shared" si="1"/>
        <v>8726.1</v>
      </c>
      <c r="J55" s="25">
        <f>VLOOKUP(A55,Sheet!B$3:G$2921,6,0)</f>
        <v>1247.83</v>
      </c>
      <c r="K55" s="26" t="e">
        <f t="shared" si="2"/>
        <v>#N/A</v>
      </c>
      <c r="L55" s="30">
        <f t="shared" si="3"/>
        <v>1247.83</v>
      </c>
      <c r="N55" t="s">
        <v>4395</v>
      </c>
      <c r="O55" t="s">
        <v>3137</v>
      </c>
      <c r="P55" t="s">
        <v>69</v>
      </c>
      <c r="Q55">
        <v>390</v>
      </c>
      <c r="R55">
        <v>43.82</v>
      </c>
      <c r="S55">
        <v>2848.3</v>
      </c>
      <c r="V55" t="str">
        <f t="shared" si="4"/>
        <v>2405-1010-1варіант1</v>
      </c>
      <c r="W55" t="e">
        <f t="shared" si="5"/>
        <v>#N/A</v>
      </c>
      <c r="X55" t="s">
        <v>3137</v>
      </c>
      <c r="Y55" s="7" t="s">
        <v>69</v>
      </c>
      <c r="Z55" s="7">
        <v>390</v>
      </c>
      <c r="AA55" s="7">
        <v>43.82</v>
      </c>
      <c r="AB55" s="37">
        <v>2848.3</v>
      </c>
      <c r="AC55" s="37">
        <v>2848.3</v>
      </c>
    </row>
    <row r="56" spans="1:29" x14ac:dyDescent="0.2">
      <c r="A56" s="5" t="s">
        <v>1583</v>
      </c>
      <c r="B56" s="21" t="str">
        <f>VLOOKUP(A56,Sheet!B$3:G$2921,2,0)</f>
        <v>Провiд перерiзом 2.1,5мм2 ПВСнг</v>
      </c>
      <c r="C56" s="22" t="str">
        <f>VLOOKUP(A56,Sheet!B$3:G$2921,3,0)</f>
        <v>1000м</v>
      </c>
      <c r="D56" s="23">
        <v>0.11800000000000001</v>
      </c>
      <c r="E56" s="24" t="e">
        <f>VLOOKUP(A56,N$3:S$1271,4,FALSE)</f>
        <v>#N/A</v>
      </c>
      <c r="F56" s="30">
        <f t="shared" si="0"/>
        <v>0.11800000000000001</v>
      </c>
      <c r="G56" s="25">
        <f>VLOOKUP(A56,Sheet!B$3:G$2921,5,0)</f>
        <v>26881.34</v>
      </c>
      <c r="H56" s="24" t="e">
        <f>VLOOKUP(A56,N$3:S$1271,5,FALSE)</f>
        <v>#N/A</v>
      </c>
      <c r="I56" s="30">
        <f t="shared" si="1"/>
        <v>26881.34</v>
      </c>
      <c r="J56" s="25">
        <f>VLOOKUP(A56,Sheet!B$3:G$2921,6,0)</f>
        <v>3172</v>
      </c>
      <c r="K56" s="26" t="e">
        <f t="shared" si="2"/>
        <v>#N/A</v>
      </c>
      <c r="L56" s="30">
        <f t="shared" si="3"/>
        <v>3172</v>
      </c>
      <c r="N56" t="s">
        <v>4396</v>
      </c>
      <c r="O56" t="s">
        <v>3138</v>
      </c>
      <c r="P56" t="s">
        <v>69</v>
      </c>
      <c r="Q56">
        <v>96</v>
      </c>
      <c r="R56">
        <v>59.67</v>
      </c>
      <c r="S56">
        <v>954.72</v>
      </c>
      <c r="V56" t="str">
        <f t="shared" si="4"/>
        <v>2405-1010-2варіант1</v>
      </c>
      <c r="W56" t="e">
        <f t="shared" si="5"/>
        <v>#N/A</v>
      </c>
      <c r="X56" t="s">
        <v>3138</v>
      </c>
      <c r="Y56" s="7" t="s">
        <v>69</v>
      </c>
      <c r="Z56" s="7">
        <v>96</v>
      </c>
      <c r="AA56" s="7">
        <v>59.67</v>
      </c>
      <c r="AB56" s="37">
        <v>954.72</v>
      </c>
      <c r="AC56" s="37">
        <v>954.72</v>
      </c>
    </row>
    <row r="57" spans="1:29" x14ac:dyDescent="0.2">
      <c r="A57" s="5" t="s">
        <v>1581</v>
      </c>
      <c r="B57" s="21" t="str">
        <f>VLOOKUP(A57,Sheet!B$3:G$2921,2,0)</f>
        <v>Провiд перерiзом 3.0,75мм2, ПВСнг</v>
      </c>
      <c r="C57" s="22" t="str">
        <f>VLOOKUP(A57,Sheet!B$3:G$2921,3,0)</f>
        <v>1000м</v>
      </c>
      <c r="D57" s="23">
        <v>0.14100000000000001</v>
      </c>
      <c r="E57" s="24" t="e">
        <f>VLOOKUP(A57,N$3:S$1271,4,FALSE)</f>
        <v>#N/A</v>
      </c>
      <c r="F57" s="30">
        <f t="shared" si="0"/>
        <v>0.14100000000000001</v>
      </c>
      <c r="G57" s="25">
        <f>VLOOKUP(A57,Sheet!B$3:G$2921,5,0)</f>
        <v>23650.52</v>
      </c>
      <c r="H57" s="24" t="e">
        <f>VLOOKUP(A57,N$3:S$1271,5,FALSE)</f>
        <v>#N/A</v>
      </c>
      <c r="I57" s="30">
        <f t="shared" si="1"/>
        <v>23650.52</v>
      </c>
      <c r="J57" s="25">
        <f>VLOOKUP(A57,Sheet!B$3:G$2921,6,0)</f>
        <v>3334.72</v>
      </c>
      <c r="K57" s="26" t="e">
        <f t="shared" si="2"/>
        <v>#N/A</v>
      </c>
      <c r="L57" s="30">
        <f t="shared" si="3"/>
        <v>3334.72</v>
      </c>
      <c r="N57" t="s">
        <v>4397</v>
      </c>
      <c r="O57" t="s">
        <v>3139</v>
      </c>
      <c r="P57" t="s">
        <v>35</v>
      </c>
      <c r="Q57">
        <v>368</v>
      </c>
      <c r="R57">
        <v>197.72</v>
      </c>
      <c r="S57">
        <v>72760.960000000006</v>
      </c>
      <c r="V57" t="str">
        <f t="shared" si="4"/>
        <v>К589921-А0011варіант1</v>
      </c>
      <c r="W57" t="e">
        <f t="shared" si="5"/>
        <v>#N/A</v>
      </c>
      <c r="X57" t="s">
        <v>3139</v>
      </c>
      <c r="Y57" s="7" t="s">
        <v>35</v>
      </c>
      <c r="Z57" s="7">
        <v>368</v>
      </c>
      <c r="AA57" s="7">
        <v>197.72</v>
      </c>
      <c r="AB57" s="37">
        <v>72760.960000000006</v>
      </c>
      <c r="AC57" s="37">
        <v>72760.960000000006</v>
      </c>
    </row>
    <row r="58" spans="1:29" x14ac:dyDescent="0.2">
      <c r="A58" s="5" t="s">
        <v>1738</v>
      </c>
      <c r="B58" s="21" t="str">
        <f>VLOOKUP(A58,Sheet!B$3:G$2921,2,0)</f>
        <v>Кабель силовий с мідними жилами з
подвійною ПВХ ізоляцією, ПВСнг-нд-0,66
перерізом 3х1,0 мм2 "Мастер - А"</v>
      </c>
      <c r="C58" s="22" t="str">
        <f>VLOOKUP(A58,Sheet!B$3:G$2921,3,0)</f>
        <v>1000м</v>
      </c>
      <c r="D58" s="23">
        <v>1.4999999999999999E-2</v>
      </c>
      <c r="E58" s="24" t="e">
        <f>VLOOKUP(A58,N$3:S$1271,4,FALSE)</f>
        <v>#N/A</v>
      </c>
      <c r="F58" s="30">
        <f t="shared" si="0"/>
        <v>1.4999999999999999E-2</v>
      </c>
      <c r="G58" s="25">
        <f>VLOOKUP(A58,Sheet!B$3:G$2921,5,0)</f>
        <v>12453.66</v>
      </c>
      <c r="H58" s="24" t="e">
        <f>VLOOKUP(A58,N$3:S$1271,5,FALSE)</f>
        <v>#N/A</v>
      </c>
      <c r="I58" s="30">
        <f t="shared" si="1"/>
        <v>12453.66</v>
      </c>
      <c r="J58" s="25">
        <f>VLOOKUP(A58,Sheet!B$3:G$2921,6,0)</f>
        <v>186.8</v>
      </c>
      <c r="K58" s="26" t="e">
        <f t="shared" si="2"/>
        <v>#N/A</v>
      </c>
      <c r="L58" s="30">
        <f t="shared" si="3"/>
        <v>186.8</v>
      </c>
      <c r="N58" t="s">
        <v>4398</v>
      </c>
      <c r="O58" t="s">
        <v>3140</v>
      </c>
      <c r="P58" t="s">
        <v>35</v>
      </c>
      <c r="Q58">
        <v>220</v>
      </c>
      <c r="R58">
        <v>255.08</v>
      </c>
      <c r="S58">
        <v>56117.599999999999</v>
      </c>
      <c r="V58" t="str">
        <f t="shared" si="4"/>
        <v>К589921-А0011варіант2</v>
      </c>
      <c r="W58" t="e">
        <f t="shared" si="5"/>
        <v>#N/A</v>
      </c>
      <c r="X58" t="s">
        <v>3140</v>
      </c>
      <c r="Y58" s="7" t="s">
        <v>35</v>
      </c>
      <c r="Z58" s="7">
        <v>220</v>
      </c>
      <c r="AA58" s="7">
        <v>255.08</v>
      </c>
      <c r="AB58" s="37">
        <v>56117.599999999999</v>
      </c>
      <c r="AC58" s="37">
        <v>56117.599999999999</v>
      </c>
    </row>
    <row r="59" spans="1:29" x14ac:dyDescent="0.2">
      <c r="A59" s="5" t="s">
        <v>1585</v>
      </c>
      <c r="B59" s="21" t="str">
        <f>VLOOKUP(A59,Sheet!B$3:G$2921,2,0)</f>
        <v>Провiд перерiзом 3.1,5мм2, ПВСнг</v>
      </c>
      <c r="C59" s="22" t="str">
        <f>VLOOKUP(A59,Sheet!B$3:G$2921,3,0)</f>
        <v>1000м</v>
      </c>
      <c r="D59" s="23">
        <v>9.4E-2</v>
      </c>
      <c r="E59" s="24" t="e">
        <f>VLOOKUP(A59,N$3:S$1271,4,FALSE)</f>
        <v>#N/A</v>
      </c>
      <c r="F59" s="30">
        <f t="shared" si="0"/>
        <v>9.4E-2</v>
      </c>
      <c r="G59" s="25">
        <f>VLOOKUP(A59,Sheet!B$3:G$2921,5,0)</f>
        <v>37333.589999999997</v>
      </c>
      <c r="H59" s="24" t="e">
        <f>VLOOKUP(A59,N$3:S$1271,5,FALSE)</f>
        <v>#N/A</v>
      </c>
      <c r="I59" s="30">
        <f t="shared" si="1"/>
        <v>37333.589999999997</v>
      </c>
      <c r="J59" s="25">
        <f>VLOOKUP(A59,Sheet!B$3:G$2921,6,0)</f>
        <v>3509.36</v>
      </c>
      <c r="K59" s="26" t="e">
        <f t="shared" si="2"/>
        <v>#N/A</v>
      </c>
      <c r="L59" s="30">
        <f t="shared" si="3"/>
        <v>3509.36</v>
      </c>
      <c r="N59" t="s">
        <v>4399</v>
      </c>
      <c r="O59" t="s">
        <v>3141</v>
      </c>
      <c r="P59" t="s">
        <v>35</v>
      </c>
      <c r="Q59">
        <v>20</v>
      </c>
      <c r="R59">
        <v>1240.44</v>
      </c>
      <c r="S59">
        <v>24808.799999999999</v>
      </c>
      <c r="V59" t="str">
        <f t="shared" si="4"/>
        <v>С101-143-5224-1варіант1</v>
      </c>
      <c r="W59" t="e">
        <f t="shared" si="5"/>
        <v>#N/A</v>
      </c>
      <c r="X59" t="s">
        <v>3141</v>
      </c>
      <c r="Y59" s="7" t="s">
        <v>35</v>
      </c>
      <c r="Z59" s="7">
        <v>20</v>
      </c>
      <c r="AA59" s="7">
        <v>1240.44</v>
      </c>
      <c r="AB59" s="37">
        <v>24808.799999999999</v>
      </c>
      <c r="AC59" s="37">
        <v>24808.799999999999</v>
      </c>
    </row>
    <row r="60" spans="1:29" x14ac:dyDescent="0.2">
      <c r="A60" s="5" t="s">
        <v>1740</v>
      </c>
      <c r="B60" s="21" t="str">
        <f>VLOOKUP(A60,Sheet!B$3:G$2921,2,0)</f>
        <v>Кабель силовий с мідними жилами з
подвійною ПВХ ізоляцією, ПВСнг-нд-0,66
перерізом 4х0,75 мм2 "Мастер - А"</v>
      </c>
      <c r="C60" s="22" t="str">
        <f>VLOOKUP(A60,Sheet!B$3:G$2921,3,0)</f>
        <v>1000м</v>
      </c>
      <c r="D60" s="23">
        <v>2.6000000000000002E-2</v>
      </c>
      <c r="E60" s="24" t="e">
        <f>VLOOKUP(A60,N$3:S$1271,4,FALSE)</f>
        <v>#N/A</v>
      </c>
      <c r="F60" s="30">
        <f t="shared" si="0"/>
        <v>2.6000000000000002E-2</v>
      </c>
      <c r="G60" s="25">
        <f>VLOOKUP(A60,Sheet!B$3:G$2921,5,0)</f>
        <v>11273.59</v>
      </c>
      <c r="H60" s="24" t="e">
        <f>VLOOKUP(A60,N$3:S$1271,5,FALSE)</f>
        <v>#N/A</v>
      </c>
      <c r="I60" s="30">
        <f t="shared" si="1"/>
        <v>11273.59</v>
      </c>
      <c r="J60" s="25">
        <f>VLOOKUP(A60,Sheet!B$3:G$2921,6,0)</f>
        <v>293.11</v>
      </c>
      <c r="K60" s="26" t="e">
        <f t="shared" si="2"/>
        <v>#N/A</v>
      </c>
      <c r="L60" s="30">
        <f t="shared" si="3"/>
        <v>293.11</v>
      </c>
      <c r="N60" t="s">
        <v>4400</v>
      </c>
      <c r="O60" t="s">
        <v>3142</v>
      </c>
      <c r="P60" t="s">
        <v>461</v>
      </c>
      <c r="Q60">
        <v>2</v>
      </c>
      <c r="R60">
        <v>514.04</v>
      </c>
      <c r="S60">
        <v>1028.08</v>
      </c>
      <c r="V60" t="str">
        <f t="shared" si="4"/>
        <v>С101-2503-104</v>
      </c>
      <c r="W60" t="e">
        <f t="shared" si="5"/>
        <v>#N/A</v>
      </c>
      <c r="X60" t="s">
        <v>3142</v>
      </c>
      <c r="Y60" s="7" t="s">
        <v>461</v>
      </c>
      <c r="Z60" s="7">
        <v>2</v>
      </c>
      <c r="AA60" s="7">
        <v>514.04</v>
      </c>
      <c r="AB60" s="37">
        <v>1028.08</v>
      </c>
      <c r="AC60" s="37">
        <v>1028.08</v>
      </c>
    </row>
    <row r="61" spans="1:29" x14ac:dyDescent="0.2">
      <c r="A61" s="5" t="s">
        <v>1587</v>
      </c>
      <c r="B61" s="21" t="str">
        <f>VLOOKUP(A61,Sheet!B$3:G$2921,2,0)</f>
        <v>Провiд перерiзом 4.1,5мм2, ПВСнг</v>
      </c>
      <c r="C61" s="22" t="str">
        <f>VLOOKUP(A61,Sheet!B$3:G$2921,3,0)</f>
        <v>1000м</v>
      </c>
      <c r="D61" s="23">
        <v>7.4999999999999997E-2</v>
      </c>
      <c r="E61" s="24" t="e">
        <f>VLOOKUP(A61,N$3:S$1271,4,FALSE)</f>
        <v>#N/A</v>
      </c>
      <c r="F61" s="30">
        <f t="shared" si="0"/>
        <v>7.4999999999999997E-2</v>
      </c>
      <c r="G61" s="25">
        <f>VLOOKUP(A61,Sheet!B$3:G$2921,5,0)</f>
        <v>48871.22</v>
      </c>
      <c r="H61" s="24" t="e">
        <f>VLOOKUP(A61,N$3:S$1271,5,FALSE)</f>
        <v>#N/A</v>
      </c>
      <c r="I61" s="30">
        <f t="shared" si="1"/>
        <v>48871.22</v>
      </c>
      <c r="J61" s="25">
        <f>VLOOKUP(A61,Sheet!B$3:G$2921,6,0)</f>
        <v>3665.34</v>
      </c>
      <c r="K61" s="26" t="e">
        <f t="shared" si="2"/>
        <v>#N/A</v>
      </c>
      <c r="L61" s="30">
        <f t="shared" si="3"/>
        <v>3665.34</v>
      </c>
      <c r="N61" t="s">
        <v>4401</v>
      </c>
      <c r="O61" t="s">
        <v>3143</v>
      </c>
      <c r="P61" t="s">
        <v>461</v>
      </c>
      <c r="Q61">
        <v>95</v>
      </c>
      <c r="R61">
        <v>200</v>
      </c>
      <c r="S61">
        <v>1400</v>
      </c>
      <c r="V61" t="str">
        <f t="shared" si="4"/>
        <v>С101-2503-107</v>
      </c>
      <c r="W61" t="e">
        <f t="shared" si="5"/>
        <v>#N/A</v>
      </c>
      <c r="X61" t="s">
        <v>3143</v>
      </c>
      <c r="Y61" s="7" t="s">
        <v>461</v>
      </c>
      <c r="Z61" s="7">
        <v>95</v>
      </c>
      <c r="AA61" s="7">
        <v>200</v>
      </c>
      <c r="AB61" s="37">
        <v>1400</v>
      </c>
      <c r="AC61" s="37">
        <v>1400</v>
      </c>
    </row>
    <row r="62" spans="1:29" x14ac:dyDescent="0.2">
      <c r="A62" s="5" t="s">
        <v>1589</v>
      </c>
      <c r="B62" s="21" t="str">
        <f>VLOOKUP(A62,Sheet!B$3:G$2921,2,0)</f>
        <v>Провiд перерiзом 5.4мм2 ПВСнг</v>
      </c>
      <c r="C62" s="22" t="str">
        <f>VLOOKUP(A62,Sheet!B$3:G$2921,3,0)</f>
        <v>1000м</v>
      </c>
      <c r="D62" s="23">
        <v>3.0000000000000001E-3</v>
      </c>
      <c r="E62" s="24" t="e">
        <f>VLOOKUP(A62,N$3:S$1271,4,FALSE)</f>
        <v>#N/A</v>
      </c>
      <c r="F62" s="30">
        <f t="shared" si="0"/>
        <v>3.0000000000000001E-3</v>
      </c>
      <c r="G62" s="25">
        <f>VLOOKUP(A62,Sheet!B$3:G$2921,5,0)</f>
        <v>156160.74</v>
      </c>
      <c r="H62" s="24" t="e">
        <f>VLOOKUP(A62,N$3:S$1271,5,FALSE)</f>
        <v>#N/A</v>
      </c>
      <c r="I62" s="30">
        <f t="shared" si="1"/>
        <v>156160.74</v>
      </c>
      <c r="J62" s="25">
        <f>VLOOKUP(A62,Sheet!B$3:G$2921,6,0)</f>
        <v>468.48</v>
      </c>
      <c r="K62" s="26" t="e">
        <f t="shared" si="2"/>
        <v>#N/A</v>
      </c>
      <c r="L62" s="30">
        <f t="shared" si="3"/>
        <v>468.48</v>
      </c>
      <c r="N62" t="s">
        <v>4402</v>
      </c>
      <c r="O62" t="s">
        <v>3144</v>
      </c>
      <c r="P62" t="s">
        <v>461</v>
      </c>
      <c r="Q62">
        <v>5</v>
      </c>
      <c r="R62">
        <v>26786.7</v>
      </c>
      <c r="S62">
        <v>133933.5</v>
      </c>
      <c r="V62" t="str">
        <f t="shared" si="4"/>
        <v>С101-2503-109</v>
      </c>
      <c r="W62" t="e">
        <f t="shared" si="5"/>
        <v>#N/A</v>
      </c>
      <c r="X62" t="s">
        <v>3144</v>
      </c>
      <c r="Y62" s="7" t="s">
        <v>461</v>
      </c>
      <c r="Z62" s="7">
        <v>5</v>
      </c>
      <c r="AA62" s="7">
        <v>26786.7</v>
      </c>
      <c r="AB62" s="37">
        <v>133933.5</v>
      </c>
      <c r="AC62" s="37">
        <v>133933.5</v>
      </c>
    </row>
    <row r="63" spans="1:29" x14ac:dyDescent="0.2">
      <c r="A63" s="5" t="s">
        <v>1577</v>
      </c>
      <c r="B63" s="21" t="str">
        <f>VLOOKUP(A63,Sheet!B$3:G$2921,2,0)</f>
        <v>Кабель контрольний з мідними жилами, з
ПХВ ізоляціею і оболонкою, що не
підтримує горіння, перерiзом 4х1мм2 КВВГнг</v>
      </c>
      <c r="C63" s="22" t="str">
        <f>VLOOKUP(A63,Sheet!B$3:G$2921,3,0)</f>
        <v>1000м</v>
      </c>
      <c r="D63" s="23">
        <v>0.05</v>
      </c>
      <c r="E63" s="24" t="e">
        <f>VLOOKUP(A63,N$3:S$1271,4,FALSE)</f>
        <v>#N/A</v>
      </c>
      <c r="F63" s="30">
        <f t="shared" si="0"/>
        <v>0.05</v>
      </c>
      <c r="G63" s="25">
        <f>VLOOKUP(A63,Sheet!B$3:G$2921,5,0)</f>
        <v>16872.47</v>
      </c>
      <c r="H63" s="24" t="e">
        <f>VLOOKUP(A63,N$3:S$1271,5,FALSE)</f>
        <v>#N/A</v>
      </c>
      <c r="I63" s="30">
        <f t="shared" si="1"/>
        <v>16872.47</v>
      </c>
      <c r="J63" s="25">
        <f>VLOOKUP(A63,Sheet!B$3:G$2921,6,0)</f>
        <v>843.62</v>
      </c>
      <c r="K63" s="26" t="e">
        <f t="shared" si="2"/>
        <v>#N/A</v>
      </c>
      <c r="L63" s="30">
        <f t="shared" si="3"/>
        <v>843.62</v>
      </c>
      <c r="N63" t="s">
        <v>4403</v>
      </c>
      <c r="O63" t="s">
        <v>3145</v>
      </c>
      <c r="P63" t="s">
        <v>461</v>
      </c>
      <c r="Q63">
        <v>664</v>
      </c>
      <c r="R63">
        <v>3.4</v>
      </c>
      <c r="S63">
        <v>571.20000000000005</v>
      </c>
      <c r="V63" t="str">
        <f t="shared" si="4"/>
        <v>С101-2503-110</v>
      </c>
      <c r="W63" t="e">
        <f t="shared" si="5"/>
        <v>#N/A</v>
      </c>
      <c r="X63" t="s">
        <v>3145</v>
      </c>
      <c r="Y63" s="7" t="s">
        <v>461</v>
      </c>
      <c r="Z63" s="7">
        <v>664</v>
      </c>
      <c r="AA63" s="7">
        <v>3.4</v>
      </c>
      <c r="AB63" s="37">
        <v>571.20000000000005</v>
      </c>
      <c r="AC63" s="37">
        <v>571.20000000000005</v>
      </c>
    </row>
    <row r="64" spans="1:29" x14ac:dyDescent="0.2">
      <c r="A64" s="5" t="s">
        <v>1862</v>
      </c>
      <c r="B64" s="21" t="str">
        <f>VLOOKUP(A64,Sheet!B$3:G$2921,2,0)</f>
        <v>Кабель перерiзом 5.1,5мм2 КВВГ</v>
      </c>
      <c r="C64" s="22" t="str">
        <f>VLOOKUP(A64,Sheet!B$3:G$2921,3,0)</f>
        <v>1000м</v>
      </c>
      <c r="D64" s="23">
        <v>3.0000000000000001E-3</v>
      </c>
      <c r="E64" s="24" t="e">
        <f>VLOOKUP(A64,N$3:S$1271,4,FALSE)</f>
        <v>#N/A</v>
      </c>
      <c r="F64" s="30">
        <f t="shared" si="0"/>
        <v>3.0000000000000001E-3</v>
      </c>
      <c r="G64" s="25">
        <f>VLOOKUP(A64,Sheet!B$3:G$2921,5,0)</f>
        <v>38289.26</v>
      </c>
      <c r="H64" s="24" t="e">
        <f>VLOOKUP(A64,N$3:S$1271,5,FALSE)</f>
        <v>#N/A</v>
      </c>
      <c r="I64" s="30">
        <f t="shared" si="1"/>
        <v>38289.26</v>
      </c>
      <c r="J64" s="25">
        <f>VLOOKUP(A64,Sheet!B$3:G$2921,6,0)</f>
        <v>57.43</v>
      </c>
      <c r="K64" s="26" t="e">
        <f t="shared" si="2"/>
        <v>#N/A</v>
      </c>
      <c r="L64" s="30">
        <f t="shared" si="3"/>
        <v>57.43</v>
      </c>
      <c r="N64" t="s">
        <v>4404</v>
      </c>
      <c r="O64" t="s">
        <v>3146</v>
      </c>
      <c r="P64" t="s">
        <v>461</v>
      </c>
      <c r="Q64">
        <v>664</v>
      </c>
      <c r="R64">
        <v>4</v>
      </c>
      <c r="S64">
        <v>672</v>
      </c>
      <c r="V64" t="str">
        <f t="shared" si="4"/>
        <v>С101-2503-111</v>
      </c>
      <c r="W64" t="e">
        <f t="shared" si="5"/>
        <v>#N/A</v>
      </c>
      <c r="X64" t="s">
        <v>3146</v>
      </c>
      <c r="Y64" s="7" t="s">
        <v>461</v>
      </c>
      <c r="Z64" s="7">
        <v>664</v>
      </c>
      <c r="AA64" s="7">
        <v>4</v>
      </c>
      <c r="AB64" s="37">
        <v>672</v>
      </c>
      <c r="AC64" s="37">
        <v>672</v>
      </c>
    </row>
    <row r="65" spans="1:29" x14ac:dyDescent="0.2">
      <c r="A65" s="5" t="s">
        <v>1864</v>
      </c>
      <c r="B65" s="21" t="str">
        <f>VLOOKUP(A65,Sheet!B$3:G$2921,2,0)</f>
        <v>Кабель перерiзом 7.1,5мм2 КВВГ</v>
      </c>
      <c r="C65" s="22" t="str">
        <f>VLOOKUP(A65,Sheet!B$3:G$2921,3,0)</f>
        <v>1000м</v>
      </c>
      <c r="D65" s="23">
        <v>3.0000000000000001E-3</v>
      </c>
      <c r="E65" s="24" t="e">
        <f>VLOOKUP(A65,N$3:S$1271,4,FALSE)</f>
        <v>#N/A</v>
      </c>
      <c r="F65" s="30">
        <f t="shared" si="0"/>
        <v>3.0000000000000001E-3</v>
      </c>
      <c r="G65" s="25">
        <f>VLOOKUP(A65,Sheet!B$3:G$2921,5,0)</f>
        <v>52164.33</v>
      </c>
      <c r="H65" s="24" t="e">
        <f>VLOOKUP(A65,N$3:S$1271,5,FALSE)</f>
        <v>#N/A</v>
      </c>
      <c r="I65" s="30">
        <f t="shared" si="1"/>
        <v>52164.33</v>
      </c>
      <c r="J65" s="25">
        <f>VLOOKUP(A65,Sheet!B$3:G$2921,6,0)</f>
        <v>78.25</v>
      </c>
      <c r="K65" s="26" t="e">
        <f t="shared" si="2"/>
        <v>#N/A</v>
      </c>
      <c r="L65" s="30">
        <f t="shared" si="3"/>
        <v>78.25</v>
      </c>
      <c r="N65" t="s">
        <v>4405</v>
      </c>
      <c r="O65" t="s">
        <v>3147</v>
      </c>
      <c r="P65" t="s">
        <v>461</v>
      </c>
      <c r="Q65">
        <v>6</v>
      </c>
      <c r="R65">
        <v>37916.660000000003</v>
      </c>
      <c r="S65">
        <v>227499.96</v>
      </c>
      <c r="V65" t="str">
        <f t="shared" si="4"/>
        <v>С101-2503-12</v>
      </c>
      <c r="W65" t="e">
        <f t="shared" si="5"/>
        <v>#N/A</v>
      </c>
      <c r="X65" t="s">
        <v>3147</v>
      </c>
      <c r="Y65" s="7" t="s">
        <v>461</v>
      </c>
      <c r="Z65" s="7">
        <v>6</v>
      </c>
      <c r="AA65" s="7">
        <v>37916.660000000003</v>
      </c>
      <c r="AB65" s="37">
        <v>227499.96</v>
      </c>
      <c r="AC65" s="37">
        <v>227499.96</v>
      </c>
    </row>
    <row r="66" spans="1:29" x14ac:dyDescent="0.2">
      <c r="A66" s="5" t="s">
        <v>1554</v>
      </c>
      <c r="B66" s="21" t="str">
        <f>VLOOKUP(A66,Sheet!B$3:G$2921,2,0)</f>
        <v>Резистор 2,2 Ом 10Вт</v>
      </c>
      <c r="C66" s="22" t="str">
        <f>VLOOKUP(A66,Sheet!B$3:G$2921,3,0)</f>
        <v>шт</v>
      </c>
      <c r="D66" s="23">
        <v>1</v>
      </c>
      <c r="E66" s="24" t="e">
        <f>VLOOKUP(A66,N$3:S$1271,4,FALSE)</f>
        <v>#N/A</v>
      </c>
      <c r="F66" s="30">
        <f t="shared" si="0"/>
        <v>1</v>
      </c>
      <c r="G66" s="25">
        <f>VLOOKUP(A66,Sheet!B$3:G$2921,5,0)</f>
        <v>7.17</v>
      </c>
      <c r="H66" s="24" t="e">
        <f>VLOOKUP(A66,N$3:S$1271,5,FALSE)</f>
        <v>#N/A</v>
      </c>
      <c r="I66" s="30">
        <f t="shared" si="1"/>
        <v>7.17</v>
      </c>
      <c r="J66" s="25">
        <f>VLOOKUP(A66,Sheet!B$3:G$2921,6,0)</f>
        <v>7.17</v>
      </c>
      <c r="K66" s="26" t="e">
        <f t="shared" si="2"/>
        <v>#N/A</v>
      </c>
      <c r="L66" s="30">
        <f t="shared" si="3"/>
        <v>7.17</v>
      </c>
      <c r="N66" t="s">
        <v>4406</v>
      </c>
      <c r="O66" t="s">
        <v>3148</v>
      </c>
      <c r="P66" t="s">
        <v>461</v>
      </c>
      <c r="Q66">
        <v>3</v>
      </c>
      <c r="R66">
        <v>120</v>
      </c>
      <c r="S66">
        <v>360</v>
      </c>
      <c r="V66" t="str">
        <f t="shared" si="4"/>
        <v>С101-2503-120</v>
      </c>
      <c r="W66" t="e">
        <f t="shared" si="5"/>
        <v>#N/A</v>
      </c>
      <c r="X66" t="s">
        <v>3148</v>
      </c>
      <c r="Y66" s="7" t="s">
        <v>461</v>
      </c>
      <c r="Z66" s="7">
        <v>3</v>
      </c>
      <c r="AA66" s="7">
        <v>120</v>
      </c>
      <c r="AB66" s="37">
        <v>360</v>
      </c>
      <c r="AC66" s="37">
        <v>360</v>
      </c>
    </row>
    <row r="67" spans="1:29" x14ac:dyDescent="0.2">
      <c r="A67" s="5" t="s">
        <v>2773</v>
      </c>
      <c r="B67" s="21" t="str">
        <f>VLOOKUP(A67,Sheet!B$3:G$2921,2,0)</f>
        <v>Щит насоса підігрівача, що складається зі
ящика електромонтажного навісного із
монтажною панелею, габарит 300х250х150,
IP55 (09602)</v>
      </c>
      <c r="C67" s="22" t="str">
        <f>VLOOKUP(A67,Sheet!B$3:G$2921,3,0)</f>
        <v>шт</v>
      </c>
      <c r="D67" s="23">
        <v>1</v>
      </c>
      <c r="E67" s="24" t="e">
        <f>VLOOKUP(A67,N$3:S$1271,4,FALSE)</f>
        <v>#N/A</v>
      </c>
      <c r="F67" s="30">
        <f t="shared" si="0"/>
        <v>1</v>
      </c>
      <c r="G67" s="25">
        <f>VLOOKUP(A67,Sheet!B$3:G$2921,5,0)</f>
        <v>420.93</v>
      </c>
      <c r="H67" s="24" t="e">
        <f>VLOOKUP(A67,N$3:S$1271,5,FALSE)</f>
        <v>#N/A</v>
      </c>
      <c r="I67" s="30">
        <f t="shared" si="1"/>
        <v>420.93</v>
      </c>
      <c r="J67" s="25">
        <f>VLOOKUP(A67,Sheet!B$3:G$2921,6,0)</f>
        <v>420.93</v>
      </c>
      <c r="K67" s="26" t="e">
        <f t="shared" si="2"/>
        <v>#N/A</v>
      </c>
      <c r="L67" s="30">
        <f t="shared" si="3"/>
        <v>420.93</v>
      </c>
      <c r="N67" t="s">
        <v>4407</v>
      </c>
      <c r="O67" t="s">
        <v>3149</v>
      </c>
      <c r="P67" t="s">
        <v>461</v>
      </c>
      <c r="Q67">
        <v>3</v>
      </c>
      <c r="R67">
        <v>144</v>
      </c>
      <c r="S67">
        <v>432</v>
      </c>
      <c r="V67" t="str">
        <f t="shared" si="4"/>
        <v>С101-2503-121</v>
      </c>
      <c r="W67" t="e">
        <f t="shared" si="5"/>
        <v>#N/A</v>
      </c>
      <c r="X67" t="s">
        <v>3149</v>
      </c>
      <c r="Y67" s="7" t="s">
        <v>461</v>
      </c>
      <c r="Z67" s="7">
        <v>3</v>
      </c>
      <c r="AA67" s="7">
        <v>144</v>
      </c>
      <c r="AB67" s="37">
        <v>432</v>
      </c>
      <c r="AC67" s="37">
        <v>432</v>
      </c>
    </row>
    <row r="68" spans="1:29" x14ac:dyDescent="0.2">
      <c r="A68" s="5" t="s">
        <v>2772</v>
      </c>
      <c r="B68" s="21" t="str">
        <f>VLOOKUP(A68,Sheet!B$3:G$2921,2,0)</f>
        <v>Щит автоматизаціі, що складається зі щита
навісного із монтажною панелею, габарит
650х500х220, IP54 ЩМП-3-0 74 УХЛЗ "IEK"</v>
      </c>
      <c r="C68" s="22" t="str">
        <f>VLOOKUP(A68,Sheet!B$3:G$2921,3,0)</f>
        <v>шт</v>
      </c>
      <c r="D68" s="23">
        <v>1</v>
      </c>
      <c r="E68" s="24" t="e">
        <f>VLOOKUP(A68,N$3:S$1271,4,FALSE)</f>
        <v>#N/A</v>
      </c>
      <c r="F68" s="30">
        <f t="shared" ref="F68:F131" si="6">IFERROR(D68-E68,D68)</f>
        <v>1</v>
      </c>
      <c r="G68" s="25">
        <f>VLOOKUP(A68,Sheet!B$3:G$2921,5,0)</f>
        <v>2370.9699999999998</v>
      </c>
      <c r="H68" s="24" t="e">
        <f>VLOOKUP(A68,N$3:S$1271,5,FALSE)</f>
        <v>#N/A</v>
      </c>
      <c r="I68" s="30">
        <f t="shared" ref="I68:I131" si="7">IFERROR(G68-H68,G68)</f>
        <v>2370.9699999999998</v>
      </c>
      <c r="J68" s="25">
        <f>VLOOKUP(A68,Sheet!B$3:G$2921,6,0)</f>
        <v>2370.9699999999998</v>
      </c>
      <c r="K68" s="26" t="e">
        <f t="shared" ref="K68:K131" si="8">VLOOKUP(A68,N$3:S$1271,6,FALSE)</f>
        <v>#N/A</v>
      </c>
      <c r="L68" s="30">
        <f t="shared" ref="L68:L131" si="9">IFERROR(J68-K68,J68)</f>
        <v>2370.9699999999998</v>
      </c>
      <c r="N68" t="s">
        <v>4408</v>
      </c>
      <c r="O68" t="s">
        <v>3150</v>
      </c>
      <c r="P68" t="s">
        <v>461</v>
      </c>
      <c r="Q68">
        <v>12</v>
      </c>
      <c r="R68">
        <v>98</v>
      </c>
      <c r="S68">
        <v>1176</v>
      </c>
      <c r="V68" t="str">
        <f t="shared" ref="V68:V131" si="10">IFERROR(VLOOKUP(N68,A$3:L$1153,1,FALSE),N68)</f>
        <v>С101-2503-122</v>
      </c>
      <c r="W68" t="e">
        <f t="shared" ref="W68:W131" si="11">VLOOKUP(N68,A$3:L$1153,1,FALSE)</f>
        <v>#N/A</v>
      </c>
      <c r="X68" t="s">
        <v>3150</v>
      </c>
      <c r="Y68" s="7" t="s">
        <v>461</v>
      </c>
      <c r="Z68" s="7">
        <v>12</v>
      </c>
      <c r="AA68" s="7">
        <v>98</v>
      </c>
      <c r="AB68" s="37">
        <v>1176</v>
      </c>
      <c r="AC68" s="37">
        <v>1176</v>
      </c>
    </row>
    <row r="69" spans="1:29" x14ac:dyDescent="0.2">
      <c r="A69" s="5" t="s">
        <v>1626</v>
      </c>
      <c r="B69" s="21" t="str">
        <f>VLOOKUP(A69,Sheet!B$3:G$2921,2,0)</f>
        <v>Корпус модульний пластиковий на 13
модулів в 1 ряд, ступінь захисту ІР 55
навесний КМПн 2/13 ІР 55</v>
      </c>
      <c r="C69" s="22" t="str">
        <f>VLOOKUP(A69,Sheet!B$3:G$2921,3,0)</f>
        <v>шт</v>
      </c>
      <c r="D69" s="23">
        <v>2</v>
      </c>
      <c r="E69" s="24" t="e">
        <f>VLOOKUP(A69,N$3:S$1271,4,FALSE)</f>
        <v>#N/A</v>
      </c>
      <c r="F69" s="30">
        <f t="shared" si="6"/>
        <v>2</v>
      </c>
      <c r="G69" s="25">
        <f>VLOOKUP(A69,Sheet!B$3:G$2921,5,0)</f>
        <v>531.86</v>
      </c>
      <c r="H69" s="24" t="e">
        <f>VLOOKUP(A69,N$3:S$1271,5,FALSE)</f>
        <v>#N/A</v>
      </c>
      <c r="I69" s="30">
        <f t="shared" si="7"/>
        <v>531.86</v>
      </c>
      <c r="J69" s="25">
        <f>VLOOKUP(A69,Sheet!B$3:G$2921,6,0)</f>
        <v>531.86</v>
      </c>
      <c r="K69" s="26" t="e">
        <f t="shared" si="8"/>
        <v>#N/A</v>
      </c>
      <c r="L69" s="30">
        <f t="shared" si="9"/>
        <v>531.86</v>
      </c>
      <c r="N69" t="s">
        <v>4409</v>
      </c>
      <c r="O69" t="s">
        <v>3151</v>
      </c>
      <c r="P69" t="s">
        <v>461</v>
      </c>
      <c r="Q69">
        <v>3</v>
      </c>
      <c r="R69">
        <v>382</v>
      </c>
      <c r="S69">
        <v>1146</v>
      </c>
      <c r="V69" t="str">
        <f t="shared" si="10"/>
        <v>С101-2503-123</v>
      </c>
      <c r="W69" t="e">
        <f t="shared" si="11"/>
        <v>#N/A</v>
      </c>
      <c r="X69" t="s">
        <v>3151</v>
      </c>
      <c r="Y69" s="7" t="s">
        <v>461</v>
      </c>
      <c r="Z69" s="7">
        <v>3</v>
      </c>
      <c r="AA69" s="7">
        <v>382</v>
      </c>
      <c r="AB69" s="37">
        <v>1146</v>
      </c>
      <c r="AC69" s="37">
        <v>1146</v>
      </c>
    </row>
    <row r="70" spans="1:29" x14ac:dyDescent="0.2">
      <c r="A70" s="5" t="s">
        <v>1841</v>
      </c>
      <c r="B70" s="21" t="str">
        <f>VLOOKUP(A70,Sheet!B$3:G$2921,2,0)</f>
        <v>Дзвiнок гучного бою ЗВЛП-220 В</v>
      </c>
      <c r="C70" s="22" t="str">
        <f>VLOOKUP(A70,Sheet!B$3:G$2921,3,0)</f>
        <v>шт</v>
      </c>
      <c r="D70" s="23">
        <v>2</v>
      </c>
      <c r="E70" s="24" t="e">
        <f>VLOOKUP(A70,N$3:S$1271,4,FALSE)</f>
        <v>#N/A</v>
      </c>
      <c r="F70" s="30">
        <f t="shared" si="6"/>
        <v>2</v>
      </c>
      <c r="G70" s="25">
        <f>VLOOKUP(A70,Sheet!B$3:G$2921,5,0)</f>
        <v>472.24</v>
      </c>
      <c r="H70" s="24" t="e">
        <f>VLOOKUP(A70,N$3:S$1271,5,FALSE)</f>
        <v>#N/A</v>
      </c>
      <c r="I70" s="30">
        <f t="shared" si="7"/>
        <v>472.24</v>
      </c>
      <c r="J70" s="25">
        <f>VLOOKUP(A70,Sheet!B$3:G$2921,6,0)</f>
        <v>472.24</v>
      </c>
      <c r="K70" s="26" t="e">
        <f t="shared" si="8"/>
        <v>#N/A</v>
      </c>
      <c r="L70" s="30">
        <f t="shared" si="9"/>
        <v>472.24</v>
      </c>
      <c r="N70" t="s">
        <v>4410</v>
      </c>
      <c r="O70" t="s">
        <v>3152</v>
      </c>
      <c r="P70" t="s">
        <v>461</v>
      </c>
      <c r="Q70">
        <v>3</v>
      </c>
      <c r="R70">
        <v>496</v>
      </c>
      <c r="S70">
        <v>1488</v>
      </c>
      <c r="V70" t="str">
        <f t="shared" si="10"/>
        <v>С101-2503-124</v>
      </c>
      <c r="W70" t="e">
        <f t="shared" si="11"/>
        <v>#N/A</v>
      </c>
      <c r="X70" t="s">
        <v>3152</v>
      </c>
      <c r="Y70" s="7" t="s">
        <v>461</v>
      </c>
      <c r="Z70" s="7">
        <v>3</v>
      </c>
      <c r="AA70" s="7">
        <v>496</v>
      </c>
      <c r="AB70" s="37">
        <v>1488</v>
      </c>
      <c r="AC70" s="37">
        <v>1488</v>
      </c>
    </row>
    <row r="71" spans="1:29" x14ac:dyDescent="0.2">
      <c r="A71" s="5" t="s">
        <v>2765</v>
      </c>
      <c r="B71" s="21" t="str">
        <f>VLOOKUP(A71,Sheet!B$3:G$2921,2,0)</f>
        <v>Термоманометр, що показує межі виміру
0...120град С і 0...0,4МПа, діаметр корпусу
80мм, з автоматичним блокуючим клапаном,
штуцер    вісьовий, кл. т. 2,5 ДМТ-
В/0...120град С; 0...0,4МПа /2,5</v>
      </c>
      <c r="C71" s="22" t="str">
        <f>VLOOKUP(A71,Sheet!B$3:G$2921,3,0)</f>
        <v>шт</v>
      </c>
      <c r="D71" s="23">
        <v>13</v>
      </c>
      <c r="E71" s="24" t="e">
        <f>VLOOKUP(A71,N$3:S$1271,4,FALSE)</f>
        <v>#N/A</v>
      </c>
      <c r="F71" s="30">
        <f t="shared" si="6"/>
        <v>13</v>
      </c>
      <c r="G71" s="25">
        <f>VLOOKUP(A71,Sheet!B$3:G$2921,5,0)</f>
        <v>501.91</v>
      </c>
      <c r="H71" s="24" t="e">
        <f>VLOOKUP(A71,N$3:S$1271,5,FALSE)</f>
        <v>#N/A</v>
      </c>
      <c r="I71" s="30">
        <f t="shared" si="7"/>
        <v>501.91</v>
      </c>
      <c r="J71" s="25">
        <f>VLOOKUP(A71,Sheet!B$3:G$2921,6,0)</f>
        <v>6524.83</v>
      </c>
      <c r="K71" s="26" t="e">
        <f t="shared" si="8"/>
        <v>#N/A</v>
      </c>
      <c r="L71" s="30">
        <f t="shared" si="9"/>
        <v>6524.83</v>
      </c>
      <c r="N71" t="s">
        <v>4411</v>
      </c>
      <c r="O71" t="s">
        <v>3153</v>
      </c>
      <c r="P71" t="s">
        <v>461</v>
      </c>
      <c r="Q71">
        <v>12</v>
      </c>
      <c r="R71">
        <v>1510.04</v>
      </c>
      <c r="S71">
        <v>18120.48</v>
      </c>
      <c r="V71" t="str">
        <f t="shared" si="10"/>
        <v>С101-2503-125</v>
      </c>
      <c r="W71" t="e">
        <f t="shared" si="11"/>
        <v>#N/A</v>
      </c>
      <c r="X71" t="s">
        <v>3153</v>
      </c>
      <c r="Y71" s="7" t="s">
        <v>461</v>
      </c>
      <c r="Z71" s="7">
        <v>12</v>
      </c>
      <c r="AA71" s="7">
        <v>1510.04</v>
      </c>
      <c r="AB71" s="37">
        <v>18120.48</v>
      </c>
      <c r="AC71" s="37">
        <v>18120.48</v>
      </c>
    </row>
    <row r="72" spans="1:29" x14ac:dyDescent="0.2">
      <c r="A72" s="5" t="s">
        <v>2768</v>
      </c>
      <c r="B72" s="21" t="str">
        <f>VLOOKUP(A72,Sheet!B$3:G$2921,2,0)</f>
        <v>Реле тиску, -0,2/8 Бар, В12CN</v>
      </c>
      <c r="C72" s="22" t="str">
        <f>VLOOKUP(A72,Sheet!B$3:G$2921,3,0)</f>
        <v>шт</v>
      </c>
      <c r="D72" s="23">
        <v>8</v>
      </c>
      <c r="E72" s="24" t="e">
        <f>VLOOKUP(A72,N$3:S$1271,4,FALSE)</f>
        <v>#N/A</v>
      </c>
      <c r="F72" s="30">
        <f t="shared" si="6"/>
        <v>8</v>
      </c>
      <c r="G72" s="25">
        <f>VLOOKUP(A72,Sheet!B$3:G$2921,5,0)</f>
        <v>2154.37</v>
      </c>
      <c r="H72" s="24" t="e">
        <f>VLOOKUP(A72,N$3:S$1271,5,FALSE)</f>
        <v>#N/A</v>
      </c>
      <c r="I72" s="30">
        <f t="shared" si="7"/>
        <v>2154.37</v>
      </c>
      <c r="J72" s="25">
        <f>VLOOKUP(A72,Sheet!B$3:G$2921,6,0)</f>
        <v>17234.96</v>
      </c>
      <c r="K72" s="26" t="e">
        <f t="shared" si="8"/>
        <v>#N/A</v>
      </c>
      <c r="L72" s="30">
        <f t="shared" si="9"/>
        <v>17234.96</v>
      </c>
      <c r="N72" t="s">
        <v>4412</v>
      </c>
      <c r="O72" t="s">
        <v>3154</v>
      </c>
      <c r="P72" t="s">
        <v>461</v>
      </c>
      <c r="Q72">
        <v>20</v>
      </c>
      <c r="R72">
        <v>1001.66</v>
      </c>
      <c r="S72">
        <v>20033.2</v>
      </c>
      <c r="V72" t="str">
        <f t="shared" si="10"/>
        <v>С101-2503-128</v>
      </c>
      <c r="W72" t="e">
        <f t="shared" si="11"/>
        <v>#N/A</v>
      </c>
      <c r="X72" t="s">
        <v>3154</v>
      </c>
      <c r="Y72" s="7" t="s">
        <v>461</v>
      </c>
      <c r="Z72" s="7">
        <v>20</v>
      </c>
      <c r="AA72" s="7">
        <v>1001.66</v>
      </c>
      <c r="AB72" s="37">
        <v>20033.2</v>
      </c>
      <c r="AC72" s="37">
        <v>20033.2</v>
      </c>
    </row>
    <row r="73" spans="1:29" x14ac:dyDescent="0.2">
      <c r="A73" s="5" t="s">
        <v>1074</v>
      </c>
      <c r="B73" s="21" t="str">
        <f>VLOOKUP(A73,Sheet!B$3:G$2921,2,0)</f>
        <v>Автоматичний регулятор перепаду тиску Р =
5...30 кПа, середовище - вода t =65 С, з
нипельною трубкою, ду=15, 1 4002 4Х
"ГЕРЦ"</v>
      </c>
      <c r="C73" s="22" t="str">
        <f>VLOOKUP(A73,Sheet!B$3:G$2921,3,0)</f>
        <v>шт</v>
      </c>
      <c r="D73" s="23">
        <v>4</v>
      </c>
      <c r="E73" s="24" t="e">
        <f>VLOOKUP(A73,N$3:S$1271,4,FALSE)</f>
        <v>#N/A</v>
      </c>
      <c r="F73" s="30">
        <f t="shared" si="6"/>
        <v>4</v>
      </c>
      <c r="G73" s="25">
        <f>VLOOKUP(A73,Sheet!B$3:G$2921,5,0)</f>
        <v>2448.9299999999998</v>
      </c>
      <c r="H73" s="24" t="e">
        <f>VLOOKUP(A73,N$3:S$1271,5,FALSE)</f>
        <v>#N/A</v>
      </c>
      <c r="I73" s="30">
        <f t="shared" si="7"/>
        <v>2448.9299999999998</v>
      </c>
      <c r="J73" s="25">
        <f>VLOOKUP(A73,Sheet!B$3:G$2921,6,0)</f>
        <v>4897.8599999999997</v>
      </c>
      <c r="K73" s="26" t="e">
        <f t="shared" si="8"/>
        <v>#N/A</v>
      </c>
      <c r="L73" s="30">
        <f t="shared" si="9"/>
        <v>4897.8599999999997</v>
      </c>
      <c r="N73" t="s">
        <v>4413</v>
      </c>
      <c r="O73" t="s">
        <v>3155</v>
      </c>
      <c r="P73" t="s">
        <v>461</v>
      </c>
      <c r="Q73">
        <v>20</v>
      </c>
      <c r="R73">
        <v>1481.66</v>
      </c>
      <c r="S73">
        <v>29633.200000000001</v>
      </c>
      <c r="V73" t="str">
        <f t="shared" si="10"/>
        <v>С101-2503-129</v>
      </c>
      <c r="W73" t="e">
        <f t="shared" si="11"/>
        <v>#N/A</v>
      </c>
      <c r="X73" t="s">
        <v>3155</v>
      </c>
      <c r="Y73" s="7" t="s">
        <v>461</v>
      </c>
      <c r="Z73" s="7">
        <v>20</v>
      </c>
      <c r="AA73" s="7">
        <v>1481.66</v>
      </c>
      <c r="AB73" s="37">
        <v>29633.200000000001</v>
      </c>
      <c r="AC73" s="37">
        <v>29633.200000000001</v>
      </c>
    </row>
    <row r="74" spans="1:29" x14ac:dyDescent="0.2">
      <c r="A74" s="5" t="s">
        <v>2766</v>
      </c>
      <c r="B74" s="21" t="str">
        <f>VLOOKUP(A74,Sheet!B$3:G$2921,2,0)</f>
        <v>Електронний кімнатний термостат,
+5...+30_С С48</v>
      </c>
      <c r="C74" s="22" t="str">
        <f>VLOOKUP(A74,Sheet!B$3:G$2921,3,0)</f>
        <v>шт</v>
      </c>
      <c r="D74" s="23">
        <v>1</v>
      </c>
      <c r="E74" s="24" t="e">
        <f>VLOOKUP(A74,N$3:S$1271,4,FALSE)</f>
        <v>#N/A</v>
      </c>
      <c r="F74" s="30">
        <f t="shared" si="6"/>
        <v>1</v>
      </c>
      <c r="G74" s="25">
        <f>VLOOKUP(A74,Sheet!B$3:G$2921,5,0)</f>
        <v>2781.69</v>
      </c>
      <c r="H74" s="24" t="e">
        <f>VLOOKUP(A74,N$3:S$1271,5,FALSE)</f>
        <v>#N/A</v>
      </c>
      <c r="I74" s="30">
        <f t="shared" si="7"/>
        <v>2781.69</v>
      </c>
      <c r="J74" s="25">
        <f>VLOOKUP(A74,Sheet!B$3:G$2921,6,0)</f>
        <v>2781.69</v>
      </c>
      <c r="K74" s="26" t="e">
        <f t="shared" si="8"/>
        <v>#N/A</v>
      </c>
      <c r="L74" s="30">
        <f t="shared" si="9"/>
        <v>2781.69</v>
      </c>
      <c r="N74" t="s">
        <v>4414</v>
      </c>
      <c r="O74" t="s">
        <v>3156</v>
      </c>
      <c r="P74" t="s">
        <v>461</v>
      </c>
      <c r="Q74">
        <v>6</v>
      </c>
      <c r="R74">
        <v>1253.3399999999999</v>
      </c>
      <c r="S74">
        <v>7520.04</v>
      </c>
      <c r="V74" t="str">
        <f t="shared" si="10"/>
        <v>С101-2503-131</v>
      </c>
      <c r="W74" t="e">
        <f t="shared" si="11"/>
        <v>#N/A</v>
      </c>
      <c r="X74" t="s">
        <v>3156</v>
      </c>
      <c r="Y74" s="7" t="s">
        <v>461</v>
      </c>
      <c r="Z74" s="7">
        <v>6</v>
      </c>
      <c r="AA74" s="7">
        <v>1253.3399999999999</v>
      </c>
      <c r="AB74" s="37">
        <v>7520.04</v>
      </c>
      <c r="AC74" s="37">
        <v>7520.04</v>
      </c>
    </row>
    <row r="75" spans="1:29" x14ac:dyDescent="0.2">
      <c r="A75" s="5" t="s">
        <v>2767</v>
      </c>
      <c r="B75" s="21" t="str">
        <f>VLOOKUP(A75,Sheet!B$3:G$2921,2,0)</f>
        <v>Термостат занурювальний, +10...+90_С
С03А2</v>
      </c>
      <c r="C75" s="22" t="str">
        <f>VLOOKUP(A75,Sheet!B$3:G$2921,3,0)</f>
        <v>шт</v>
      </c>
      <c r="D75" s="23">
        <v>1</v>
      </c>
      <c r="E75" s="24" t="e">
        <f>VLOOKUP(A75,N$3:S$1271,4,FALSE)</f>
        <v>#N/A</v>
      </c>
      <c r="F75" s="30">
        <f t="shared" si="6"/>
        <v>1</v>
      </c>
      <c r="G75" s="25">
        <f>VLOOKUP(A75,Sheet!B$3:G$2921,5,0)</f>
        <v>1332.15</v>
      </c>
      <c r="H75" s="24" t="e">
        <f>VLOOKUP(A75,N$3:S$1271,5,FALSE)</f>
        <v>#N/A</v>
      </c>
      <c r="I75" s="30">
        <f t="shared" si="7"/>
        <v>1332.15</v>
      </c>
      <c r="J75" s="25">
        <f>VLOOKUP(A75,Sheet!B$3:G$2921,6,0)</f>
        <v>1332.15</v>
      </c>
      <c r="K75" s="26" t="e">
        <f t="shared" si="8"/>
        <v>#N/A</v>
      </c>
      <c r="L75" s="30">
        <f t="shared" si="9"/>
        <v>1332.15</v>
      </c>
      <c r="N75" t="s">
        <v>4415</v>
      </c>
      <c r="O75" t="s">
        <v>3157</v>
      </c>
      <c r="P75" t="s">
        <v>461</v>
      </c>
      <c r="Q75">
        <v>10</v>
      </c>
      <c r="R75">
        <v>750</v>
      </c>
      <c r="S75">
        <v>7500</v>
      </c>
      <c r="V75" t="str">
        <f t="shared" si="10"/>
        <v>С101-2503-132</v>
      </c>
      <c r="W75" t="e">
        <f t="shared" si="11"/>
        <v>#N/A</v>
      </c>
      <c r="X75" t="s">
        <v>3157</v>
      </c>
      <c r="Y75" s="7" t="s">
        <v>461</v>
      </c>
      <c r="Z75" s="7">
        <v>10</v>
      </c>
      <c r="AA75" s="7">
        <v>750</v>
      </c>
      <c r="AB75" s="37">
        <v>7500</v>
      </c>
      <c r="AC75" s="37">
        <v>7500</v>
      </c>
    </row>
    <row r="76" spans="1:29" x14ac:dyDescent="0.2">
      <c r="A76" s="5" t="s">
        <v>1701</v>
      </c>
      <c r="B76" s="21" t="str">
        <f>VLOOKUP(A76,Sheet!B$3:G$2921,2,0)</f>
        <v>Трифазний електронний лiчильник  активної
і реактивної електроенергії, прямого
включення, напругою 220/380 В, струм     
5(100) А,    клас точності 1, багатотарифний
НІК 2303 АРП1 11000 МС</v>
      </c>
      <c r="C76" s="22" t="str">
        <f>VLOOKUP(A76,Sheet!B$3:G$2921,3,0)</f>
        <v>шт</v>
      </c>
      <c r="D76" s="23">
        <v>1</v>
      </c>
      <c r="E76" s="24" t="e">
        <f>VLOOKUP(A76,N$3:S$1271,4,FALSE)</f>
        <v>#N/A</v>
      </c>
      <c r="F76" s="30">
        <f t="shared" si="6"/>
        <v>1</v>
      </c>
      <c r="G76" s="25">
        <f>VLOOKUP(A76,Sheet!B$3:G$2921,5,0)</f>
        <v>2137.5</v>
      </c>
      <c r="H76" s="24" t="e">
        <f>VLOOKUP(A76,N$3:S$1271,5,FALSE)</f>
        <v>#N/A</v>
      </c>
      <c r="I76" s="30">
        <f t="shared" si="7"/>
        <v>2137.5</v>
      </c>
      <c r="J76" s="25">
        <f>VLOOKUP(A76,Sheet!B$3:G$2921,6,0)</f>
        <v>2137.5</v>
      </c>
      <c r="K76" s="26" t="e">
        <f t="shared" si="8"/>
        <v>#N/A</v>
      </c>
      <c r="L76" s="30">
        <f t="shared" si="9"/>
        <v>2137.5</v>
      </c>
      <c r="N76" t="s">
        <v>4416</v>
      </c>
      <c r="O76" t="s">
        <v>3158</v>
      </c>
      <c r="P76" t="s">
        <v>461</v>
      </c>
      <c r="Q76">
        <v>5</v>
      </c>
      <c r="R76">
        <v>588.34</v>
      </c>
      <c r="S76">
        <v>2941.7</v>
      </c>
      <c r="V76" t="str">
        <f t="shared" si="10"/>
        <v>С101-2503-133</v>
      </c>
      <c r="W76" t="e">
        <f t="shared" si="11"/>
        <v>#N/A</v>
      </c>
      <c r="X76" t="s">
        <v>3158</v>
      </c>
      <c r="Y76" s="7" t="s">
        <v>461</v>
      </c>
      <c r="Z76" s="7">
        <v>5</v>
      </c>
      <c r="AA76" s="7">
        <v>588.34</v>
      </c>
      <c r="AB76" s="37">
        <v>2941.7</v>
      </c>
      <c r="AC76" s="37">
        <v>2941.7</v>
      </c>
    </row>
    <row r="77" spans="1:29" x14ac:dyDescent="0.2">
      <c r="A77" s="5" t="s">
        <v>2769</v>
      </c>
      <c r="B77" s="21" t="str">
        <f>VLOOKUP(A77,Sheet!B$3:G$2921,2,0)</f>
        <v>Датчик температури зовнішнього повітря
AF20</v>
      </c>
      <c r="C77" s="22" t="str">
        <f>VLOOKUP(A77,Sheet!B$3:G$2921,3,0)</f>
        <v>шт</v>
      </c>
      <c r="D77" s="23">
        <v>4</v>
      </c>
      <c r="E77" s="24" t="e">
        <f>VLOOKUP(A77,N$3:S$1271,4,FALSE)</f>
        <v>#N/A</v>
      </c>
      <c r="F77" s="30">
        <f t="shared" si="6"/>
        <v>4</v>
      </c>
      <c r="G77" s="25">
        <f>VLOOKUP(A77,Sheet!B$3:G$2921,5,0)</f>
        <v>629.38</v>
      </c>
      <c r="H77" s="24" t="e">
        <f>VLOOKUP(A77,N$3:S$1271,5,FALSE)</f>
        <v>#N/A</v>
      </c>
      <c r="I77" s="30">
        <f t="shared" si="7"/>
        <v>629.38</v>
      </c>
      <c r="J77" s="25">
        <f>VLOOKUP(A77,Sheet!B$3:G$2921,6,0)</f>
        <v>629.38</v>
      </c>
      <c r="K77" s="26" t="e">
        <f t="shared" si="8"/>
        <v>#N/A</v>
      </c>
      <c r="L77" s="30">
        <f t="shared" si="9"/>
        <v>629.38</v>
      </c>
      <c r="N77" t="s">
        <v>4417</v>
      </c>
      <c r="O77" t="s">
        <v>3159</v>
      </c>
      <c r="P77" t="s">
        <v>461</v>
      </c>
      <c r="Q77">
        <v>1</v>
      </c>
      <c r="R77">
        <v>1471.7</v>
      </c>
      <c r="S77">
        <v>1471.7</v>
      </c>
      <c r="V77" t="str">
        <f t="shared" si="10"/>
        <v>С101-2503-134</v>
      </c>
      <c r="W77" t="e">
        <f t="shared" si="11"/>
        <v>#N/A</v>
      </c>
      <c r="X77" t="s">
        <v>3159</v>
      </c>
      <c r="Y77" s="7" t="s">
        <v>461</v>
      </c>
      <c r="Z77" s="7">
        <v>1</v>
      </c>
      <c r="AA77" s="7">
        <v>1471.7</v>
      </c>
      <c r="AB77" s="37">
        <v>1471.7</v>
      </c>
      <c r="AC77" s="37">
        <v>1471.7</v>
      </c>
    </row>
    <row r="78" spans="1:29" x14ac:dyDescent="0.2">
      <c r="A78" s="5" t="s">
        <v>1516</v>
      </c>
      <c r="B78" s="21" t="str">
        <f>VLOOKUP(A78,Sheet!B$3:G$2921,2,0)</f>
        <v>Манометр, що показує, верхня межа виміру
0,4МПа, штуцер радіальний МП3-У-4</v>
      </c>
      <c r="C78" s="22" t="str">
        <f>VLOOKUP(A78,Sheet!B$3:G$2921,3,0)</f>
        <v>шт</v>
      </c>
      <c r="D78" s="23">
        <v>7</v>
      </c>
      <c r="E78" s="24" t="e">
        <f>VLOOKUP(A78,N$3:S$1271,4,FALSE)</f>
        <v>#N/A</v>
      </c>
      <c r="F78" s="30">
        <f t="shared" si="6"/>
        <v>7</v>
      </c>
      <c r="G78" s="25">
        <f>VLOOKUP(A78,Sheet!B$3:G$2921,5,0)</f>
        <v>257.85000000000002</v>
      </c>
      <c r="H78" s="24" t="e">
        <f>VLOOKUP(A78,N$3:S$1271,5,FALSE)</f>
        <v>#N/A</v>
      </c>
      <c r="I78" s="30">
        <f t="shared" si="7"/>
        <v>257.85000000000002</v>
      </c>
      <c r="J78" s="25">
        <f>VLOOKUP(A78,Sheet!B$3:G$2921,6,0)</f>
        <v>1804.95</v>
      </c>
      <c r="K78" s="26" t="e">
        <f t="shared" si="8"/>
        <v>#N/A</v>
      </c>
      <c r="L78" s="30">
        <f t="shared" si="9"/>
        <v>1804.95</v>
      </c>
      <c r="N78" t="s">
        <v>4418</v>
      </c>
      <c r="O78" t="s">
        <v>3160</v>
      </c>
      <c r="P78" t="s">
        <v>69</v>
      </c>
      <c r="Q78">
        <v>20</v>
      </c>
      <c r="R78">
        <v>274.04000000000002</v>
      </c>
      <c r="S78">
        <v>5480.8</v>
      </c>
      <c r="V78" t="str">
        <f t="shared" si="10"/>
        <v>С101-2503-138</v>
      </c>
      <c r="W78" t="e">
        <f t="shared" si="11"/>
        <v>#N/A</v>
      </c>
      <c r="X78" t="s">
        <v>3160</v>
      </c>
      <c r="Y78" s="7" t="s">
        <v>69</v>
      </c>
      <c r="Z78" s="7">
        <v>20</v>
      </c>
      <c r="AA78" s="7">
        <v>274.04000000000002</v>
      </c>
      <c r="AB78" s="37">
        <v>5480.8</v>
      </c>
      <c r="AC78" s="37">
        <v>5480.8</v>
      </c>
    </row>
    <row r="79" spans="1:29" x14ac:dyDescent="0.2">
      <c r="A79" s="5" t="s">
        <v>2755</v>
      </c>
      <c r="B79" s="21" t="str">
        <f>VLOOKUP(A79,Sheet!B$3:G$2921,2,0)</f>
        <v>Клапан змішувальний триходовий
регулювальний VRG3 діам.20 мм, Кvs=6,3
м3/ч ф. "Danfoss" з електроприводом
AMV435</v>
      </c>
      <c r="C79" s="22" t="str">
        <f>VLOOKUP(A79,Sheet!B$3:G$2921,3,0)</f>
        <v>шт</v>
      </c>
      <c r="D79" s="23">
        <v>3</v>
      </c>
      <c r="E79" s="24" t="e">
        <f>VLOOKUP(A79,N$3:S$1271,4,FALSE)</f>
        <v>#N/A</v>
      </c>
      <c r="F79" s="30">
        <f t="shared" si="6"/>
        <v>3</v>
      </c>
      <c r="G79" s="25">
        <f>VLOOKUP(A79,Sheet!B$3:G$2921,5,0)</f>
        <v>6972.97</v>
      </c>
      <c r="H79" s="24" t="e">
        <f>VLOOKUP(A79,N$3:S$1271,5,FALSE)</f>
        <v>#N/A</v>
      </c>
      <c r="I79" s="30">
        <f t="shared" si="7"/>
        <v>6972.97</v>
      </c>
      <c r="J79" s="25">
        <f>VLOOKUP(A79,Sheet!B$3:G$2921,6,0)</f>
        <v>6972.97</v>
      </c>
      <c r="K79" s="26" t="e">
        <f t="shared" si="8"/>
        <v>#N/A</v>
      </c>
      <c r="L79" s="30">
        <f t="shared" si="9"/>
        <v>6972.97</v>
      </c>
      <c r="N79" t="s">
        <v>4419</v>
      </c>
      <c r="O79" t="s">
        <v>3161</v>
      </c>
      <c r="P79" t="s">
        <v>69</v>
      </c>
      <c r="Q79">
        <v>188</v>
      </c>
      <c r="R79">
        <v>356.04</v>
      </c>
      <c r="S79">
        <v>66935.520000000004</v>
      </c>
      <c r="V79" t="str">
        <f t="shared" si="10"/>
        <v>С101-2503-139</v>
      </c>
      <c r="W79" t="e">
        <f t="shared" si="11"/>
        <v>#N/A</v>
      </c>
      <c r="X79" t="s">
        <v>3161</v>
      </c>
      <c r="Y79" s="7" t="s">
        <v>69</v>
      </c>
      <c r="Z79" s="7">
        <v>188</v>
      </c>
      <c r="AA79" s="7">
        <v>356.04</v>
      </c>
      <c r="AB79" s="37">
        <v>66935.520000000004</v>
      </c>
      <c r="AC79" s="37">
        <v>66935.520000000004</v>
      </c>
    </row>
    <row r="80" spans="1:29" x14ac:dyDescent="0.2">
      <c r="A80" s="5" t="s">
        <v>2791</v>
      </c>
      <c r="B80" s="21" t="str">
        <f>VLOOKUP(A80,Sheet!B$3:G$2921,2,0)</f>
        <v>Сповiщувач світлозвуковий внутрішній 220В
60Вт IP43 "Дуэт" С-06С-220</v>
      </c>
      <c r="C80" s="22" t="str">
        <f>VLOOKUP(A80,Sheet!B$3:G$2921,3,0)</f>
        <v>шт</v>
      </c>
      <c r="D80" s="23">
        <v>1</v>
      </c>
      <c r="E80" s="24" t="e">
        <f>VLOOKUP(A80,N$3:S$1271,4,FALSE)</f>
        <v>#N/A</v>
      </c>
      <c r="F80" s="30">
        <f t="shared" si="6"/>
        <v>1</v>
      </c>
      <c r="G80" s="25">
        <f>VLOOKUP(A80,Sheet!B$3:G$2921,5,0)</f>
        <v>278.07</v>
      </c>
      <c r="H80" s="24" t="e">
        <f>VLOOKUP(A80,N$3:S$1271,5,FALSE)</f>
        <v>#N/A</v>
      </c>
      <c r="I80" s="30">
        <f t="shared" si="7"/>
        <v>278.07</v>
      </c>
      <c r="J80" s="25">
        <f>VLOOKUP(A80,Sheet!B$3:G$2921,6,0)</f>
        <v>278.07</v>
      </c>
      <c r="K80" s="26" t="e">
        <f t="shared" si="8"/>
        <v>#N/A</v>
      </c>
      <c r="L80" s="30">
        <f t="shared" si="9"/>
        <v>278.07</v>
      </c>
      <c r="N80" t="s">
        <v>4420</v>
      </c>
      <c r="O80" t="s">
        <v>3162</v>
      </c>
      <c r="P80" t="s">
        <v>69</v>
      </c>
      <c r="Q80">
        <v>48</v>
      </c>
      <c r="R80">
        <v>424.04</v>
      </c>
      <c r="S80">
        <v>20353.919999999998</v>
      </c>
      <c r="V80" t="str">
        <f t="shared" si="10"/>
        <v>С101-2503-140</v>
      </c>
      <c r="W80" t="e">
        <f t="shared" si="11"/>
        <v>#N/A</v>
      </c>
      <c r="X80" t="s">
        <v>3162</v>
      </c>
      <c r="Y80" s="7" t="s">
        <v>69</v>
      </c>
      <c r="Z80" s="7">
        <v>48</v>
      </c>
      <c r="AA80" s="7">
        <v>424.04</v>
      </c>
      <c r="AB80" s="37">
        <v>20353.919999999998</v>
      </c>
      <c r="AC80" s="37">
        <v>20353.919999999998</v>
      </c>
    </row>
    <row r="81" spans="1:29" x14ac:dyDescent="0.2">
      <c r="A81" s="5" t="s">
        <v>1645</v>
      </c>
      <c r="B81" s="21" t="str">
        <f>VLOOKUP(A81,Sheet!B$3:G$2921,2,0)</f>
        <v>Блок аварійного живлення БПА для
світлодіодних світильників</v>
      </c>
      <c r="C81" s="22" t="str">
        <f>VLOOKUP(A81,Sheet!B$3:G$2921,3,0)</f>
        <v>шт</v>
      </c>
      <c r="D81" s="23">
        <v>11</v>
      </c>
      <c r="E81" s="24" t="e">
        <f>VLOOKUP(A81,N$3:S$1271,4,FALSE)</f>
        <v>#N/A</v>
      </c>
      <c r="F81" s="30">
        <f t="shared" si="6"/>
        <v>11</v>
      </c>
      <c r="G81" s="25">
        <f>VLOOKUP(A81,Sheet!B$3:G$2921,5,0)</f>
        <v>956.34</v>
      </c>
      <c r="H81" s="24" t="e">
        <f>VLOOKUP(A81,N$3:S$1271,5,FALSE)</f>
        <v>#N/A</v>
      </c>
      <c r="I81" s="30">
        <f t="shared" si="7"/>
        <v>956.34</v>
      </c>
      <c r="J81" s="25">
        <f>VLOOKUP(A81,Sheet!B$3:G$2921,6,0)</f>
        <v>10519.74</v>
      </c>
      <c r="K81" s="26" t="e">
        <f t="shared" si="8"/>
        <v>#N/A</v>
      </c>
      <c r="L81" s="30">
        <f t="shared" si="9"/>
        <v>10519.74</v>
      </c>
      <c r="N81" t="s">
        <v>4421</v>
      </c>
      <c r="O81" t="s">
        <v>3163</v>
      </c>
      <c r="P81" t="s">
        <v>69</v>
      </c>
      <c r="Q81">
        <v>2</v>
      </c>
      <c r="R81">
        <v>554.04</v>
      </c>
      <c r="S81">
        <v>1108.08</v>
      </c>
      <c r="V81" t="str">
        <f t="shared" si="10"/>
        <v>С101-2503-141</v>
      </c>
      <c r="W81" t="e">
        <f t="shared" si="11"/>
        <v>#N/A</v>
      </c>
      <c r="X81" t="s">
        <v>3163</v>
      </c>
      <c r="Y81" s="7" t="s">
        <v>69</v>
      </c>
      <c r="Z81" s="7">
        <v>2</v>
      </c>
      <c r="AA81" s="7">
        <v>554.04</v>
      </c>
      <c r="AB81" s="37">
        <v>1108.08</v>
      </c>
      <c r="AC81" s="37">
        <v>1108.08</v>
      </c>
    </row>
    <row r="82" spans="1:29" x14ac:dyDescent="0.2">
      <c r="A82" s="5" t="s">
        <v>2752</v>
      </c>
      <c r="B82" s="21" t="str">
        <f>VLOOKUP(A82,Sheet!B$3:G$2921,2,0)</f>
        <v>Насос циркуляційний UPS 40-60/2F</v>
      </c>
      <c r="C82" s="22" t="str">
        <f>VLOOKUP(A82,Sheet!B$3:G$2921,3,0)</f>
        <v>шт</v>
      </c>
      <c r="D82" s="23">
        <v>4</v>
      </c>
      <c r="E82" s="24" t="e">
        <f>VLOOKUP(A82,N$3:S$1271,4,FALSE)</f>
        <v>#N/A</v>
      </c>
      <c r="F82" s="30">
        <f t="shared" si="6"/>
        <v>4</v>
      </c>
      <c r="G82" s="25">
        <f>VLOOKUP(A82,Sheet!B$3:G$2921,5,0)</f>
        <v>12427.19</v>
      </c>
      <c r="H82" s="24" t="e">
        <f>VLOOKUP(A82,N$3:S$1271,5,FALSE)</f>
        <v>#N/A</v>
      </c>
      <c r="I82" s="30">
        <f t="shared" si="7"/>
        <v>12427.19</v>
      </c>
      <c r="J82" s="25">
        <f>VLOOKUP(A82,Sheet!B$3:G$2921,6,0)</f>
        <v>24854.38</v>
      </c>
      <c r="K82" s="26" t="e">
        <f t="shared" si="8"/>
        <v>#N/A</v>
      </c>
      <c r="L82" s="30">
        <f t="shared" si="9"/>
        <v>24854.38</v>
      </c>
      <c r="N82" t="s">
        <v>4422</v>
      </c>
      <c r="O82" t="s">
        <v>3164</v>
      </c>
      <c r="P82" t="s">
        <v>69</v>
      </c>
      <c r="Q82">
        <v>50</v>
      </c>
      <c r="R82">
        <v>896.04</v>
      </c>
      <c r="S82">
        <v>23297.040000000001</v>
      </c>
      <c r="V82" t="str">
        <f t="shared" si="10"/>
        <v>С101-2503-142</v>
      </c>
      <c r="W82" t="e">
        <f t="shared" si="11"/>
        <v>#N/A</v>
      </c>
      <c r="X82" t="s">
        <v>3164</v>
      </c>
      <c r="Y82" s="7" t="s">
        <v>69</v>
      </c>
      <c r="Z82" s="7">
        <v>50</v>
      </c>
      <c r="AA82" s="7">
        <v>896.04</v>
      </c>
      <c r="AB82" s="37">
        <v>23297.040000000001</v>
      </c>
      <c r="AC82" s="37">
        <v>23297.040000000001</v>
      </c>
    </row>
    <row r="83" spans="1:29" x14ac:dyDescent="0.2">
      <c r="A83" s="5" t="s">
        <v>2753</v>
      </c>
      <c r="B83" s="21" t="str">
        <f>VLOOKUP(A83,Sheet!B$3:G$2921,2,0)</f>
        <v>Насос системи опалення, G=0,26м3/год.,
H=4м, N=163Вт, U=230В MAGNA3 25-100</v>
      </c>
      <c r="C83" s="22" t="str">
        <f>VLOOKUP(A83,Sheet!B$3:G$2921,3,0)</f>
        <v>шт</v>
      </c>
      <c r="D83" s="23">
        <v>6</v>
      </c>
      <c r="E83" s="24" t="e">
        <f>VLOOKUP(A83,N$3:S$1271,4,FALSE)</f>
        <v>#N/A</v>
      </c>
      <c r="F83" s="30">
        <f t="shared" si="6"/>
        <v>6</v>
      </c>
      <c r="G83" s="25">
        <f>VLOOKUP(A83,Sheet!B$3:G$2921,5,0)</f>
        <v>19425.599999999999</v>
      </c>
      <c r="H83" s="24" t="e">
        <f>VLOOKUP(A83,N$3:S$1271,5,FALSE)</f>
        <v>#N/A</v>
      </c>
      <c r="I83" s="30">
        <f t="shared" si="7"/>
        <v>19425.599999999999</v>
      </c>
      <c r="J83" s="25">
        <f>VLOOKUP(A83,Sheet!B$3:G$2921,6,0)</f>
        <v>38851.199999999997</v>
      </c>
      <c r="K83" s="26" t="e">
        <f t="shared" si="8"/>
        <v>#N/A</v>
      </c>
      <c r="L83" s="30">
        <f t="shared" si="9"/>
        <v>38851.199999999997</v>
      </c>
      <c r="N83" t="s">
        <v>4423</v>
      </c>
      <c r="O83" t="s">
        <v>3165</v>
      </c>
      <c r="P83" t="s">
        <v>69</v>
      </c>
      <c r="Q83">
        <v>28</v>
      </c>
      <c r="R83">
        <v>1030.04</v>
      </c>
      <c r="S83">
        <v>15450.6</v>
      </c>
      <c r="V83" t="str">
        <f t="shared" si="10"/>
        <v>С101-2503-143</v>
      </c>
      <c r="W83" t="e">
        <f t="shared" si="11"/>
        <v>#N/A</v>
      </c>
      <c r="X83" t="s">
        <v>3165</v>
      </c>
      <c r="Y83" s="7" t="s">
        <v>69</v>
      </c>
      <c r="Z83" s="7">
        <v>28</v>
      </c>
      <c r="AA83" s="7">
        <v>1030.04</v>
      </c>
      <c r="AB83" s="37">
        <v>15450.6</v>
      </c>
      <c r="AC83" s="37">
        <v>15450.6</v>
      </c>
    </row>
    <row r="84" spans="1:29" x14ac:dyDescent="0.2">
      <c r="A84" s="5" t="s">
        <v>2764</v>
      </c>
      <c r="B84" s="21" t="str">
        <f>VLOOKUP(A84,Sheet!B$3:G$2921,2,0)</f>
        <v>Насос циркуляційний G=23м/год, H=7,2-8,7-
11,3м в. ст., N=1550Вт, U=400В, UPS 65-
180F "Grundfos"</v>
      </c>
      <c r="C84" s="22" t="str">
        <f>VLOOKUP(A84,Sheet!B$3:G$2921,3,0)</f>
        <v>шт</v>
      </c>
      <c r="D84" s="23">
        <v>1</v>
      </c>
      <c r="E84" s="24" t="e">
        <f>VLOOKUP(A84,N$3:S$1271,4,FALSE)</f>
        <v>#N/A</v>
      </c>
      <c r="F84" s="30">
        <f t="shared" si="6"/>
        <v>1</v>
      </c>
      <c r="G84" s="25">
        <f>VLOOKUP(A84,Sheet!B$3:G$2921,5,0)</f>
        <v>25104.74</v>
      </c>
      <c r="H84" s="24" t="e">
        <f>VLOOKUP(A84,N$3:S$1271,5,FALSE)</f>
        <v>#N/A</v>
      </c>
      <c r="I84" s="30">
        <f t="shared" si="7"/>
        <v>25104.74</v>
      </c>
      <c r="J84" s="25">
        <f>VLOOKUP(A84,Sheet!B$3:G$2921,6,0)</f>
        <v>25104.74</v>
      </c>
      <c r="K84" s="26" t="e">
        <f t="shared" si="8"/>
        <v>#N/A</v>
      </c>
      <c r="L84" s="30">
        <f t="shared" si="9"/>
        <v>25104.74</v>
      </c>
      <c r="N84" t="s">
        <v>4424</v>
      </c>
      <c r="O84" t="s">
        <v>3166</v>
      </c>
      <c r="P84" t="s">
        <v>69</v>
      </c>
      <c r="Q84">
        <v>132</v>
      </c>
      <c r="R84">
        <v>1380.04</v>
      </c>
      <c r="S84">
        <v>16560.48</v>
      </c>
      <c r="V84" t="str">
        <f t="shared" si="10"/>
        <v>С101-2503-144</v>
      </c>
      <c r="W84" t="e">
        <f t="shared" si="11"/>
        <v>#N/A</v>
      </c>
      <c r="X84" t="s">
        <v>3166</v>
      </c>
      <c r="Y84" s="7" t="s">
        <v>69</v>
      </c>
      <c r="Z84" s="7">
        <v>132</v>
      </c>
      <c r="AA84" s="7">
        <v>1380.04</v>
      </c>
      <c r="AB84" s="37">
        <v>16560.48</v>
      </c>
      <c r="AC84" s="37">
        <v>16560.48</v>
      </c>
    </row>
    <row r="85" spans="1:29" x14ac:dyDescent="0.2">
      <c r="A85" s="5" t="s">
        <v>2745</v>
      </c>
      <c r="B85" s="21" t="str">
        <f>VLOOKUP(A85,Sheet!B$3:G$2921,2,0)</f>
        <v>Компресорно-конденсаторний блок
PERSEUS 2.1.75 АСМ Україна</v>
      </c>
      <c r="C85" s="22" t="str">
        <f>VLOOKUP(A85,Sheet!B$3:G$2921,3,0)</f>
        <v>шт</v>
      </c>
      <c r="D85" s="23">
        <v>1</v>
      </c>
      <c r="E85" s="24" t="e">
        <f>VLOOKUP(A85,N$3:S$1271,4,FALSE)</f>
        <v>#N/A</v>
      </c>
      <c r="F85" s="30">
        <f t="shared" si="6"/>
        <v>1</v>
      </c>
      <c r="G85" s="25">
        <f>VLOOKUP(A85,Sheet!B$3:G$2921,5,0)</f>
        <v>453725.54</v>
      </c>
      <c r="H85" s="24" t="e">
        <f>VLOOKUP(A85,N$3:S$1271,5,FALSE)</f>
        <v>#N/A</v>
      </c>
      <c r="I85" s="30">
        <f t="shared" si="7"/>
        <v>453725.54</v>
      </c>
      <c r="J85" s="25">
        <f>VLOOKUP(A85,Sheet!B$3:G$2921,6,0)</f>
        <v>453725.54</v>
      </c>
      <c r="K85" s="26" t="e">
        <f t="shared" si="8"/>
        <v>#N/A</v>
      </c>
      <c r="L85" s="30">
        <f t="shared" si="9"/>
        <v>453725.54</v>
      </c>
      <c r="N85" t="s">
        <v>4425</v>
      </c>
      <c r="O85" t="s">
        <v>3167</v>
      </c>
      <c r="P85" t="s">
        <v>461</v>
      </c>
      <c r="Q85">
        <v>1</v>
      </c>
      <c r="R85">
        <v>4052.04</v>
      </c>
      <c r="S85">
        <v>4052.04</v>
      </c>
      <c r="V85" t="str">
        <f t="shared" si="10"/>
        <v>С101-2503-19</v>
      </c>
      <c r="W85" t="e">
        <f t="shared" si="11"/>
        <v>#N/A</v>
      </c>
      <c r="X85" t="s">
        <v>3167</v>
      </c>
      <c r="Y85" s="7" t="s">
        <v>461</v>
      </c>
      <c r="Z85" s="7">
        <v>1</v>
      </c>
      <c r="AA85" s="7">
        <v>4052.04</v>
      </c>
      <c r="AB85" s="37">
        <v>4052.04</v>
      </c>
      <c r="AC85" s="37">
        <v>4052.04</v>
      </c>
    </row>
    <row r="86" spans="1:29" x14ac:dyDescent="0.2">
      <c r="A86" s="5" t="s">
        <v>2744</v>
      </c>
      <c r="B86" s="21" t="str">
        <f>VLOOKUP(A86,Sheet!B$3:G$2921,2,0)</f>
        <v>Комплект автоматики складається з:Силова
частина витяг Програмування С 281-3;
Контроллер Е 3-DSP; Виносний дисплей
можливість исп.                     кабель до 100
м  DTV500X+ANS-1; Датчик перепаду тиску
(фільтр) DTV300X+ANS-1; Датчик перепаду
тиску (вентилятор) ВСУ до МС-16     на     1  
1/4"; Термодатчик, припливний канал TG-
K3/PT1000; Термодатчик, канал після
рекуператор TG-UH/PT1000; Термодатчик,  
зовнішній     повітря       TG-А/PT1000;
Термодатчик, теплоносій HTRT10A
перетворювач вологість і темп в
приміщення NM24A-SR-TP; привід   
повітряний     заслінка   рекуператор NF24A-
SR; привід повітряний заслінка припливний
повітря NF24A-SR; привід повітряний
заслінка витяжний    повітря NM24A-SR-TP;
привід повітряний заслінка камера змішення
RANCO термостат 6 м 5be27-
5uv0перетворювач частота 7,5 кВт</v>
      </c>
      <c r="C86" s="22" t="str">
        <f>VLOOKUP(A86,Sheet!B$3:G$2921,3,0)</f>
        <v>шт</v>
      </c>
      <c r="D86" s="23">
        <v>3</v>
      </c>
      <c r="E86" s="24" t="e">
        <f>VLOOKUP(A86,N$3:S$1271,4,FALSE)</f>
        <v>#N/A</v>
      </c>
      <c r="F86" s="30">
        <f t="shared" si="6"/>
        <v>3</v>
      </c>
      <c r="G86" s="25">
        <f>VLOOKUP(A86,Sheet!B$3:G$2921,5,0)</f>
        <v>145900.21</v>
      </c>
      <c r="H86" s="24" t="e">
        <f>VLOOKUP(A86,N$3:S$1271,5,FALSE)</f>
        <v>#N/A</v>
      </c>
      <c r="I86" s="30">
        <f t="shared" si="7"/>
        <v>145900.21</v>
      </c>
      <c r="J86" s="25">
        <f>VLOOKUP(A86,Sheet!B$3:G$2921,6,0)</f>
        <v>145900.21</v>
      </c>
      <c r="K86" s="26" t="e">
        <f t="shared" si="8"/>
        <v>#N/A</v>
      </c>
      <c r="L86" s="30">
        <f t="shared" si="9"/>
        <v>145900.21</v>
      </c>
      <c r="N86" t="s">
        <v>4426</v>
      </c>
      <c r="O86" t="s">
        <v>3168</v>
      </c>
      <c r="P86" t="s">
        <v>461</v>
      </c>
      <c r="Q86">
        <v>56</v>
      </c>
      <c r="R86">
        <v>21136.7</v>
      </c>
      <c r="S86">
        <v>84546.8</v>
      </c>
      <c r="V86" t="str">
        <f t="shared" si="10"/>
        <v>С101-2503-21</v>
      </c>
      <c r="W86" t="e">
        <f t="shared" si="11"/>
        <v>#N/A</v>
      </c>
      <c r="X86" t="s">
        <v>3168</v>
      </c>
      <c r="Y86" s="7" t="s">
        <v>461</v>
      </c>
      <c r="Z86" s="7">
        <v>56</v>
      </c>
      <c r="AA86" s="7">
        <v>21136.7</v>
      </c>
      <c r="AB86" s="37">
        <v>84546.8</v>
      </c>
      <c r="AC86" s="37">
        <v>84546.8</v>
      </c>
    </row>
    <row r="87" spans="1:29" x14ac:dyDescent="0.2">
      <c r="A87" s="5" t="s">
        <v>2743</v>
      </c>
      <c r="B87" s="21" t="str">
        <f>VLOOKUP(A87,Sheet!B$3:G$2921,2,0)</f>
        <v>Припливно-витяжна установка лівого
виконання, Lпр=14750 м3/год, Рвілн.=948
Па, Lв=16900 м3/год, комплект "АСМ"
Україна складається               з: 1)Клапан
повітряний, розм. 1345х1300h; 2)Секція
фільтру, класу G4; 3)Витяжний вентилятор
Lв=16900 м3/год, Рвілн.=500 Па з ел.  
двигуном          N=7,5 кВт, n=1646 об/мин; 4)
Припливний вентилятор Lпр=14750 м3/год,
Рвілн.=500 Па з ел. двигуном N=7,5 кВт,
n=1547   об/мин      .; 5)Теплообмінник
охолодження Qт=86600 Вm; 6)Водяний
нагрівач, Qт=54100 Вm;
7)РекуператорLпр=14750 м3/год,Lв=16900 
м3/год. Вузол Водозмішувача в складі:
Клапан+привід R3032-16-B3+NR24A, SR
Belimo, насос Wilo Star-RS 30/6 з гайками
TG-K3/PT1000</v>
      </c>
      <c r="C87" s="22" t="str">
        <f>VLOOKUP(A87,Sheet!B$3:G$2921,3,0)</f>
        <v>шт</v>
      </c>
      <c r="D87" s="23">
        <v>3</v>
      </c>
      <c r="E87" s="24" t="e">
        <f>VLOOKUP(A87,N$3:S$1271,4,FALSE)</f>
        <v>#N/A</v>
      </c>
      <c r="F87" s="30">
        <f t="shared" si="6"/>
        <v>3</v>
      </c>
      <c r="G87" s="25">
        <f>VLOOKUP(A87,Sheet!B$3:G$2921,5,0)</f>
        <v>329635.75</v>
      </c>
      <c r="H87" s="24" t="e">
        <f>VLOOKUP(A87,N$3:S$1271,5,FALSE)</f>
        <v>#N/A</v>
      </c>
      <c r="I87" s="30">
        <f t="shared" si="7"/>
        <v>329635.75</v>
      </c>
      <c r="J87" s="25">
        <f>VLOOKUP(A87,Sheet!B$3:G$2921,6,0)</f>
        <v>329635.75</v>
      </c>
      <c r="K87" s="26" t="e">
        <f t="shared" si="8"/>
        <v>#N/A</v>
      </c>
      <c r="L87" s="30">
        <f t="shared" si="9"/>
        <v>329635.75</v>
      </c>
      <c r="N87" t="s">
        <v>4427</v>
      </c>
      <c r="O87" t="s">
        <v>3169</v>
      </c>
      <c r="P87" t="s">
        <v>461</v>
      </c>
      <c r="Q87">
        <v>20</v>
      </c>
      <c r="R87">
        <v>8031.7</v>
      </c>
      <c r="S87">
        <v>160634</v>
      </c>
      <c r="V87" t="str">
        <f t="shared" si="10"/>
        <v>С101-2503-22</v>
      </c>
      <c r="W87" t="e">
        <f t="shared" si="11"/>
        <v>#N/A</v>
      </c>
      <c r="X87" t="s">
        <v>3169</v>
      </c>
      <c r="Y87" s="7" t="s">
        <v>461</v>
      </c>
      <c r="Z87" s="7">
        <v>20</v>
      </c>
      <c r="AA87" s="7">
        <v>8031.7</v>
      </c>
      <c r="AB87" s="37">
        <v>160634</v>
      </c>
      <c r="AC87" s="37">
        <v>160634</v>
      </c>
    </row>
    <row r="88" spans="1:29" x14ac:dyDescent="0.2">
      <c r="A88" s="5" t="s">
        <v>749</v>
      </c>
      <c r="B88" s="21" t="str">
        <f>VLOOKUP(A88,Sheet!B$3:G$2921,2,0)</f>
        <v>Вогнегасник порошковий ВП-6</v>
      </c>
      <c r="C88" s="22" t="str">
        <f>VLOOKUP(A88,Sheet!B$3:G$2921,3,0)</f>
        <v>шт</v>
      </c>
      <c r="D88" s="23">
        <v>10</v>
      </c>
      <c r="E88" s="24" t="e">
        <f>VLOOKUP(A88,N$3:S$1271,4,FALSE)</f>
        <v>#N/A</v>
      </c>
      <c r="F88" s="30">
        <f t="shared" si="6"/>
        <v>10</v>
      </c>
      <c r="G88" s="25">
        <f>VLOOKUP(A88,Sheet!B$3:G$2921,5,0)</f>
        <v>114</v>
      </c>
      <c r="H88" s="24" t="e">
        <f>VLOOKUP(A88,N$3:S$1271,5,FALSE)</f>
        <v>#N/A</v>
      </c>
      <c r="I88" s="30">
        <f t="shared" si="7"/>
        <v>114</v>
      </c>
      <c r="J88" s="25">
        <f>VLOOKUP(A88,Sheet!B$3:G$2921,6,0)</f>
        <v>1140</v>
      </c>
      <c r="K88" s="26" t="e">
        <f t="shared" si="8"/>
        <v>#N/A</v>
      </c>
      <c r="L88" s="30">
        <f t="shared" si="9"/>
        <v>1140</v>
      </c>
      <c r="N88" t="s">
        <v>4428</v>
      </c>
      <c r="O88" t="s">
        <v>3170</v>
      </c>
      <c r="P88" t="s">
        <v>461</v>
      </c>
      <c r="Q88">
        <v>4</v>
      </c>
      <c r="R88">
        <v>440.04</v>
      </c>
      <c r="S88">
        <v>1760.16</v>
      </c>
      <c r="V88" t="str">
        <f t="shared" si="10"/>
        <v>С101-2503-27</v>
      </c>
      <c r="W88" t="e">
        <f t="shared" si="11"/>
        <v>#N/A</v>
      </c>
      <c r="X88" t="s">
        <v>3170</v>
      </c>
      <c r="Y88" s="7" t="s">
        <v>461</v>
      </c>
      <c r="Z88" s="7">
        <v>4</v>
      </c>
      <c r="AA88" s="7">
        <v>440.04</v>
      </c>
      <c r="AB88" s="37">
        <v>1760.16</v>
      </c>
      <c r="AC88" s="37">
        <v>1760.16</v>
      </c>
    </row>
    <row r="89" spans="1:29" x14ac:dyDescent="0.2">
      <c r="A89" s="5" t="s">
        <v>2792</v>
      </c>
      <c r="B89" s="21" t="str">
        <f>VLOOKUP(A89,Sheet!B$3:G$2921,2,0)</f>
        <v>Труба гофрирована із ПВХ Дн20мм</v>
      </c>
      <c r="C89" s="22" t="str">
        <f>VLOOKUP(A89,Sheet!B$3:G$2921,3,0)</f>
        <v>м</v>
      </c>
      <c r="D89" s="23">
        <v>65</v>
      </c>
      <c r="E89" s="24" t="e">
        <f>VLOOKUP(A89,N$3:S$1271,4,FALSE)</f>
        <v>#N/A</v>
      </c>
      <c r="F89" s="30">
        <f t="shared" si="6"/>
        <v>65</v>
      </c>
      <c r="G89" s="25">
        <f>VLOOKUP(A89,Sheet!B$3:G$2921,5,0)</f>
        <v>9.2100000000000009</v>
      </c>
      <c r="H89" s="24" t="e">
        <f>VLOOKUP(A89,N$3:S$1271,5,FALSE)</f>
        <v>#N/A</v>
      </c>
      <c r="I89" s="30">
        <f t="shared" si="7"/>
        <v>9.2100000000000009</v>
      </c>
      <c r="J89" s="25">
        <f>VLOOKUP(A89,Sheet!B$3:G$2921,6,0)</f>
        <v>598.65</v>
      </c>
      <c r="K89" s="26" t="e">
        <f t="shared" si="8"/>
        <v>#N/A</v>
      </c>
      <c r="L89" s="30">
        <f t="shared" si="9"/>
        <v>598.65</v>
      </c>
      <c r="N89" t="s">
        <v>4429</v>
      </c>
      <c r="O89" t="s">
        <v>3171</v>
      </c>
      <c r="P89" t="s">
        <v>461</v>
      </c>
      <c r="Q89">
        <v>17</v>
      </c>
      <c r="R89">
        <v>70.040000000000006</v>
      </c>
      <c r="S89">
        <v>1190.68</v>
      </c>
      <c r="V89" t="str">
        <f t="shared" si="10"/>
        <v>С101-2503-29</v>
      </c>
      <c r="W89" t="e">
        <f t="shared" si="11"/>
        <v>#N/A</v>
      </c>
      <c r="X89" t="s">
        <v>3171</v>
      </c>
      <c r="Y89" s="7" t="s">
        <v>461</v>
      </c>
      <c r="Z89" s="7">
        <v>17</v>
      </c>
      <c r="AA89" s="7">
        <v>70.040000000000006</v>
      </c>
      <c r="AB89" s="37">
        <v>1190.68</v>
      </c>
      <c r="AC89" s="37">
        <v>1190.68</v>
      </c>
    </row>
    <row r="90" spans="1:29" x14ac:dyDescent="0.2">
      <c r="A90" s="5" t="s">
        <v>2793</v>
      </c>
      <c r="B90" s="21" t="str">
        <f>VLOOKUP(A90,Sheet!B$3:G$2921,2,0)</f>
        <v>Труба гофрирована із ПВХ Дн25мм</v>
      </c>
      <c r="C90" s="22" t="str">
        <f>VLOOKUP(A90,Sheet!B$3:G$2921,3,0)</f>
        <v>м</v>
      </c>
      <c r="D90" s="23">
        <v>16</v>
      </c>
      <c r="E90" s="24" t="e">
        <f>VLOOKUP(A90,N$3:S$1271,4,FALSE)</f>
        <v>#N/A</v>
      </c>
      <c r="F90" s="30">
        <f t="shared" si="6"/>
        <v>16</v>
      </c>
      <c r="G90" s="25">
        <f>VLOOKUP(A90,Sheet!B$3:G$2921,5,0)</f>
        <v>12.54</v>
      </c>
      <c r="H90" s="24" t="e">
        <f>VLOOKUP(A90,N$3:S$1271,5,FALSE)</f>
        <v>#N/A</v>
      </c>
      <c r="I90" s="30">
        <f t="shared" si="7"/>
        <v>12.54</v>
      </c>
      <c r="J90" s="25">
        <f>VLOOKUP(A90,Sheet!B$3:G$2921,6,0)</f>
        <v>200.64</v>
      </c>
      <c r="K90" s="26" t="e">
        <f t="shared" si="8"/>
        <v>#N/A</v>
      </c>
      <c r="L90" s="30">
        <f t="shared" si="9"/>
        <v>200.64</v>
      </c>
      <c r="N90" t="s">
        <v>4430</v>
      </c>
      <c r="O90" t="s">
        <v>3172</v>
      </c>
      <c r="P90" t="s">
        <v>461</v>
      </c>
      <c r="Q90">
        <v>82</v>
      </c>
      <c r="R90">
        <v>92.04</v>
      </c>
      <c r="S90">
        <v>7547.28</v>
      </c>
      <c r="V90" t="str">
        <f t="shared" si="10"/>
        <v>С101-2503-30</v>
      </c>
      <c r="W90" t="e">
        <f t="shared" si="11"/>
        <v>#N/A</v>
      </c>
      <c r="X90" t="s">
        <v>3172</v>
      </c>
      <c r="Y90" s="7" t="s">
        <v>461</v>
      </c>
      <c r="Z90" s="7">
        <v>82</v>
      </c>
      <c r="AA90" s="7">
        <v>92.04</v>
      </c>
      <c r="AB90" s="37">
        <v>7547.28</v>
      </c>
      <c r="AC90" s="37">
        <v>7547.28</v>
      </c>
    </row>
    <row r="91" spans="1:29" x14ac:dyDescent="0.2">
      <c r="A91" s="5" t="s">
        <v>2794</v>
      </c>
      <c r="B91" s="21" t="str">
        <f>VLOOKUP(A91,Sheet!B$3:G$2921,2,0)</f>
        <v>Накінечник трубчастий перетин дрота 1,
5мм2, довжина опресувальної частини 8мм,
НТ 1,5-08</v>
      </c>
      <c r="C91" s="22" t="str">
        <f>VLOOKUP(A91,Sheet!B$3:G$2921,3,0)</f>
        <v>шт</v>
      </c>
      <c r="D91" s="23">
        <v>100</v>
      </c>
      <c r="E91" s="24" t="e">
        <f>VLOOKUP(A91,N$3:S$1271,4,FALSE)</f>
        <v>#N/A</v>
      </c>
      <c r="F91" s="30">
        <f t="shared" si="6"/>
        <v>100</v>
      </c>
      <c r="G91" s="25">
        <f>VLOOKUP(A91,Sheet!B$3:G$2921,5,0)</f>
        <v>0.32</v>
      </c>
      <c r="H91" s="24" t="e">
        <f>VLOOKUP(A91,N$3:S$1271,5,FALSE)</f>
        <v>#N/A</v>
      </c>
      <c r="I91" s="30">
        <f t="shared" si="7"/>
        <v>0.32</v>
      </c>
      <c r="J91" s="25">
        <f>VLOOKUP(A91,Sheet!B$3:G$2921,6,0)</f>
        <v>32</v>
      </c>
      <c r="K91" s="26" t="e">
        <f t="shared" si="8"/>
        <v>#N/A</v>
      </c>
      <c r="L91" s="30">
        <f t="shared" si="9"/>
        <v>32</v>
      </c>
      <c r="N91" t="s">
        <v>4431</v>
      </c>
      <c r="O91" t="s">
        <v>3173</v>
      </c>
      <c r="P91" t="s">
        <v>461</v>
      </c>
      <c r="Q91">
        <v>13</v>
      </c>
      <c r="R91">
        <v>184.04</v>
      </c>
      <c r="S91">
        <v>2392.52</v>
      </c>
      <c r="V91" t="str">
        <f t="shared" si="10"/>
        <v>С101-2503-31</v>
      </c>
      <c r="W91" t="e">
        <f t="shared" si="11"/>
        <v>#N/A</v>
      </c>
      <c r="X91" t="s">
        <v>3173</v>
      </c>
      <c r="Y91" s="7" t="s">
        <v>461</v>
      </c>
      <c r="Z91" s="7">
        <v>13</v>
      </c>
      <c r="AA91" s="7">
        <v>184.04</v>
      </c>
      <c r="AB91" s="37">
        <v>2392.52</v>
      </c>
      <c r="AC91" s="37">
        <v>2392.52</v>
      </c>
    </row>
    <row r="92" spans="1:29" x14ac:dyDescent="0.2">
      <c r="A92" s="5" t="s">
        <v>2795</v>
      </c>
      <c r="B92" s="21" t="str">
        <f>VLOOKUP(A92,Sheet!B$3:G$2921,2,0)</f>
        <v>Накінечник трубчастий перетин дрота 1,
0мм2, довжина опресувальної частини 8мм,
НТ 1,0-08</v>
      </c>
      <c r="C92" s="22" t="str">
        <f>VLOOKUP(A92,Sheet!B$3:G$2921,3,0)</f>
        <v>шт</v>
      </c>
      <c r="D92" s="23">
        <v>60</v>
      </c>
      <c r="E92" s="24" t="e">
        <f>VLOOKUP(A92,N$3:S$1271,4,FALSE)</f>
        <v>#N/A</v>
      </c>
      <c r="F92" s="30">
        <f t="shared" si="6"/>
        <v>60</v>
      </c>
      <c r="G92" s="25">
        <f>VLOOKUP(A92,Sheet!B$3:G$2921,5,0)</f>
        <v>0.28999999999999998</v>
      </c>
      <c r="H92" s="24" t="e">
        <f>VLOOKUP(A92,N$3:S$1271,5,FALSE)</f>
        <v>#N/A</v>
      </c>
      <c r="I92" s="30">
        <f t="shared" si="7"/>
        <v>0.28999999999999998</v>
      </c>
      <c r="J92" s="25">
        <f>VLOOKUP(A92,Sheet!B$3:G$2921,6,0)</f>
        <v>17.399999999999999</v>
      </c>
      <c r="K92" s="26" t="e">
        <f t="shared" si="8"/>
        <v>#N/A</v>
      </c>
      <c r="L92" s="30">
        <f t="shared" si="9"/>
        <v>17.399999999999999</v>
      </c>
      <c r="N92" t="s">
        <v>4432</v>
      </c>
      <c r="O92" t="s">
        <v>3174</v>
      </c>
      <c r="P92" t="s">
        <v>461</v>
      </c>
      <c r="Q92">
        <v>1</v>
      </c>
      <c r="R92">
        <v>208.04</v>
      </c>
      <c r="S92">
        <v>208.04</v>
      </c>
      <c r="V92" t="str">
        <f t="shared" si="10"/>
        <v>С101-2503-32</v>
      </c>
      <c r="W92" t="e">
        <f t="shared" si="11"/>
        <v>#N/A</v>
      </c>
      <c r="X92" t="s">
        <v>3174</v>
      </c>
      <c r="Y92" s="7" t="s">
        <v>461</v>
      </c>
      <c r="Z92" s="7">
        <v>1</v>
      </c>
      <c r="AA92" s="7">
        <v>208.04</v>
      </c>
      <c r="AB92" s="37">
        <v>208.04</v>
      </c>
      <c r="AC92" s="37">
        <v>208.04</v>
      </c>
    </row>
    <row r="93" spans="1:29" x14ac:dyDescent="0.2">
      <c r="A93" s="5" t="s">
        <v>2796</v>
      </c>
      <c r="B93" s="21" t="str">
        <f>VLOOKUP(A93,Sheet!B$3:G$2921,2,0)</f>
        <v>Накінечник трубчастий перетин дрота 0,75
мм2, довжина опресувальної частини 8мм,
НТ 0,75-08</v>
      </c>
      <c r="C93" s="22" t="str">
        <f>VLOOKUP(A93,Sheet!B$3:G$2921,3,0)</f>
        <v>шт</v>
      </c>
      <c r="D93" s="23">
        <v>60</v>
      </c>
      <c r="E93" s="24" t="e">
        <f>VLOOKUP(A93,N$3:S$1271,4,FALSE)</f>
        <v>#N/A</v>
      </c>
      <c r="F93" s="30">
        <f t="shared" si="6"/>
        <v>60</v>
      </c>
      <c r="G93" s="25">
        <f>VLOOKUP(A93,Sheet!B$3:G$2921,5,0)</f>
        <v>0.28999999999999998</v>
      </c>
      <c r="H93" s="24" t="e">
        <f>VLOOKUP(A93,N$3:S$1271,5,FALSE)</f>
        <v>#N/A</v>
      </c>
      <c r="I93" s="30">
        <f t="shared" si="7"/>
        <v>0.28999999999999998</v>
      </c>
      <c r="J93" s="25">
        <f>VLOOKUP(A93,Sheet!B$3:G$2921,6,0)</f>
        <v>17.399999999999999</v>
      </c>
      <c r="K93" s="26" t="e">
        <f t="shared" si="8"/>
        <v>#N/A</v>
      </c>
      <c r="L93" s="30">
        <f t="shared" si="9"/>
        <v>17.399999999999999</v>
      </c>
      <c r="N93" t="s">
        <v>4433</v>
      </c>
      <c r="O93" t="s">
        <v>3175</v>
      </c>
      <c r="P93" t="s">
        <v>461</v>
      </c>
      <c r="Q93">
        <v>9</v>
      </c>
      <c r="R93">
        <v>358.04</v>
      </c>
      <c r="S93">
        <v>716.08</v>
      </c>
      <c r="V93" t="str">
        <f t="shared" si="10"/>
        <v>С101-2503-33</v>
      </c>
      <c r="W93" t="e">
        <f t="shared" si="11"/>
        <v>#N/A</v>
      </c>
      <c r="X93" t="s">
        <v>3175</v>
      </c>
      <c r="Y93" s="7" t="s">
        <v>461</v>
      </c>
      <c r="Z93" s="7">
        <v>9</v>
      </c>
      <c r="AA93" s="7">
        <v>358.04</v>
      </c>
      <c r="AB93" s="37">
        <v>716.08</v>
      </c>
      <c r="AC93" s="37">
        <v>716.08</v>
      </c>
    </row>
    <row r="94" spans="1:29" x14ac:dyDescent="0.2">
      <c r="A94" s="5" t="s">
        <v>2797</v>
      </c>
      <c r="B94" s="21" t="str">
        <f>VLOOKUP(A94,Sheet!B$3:G$2921,2,0)</f>
        <v>Накінечник трубчастий перетин дрота 0,5
мм2, довжина опресувальної частини 8мм,
НТ 0,5-08</v>
      </c>
      <c r="C94" s="22" t="str">
        <f>VLOOKUP(A94,Sheet!B$3:G$2921,3,0)</f>
        <v>шт</v>
      </c>
      <c r="D94" s="23">
        <v>20</v>
      </c>
      <c r="E94" s="24" t="e">
        <f>VLOOKUP(A94,N$3:S$1271,4,FALSE)</f>
        <v>#N/A</v>
      </c>
      <c r="F94" s="30">
        <f t="shared" si="6"/>
        <v>20</v>
      </c>
      <c r="G94" s="25">
        <f>VLOOKUP(A94,Sheet!B$3:G$2921,5,0)</f>
        <v>0.28999999999999998</v>
      </c>
      <c r="H94" s="24" t="e">
        <f>VLOOKUP(A94,N$3:S$1271,5,FALSE)</f>
        <v>#N/A</v>
      </c>
      <c r="I94" s="30">
        <f t="shared" si="7"/>
        <v>0.28999999999999998</v>
      </c>
      <c r="J94" s="25">
        <f>VLOOKUP(A94,Sheet!B$3:G$2921,6,0)</f>
        <v>5.8</v>
      </c>
      <c r="K94" s="26" t="e">
        <f t="shared" si="8"/>
        <v>#N/A</v>
      </c>
      <c r="L94" s="30">
        <f t="shared" si="9"/>
        <v>5.8</v>
      </c>
      <c r="N94" t="s">
        <v>4434</v>
      </c>
      <c r="O94" t="s">
        <v>3176</v>
      </c>
      <c r="P94" t="s">
        <v>461</v>
      </c>
      <c r="Q94">
        <v>6</v>
      </c>
      <c r="R94">
        <v>856.04</v>
      </c>
      <c r="S94">
        <v>856.04</v>
      </c>
      <c r="V94" t="str">
        <f t="shared" si="10"/>
        <v>С101-2503-36</v>
      </c>
      <c r="W94" t="e">
        <f t="shared" si="11"/>
        <v>#N/A</v>
      </c>
      <c r="X94" t="s">
        <v>3176</v>
      </c>
      <c r="Y94" s="7" t="s">
        <v>461</v>
      </c>
      <c r="Z94" s="7">
        <v>6</v>
      </c>
      <c r="AA94" s="7">
        <v>856.04</v>
      </c>
      <c r="AB94" s="37">
        <v>856.04</v>
      </c>
      <c r="AC94" s="37">
        <v>856.04</v>
      </c>
    </row>
    <row r="95" spans="1:29" x14ac:dyDescent="0.2">
      <c r="A95" s="5" t="s">
        <v>2798</v>
      </c>
      <c r="B95" s="21" t="str">
        <f>VLOOKUP(A95,Sheet!B$3:G$2921,2,0)</f>
        <v>Накінечник трубчастий перетин дрота 1,0
мм2, довжина опресувальної частини 8мм,
ТЕ 1,0-08</v>
      </c>
      <c r="C95" s="22" t="str">
        <f>VLOOKUP(A95,Sheet!B$3:G$2921,3,0)</f>
        <v>шт</v>
      </c>
      <c r="D95" s="23">
        <v>40</v>
      </c>
      <c r="E95" s="24" t="e">
        <f>VLOOKUP(A95,N$3:S$1271,4,FALSE)</f>
        <v>#N/A</v>
      </c>
      <c r="F95" s="30">
        <f t="shared" si="6"/>
        <v>40</v>
      </c>
      <c r="G95" s="25">
        <f>VLOOKUP(A95,Sheet!B$3:G$2921,5,0)</f>
        <v>0.31</v>
      </c>
      <c r="H95" s="24" t="e">
        <f>VLOOKUP(A95,N$3:S$1271,5,FALSE)</f>
        <v>#N/A</v>
      </c>
      <c r="I95" s="30">
        <f t="shared" si="7"/>
        <v>0.31</v>
      </c>
      <c r="J95" s="25">
        <f>VLOOKUP(A95,Sheet!B$3:G$2921,6,0)</f>
        <v>12.4</v>
      </c>
      <c r="K95" s="26" t="e">
        <f t="shared" si="8"/>
        <v>#N/A</v>
      </c>
      <c r="L95" s="30">
        <f t="shared" si="9"/>
        <v>12.4</v>
      </c>
      <c r="N95" t="s">
        <v>4435</v>
      </c>
      <c r="O95" t="s">
        <v>3177</v>
      </c>
      <c r="P95" t="s">
        <v>461</v>
      </c>
      <c r="Q95">
        <v>35</v>
      </c>
      <c r="R95">
        <v>1372.04</v>
      </c>
      <c r="S95">
        <v>1372.04</v>
      </c>
      <c r="V95" t="str">
        <f t="shared" si="10"/>
        <v>С101-2503-37</v>
      </c>
      <c r="W95" t="e">
        <f t="shared" si="11"/>
        <v>#N/A</v>
      </c>
      <c r="X95" t="s">
        <v>3177</v>
      </c>
      <c r="Y95" s="7" t="s">
        <v>461</v>
      </c>
      <c r="Z95" s="7">
        <v>35</v>
      </c>
      <c r="AA95" s="7">
        <v>1372.04</v>
      </c>
      <c r="AB95" s="37">
        <v>1372.04</v>
      </c>
      <c r="AC95" s="37">
        <v>1372.04</v>
      </c>
    </row>
    <row r="96" spans="1:29" x14ac:dyDescent="0.2">
      <c r="A96" s="5" t="s">
        <v>2828</v>
      </c>
      <c r="B96" s="21" t="str">
        <f>VLOOKUP(A96,Sheet!B$3:G$2921,2,0)</f>
        <v>Коробка IP55 240х190х90</v>
      </c>
      <c r="C96" s="22" t="str">
        <f>VLOOKUP(A96,Sheet!B$3:G$2921,3,0)</f>
        <v>шт</v>
      </c>
      <c r="D96" s="23">
        <v>6</v>
      </c>
      <c r="E96" s="24" t="e">
        <f>VLOOKUP(A96,N$3:S$1271,4,FALSE)</f>
        <v>#N/A</v>
      </c>
      <c r="F96" s="30">
        <f t="shared" si="6"/>
        <v>6</v>
      </c>
      <c r="G96" s="25">
        <f>VLOOKUP(A96,Sheet!B$3:G$2921,5,0)</f>
        <v>442.81</v>
      </c>
      <c r="H96" s="24" t="e">
        <f>VLOOKUP(A96,N$3:S$1271,5,FALSE)</f>
        <v>#N/A</v>
      </c>
      <c r="I96" s="30">
        <f t="shared" si="7"/>
        <v>442.81</v>
      </c>
      <c r="J96" s="25">
        <f>VLOOKUP(A96,Sheet!B$3:G$2921,6,0)</f>
        <v>2656.86</v>
      </c>
      <c r="K96" s="26" t="e">
        <f t="shared" si="8"/>
        <v>#N/A</v>
      </c>
      <c r="L96" s="30">
        <f t="shared" si="9"/>
        <v>2656.86</v>
      </c>
      <c r="N96" t="s">
        <v>4436</v>
      </c>
      <c r="O96" t="s">
        <v>3178</v>
      </c>
      <c r="P96" t="s">
        <v>461</v>
      </c>
      <c r="Q96">
        <v>4</v>
      </c>
      <c r="R96">
        <v>76</v>
      </c>
      <c r="S96">
        <v>304</v>
      </c>
      <c r="V96" t="str">
        <f t="shared" si="10"/>
        <v>С101-2503-38</v>
      </c>
      <c r="W96" t="e">
        <f t="shared" si="11"/>
        <v>#N/A</v>
      </c>
      <c r="X96" t="s">
        <v>3178</v>
      </c>
      <c r="Y96" s="7" t="s">
        <v>461</v>
      </c>
      <c r="Z96" s="7">
        <v>4</v>
      </c>
      <c r="AA96" s="7">
        <v>76</v>
      </c>
      <c r="AB96" s="37">
        <v>304</v>
      </c>
      <c r="AC96" s="37">
        <v>304</v>
      </c>
    </row>
    <row r="97" spans="1:29" x14ac:dyDescent="0.2">
      <c r="A97" s="5" t="s">
        <v>1845</v>
      </c>
      <c r="B97" s="21" t="str">
        <f>VLOOKUP(A97,Sheet!B$3:G$2921,2,0)</f>
        <v>Коробки клемнi ККС-4</v>
      </c>
      <c r="C97" s="22" t="str">
        <f>VLOOKUP(A97,Sheet!B$3:G$2921,3,0)</f>
        <v>шт</v>
      </c>
      <c r="D97" s="23">
        <v>9</v>
      </c>
      <c r="E97" s="24" t="e">
        <f>VLOOKUP(A97,N$3:S$1271,4,FALSE)</f>
        <v>#N/A</v>
      </c>
      <c r="F97" s="30">
        <f t="shared" si="6"/>
        <v>9</v>
      </c>
      <c r="G97" s="25">
        <f>VLOOKUP(A97,Sheet!B$3:G$2921,5,0)</f>
        <v>146.37</v>
      </c>
      <c r="H97" s="24" t="e">
        <f>VLOOKUP(A97,N$3:S$1271,5,FALSE)</f>
        <v>#N/A</v>
      </c>
      <c r="I97" s="30">
        <f t="shared" si="7"/>
        <v>146.37</v>
      </c>
      <c r="J97" s="25">
        <f>VLOOKUP(A97,Sheet!B$3:G$2921,6,0)</f>
        <v>146.37</v>
      </c>
      <c r="K97" s="26" t="e">
        <f t="shared" si="8"/>
        <v>#N/A</v>
      </c>
      <c r="L97" s="30">
        <f t="shared" si="9"/>
        <v>146.37</v>
      </c>
      <c r="N97" t="s">
        <v>4437</v>
      </c>
      <c r="O97" t="s">
        <v>3179</v>
      </c>
      <c r="P97" t="s">
        <v>461</v>
      </c>
      <c r="Q97">
        <v>25</v>
      </c>
      <c r="R97">
        <v>88</v>
      </c>
      <c r="S97">
        <v>2200</v>
      </c>
      <c r="V97" t="str">
        <f t="shared" si="10"/>
        <v>С101-2503-39</v>
      </c>
      <c r="W97" t="e">
        <f t="shared" si="11"/>
        <v>#N/A</v>
      </c>
      <c r="X97" t="s">
        <v>3179</v>
      </c>
      <c r="Y97" s="7" t="s">
        <v>461</v>
      </c>
      <c r="Z97" s="7">
        <v>25</v>
      </c>
      <c r="AA97" s="7">
        <v>88</v>
      </c>
      <c r="AB97" s="37">
        <v>2200</v>
      </c>
      <c r="AC97" s="37">
        <v>2200</v>
      </c>
    </row>
    <row r="98" spans="1:29" x14ac:dyDescent="0.2">
      <c r="A98" s="5" t="s">
        <v>1850</v>
      </c>
      <c r="B98" s="21" t="str">
        <f>VLOOKUP(A98,Sheet!B$3:G$2921,2,0)</f>
        <v>Коробка вiдгалужувальна</v>
      </c>
      <c r="C98" s="22" t="str">
        <f>VLOOKUP(A98,Sheet!B$3:G$2921,3,0)</f>
        <v>шт</v>
      </c>
      <c r="D98" s="23">
        <v>5</v>
      </c>
      <c r="E98" s="24" t="e">
        <f>VLOOKUP(A98,N$3:S$1271,4,FALSE)</f>
        <v>#N/A</v>
      </c>
      <c r="F98" s="30">
        <f t="shared" si="6"/>
        <v>5</v>
      </c>
      <c r="G98" s="25">
        <f>VLOOKUP(A98,Sheet!B$3:G$2921,5,0)</f>
        <v>33.340000000000003</v>
      </c>
      <c r="H98" s="24" t="e">
        <f>VLOOKUP(A98,N$3:S$1271,5,FALSE)</f>
        <v>#N/A</v>
      </c>
      <c r="I98" s="30">
        <f t="shared" si="7"/>
        <v>33.340000000000003</v>
      </c>
      <c r="J98" s="25">
        <f>VLOOKUP(A98,Sheet!B$3:G$2921,6,0)</f>
        <v>66.680000000000007</v>
      </c>
      <c r="K98" s="26" t="e">
        <f t="shared" si="8"/>
        <v>#N/A</v>
      </c>
      <c r="L98" s="30">
        <f t="shared" si="9"/>
        <v>66.680000000000007</v>
      </c>
      <c r="N98" t="s">
        <v>4438</v>
      </c>
      <c r="O98" t="s">
        <v>3180</v>
      </c>
      <c r="P98" t="s">
        <v>461</v>
      </c>
      <c r="Q98">
        <v>13</v>
      </c>
      <c r="R98">
        <v>158</v>
      </c>
      <c r="S98">
        <v>2054</v>
      </c>
      <c r="V98" t="str">
        <f t="shared" si="10"/>
        <v>С101-2503-40</v>
      </c>
      <c r="W98" t="e">
        <f t="shared" si="11"/>
        <v>#N/A</v>
      </c>
      <c r="X98" t="s">
        <v>3180</v>
      </c>
      <c r="Y98" s="7" t="s">
        <v>461</v>
      </c>
      <c r="Z98" s="7">
        <v>13</v>
      </c>
      <c r="AA98" s="7">
        <v>158</v>
      </c>
      <c r="AB98" s="37">
        <v>2054</v>
      </c>
      <c r="AC98" s="37">
        <v>2054</v>
      </c>
    </row>
    <row r="99" spans="1:29" x14ac:dyDescent="0.2">
      <c r="A99" s="5" t="s">
        <v>1556</v>
      </c>
      <c r="B99" s="21" t="str">
        <f>VLOOKUP(A99,Sheet!B$3:G$2921,2,0)</f>
        <v>35мм монтажна DIN-рейка 60см</v>
      </c>
      <c r="C99" s="22" t="str">
        <f>VLOOKUP(A99,Sheet!B$3:G$2921,3,0)</f>
        <v>1000шт</v>
      </c>
      <c r="D99" s="23">
        <v>3.0000000000000001E-3</v>
      </c>
      <c r="E99" s="24" t="e">
        <f>VLOOKUP(A99,N$3:S$1271,4,FALSE)</f>
        <v>#N/A</v>
      </c>
      <c r="F99" s="30">
        <f t="shared" si="6"/>
        <v>3.0000000000000001E-3</v>
      </c>
      <c r="G99" s="25">
        <f>VLOOKUP(A99,Sheet!B$3:G$2921,5,0)</f>
        <v>16688.41</v>
      </c>
      <c r="H99" s="24" t="e">
        <f>VLOOKUP(A99,N$3:S$1271,5,FALSE)</f>
        <v>#N/A</v>
      </c>
      <c r="I99" s="30">
        <f t="shared" si="7"/>
        <v>16688.41</v>
      </c>
      <c r="J99" s="25">
        <f>VLOOKUP(A99,Sheet!B$3:G$2921,6,0)</f>
        <v>50.07</v>
      </c>
      <c r="K99" s="26" t="e">
        <f t="shared" si="8"/>
        <v>#N/A</v>
      </c>
      <c r="L99" s="30">
        <f t="shared" si="9"/>
        <v>50.07</v>
      </c>
      <c r="N99" t="s">
        <v>4439</v>
      </c>
      <c r="O99" t="s">
        <v>3181</v>
      </c>
      <c r="P99" t="s">
        <v>461</v>
      </c>
      <c r="Q99">
        <v>2</v>
      </c>
      <c r="R99">
        <v>262</v>
      </c>
      <c r="S99">
        <v>524</v>
      </c>
      <c r="V99" t="str">
        <f t="shared" si="10"/>
        <v>С101-2503-41</v>
      </c>
      <c r="W99" t="e">
        <f t="shared" si="11"/>
        <v>#N/A</v>
      </c>
      <c r="X99" t="s">
        <v>3181</v>
      </c>
      <c r="Y99" s="7" t="s">
        <v>461</v>
      </c>
      <c r="Z99" s="7">
        <v>2</v>
      </c>
      <c r="AA99" s="7">
        <v>262</v>
      </c>
      <c r="AB99" s="37">
        <v>524</v>
      </c>
      <c r="AC99" s="37">
        <v>524</v>
      </c>
    </row>
    <row r="100" spans="1:29" x14ac:dyDescent="0.2">
      <c r="A100" s="5" t="s">
        <v>1559</v>
      </c>
      <c r="B100" s="21" t="str">
        <f>VLOOKUP(A100,Sheet!B$3:G$2921,2,0)</f>
        <v>Клемні затискачи ЗНИ-4</v>
      </c>
      <c r="C100" s="22" t="str">
        <f>VLOOKUP(A100,Sheet!B$3:G$2921,3,0)</f>
        <v>1000шт</v>
      </c>
      <c r="D100" s="23">
        <v>0.05</v>
      </c>
      <c r="E100" s="24" t="e">
        <f>VLOOKUP(A100,N$3:S$1271,4,FALSE)</f>
        <v>#N/A</v>
      </c>
      <c r="F100" s="30">
        <f t="shared" si="6"/>
        <v>0.05</v>
      </c>
      <c r="G100" s="25">
        <f>VLOOKUP(A100,Sheet!B$3:G$2921,5,0)</f>
        <v>9498.2999999999993</v>
      </c>
      <c r="H100" s="24" t="e">
        <f>VLOOKUP(A100,N$3:S$1271,5,FALSE)</f>
        <v>#N/A</v>
      </c>
      <c r="I100" s="30">
        <f t="shared" si="7"/>
        <v>9498.2999999999993</v>
      </c>
      <c r="J100" s="25">
        <f>VLOOKUP(A100,Sheet!B$3:G$2921,6,0)</f>
        <v>379.93</v>
      </c>
      <c r="K100" s="26" t="e">
        <f t="shared" si="8"/>
        <v>#N/A</v>
      </c>
      <c r="L100" s="30">
        <f t="shared" si="9"/>
        <v>379.93</v>
      </c>
      <c r="N100" t="s">
        <v>4440</v>
      </c>
      <c r="O100" t="s">
        <v>3182</v>
      </c>
      <c r="P100" t="s">
        <v>461</v>
      </c>
      <c r="Q100">
        <v>8</v>
      </c>
      <c r="R100">
        <v>760</v>
      </c>
      <c r="S100">
        <v>4560</v>
      </c>
      <c r="V100" t="str">
        <f t="shared" si="10"/>
        <v>С101-2503-43</v>
      </c>
      <c r="W100" t="e">
        <f t="shared" si="11"/>
        <v>#N/A</v>
      </c>
      <c r="X100" t="s">
        <v>3182</v>
      </c>
      <c r="Y100" s="7" t="s">
        <v>461</v>
      </c>
      <c r="Z100" s="7">
        <v>8</v>
      </c>
      <c r="AA100" s="7">
        <v>760</v>
      </c>
      <c r="AB100" s="37">
        <v>4560</v>
      </c>
      <c r="AC100" s="37">
        <v>4560</v>
      </c>
    </row>
    <row r="101" spans="1:29" x14ac:dyDescent="0.2">
      <c r="A101" s="5" t="s">
        <v>1705</v>
      </c>
      <c r="B101" s="21" t="str">
        <f>VLOOKUP(A101,Sheet!B$3:G$2921,2,0)</f>
        <v>Розетка штепсельна 2-х полюсна з третім
заземлювальним контактом, 10 А, 220 В,
прихований монтаж, ІР 20, подвійна</v>
      </c>
      <c r="C101" s="22" t="str">
        <f>VLOOKUP(A101,Sheet!B$3:G$2921,3,0)</f>
        <v>шт</v>
      </c>
      <c r="D101" s="23">
        <v>48</v>
      </c>
      <c r="E101" s="24" t="e">
        <f>VLOOKUP(A101,N$3:S$1271,4,FALSE)</f>
        <v>#N/A</v>
      </c>
      <c r="F101" s="30">
        <f t="shared" si="6"/>
        <v>48</v>
      </c>
      <c r="G101" s="25">
        <f>VLOOKUP(A101,Sheet!B$3:G$2921,5,0)</f>
        <v>67.52</v>
      </c>
      <c r="H101" s="24" t="e">
        <f>VLOOKUP(A101,N$3:S$1271,5,FALSE)</f>
        <v>#N/A</v>
      </c>
      <c r="I101" s="30">
        <f t="shared" si="7"/>
        <v>67.52</v>
      </c>
      <c r="J101" s="25">
        <f>VLOOKUP(A101,Sheet!B$3:G$2921,6,0)</f>
        <v>3173.44</v>
      </c>
      <c r="K101" s="26" t="e">
        <f t="shared" si="8"/>
        <v>#N/A</v>
      </c>
      <c r="L101" s="30">
        <f t="shared" si="9"/>
        <v>3173.44</v>
      </c>
      <c r="N101" t="s">
        <v>4441</v>
      </c>
      <c r="O101" t="s">
        <v>3183</v>
      </c>
      <c r="P101" t="s">
        <v>461</v>
      </c>
      <c r="Q101">
        <v>18</v>
      </c>
      <c r="R101">
        <v>1420</v>
      </c>
      <c r="S101">
        <v>8520</v>
      </c>
      <c r="V101" t="str">
        <f t="shared" si="10"/>
        <v>С101-2503-45</v>
      </c>
      <c r="W101" t="e">
        <f t="shared" si="11"/>
        <v>#N/A</v>
      </c>
      <c r="X101" t="s">
        <v>3183</v>
      </c>
      <c r="Y101" s="7" t="s">
        <v>461</v>
      </c>
      <c r="Z101" s="7">
        <v>18</v>
      </c>
      <c r="AA101" s="7">
        <v>1420</v>
      </c>
      <c r="AB101" s="37">
        <v>8520</v>
      </c>
      <c r="AC101" s="37">
        <v>8520</v>
      </c>
    </row>
    <row r="102" spans="1:29" x14ac:dyDescent="0.2">
      <c r="A102" s="5" t="s">
        <v>1659</v>
      </c>
      <c r="B102" s="21" t="str">
        <f>VLOOKUP(A102,Sheet!B$3:G$2921,2,0)</f>
        <v>Вимикач незаглиблений для вiдкритої
проводки</v>
      </c>
      <c r="C102" s="22" t="str">
        <f>VLOOKUP(A102,Sheet!B$3:G$2921,3,0)</f>
        <v>шт</v>
      </c>
      <c r="D102" s="23">
        <v>2</v>
      </c>
      <c r="E102" s="24" t="e">
        <f>VLOOKUP(A102,N$3:S$1271,4,FALSE)</f>
        <v>#N/A</v>
      </c>
      <c r="F102" s="30">
        <f t="shared" si="6"/>
        <v>2</v>
      </c>
      <c r="G102" s="25">
        <f>VLOOKUP(A102,Sheet!B$3:G$2921,5,0)</f>
        <v>73.34</v>
      </c>
      <c r="H102" s="24" t="e">
        <f>VLOOKUP(A102,N$3:S$1271,5,FALSE)</f>
        <v>#N/A</v>
      </c>
      <c r="I102" s="30">
        <f t="shared" si="7"/>
        <v>73.34</v>
      </c>
      <c r="J102" s="25">
        <f>VLOOKUP(A102,Sheet!B$3:G$2921,6,0)</f>
        <v>146.68</v>
      </c>
      <c r="K102" s="26" t="e">
        <f t="shared" si="8"/>
        <v>#N/A</v>
      </c>
      <c r="L102" s="30">
        <f t="shared" si="9"/>
        <v>146.68</v>
      </c>
      <c r="N102" t="s">
        <v>4442</v>
      </c>
      <c r="O102" t="s">
        <v>3184</v>
      </c>
      <c r="P102" t="s">
        <v>461</v>
      </c>
      <c r="Q102">
        <v>45</v>
      </c>
      <c r="R102">
        <v>2074</v>
      </c>
      <c r="S102">
        <v>20740</v>
      </c>
      <c r="V102" t="str">
        <f t="shared" si="10"/>
        <v>С101-2503-46</v>
      </c>
      <c r="W102" t="e">
        <f t="shared" si="11"/>
        <v>#N/A</v>
      </c>
      <c r="X102" t="s">
        <v>3184</v>
      </c>
      <c r="Y102" s="7" t="s">
        <v>461</v>
      </c>
      <c r="Z102" s="7">
        <v>45</v>
      </c>
      <c r="AA102" s="7">
        <v>2074</v>
      </c>
      <c r="AB102" s="37">
        <v>20740</v>
      </c>
      <c r="AC102" s="37">
        <v>20740</v>
      </c>
    </row>
    <row r="103" spans="1:29" x14ac:dyDescent="0.2">
      <c r="A103" s="5" t="s">
        <v>1653</v>
      </c>
      <c r="B103" s="21" t="str">
        <f>VLOOKUP(A103,Sheet!B$3:G$2921,2,0)</f>
        <v>Вимикач одноклавішний, 6 А, 220 В,
прихований монтаж, ІР 20</v>
      </c>
      <c r="C103" s="22" t="str">
        <f>VLOOKUP(A103,Sheet!B$3:G$2921,3,0)</f>
        <v>шт</v>
      </c>
      <c r="D103" s="23">
        <v>53</v>
      </c>
      <c r="E103" s="24" t="e">
        <f>VLOOKUP(A103,N$3:S$1271,4,FALSE)</f>
        <v>#N/A</v>
      </c>
      <c r="F103" s="30">
        <f t="shared" si="6"/>
        <v>53</v>
      </c>
      <c r="G103" s="25">
        <f>VLOOKUP(A103,Sheet!B$3:G$2921,5,0)</f>
        <v>60.54</v>
      </c>
      <c r="H103" s="24" t="e">
        <f>VLOOKUP(A103,N$3:S$1271,5,FALSE)</f>
        <v>#N/A</v>
      </c>
      <c r="I103" s="30">
        <f t="shared" si="7"/>
        <v>60.54</v>
      </c>
      <c r="J103" s="25">
        <f>VLOOKUP(A103,Sheet!B$3:G$2921,6,0)</f>
        <v>1876.74</v>
      </c>
      <c r="K103" s="26" t="e">
        <f t="shared" si="8"/>
        <v>#N/A</v>
      </c>
      <c r="L103" s="30">
        <f t="shared" si="9"/>
        <v>1876.74</v>
      </c>
      <c r="N103" t="s">
        <v>4443</v>
      </c>
      <c r="O103" t="s">
        <v>3185</v>
      </c>
      <c r="P103" t="s">
        <v>461</v>
      </c>
      <c r="Q103">
        <v>41</v>
      </c>
      <c r="R103">
        <v>718.04</v>
      </c>
      <c r="S103">
        <v>16514.919999999998</v>
      </c>
      <c r="V103" t="str">
        <f t="shared" si="10"/>
        <v>С101-2503-48</v>
      </c>
      <c r="W103" t="e">
        <f t="shared" si="11"/>
        <v>#N/A</v>
      </c>
      <c r="X103" t="s">
        <v>3185</v>
      </c>
      <c r="Y103" s="7" t="s">
        <v>461</v>
      </c>
      <c r="Z103" s="7">
        <v>41</v>
      </c>
      <c r="AA103" s="7">
        <v>718.04</v>
      </c>
      <c r="AB103" s="37">
        <v>16514.919999999998</v>
      </c>
      <c r="AC103" s="37">
        <v>16514.919999999998</v>
      </c>
    </row>
    <row r="104" spans="1:29" x14ac:dyDescent="0.2">
      <c r="A104" s="5" t="s">
        <v>2357</v>
      </c>
      <c r="B104" s="21" t="str">
        <f>VLOOKUP(A104,Sheet!B$3:G$2921,2,0)</f>
        <v>Розроблення ґрунту у вiдвал екскаваторами
"драглайн" або "зворотна лопата" з ковшом
мiсткiстю 0,25 м3, група ґрунтiв 1</v>
      </c>
      <c r="C104" s="22" t="str">
        <f>VLOOKUP(A104,Sheet!B$3:G$2921,3,0)</f>
        <v>1000м3</v>
      </c>
      <c r="D104" s="23">
        <v>4.385E-2</v>
      </c>
      <c r="E104" s="24">
        <f>VLOOKUP(A104,N$3:S$1271,4,FALSE)</f>
        <v>0.15726999999999999</v>
      </c>
      <c r="F104" s="30">
        <f t="shared" si="6"/>
        <v>-0.11341999999999999</v>
      </c>
      <c r="G104" s="25">
        <f>VLOOKUP(A104,Sheet!B$3:G$2921,5,0)</f>
        <v>69349.41</v>
      </c>
      <c r="H104" s="24">
        <f>VLOOKUP(A104,N$3:S$1271,5,FALSE)</f>
        <v>69352.570000000007</v>
      </c>
      <c r="I104" s="30">
        <f t="shared" si="7"/>
        <v>-3.1600000000034925</v>
      </c>
      <c r="J104" s="25">
        <f>VLOOKUP(A104,Sheet!B$3:G$2921,6,0)</f>
        <v>561.73</v>
      </c>
      <c r="K104" s="26">
        <f t="shared" si="8"/>
        <v>2412.4299999999998</v>
      </c>
      <c r="L104" s="30">
        <f t="shared" si="9"/>
        <v>-1850.6999999999998</v>
      </c>
      <c r="N104" t="s">
        <v>4444</v>
      </c>
      <c r="O104" t="s">
        <v>3186</v>
      </c>
      <c r="P104" t="s">
        <v>461</v>
      </c>
      <c r="Q104">
        <v>2</v>
      </c>
      <c r="R104">
        <v>110.04</v>
      </c>
      <c r="S104">
        <v>220.08</v>
      </c>
      <c r="V104" t="str">
        <f t="shared" si="10"/>
        <v>С101-2503-49</v>
      </c>
      <c r="W104" t="e">
        <f t="shared" si="11"/>
        <v>#N/A</v>
      </c>
      <c r="X104" t="s">
        <v>3186</v>
      </c>
      <c r="Y104" s="7" t="s">
        <v>461</v>
      </c>
      <c r="Z104" s="7">
        <v>2</v>
      </c>
      <c r="AA104" s="7">
        <v>110.04</v>
      </c>
      <c r="AB104" s="37">
        <v>220.08</v>
      </c>
      <c r="AC104" s="37">
        <v>220.08</v>
      </c>
    </row>
    <row r="105" spans="1:29" x14ac:dyDescent="0.2">
      <c r="A105" s="5" t="s">
        <v>16</v>
      </c>
      <c r="B105" s="21" t="str">
        <f>VLOOKUP(A105,Sheet!B$3:G$2921,2,0)</f>
        <v>Ущiльнення ґрунту пневматичними
трамбiвками, група ґрунтiв 1, 2</v>
      </c>
      <c r="C105" s="22" t="str">
        <f>VLOOKUP(A105,Sheet!B$3:G$2921,3,0)</f>
        <v>100м3</v>
      </c>
      <c r="D105" s="23">
        <v>0.95810000000000006</v>
      </c>
      <c r="E105" s="24">
        <f>VLOOKUP(A105,N$3:S$1271,4,FALSE)</f>
        <v>1.7962000000000002</v>
      </c>
      <c r="F105" s="30">
        <f t="shared" si="6"/>
        <v>-0.83810000000000018</v>
      </c>
      <c r="G105" s="25">
        <f>VLOOKUP(A105,Sheet!B$3:G$2921,5,0)</f>
        <v>2440.91</v>
      </c>
      <c r="H105" s="24">
        <f>VLOOKUP(A105,N$3:S$1271,5,FALSE)</f>
        <v>1381.04</v>
      </c>
      <c r="I105" s="30">
        <f t="shared" si="7"/>
        <v>1059.8699999999999</v>
      </c>
      <c r="J105" s="25">
        <f>VLOOKUP(A105,Sheet!B$3:G$2921,6,0)</f>
        <v>659.05</v>
      </c>
      <c r="K105" s="26">
        <f t="shared" si="8"/>
        <v>290.02</v>
      </c>
      <c r="L105" s="30">
        <f t="shared" si="9"/>
        <v>369.03</v>
      </c>
      <c r="N105" t="s">
        <v>4445</v>
      </c>
      <c r="O105" t="s">
        <v>3187</v>
      </c>
      <c r="P105" t="s">
        <v>461</v>
      </c>
      <c r="Q105">
        <v>9</v>
      </c>
      <c r="R105">
        <v>494.04</v>
      </c>
      <c r="S105">
        <v>988.08</v>
      </c>
      <c r="V105" t="str">
        <f t="shared" si="10"/>
        <v>С101-2503-50</v>
      </c>
      <c r="W105" t="e">
        <f t="shared" si="11"/>
        <v>#N/A</v>
      </c>
      <c r="X105" t="s">
        <v>3187</v>
      </c>
      <c r="Y105" s="7" t="s">
        <v>461</v>
      </c>
      <c r="Z105" s="7">
        <v>9</v>
      </c>
      <c r="AA105" s="7">
        <v>494.04</v>
      </c>
      <c r="AB105" s="37">
        <v>988.08</v>
      </c>
      <c r="AC105" s="37">
        <v>988.08</v>
      </c>
    </row>
    <row r="106" spans="1:29" x14ac:dyDescent="0.2">
      <c r="A106" s="5" t="s">
        <v>8</v>
      </c>
      <c r="B106" s="21" t="str">
        <f>VLOOKUP(A106,Sheet!B$3:G$2921,2,0)</f>
        <v>Розроблення ґрунту у вiдвал екскаваторами
"драглайн" або "зворотна лопата" з ковшом
мiсткiстю 0,25 м3, група ґрунтiв 2</v>
      </c>
      <c r="C106" s="22" t="str">
        <f>VLOOKUP(A106,Sheet!B$3:G$2921,3,0)</f>
        <v>1000м3</v>
      </c>
      <c r="D106" s="23">
        <v>4.3920000000000001E-2</v>
      </c>
      <c r="E106" s="24">
        <f>VLOOKUP(A106,N$3:S$1271,4,FALSE)</f>
        <v>0.1178</v>
      </c>
      <c r="F106" s="30">
        <f t="shared" si="6"/>
        <v>-7.3880000000000001E-2</v>
      </c>
      <c r="G106" s="25">
        <f>VLOOKUP(A106,Sheet!B$3:G$2921,5,0)</f>
        <v>89242.51</v>
      </c>
      <c r="H106" s="24">
        <f>VLOOKUP(A106,N$3:S$1271,5,FALSE)</f>
        <v>89246.58</v>
      </c>
      <c r="I106" s="30">
        <f t="shared" si="7"/>
        <v>-4.0700000000069849</v>
      </c>
      <c r="J106" s="25">
        <f>VLOOKUP(A106,Sheet!B$3:G$2921,6,0)</f>
        <v>1642.06</v>
      </c>
      <c r="K106" s="26">
        <f t="shared" si="8"/>
        <v>3123.63</v>
      </c>
      <c r="L106" s="30">
        <f t="shared" si="9"/>
        <v>-1481.5700000000002</v>
      </c>
      <c r="N106" t="s">
        <v>4446</v>
      </c>
      <c r="O106" t="s">
        <v>3188</v>
      </c>
      <c r="P106" t="s">
        <v>461</v>
      </c>
      <c r="Q106">
        <v>25</v>
      </c>
      <c r="R106">
        <v>150.04</v>
      </c>
      <c r="S106">
        <v>3751</v>
      </c>
      <c r="V106" t="str">
        <f t="shared" si="10"/>
        <v>С101-2503-51</v>
      </c>
      <c r="W106" t="e">
        <f t="shared" si="11"/>
        <v>#N/A</v>
      </c>
      <c r="X106" t="s">
        <v>3188</v>
      </c>
      <c r="Y106" s="7" t="s">
        <v>461</v>
      </c>
      <c r="Z106" s="7">
        <v>25</v>
      </c>
      <c r="AA106" s="7">
        <v>150.04</v>
      </c>
      <c r="AB106" s="37">
        <v>3751</v>
      </c>
      <c r="AC106" s="37">
        <v>3751</v>
      </c>
    </row>
    <row r="107" spans="1:29" x14ac:dyDescent="0.2">
      <c r="A107" s="5" t="s">
        <v>2504</v>
      </c>
      <c r="B107" s="21" t="str">
        <f>VLOOKUP(A107,Sheet!B$3:G$2921,2,0)</f>
        <v>Розробка грунту вручну з крiпленням у
траншеях шириною до 2 м, глибиною до 2 м,
група грунтiв 1 /з вертикальними стiнками
без крiплень /</v>
      </c>
      <c r="C107" s="22" t="str">
        <f>VLOOKUP(A107,Sheet!B$3:G$2921,3,0)</f>
        <v>100м3</v>
      </c>
      <c r="D107" s="23">
        <v>0.19650000000000001</v>
      </c>
      <c r="E107" s="24">
        <f>VLOOKUP(A107,N$3:S$1271,4,FALSE)</f>
        <v>0.14560000000000001</v>
      </c>
      <c r="F107" s="30">
        <f t="shared" si="6"/>
        <v>5.0900000000000001E-2</v>
      </c>
      <c r="G107" s="25">
        <f>VLOOKUP(A107,Sheet!B$3:G$2921,5,0)</f>
        <v>11373.34</v>
      </c>
      <c r="H107" s="24">
        <f>VLOOKUP(A107,N$3:S$1271,5,FALSE)</f>
        <v>10380.200000000001</v>
      </c>
      <c r="I107" s="30">
        <f t="shared" si="7"/>
        <v>993.13999999999942</v>
      </c>
      <c r="J107" s="25">
        <f>VLOOKUP(A107,Sheet!B$3:G$2921,6,0)</f>
        <v>1406.88</v>
      </c>
      <c r="K107" s="26">
        <f t="shared" si="8"/>
        <v>755.68</v>
      </c>
      <c r="L107" s="30">
        <f t="shared" si="9"/>
        <v>651.20000000000016</v>
      </c>
      <c r="N107" t="s">
        <v>4447</v>
      </c>
      <c r="O107" t="s">
        <v>3189</v>
      </c>
      <c r="P107" t="s">
        <v>461</v>
      </c>
      <c r="Q107">
        <v>2</v>
      </c>
      <c r="R107">
        <v>168.04</v>
      </c>
      <c r="S107">
        <v>336.08</v>
      </c>
      <c r="V107" t="str">
        <f t="shared" si="10"/>
        <v>С101-2503-52</v>
      </c>
      <c r="W107" t="e">
        <f t="shared" si="11"/>
        <v>#N/A</v>
      </c>
      <c r="X107" t="s">
        <v>3189</v>
      </c>
      <c r="Y107" s="7" t="s">
        <v>461</v>
      </c>
      <c r="Z107" s="7">
        <v>2</v>
      </c>
      <c r="AA107" s="7">
        <v>168.04</v>
      </c>
      <c r="AB107" s="37">
        <v>336.08</v>
      </c>
      <c r="AC107" s="37">
        <v>336.08</v>
      </c>
    </row>
    <row r="108" spans="1:29" x14ac:dyDescent="0.2">
      <c r="A108" s="5" t="s">
        <v>2003</v>
      </c>
      <c r="B108" s="21" t="str">
        <f>VLOOKUP(A108,Sheet!B$3:G$2921,2,0)</f>
        <v>Розробка ґрунту вручну з крiпленням у
траншеях шириною до 2 м, глибиною до 3 м,
група ґрунтiв 1</v>
      </c>
      <c r="C108" s="22" t="str">
        <f>VLOOKUP(A108,Sheet!B$3:G$2921,3,0)</f>
        <v>100м3</v>
      </c>
      <c r="D108" s="23">
        <v>1.9500000000000002</v>
      </c>
      <c r="E108" s="24">
        <f>VLOOKUP(A108,N$3:S$1271,4,FALSE)</f>
        <v>0.33540000000000003</v>
      </c>
      <c r="F108" s="30">
        <f t="shared" si="6"/>
        <v>1.6146000000000003</v>
      </c>
      <c r="G108" s="25">
        <f>VLOOKUP(A108,Sheet!B$3:G$2921,5,0)</f>
        <v>22291.75</v>
      </c>
      <c r="H108" s="24">
        <f>VLOOKUP(A108,N$3:S$1271,5,FALSE)</f>
        <v>20345.189999999999</v>
      </c>
      <c r="I108" s="30">
        <f t="shared" si="7"/>
        <v>1946.5600000000013</v>
      </c>
      <c r="J108" s="25">
        <f>VLOOKUP(A108,Sheet!B$3:G$2921,6,0)</f>
        <v>43468.91</v>
      </c>
      <c r="K108" s="26">
        <f t="shared" si="8"/>
        <v>3411.89</v>
      </c>
      <c r="L108" s="30">
        <f t="shared" si="9"/>
        <v>40057.020000000004</v>
      </c>
      <c r="N108" t="s">
        <v>4448</v>
      </c>
      <c r="O108" t="s">
        <v>3190</v>
      </c>
      <c r="P108" t="s">
        <v>461</v>
      </c>
      <c r="Q108">
        <v>65</v>
      </c>
      <c r="R108">
        <v>206.04</v>
      </c>
      <c r="S108">
        <v>7623.48</v>
      </c>
      <c r="V108" t="str">
        <f t="shared" si="10"/>
        <v>С101-2503-54</v>
      </c>
      <c r="W108" t="e">
        <f t="shared" si="11"/>
        <v>#N/A</v>
      </c>
      <c r="X108" t="s">
        <v>3190</v>
      </c>
      <c r="Y108" s="7" t="s">
        <v>461</v>
      </c>
      <c r="Z108" s="7">
        <v>65</v>
      </c>
      <c r="AA108" s="7">
        <v>206.04</v>
      </c>
      <c r="AB108" s="37">
        <v>7623.48</v>
      </c>
      <c r="AC108" s="37">
        <v>7623.48</v>
      </c>
    </row>
    <row r="109" spans="1:29" x14ac:dyDescent="0.2">
      <c r="A109" s="5" t="s">
        <v>2362</v>
      </c>
      <c r="B109" s="21" t="str">
        <f>VLOOKUP(A109,Sheet!B$3:G$2921,2,0)</f>
        <v>Розробка ґрунту вручну в траншеях
шириною понад 2 м i котлованах площею
перерiзу до 5 м2 з крiпленнями при глибинi
траншей i котлованiв до 3 м, група ґрунтiв 2</v>
      </c>
      <c r="C109" s="22" t="str">
        <f>VLOOKUP(A109,Sheet!B$3:G$2921,3,0)</f>
        <v>100м3</v>
      </c>
      <c r="D109" s="23">
        <v>1.6E-2</v>
      </c>
      <c r="E109" s="24">
        <f>VLOOKUP(A109,N$3:S$1271,4,FALSE)</f>
        <v>3.2000000000000001E-2</v>
      </c>
      <c r="F109" s="30">
        <f t="shared" si="6"/>
        <v>-1.6E-2</v>
      </c>
      <c r="G109" s="25">
        <f>VLOOKUP(A109,Sheet!B$3:G$2921,5,0)</f>
        <v>30046.07</v>
      </c>
      <c r="H109" s="24">
        <f>VLOOKUP(A109,N$3:S$1271,5,FALSE)</f>
        <v>30166.84</v>
      </c>
      <c r="I109" s="30">
        <f t="shared" si="7"/>
        <v>-120.77000000000044</v>
      </c>
      <c r="J109" s="25">
        <f>VLOOKUP(A109,Sheet!B$3:G$2921,6,0)</f>
        <v>480.74</v>
      </c>
      <c r="K109" s="26">
        <f t="shared" si="8"/>
        <v>482.67</v>
      </c>
      <c r="L109" s="30">
        <f t="shared" si="9"/>
        <v>-1.9300000000000068</v>
      </c>
      <c r="N109" t="s">
        <v>4449</v>
      </c>
      <c r="O109" t="s">
        <v>3191</v>
      </c>
      <c r="P109" t="s">
        <v>461</v>
      </c>
      <c r="Q109">
        <v>25</v>
      </c>
      <c r="R109">
        <v>858.04</v>
      </c>
      <c r="S109">
        <v>6864.32</v>
      </c>
      <c r="V109" t="str">
        <f t="shared" si="10"/>
        <v>С101-2503-61</v>
      </c>
      <c r="W109" t="e">
        <f t="shared" si="11"/>
        <v>#N/A</v>
      </c>
      <c r="X109" t="s">
        <v>3191</v>
      </c>
      <c r="Y109" s="7" t="s">
        <v>461</v>
      </c>
      <c r="Z109" s="7">
        <v>25</v>
      </c>
      <c r="AA109" s="7">
        <v>858.04</v>
      </c>
      <c r="AB109" s="37">
        <v>6864.32</v>
      </c>
      <c r="AC109" s="37">
        <v>6864.32</v>
      </c>
    </row>
    <row r="110" spans="1:29" x14ac:dyDescent="0.2">
      <c r="A110" s="5" t="s">
        <v>2008</v>
      </c>
      <c r="B110" s="21" t="str">
        <f>VLOOKUP(A110,Sheet!B$3:G$2921,2,0)</f>
        <v>Розробка ґрунту вручну в траншеях
глибиною до 2 м без крiплень з укосами,
група ґрунтiв 1</v>
      </c>
      <c r="C110" s="22" t="str">
        <f>VLOOKUP(A110,Sheet!B$3:G$2921,3,0)</f>
        <v>100м3</v>
      </c>
      <c r="D110" s="23">
        <v>0.13300000000000001</v>
      </c>
      <c r="E110" s="24" t="e">
        <f>VLOOKUP(A110,N$3:S$1271,4,FALSE)</f>
        <v>#N/A</v>
      </c>
      <c r="F110" s="30">
        <f t="shared" si="6"/>
        <v>0.13300000000000001</v>
      </c>
      <c r="G110" s="25">
        <f>VLOOKUP(A110,Sheet!B$3:G$2921,5,0)</f>
        <v>12279.73</v>
      </c>
      <c r="H110" s="24" t="e">
        <f>VLOOKUP(A110,N$3:S$1271,5,FALSE)</f>
        <v>#N/A</v>
      </c>
      <c r="I110" s="30">
        <f t="shared" si="7"/>
        <v>12279.73</v>
      </c>
      <c r="J110" s="25">
        <f>VLOOKUP(A110,Sheet!B$3:G$2921,6,0)</f>
        <v>1633.2</v>
      </c>
      <c r="K110" s="26" t="e">
        <f t="shared" si="8"/>
        <v>#N/A</v>
      </c>
      <c r="L110" s="30">
        <f t="shared" si="9"/>
        <v>1633.2</v>
      </c>
      <c r="N110" t="s">
        <v>4450</v>
      </c>
      <c r="O110" t="s">
        <v>3192</v>
      </c>
      <c r="P110" t="s">
        <v>461</v>
      </c>
      <c r="Q110">
        <v>9</v>
      </c>
      <c r="R110">
        <v>1222.04</v>
      </c>
      <c r="S110">
        <v>2444.08</v>
      </c>
      <c r="V110" t="str">
        <f t="shared" si="10"/>
        <v>С101-2503-63</v>
      </c>
      <c r="W110" t="e">
        <f t="shared" si="11"/>
        <v>#N/A</v>
      </c>
      <c r="X110" t="s">
        <v>3192</v>
      </c>
      <c r="Y110" s="7" t="s">
        <v>461</v>
      </c>
      <c r="Z110" s="7">
        <v>9</v>
      </c>
      <c r="AA110" s="7">
        <v>1222.04</v>
      </c>
      <c r="AB110" s="37">
        <v>2444.08</v>
      </c>
      <c r="AC110" s="37">
        <v>2444.08</v>
      </c>
    </row>
    <row r="111" spans="1:29" x14ac:dyDescent="0.2">
      <c r="A111" s="5" t="s">
        <v>2537</v>
      </c>
      <c r="B111" s="21" t="str">
        <f>VLOOKUP(A111,Sheet!B$3:G$2921,2,0)</f>
        <v>Доробка вручну, зачищення дна i стiнок
вручну з викидом грунту в котлованах i
траншеях, розроблених механiзованим
способом</v>
      </c>
      <c r="C111" s="22" t="str">
        <f>VLOOKUP(A111,Sheet!B$3:G$2921,3,0)</f>
        <v>100м3</v>
      </c>
      <c r="D111" s="23">
        <v>2.98E-2</v>
      </c>
      <c r="E111" s="24">
        <f>VLOOKUP(A111,N$3:S$1271,4,FALSE)</f>
        <v>5.96E-2</v>
      </c>
      <c r="F111" s="30">
        <f t="shared" si="6"/>
        <v>-2.98E-2</v>
      </c>
      <c r="G111" s="25">
        <f>VLOOKUP(A111,Sheet!B$3:G$2921,5,0)</f>
        <v>13396.07</v>
      </c>
      <c r="H111" s="24">
        <f>VLOOKUP(A111,N$3:S$1271,5,FALSE)</f>
        <v>13449.03</v>
      </c>
      <c r="I111" s="30">
        <f t="shared" si="7"/>
        <v>-52.960000000000946</v>
      </c>
      <c r="J111" s="25">
        <f>VLOOKUP(A111,Sheet!B$3:G$2921,6,0)</f>
        <v>238.45</v>
      </c>
      <c r="K111" s="26">
        <f t="shared" si="8"/>
        <v>239.39</v>
      </c>
      <c r="L111" s="30">
        <f t="shared" si="9"/>
        <v>-0.93999999999999773</v>
      </c>
      <c r="N111" t="s">
        <v>4451</v>
      </c>
      <c r="O111" t="s">
        <v>3193</v>
      </c>
      <c r="P111" t="s">
        <v>461</v>
      </c>
      <c r="Q111">
        <v>34</v>
      </c>
      <c r="R111">
        <v>2348.04</v>
      </c>
      <c r="S111">
        <v>35220.6</v>
      </c>
      <c r="V111" t="str">
        <f t="shared" si="10"/>
        <v>С101-2503-64</v>
      </c>
      <c r="W111" t="e">
        <f t="shared" si="11"/>
        <v>#N/A</v>
      </c>
      <c r="X111" t="s">
        <v>3193</v>
      </c>
      <c r="Y111" s="7" t="s">
        <v>461</v>
      </c>
      <c r="Z111" s="7">
        <v>34</v>
      </c>
      <c r="AA111" s="7">
        <v>2348.04</v>
      </c>
      <c r="AB111" s="37">
        <v>35220.6</v>
      </c>
      <c r="AC111" s="37">
        <v>35220.6</v>
      </c>
    </row>
    <row r="112" spans="1:29" x14ac:dyDescent="0.2">
      <c r="A112" s="5" t="s">
        <v>11</v>
      </c>
      <c r="B112" s="21" t="str">
        <f>VLOOKUP(A112,Sheet!B$3:G$2921,2,0)</f>
        <v>Розробка ґрунту вручну в траншеях
глибиною до 2 м без крiплень з укосами,
група ґрунтiв 2</v>
      </c>
      <c r="C112" s="22" t="str">
        <f>VLOOKUP(A112,Sheet!B$3:G$2921,3,0)</f>
        <v>100м3</v>
      </c>
      <c r="D112" s="23">
        <v>0.39680000000000004</v>
      </c>
      <c r="E112" s="24">
        <f>VLOOKUP(A112,N$3:S$1271,4,FALSE)</f>
        <v>0.53520000000000001</v>
      </c>
      <c r="F112" s="30">
        <f t="shared" si="6"/>
        <v>-0.13839999999999997</v>
      </c>
      <c r="G112" s="25">
        <f>VLOOKUP(A112,Sheet!B$3:G$2921,5,0)</f>
        <v>14569.17</v>
      </c>
      <c r="H112" s="24">
        <f>VLOOKUP(A112,N$3:S$1271,5,FALSE)</f>
        <v>14626.77</v>
      </c>
      <c r="I112" s="30">
        <f t="shared" si="7"/>
        <v>-57.600000000000364</v>
      </c>
      <c r="J112" s="25">
        <f>VLOOKUP(A112,Sheet!B$3:G$2921,6,0)</f>
        <v>524.49</v>
      </c>
      <c r="K112" s="26">
        <f t="shared" si="8"/>
        <v>526.55999999999995</v>
      </c>
      <c r="L112" s="30">
        <f t="shared" si="9"/>
        <v>-2.0699999999999363</v>
      </c>
      <c r="N112" t="s">
        <v>4452</v>
      </c>
      <c r="O112" t="s">
        <v>3194</v>
      </c>
      <c r="P112" t="s">
        <v>461</v>
      </c>
      <c r="Q112">
        <v>20</v>
      </c>
      <c r="R112">
        <v>84</v>
      </c>
      <c r="S112">
        <v>1680</v>
      </c>
      <c r="V112" t="str">
        <f t="shared" si="10"/>
        <v>С101-2503-73</v>
      </c>
      <c r="W112" t="e">
        <f t="shared" si="11"/>
        <v>#N/A</v>
      </c>
      <c r="X112" t="s">
        <v>3194</v>
      </c>
      <c r="Y112" s="7" t="s">
        <v>461</v>
      </c>
      <c r="Z112" s="7">
        <v>20</v>
      </c>
      <c r="AA112" s="7">
        <v>84</v>
      </c>
      <c r="AB112" s="37">
        <v>1680</v>
      </c>
      <c r="AC112" s="37">
        <v>1680</v>
      </c>
    </row>
    <row r="113" spans="1:29" x14ac:dyDescent="0.2">
      <c r="A113" s="5" t="s">
        <v>1801</v>
      </c>
      <c r="B113" s="21" t="str">
        <f>VLOOKUP(A113,Sheet!B$3:G$2921,2,0)</f>
        <v>Засипка вручну траншей, пазух котлованiв i
ям, група ґрунтiв 1</v>
      </c>
      <c r="C113" s="22" t="str">
        <f>VLOOKUP(A113,Sheet!B$3:G$2921,3,0)</f>
        <v>100м3</v>
      </c>
      <c r="D113" s="23">
        <v>0.96775</v>
      </c>
      <c r="E113" s="24">
        <f>VLOOKUP(A113,N$3:S$1271,4,FALSE)</f>
        <v>1.8314000000000001</v>
      </c>
      <c r="F113" s="30">
        <f t="shared" si="6"/>
        <v>-0.86365000000000014</v>
      </c>
      <c r="G113" s="25">
        <f>VLOOKUP(A113,Sheet!B$3:G$2921,5,0)</f>
        <v>8246.16</v>
      </c>
      <c r="H113" s="24">
        <f>VLOOKUP(A113,N$3:S$1271,5,FALSE)</f>
        <v>8279.26</v>
      </c>
      <c r="I113" s="30">
        <f t="shared" si="7"/>
        <v>-33.100000000000364</v>
      </c>
      <c r="J113" s="25">
        <f>VLOOKUP(A113,Sheet!B$3:G$2921,6,0)</f>
        <v>296.86</v>
      </c>
      <c r="K113" s="26">
        <f t="shared" si="8"/>
        <v>3146.12</v>
      </c>
      <c r="L113" s="30">
        <f t="shared" si="9"/>
        <v>-2849.2599999999998</v>
      </c>
      <c r="N113" t="s">
        <v>4453</v>
      </c>
      <c r="O113" t="s">
        <v>3195</v>
      </c>
      <c r="P113" t="s">
        <v>461</v>
      </c>
      <c r="Q113">
        <v>188</v>
      </c>
      <c r="R113">
        <v>96</v>
      </c>
      <c r="S113">
        <v>18048</v>
      </c>
      <c r="V113" t="str">
        <f t="shared" si="10"/>
        <v>С101-2503-74</v>
      </c>
      <c r="W113" t="e">
        <f t="shared" si="11"/>
        <v>#N/A</v>
      </c>
      <c r="X113" t="s">
        <v>3195</v>
      </c>
      <c r="Y113" s="7" t="s">
        <v>461</v>
      </c>
      <c r="Z113" s="7">
        <v>188</v>
      </c>
      <c r="AA113" s="7">
        <v>96</v>
      </c>
      <c r="AB113" s="37">
        <v>18048</v>
      </c>
      <c r="AC113" s="37">
        <v>18048</v>
      </c>
    </row>
    <row r="114" spans="1:29" x14ac:dyDescent="0.2">
      <c r="A114" s="5" t="s">
        <v>2005</v>
      </c>
      <c r="B114" s="21" t="str">
        <f>VLOOKUP(A114,Sheet!B$3:G$2921,2,0)</f>
        <v>Крiплення iнвентарними щитами стiнок
траншей шириною до 2 м у ґрунтах
стiйких</v>
      </c>
      <c r="C114" s="22" t="str">
        <f>VLOOKUP(A114,Sheet!B$3:G$2921,3,0)</f>
        <v>100м2</v>
      </c>
      <c r="D114" s="23">
        <v>2.3452000000000002</v>
      </c>
      <c r="E114" s="24">
        <f>VLOOKUP(A114,N$3:S$1271,4,FALSE)</f>
        <v>2.0863999999999998</v>
      </c>
      <c r="F114" s="30">
        <f t="shared" si="6"/>
        <v>0.25880000000000036</v>
      </c>
      <c r="G114" s="25">
        <f>VLOOKUP(A114,Sheet!B$3:G$2921,5,0)</f>
        <v>12181.63</v>
      </c>
      <c r="H114" s="24">
        <f>VLOOKUP(A114,N$3:S$1271,5,FALSE)</f>
        <v>2134.92</v>
      </c>
      <c r="I114" s="30">
        <f t="shared" si="7"/>
        <v>10046.709999999999</v>
      </c>
      <c r="J114" s="25">
        <f>VLOOKUP(A114,Sheet!B$3:G$2921,6,0)</f>
        <v>15860.48</v>
      </c>
      <c r="K114" s="26">
        <f t="shared" si="8"/>
        <v>530.30999999999995</v>
      </c>
      <c r="L114" s="30">
        <f t="shared" si="9"/>
        <v>15330.17</v>
      </c>
      <c r="N114" t="s">
        <v>4454</v>
      </c>
      <c r="O114" t="s">
        <v>3196</v>
      </c>
      <c r="P114" t="s">
        <v>461</v>
      </c>
      <c r="Q114">
        <v>48</v>
      </c>
      <c r="R114">
        <v>104</v>
      </c>
      <c r="S114">
        <v>4992</v>
      </c>
      <c r="V114" t="str">
        <f t="shared" si="10"/>
        <v>С101-2503-75</v>
      </c>
      <c r="W114" t="e">
        <f t="shared" si="11"/>
        <v>#N/A</v>
      </c>
      <c r="X114" t="s">
        <v>3196</v>
      </c>
      <c r="Y114" s="7" t="s">
        <v>461</v>
      </c>
      <c r="Z114" s="7">
        <v>48</v>
      </c>
      <c r="AA114" s="7">
        <v>104</v>
      </c>
      <c r="AB114" s="37">
        <v>4992</v>
      </c>
      <c r="AC114" s="37">
        <v>4992</v>
      </c>
    </row>
    <row r="115" spans="1:29" x14ac:dyDescent="0.2">
      <c r="A115" s="5" t="s">
        <v>2364</v>
      </c>
      <c r="B115" s="21" t="str">
        <f>VLOOKUP(A115,Sheet!B$3:G$2921,2,0)</f>
        <v>Крiплення дошками стiнок котлованiв i
траншей шириною понад 2 м, глибиною
понад 3 м, у ґрунтах нестiйких</v>
      </c>
      <c r="C115" s="22" t="str">
        <f>VLOOKUP(A115,Sheet!B$3:G$2921,3,0)</f>
        <v>100м2</v>
      </c>
      <c r="D115" s="23">
        <v>0.38400000000000001</v>
      </c>
      <c r="E115" s="24">
        <f>VLOOKUP(A115,N$3:S$1271,4,FALSE)</f>
        <v>0.76800000000000002</v>
      </c>
      <c r="F115" s="30">
        <f t="shared" si="6"/>
        <v>-0.38400000000000001</v>
      </c>
      <c r="G115" s="25">
        <f>VLOOKUP(A115,Sheet!B$3:G$2921,5,0)</f>
        <v>12738.78</v>
      </c>
      <c r="H115" s="24">
        <f>VLOOKUP(A115,N$3:S$1271,5,FALSE)</f>
        <v>22261.74</v>
      </c>
      <c r="I115" s="30">
        <f t="shared" si="7"/>
        <v>-9522.9600000000009</v>
      </c>
      <c r="J115" s="25">
        <f>VLOOKUP(A115,Sheet!B$3:G$2921,6,0)</f>
        <v>4891.6899999999996</v>
      </c>
      <c r="K115" s="26">
        <f t="shared" si="8"/>
        <v>8548.51</v>
      </c>
      <c r="L115" s="30">
        <f t="shared" si="9"/>
        <v>-3656.8200000000006</v>
      </c>
      <c r="N115" t="s">
        <v>4455</v>
      </c>
      <c r="O115" t="s">
        <v>3197</v>
      </c>
      <c r="P115" t="s">
        <v>461</v>
      </c>
      <c r="Q115">
        <v>2</v>
      </c>
      <c r="R115">
        <v>156</v>
      </c>
      <c r="S115">
        <v>312</v>
      </c>
      <c r="V115" t="str">
        <f t="shared" si="10"/>
        <v>С101-2503-76</v>
      </c>
      <c r="W115" t="e">
        <f t="shared" si="11"/>
        <v>#N/A</v>
      </c>
      <c r="X115" t="s">
        <v>3197</v>
      </c>
      <c r="Y115" s="7" t="s">
        <v>461</v>
      </c>
      <c r="Z115" s="7">
        <v>2</v>
      </c>
      <c r="AA115" s="7">
        <v>156</v>
      </c>
      <c r="AB115" s="37">
        <v>312</v>
      </c>
      <c r="AC115" s="37">
        <v>312</v>
      </c>
    </row>
    <row r="116" spans="1:29" x14ac:dyDescent="0.2">
      <c r="A116" s="5" t="s">
        <v>2347</v>
      </c>
      <c r="B116" s="21" t="str">
        <f>VLOOKUP(A116,Sheet!B$3:G$2921,2,0)</f>
        <v>Навантаження грунту на автомобiлi-
самоскиди екскаваторами одноковшовими
дизельними на гусеничному ходу з ковшом
мiсткiстю 0,4 м3, група грунтiв 1</v>
      </c>
      <c r="C116" s="22" t="str">
        <f>VLOOKUP(A116,Sheet!B$3:G$2921,3,0)</f>
        <v>1000м3</v>
      </c>
      <c r="D116" s="23">
        <v>9.8999999999999999E-4</v>
      </c>
      <c r="E116" s="24" t="e">
        <f>VLOOKUP(A116,N$3:S$1271,4,FALSE)</f>
        <v>#N/A</v>
      </c>
      <c r="F116" s="30">
        <f t="shared" si="6"/>
        <v>9.8999999999999999E-4</v>
      </c>
      <c r="G116" s="25">
        <f>VLOOKUP(A116,Sheet!B$3:G$2921,5,0)</f>
        <v>79914.05</v>
      </c>
      <c r="H116" s="24" t="e">
        <f>VLOOKUP(A116,N$3:S$1271,5,FALSE)</f>
        <v>#N/A</v>
      </c>
      <c r="I116" s="30">
        <f t="shared" si="7"/>
        <v>79914.05</v>
      </c>
      <c r="J116" s="25">
        <f>VLOOKUP(A116,Sheet!B$3:G$2921,6,0)</f>
        <v>79.11</v>
      </c>
      <c r="K116" s="26" t="e">
        <f t="shared" si="8"/>
        <v>#N/A</v>
      </c>
      <c r="L116" s="30">
        <f t="shared" si="9"/>
        <v>79.11</v>
      </c>
      <c r="N116" t="s">
        <v>4456</v>
      </c>
      <c r="O116" t="s">
        <v>3198</v>
      </c>
      <c r="P116" t="s">
        <v>461</v>
      </c>
      <c r="Q116">
        <v>50</v>
      </c>
      <c r="R116">
        <v>168</v>
      </c>
      <c r="S116">
        <v>4368</v>
      </c>
      <c r="V116" t="str">
        <f t="shared" si="10"/>
        <v>С101-2503-77</v>
      </c>
      <c r="W116" t="e">
        <f t="shared" si="11"/>
        <v>#N/A</v>
      </c>
      <c r="X116" t="s">
        <v>3198</v>
      </c>
      <c r="Y116" s="7" t="s">
        <v>461</v>
      </c>
      <c r="Z116" s="7">
        <v>50</v>
      </c>
      <c r="AA116" s="7">
        <v>168</v>
      </c>
      <c r="AB116" s="37">
        <v>4368</v>
      </c>
      <c r="AC116" s="37">
        <v>4368</v>
      </c>
    </row>
    <row r="117" spans="1:29" x14ac:dyDescent="0.2">
      <c r="A117" s="5" t="s">
        <v>669</v>
      </c>
      <c r="B117" s="21" t="str">
        <f>VLOOKUP(A117,Sheet!B$3:G$2921,2,0)</f>
        <v>Розроблення грунту з навантаженням на
автомобiлi-самоскиди екскаваторами
одноковшовими дизельними на
пневмоколісному ходу з ковшом мiсткiстю
0,25 м3, група грунтiв 1 (навантаження
грунту)</v>
      </c>
      <c r="C117" s="22" t="str">
        <f>VLOOKUP(A117,Sheet!B$3:G$2921,3,0)</f>
        <v>1000м3</v>
      </c>
      <c r="D117" s="23">
        <v>1.4353500000000001</v>
      </c>
      <c r="E117" s="24">
        <f>VLOOKUP(A117,N$3:S$1271,4,FALSE)</f>
        <v>0.19899000000000003</v>
      </c>
      <c r="F117" s="30">
        <f t="shared" si="6"/>
        <v>1.2363600000000001</v>
      </c>
      <c r="G117" s="25">
        <f>VLOOKUP(A117,Sheet!B$3:G$2921,5,0)</f>
        <v>95585.01</v>
      </c>
      <c r="H117" s="24">
        <f>VLOOKUP(A117,N$3:S$1271,5,FALSE)</f>
        <v>95527.28</v>
      </c>
      <c r="I117" s="30">
        <f t="shared" si="7"/>
        <v>57.729999999995925</v>
      </c>
      <c r="J117" s="25">
        <f>VLOOKUP(A117,Sheet!B$3:G$2921,6,0)</f>
        <v>106428.17</v>
      </c>
      <c r="K117" s="26">
        <f t="shared" si="8"/>
        <v>6244.62</v>
      </c>
      <c r="L117" s="30">
        <f t="shared" si="9"/>
        <v>100183.55</v>
      </c>
      <c r="N117" t="s">
        <v>4457</v>
      </c>
      <c r="O117" t="s">
        <v>3199</v>
      </c>
      <c r="P117" t="s">
        <v>461</v>
      </c>
      <c r="Q117">
        <v>28</v>
      </c>
      <c r="R117">
        <v>200</v>
      </c>
      <c r="S117">
        <v>3000</v>
      </c>
      <c r="V117" t="str">
        <f t="shared" si="10"/>
        <v>С101-2503-78</v>
      </c>
      <c r="W117" t="e">
        <f t="shared" si="11"/>
        <v>#N/A</v>
      </c>
      <c r="X117" t="s">
        <v>3199</v>
      </c>
      <c r="Y117" s="7" t="s">
        <v>461</v>
      </c>
      <c r="Z117" s="7">
        <v>28</v>
      </c>
      <c r="AA117" s="7">
        <v>200</v>
      </c>
      <c r="AB117" s="37">
        <v>3000</v>
      </c>
      <c r="AC117" s="37">
        <v>3000</v>
      </c>
    </row>
    <row r="118" spans="1:29" x14ac:dyDescent="0.2">
      <c r="A118" s="5" t="s">
        <v>160</v>
      </c>
      <c r="B118" s="21" t="str">
        <f>VLOOKUP(A118,Sheet!B$3:G$2921,2,0)</f>
        <v>Улаштування дрiбних покриттiв
[брандмауери, парапети, звiси i т.п.] iз
листової оцинкованої сталi</v>
      </c>
      <c r="C118" s="22" t="str">
        <f>VLOOKUP(A118,Sheet!B$3:G$2921,3,0)</f>
        <v>100м2</v>
      </c>
      <c r="D118" s="23">
        <v>3.0086299999999997</v>
      </c>
      <c r="E118" s="24" t="e">
        <f>VLOOKUP(A118,N$3:S$1271,4,FALSE)</f>
        <v>#N/A</v>
      </c>
      <c r="F118" s="30">
        <f t="shared" si="6"/>
        <v>3.0086299999999997</v>
      </c>
      <c r="G118" s="25">
        <f>VLOOKUP(A118,Sheet!B$3:G$2921,5,0)</f>
        <v>8300</v>
      </c>
      <c r="H118" s="24" t="e">
        <f>VLOOKUP(A118,N$3:S$1271,5,FALSE)</f>
        <v>#N/A</v>
      </c>
      <c r="I118" s="30">
        <f t="shared" si="7"/>
        <v>8300</v>
      </c>
      <c r="J118" s="25">
        <f>VLOOKUP(A118,Sheet!B$3:G$2921,6,0)</f>
        <v>1490.51</v>
      </c>
      <c r="K118" s="26" t="e">
        <f t="shared" si="8"/>
        <v>#N/A</v>
      </c>
      <c r="L118" s="30">
        <f t="shared" si="9"/>
        <v>1490.51</v>
      </c>
      <c r="N118" t="s">
        <v>4458</v>
      </c>
      <c r="O118" t="s">
        <v>3200</v>
      </c>
      <c r="P118" t="s">
        <v>461</v>
      </c>
      <c r="Q118">
        <v>33</v>
      </c>
      <c r="R118">
        <v>232</v>
      </c>
      <c r="S118">
        <v>2784</v>
      </c>
      <c r="V118" t="str">
        <f t="shared" si="10"/>
        <v>С101-2503-80</v>
      </c>
      <c r="W118" t="e">
        <f t="shared" si="11"/>
        <v>#N/A</v>
      </c>
      <c r="X118" t="s">
        <v>3200</v>
      </c>
      <c r="Y118" s="7" t="s">
        <v>461</v>
      </c>
      <c r="Z118" s="7">
        <v>33</v>
      </c>
      <c r="AA118" s="7">
        <v>232</v>
      </c>
      <c r="AB118" s="37">
        <v>2784</v>
      </c>
      <c r="AC118" s="37">
        <v>2784</v>
      </c>
    </row>
    <row r="119" spans="1:29" x14ac:dyDescent="0.2">
      <c r="A119" s="5" t="s">
        <v>139</v>
      </c>
      <c r="B119" s="21" t="str">
        <f>VLOOKUP(A119,Sheet!B$3:G$2921,2,0)</f>
        <v>Улаштування покрiвель скатних iз
наплавлюваних матерiалiв у два шари</v>
      </c>
      <c r="C119" s="22" t="str">
        <f>VLOOKUP(A119,Sheet!B$3:G$2921,3,0)</f>
        <v>100м2</v>
      </c>
      <c r="D119" s="23">
        <v>8.65</v>
      </c>
      <c r="E119" s="24" t="e">
        <f>VLOOKUP(A119,N$3:S$1271,4,FALSE)</f>
        <v>#N/A</v>
      </c>
      <c r="F119" s="30">
        <f t="shared" si="6"/>
        <v>8.65</v>
      </c>
      <c r="G119" s="25">
        <f>VLOOKUP(A119,Sheet!B$3:G$2921,5,0)</f>
        <v>2959.76</v>
      </c>
      <c r="H119" s="24" t="e">
        <f>VLOOKUP(A119,N$3:S$1271,5,FALSE)</f>
        <v>#N/A</v>
      </c>
      <c r="I119" s="30">
        <f t="shared" si="7"/>
        <v>2959.76</v>
      </c>
      <c r="J119" s="25">
        <f>VLOOKUP(A119,Sheet!B$3:G$2921,6,0)</f>
        <v>10211.17</v>
      </c>
      <c r="K119" s="26" t="e">
        <f t="shared" si="8"/>
        <v>#N/A</v>
      </c>
      <c r="L119" s="30">
        <f t="shared" si="9"/>
        <v>10211.17</v>
      </c>
      <c r="N119" t="s">
        <v>4459</v>
      </c>
      <c r="O119" t="s">
        <v>3201</v>
      </c>
      <c r="P119" t="s">
        <v>461</v>
      </c>
      <c r="Q119">
        <v>114</v>
      </c>
      <c r="R119">
        <v>264</v>
      </c>
      <c r="S119">
        <v>5544</v>
      </c>
      <c r="V119" t="str">
        <f t="shared" si="10"/>
        <v>С101-2503-81</v>
      </c>
      <c r="W119" t="e">
        <f t="shared" si="11"/>
        <v>#N/A</v>
      </c>
      <c r="X119" t="s">
        <v>3201</v>
      </c>
      <c r="Y119" s="7" t="s">
        <v>461</v>
      </c>
      <c r="Z119" s="7">
        <v>114</v>
      </c>
      <c r="AA119" s="7">
        <v>264</v>
      </c>
      <c r="AB119" s="37">
        <v>5544</v>
      </c>
      <c r="AC119" s="37">
        <v>5544</v>
      </c>
    </row>
    <row r="120" spans="1:29" x14ac:dyDescent="0.2">
      <c r="A120" s="5" t="s">
        <v>168</v>
      </c>
      <c r="B120" s="21" t="str">
        <f>VLOOKUP(A120,Sheet!B$3:G$2921,2,0)</f>
        <v>Улаштування додаткового шару
покрiвельних рулонних наплавлюваних
матерiалiв</v>
      </c>
      <c r="C120" s="22" t="str">
        <f>VLOOKUP(A120,Sheet!B$3:G$2921,3,0)</f>
        <v>100м2</v>
      </c>
      <c r="D120" s="23">
        <v>0.77965000000000007</v>
      </c>
      <c r="E120" s="24" t="e">
        <f>VLOOKUP(A120,N$3:S$1271,4,FALSE)</f>
        <v>#N/A</v>
      </c>
      <c r="F120" s="30">
        <f t="shared" si="6"/>
        <v>0.77965000000000007</v>
      </c>
      <c r="G120" s="25">
        <f>VLOOKUP(A120,Sheet!B$3:G$2921,5,0)</f>
        <v>1271.99</v>
      </c>
      <c r="H120" s="24" t="e">
        <f>VLOOKUP(A120,N$3:S$1271,5,FALSE)</f>
        <v>#N/A</v>
      </c>
      <c r="I120" s="30">
        <f t="shared" si="7"/>
        <v>1271.99</v>
      </c>
      <c r="J120" s="25">
        <f>VLOOKUP(A120,Sheet!B$3:G$2921,6,0)</f>
        <v>61.18</v>
      </c>
      <c r="K120" s="26" t="e">
        <f t="shared" si="8"/>
        <v>#N/A</v>
      </c>
      <c r="L120" s="30">
        <f t="shared" si="9"/>
        <v>61.18</v>
      </c>
      <c r="N120" t="s">
        <v>4460</v>
      </c>
      <c r="O120" t="s">
        <v>3202</v>
      </c>
      <c r="P120" t="s">
        <v>461</v>
      </c>
      <c r="Q120">
        <v>7</v>
      </c>
      <c r="R120">
        <v>680.04</v>
      </c>
      <c r="S120">
        <v>4760.28</v>
      </c>
      <c r="V120" t="str">
        <f t="shared" si="10"/>
        <v>С101-2503-82</v>
      </c>
      <c r="W120" t="e">
        <f t="shared" si="11"/>
        <v>#N/A</v>
      </c>
      <c r="X120" t="s">
        <v>3202</v>
      </c>
      <c r="Y120" s="7" t="s">
        <v>461</v>
      </c>
      <c r="Z120" s="7">
        <v>7</v>
      </c>
      <c r="AA120" s="7">
        <v>680.04</v>
      </c>
      <c r="AB120" s="37">
        <v>4760.28</v>
      </c>
      <c r="AC120" s="37">
        <v>4760.28</v>
      </c>
    </row>
    <row r="121" spans="1:29" x14ac:dyDescent="0.2">
      <c r="A121" s="5" t="s">
        <v>127</v>
      </c>
      <c r="B121" s="21" t="str">
        <f>VLOOKUP(A121,Sheet!B$3:G$2921,2,0)</f>
        <v>Утеплення покриттiв плитами з
мiнеральної вати або перлiту на бiтумнiй
мастицi в один шар</v>
      </c>
      <c r="C121" s="22" t="str">
        <f>VLOOKUP(A121,Sheet!B$3:G$2921,3,0)</f>
        <v>100м2</v>
      </c>
      <c r="D121" s="23">
        <v>23.182000000000002</v>
      </c>
      <c r="E121" s="24">
        <f>VLOOKUP(A121,N$3:S$1271,4,FALSE)</f>
        <v>0.2</v>
      </c>
      <c r="F121" s="30">
        <f t="shared" si="6"/>
        <v>22.982000000000003</v>
      </c>
      <c r="G121" s="25">
        <f>VLOOKUP(A121,Sheet!B$3:G$2921,5,0)</f>
        <v>5872.58</v>
      </c>
      <c r="H121" s="24">
        <f>VLOOKUP(A121,N$3:S$1271,5,FALSE)</f>
        <v>29786.85</v>
      </c>
      <c r="I121" s="30">
        <f t="shared" si="7"/>
        <v>-23914.269999999997</v>
      </c>
      <c r="J121" s="25">
        <f>VLOOKUP(A121,Sheet!B$3:G$2921,6,0)</f>
        <v>83246.759999999995</v>
      </c>
      <c r="K121" s="26">
        <f t="shared" si="8"/>
        <v>5957.37</v>
      </c>
      <c r="L121" s="30">
        <f t="shared" si="9"/>
        <v>77289.39</v>
      </c>
      <c r="N121" t="s">
        <v>4461</v>
      </c>
      <c r="O121" t="s">
        <v>3203</v>
      </c>
      <c r="P121" t="s">
        <v>461</v>
      </c>
      <c r="Q121">
        <v>14</v>
      </c>
      <c r="R121">
        <v>902.04</v>
      </c>
      <c r="S121">
        <v>12628.56</v>
      </c>
      <c r="V121" t="str">
        <f t="shared" si="10"/>
        <v>С101-2503-83</v>
      </c>
      <c r="W121" t="e">
        <f t="shared" si="11"/>
        <v>#N/A</v>
      </c>
      <c r="X121" t="s">
        <v>3203</v>
      </c>
      <c r="Y121" s="7" t="s">
        <v>461</v>
      </c>
      <c r="Z121" s="7">
        <v>14</v>
      </c>
      <c r="AA121" s="7">
        <v>902.04</v>
      </c>
      <c r="AB121" s="37">
        <v>12628.56</v>
      </c>
      <c r="AC121" s="37">
        <v>12628.56</v>
      </c>
    </row>
    <row r="122" spans="1:29" x14ac:dyDescent="0.2">
      <c r="A122" s="5" t="s">
        <v>132</v>
      </c>
      <c r="B122" s="21" t="str">
        <f>VLOOKUP(A122,Sheet!B$3:G$2921,2,0)</f>
        <v>Утеплення покриттiв плитами з
мiнеральної вати або перлiту на бiтумнiй
мастицi на кожний наступний шар</v>
      </c>
      <c r="C122" s="22" t="str">
        <f>VLOOKUP(A122,Sheet!B$3:G$2921,3,0)</f>
        <v>100м2</v>
      </c>
      <c r="D122" s="23">
        <v>20.305</v>
      </c>
      <c r="E122" s="24">
        <f>VLOOKUP(A122,N$3:S$1271,4,FALSE)</f>
        <v>0.2</v>
      </c>
      <c r="F122" s="30">
        <f t="shared" si="6"/>
        <v>20.105</v>
      </c>
      <c r="G122" s="25">
        <f>VLOOKUP(A122,Sheet!B$3:G$2921,5,0)</f>
        <v>12115.83</v>
      </c>
      <c r="H122" s="24">
        <f>VLOOKUP(A122,N$3:S$1271,5,FALSE)</f>
        <v>3798.81</v>
      </c>
      <c r="I122" s="30">
        <f t="shared" si="7"/>
        <v>8317.02</v>
      </c>
      <c r="J122" s="25">
        <f>VLOOKUP(A122,Sheet!B$3:G$2921,6,0)</f>
        <v>171747.95</v>
      </c>
      <c r="K122" s="26">
        <f t="shared" si="8"/>
        <v>759.76</v>
      </c>
      <c r="L122" s="30">
        <f t="shared" si="9"/>
        <v>170988.19</v>
      </c>
      <c r="N122" t="s">
        <v>4462</v>
      </c>
      <c r="O122" t="s">
        <v>3204</v>
      </c>
      <c r="P122" t="s">
        <v>461</v>
      </c>
      <c r="Q122">
        <v>4</v>
      </c>
      <c r="R122">
        <v>1500.04</v>
      </c>
      <c r="S122">
        <v>6000.16</v>
      </c>
      <c r="V122" t="str">
        <f t="shared" si="10"/>
        <v>С101-2503-84</v>
      </c>
      <c r="W122" t="e">
        <f t="shared" si="11"/>
        <v>#N/A</v>
      </c>
      <c r="X122" t="s">
        <v>3204</v>
      </c>
      <c r="Y122" s="7" t="s">
        <v>461</v>
      </c>
      <c r="Z122" s="7">
        <v>4</v>
      </c>
      <c r="AA122" s="7">
        <v>1500.04</v>
      </c>
      <c r="AB122" s="37">
        <v>6000.16</v>
      </c>
      <c r="AC122" s="37">
        <v>6000.16</v>
      </c>
    </row>
    <row r="123" spans="1:29" x14ac:dyDescent="0.2">
      <c r="A123" s="5" t="s">
        <v>123</v>
      </c>
      <c r="B123" s="21" t="str">
        <f>VLOOKUP(A123,Sheet!B$3:G$2921,2,0)</f>
        <v>Утеплення покриттiв плитами з легких
[нiздрюватих] бетонiв або фiбролiту
насухо</v>
      </c>
      <c r="C123" s="22" t="str">
        <f>VLOOKUP(A123,Sheet!B$3:G$2921,3,0)</f>
        <v>100м2</v>
      </c>
      <c r="D123" s="23">
        <v>23.182000000000002</v>
      </c>
      <c r="E123" s="24">
        <f>VLOOKUP(A123,N$3:S$1271,4,FALSE)</f>
        <v>0.2</v>
      </c>
      <c r="F123" s="30">
        <f t="shared" si="6"/>
        <v>22.982000000000003</v>
      </c>
      <c r="G123" s="25">
        <f>VLOOKUP(A123,Sheet!B$3:G$2921,5,0)</f>
        <v>3677.92</v>
      </c>
      <c r="H123" s="24">
        <f>VLOOKUP(A123,N$3:S$1271,5,FALSE)</f>
        <v>3156.03</v>
      </c>
      <c r="I123" s="30">
        <f t="shared" si="7"/>
        <v>521.88999999999987</v>
      </c>
      <c r="J123" s="25">
        <f>VLOOKUP(A123,Sheet!B$3:G$2921,6,0)</f>
        <v>52136.35</v>
      </c>
      <c r="K123" s="26">
        <f t="shared" si="8"/>
        <v>631.21</v>
      </c>
      <c r="L123" s="30">
        <f t="shared" si="9"/>
        <v>51505.14</v>
      </c>
      <c r="N123" t="s">
        <v>4463</v>
      </c>
      <c r="O123" t="s">
        <v>3205</v>
      </c>
      <c r="P123" t="s">
        <v>461</v>
      </c>
      <c r="Q123">
        <v>2</v>
      </c>
      <c r="R123">
        <v>2010.04</v>
      </c>
      <c r="S123">
        <v>4020.08</v>
      </c>
      <c r="V123" t="str">
        <f t="shared" si="10"/>
        <v>С101-2503-85</v>
      </c>
      <c r="W123" t="e">
        <f t="shared" si="11"/>
        <v>#N/A</v>
      </c>
      <c r="X123" t="s">
        <v>3205</v>
      </c>
      <c r="Y123" s="7" t="s">
        <v>461</v>
      </c>
      <c r="Z123" s="7">
        <v>2</v>
      </c>
      <c r="AA123" s="7">
        <v>2010.04</v>
      </c>
      <c r="AB123" s="37">
        <v>4020.08</v>
      </c>
      <c r="AC123" s="37">
        <v>4020.08</v>
      </c>
    </row>
    <row r="124" spans="1:29" x14ac:dyDescent="0.2">
      <c r="A124" s="5" t="s">
        <v>1942</v>
      </c>
      <c r="B124" s="21" t="str">
        <f>VLOOKUP(A124,Sheet!B$3:G$2921,2,0)</f>
        <v>Утеплення покриттiв дрибною крошкою
газобетону</v>
      </c>
      <c r="C124" s="22" t="str">
        <f>VLOOKUP(A124,Sheet!B$3:G$2921,3,0)</f>
        <v>м3</v>
      </c>
      <c r="D124" s="23">
        <v>134.6</v>
      </c>
      <c r="E124" s="24">
        <f>VLOOKUP(A124,N$3:S$1271,4,FALSE)</f>
        <v>15</v>
      </c>
      <c r="F124" s="30">
        <f t="shared" si="6"/>
        <v>119.6</v>
      </c>
      <c r="G124" s="25">
        <f>VLOOKUP(A124,Sheet!B$3:G$2921,5,0)</f>
        <v>492.95</v>
      </c>
      <c r="H124" s="24">
        <f>VLOOKUP(A124,N$3:S$1271,5,FALSE)</f>
        <v>263.04000000000002</v>
      </c>
      <c r="I124" s="30">
        <f t="shared" si="7"/>
        <v>229.90999999999997</v>
      </c>
      <c r="J124" s="25">
        <f>VLOOKUP(A124,Sheet!B$3:G$2921,6,0)</f>
        <v>58956.82</v>
      </c>
      <c r="K124" s="26">
        <f t="shared" si="8"/>
        <v>3945.6</v>
      </c>
      <c r="L124" s="30">
        <f t="shared" si="9"/>
        <v>55011.22</v>
      </c>
      <c r="N124" t="s">
        <v>4464</v>
      </c>
      <c r="O124" t="s">
        <v>3206</v>
      </c>
      <c r="P124" t="s">
        <v>461</v>
      </c>
      <c r="Q124">
        <v>33</v>
      </c>
      <c r="R124">
        <v>124</v>
      </c>
      <c r="S124">
        <v>2232</v>
      </c>
      <c r="V124" t="str">
        <f t="shared" si="10"/>
        <v>С101-2503-94</v>
      </c>
      <c r="W124" t="e">
        <f t="shared" si="11"/>
        <v>#N/A</v>
      </c>
      <c r="X124" t="s">
        <v>3206</v>
      </c>
      <c r="Y124" s="7" t="s">
        <v>461</v>
      </c>
      <c r="Z124" s="7">
        <v>33</v>
      </c>
      <c r="AA124" s="7">
        <v>124</v>
      </c>
      <c r="AB124" s="37">
        <v>2232</v>
      </c>
      <c r="AC124" s="37">
        <v>2232</v>
      </c>
    </row>
    <row r="125" spans="1:29" x14ac:dyDescent="0.2">
      <c r="A125" s="5" t="s">
        <v>119</v>
      </c>
      <c r="B125" s="21" t="str">
        <f>VLOOKUP(A125,Sheet!B$3:G$2921,2,0)</f>
        <v>Улаштування пароiзоляцiї прокладної в
один шар</v>
      </c>
      <c r="C125" s="22" t="str">
        <f>VLOOKUP(A125,Sheet!B$3:G$2921,3,0)</f>
        <v>100м2</v>
      </c>
      <c r="D125" s="23">
        <v>60.39220000000001</v>
      </c>
      <c r="E125" s="24">
        <f>VLOOKUP(A125,N$3:S$1271,4,FALSE)</f>
        <v>0.2</v>
      </c>
      <c r="F125" s="30">
        <f t="shared" si="6"/>
        <v>60.192200000000007</v>
      </c>
      <c r="G125" s="25">
        <f>VLOOKUP(A125,Sheet!B$3:G$2921,5,0)</f>
        <v>2868.25</v>
      </c>
      <c r="H125" s="24">
        <f>VLOOKUP(A125,N$3:S$1271,5,FALSE)</f>
        <v>806.44</v>
      </c>
      <c r="I125" s="30">
        <f t="shared" si="7"/>
        <v>2061.81</v>
      </c>
      <c r="J125" s="25">
        <f>VLOOKUP(A125,Sheet!B$3:G$2921,6,0)</f>
        <v>40658.879999999997</v>
      </c>
      <c r="K125" s="26">
        <f t="shared" si="8"/>
        <v>161.29</v>
      </c>
      <c r="L125" s="30">
        <f t="shared" si="9"/>
        <v>40497.589999999997</v>
      </c>
      <c r="N125" t="s">
        <v>4465</v>
      </c>
      <c r="O125" t="s">
        <v>3207</v>
      </c>
      <c r="P125" t="s">
        <v>461</v>
      </c>
      <c r="Q125">
        <v>33</v>
      </c>
      <c r="R125">
        <v>1944</v>
      </c>
      <c r="S125">
        <v>34992</v>
      </c>
      <c r="V125" t="str">
        <f t="shared" si="10"/>
        <v>С101-2503-96</v>
      </c>
      <c r="W125" t="e">
        <f t="shared" si="11"/>
        <v>#N/A</v>
      </c>
      <c r="X125" t="s">
        <v>3207</v>
      </c>
      <c r="Y125" s="7" t="s">
        <v>461</v>
      </c>
      <c r="Z125" s="7">
        <v>33</v>
      </c>
      <c r="AA125" s="7">
        <v>1944</v>
      </c>
      <c r="AB125" s="37">
        <v>34992</v>
      </c>
      <c r="AC125" s="37">
        <v>34992</v>
      </c>
    </row>
    <row r="126" spans="1:29" x14ac:dyDescent="0.2">
      <c r="A126" s="5" t="s">
        <v>1887</v>
      </c>
      <c r="B126" s="21" t="str">
        <f>VLOOKUP(A126,Sheet!B$3:G$2921,2,0)</f>
        <v>ґрунтування основ iз бетону або розчину
пiд водоiзоляцiйний покрiвельний килим</v>
      </c>
      <c r="C126" s="22" t="str">
        <f>VLOOKUP(A126,Sheet!B$3:G$2921,3,0)</f>
        <v>100м2</v>
      </c>
      <c r="D126" s="23">
        <v>10.3956</v>
      </c>
      <c r="E126" s="24" t="e">
        <f>VLOOKUP(A126,N$3:S$1271,4,FALSE)</f>
        <v>#N/A</v>
      </c>
      <c r="F126" s="30">
        <f t="shared" si="6"/>
        <v>10.3956</v>
      </c>
      <c r="G126" s="25">
        <f>VLOOKUP(A126,Sheet!B$3:G$2921,5,0)</f>
        <v>497.41</v>
      </c>
      <c r="H126" s="24" t="e">
        <f>VLOOKUP(A126,N$3:S$1271,5,FALSE)</f>
        <v>#N/A</v>
      </c>
      <c r="I126" s="30">
        <f t="shared" si="7"/>
        <v>497.41</v>
      </c>
      <c r="J126" s="25">
        <f>VLOOKUP(A126,Sheet!B$3:G$2921,6,0)</f>
        <v>1716.06</v>
      </c>
      <c r="K126" s="26" t="e">
        <f t="shared" si="8"/>
        <v>#N/A</v>
      </c>
      <c r="L126" s="30">
        <f t="shared" si="9"/>
        <v>1716.06</v>
      </c>
      <c r="N126" t="s">
        <v>4466</v>
      </c>
      <c r="O126" t="s">
        <v>3208</v>
      </c>
      <c r="P126" t="s">
        <v>35</v>
      </c>
      <c r="Q126">
        <v>180</v>
      </c>
      <c r="R126">
        <v>73.3</v>
      </c>
      <c r="S126">
        <v>1099.5</v>
      </c>
      <c r="V126" t="str">
        <f t="shared" si="10"/>
        <v>С1110-15-1-5В</v>
      </c>
      <c r="W126" t="e">
        <f t="shared" si="11"/>
        <v>#N/A</v>
      </c>
      <c r="X126" t="s">
        <v>3208</v>
      </c>
      <c r="Y126" s="7" t="s">
        <v>35</v>
      </c>
      <c r="Z126" s="7">
        <v>180</v>
      </c>
      <c r="AA126" s="7">
        <v>73.3</v>
      </c>
      <c r="AB126" s="37">
        <v>1099.5</v>
      </c>
      <c r="AC126" s="37">
        <v>1099.5</v>
      </c>
    </row>
    <row r="127" spans="1:29" x14ac:dyDescent="0.2">
      <c r="A127" s="5" t="s">
        <v>1960</v>
      </c>
      <c r="B127" s="21" t="str">
        <f>VLOOKUP(A127,Sheet!B$3:G$2921,2,0)</f>
        <v>Улаштування вирiвнюючих стяжок
цементно-пiщаних товщиною 15 мм iз
розчину для мурування важкого
цементного, марки М 50</v>
      </c>
      <c r="C127" s="22" t="str">
        <f>VLOOKUP(A127,Sheet!B$3:G$2921,3,0)</f>
        <v>100м2</v>
      </c>
      <c r="D127" s="23">
        <v>6.0999999999999999E-2</v>
      </c>
      <c r="E127" s="24" t="e">
        <f>VLOOKUP(A127,N$3:S$1271,4,FALSE)</f>
        <v>#N/A</v>
      </c>
      <c r="F127" s="30">
        <f t="shared" si="6"/>
        <v>6.0999999999999999E-2</v>
      </c>
      <c r="G127" s="25">
        <f>VLOOKUP(A127,Sheet!B$3:G$2921,5,0)</f>
        <v>6803.96</v>
      </c>
      <c r="H127" s="24" t="e">
        <f>VLOOKUP(A127,N$3:S$1271,5,FALSE)</f>
        <v>#N/A</v>
      </c>
      <c r="I127" s="30">
        <f t="shared" si="7"/>
        <v>6803.96</v>
      </c>
      <c r="J127" s="25">
        <f>VLOOKUP(A127,Sheet!B$3:G$2921,6,0)</f>
        <v>415.04</v>
      </c>
      <c r="K127" s="26" t="e">
        <f t="shared" si="8"/>
        <v>#N/A</v>
      </c>
      <c r="L127" s="30">
        <f t="shared" si="9"/>
        <v>415.04</v>
      </c>
      <c r="N127" t="s">
        <v>4467</v>
      </c>
      <c r="O127" t="s">
        <v>3209</v>
      </c>
      <c r="P127" t="s">
        <v>35</v>
      </c>
      <c r="Q127">
        <v>240</v>
      </c>
      <c r="R127">
        <v>275.52</v>
      </c>
      <c r="S127">
        <v>5510.4</v>
      </c>
      <c r="V127" t="str">
        <f t="shared" si="10"/>
        <v>С1110-15-2</v>
      </c>
      <c r="W127" t="e">
        <f t="shared" si="11"/>
        <v>#N/A</v>
      </c>
      <c r="X127" t="s">
        <v>3209</v>
      </c>
      <c r="Y127" s="7" t="s">
        <v>35</v>
      </c>
      <c r="Z127" s="7">
        <v>240</v>
      </c>
      <c r="AA127" s="7">
        <v>275.52</v>
      </c>
      <c r="AB127" s="37">
        <v>5510.4</v>
      </c>
      <c r="AC127" s="37">
        <v>5510.4</v>
      </c>
    </row>
    <row r="128" spans="1:29" x14ac:dyDescent="0.2">
      <c r="A128" s="5" t="s">
        <v>1899</v>
      </c>
      <c r="B128" s="21" t="str">
        <f>VLOOKUP(A128,Sheet!B$3:G$2921,2,0)</f>
        <v>Улаштування вирiвнюючих стяжок збiрних
iз плоских азбестоцементних листiв</v>
      </c>
      <c r="C128" s="22" t="str">
        <f>VLOOKUP(A128,Sheet!B$3:G$2921,3,0)</f>
        <v>100м2</v>
      </c>
      <c r="D128" s="23">
        <v>6.8000000000000005E-2</v>
      </c>
      <c r="E128" s="24" t="e">
        <f>VLOOKUP(A128,N$3:S$1271,4,FALSE)</f>
        <v>#N/A</v>
      </c>
      <c r="F128" s="30">
        <f t="shared" si="6"/>
        <v>6.8000000000000005E-2</v>
      </c>
      <c r="G128" s="25">
        <f>VLOOKUP(A128,Sheet!B$3:G$2921,5,0)</f>
        <v>2482.66</v>
      </c>
      <c r="H128" s="24" t="e">
        <f>VLOOKUP(A128,N$3:S$1271,5,FALSE)</f>
        <v>#N/A</v>
      </c>
      <c r="I128" s="30">
        <f t="shared" si="7"/>
        <v>2482.66</v>
      </c>
      <c r="J128" s="25">
        <f>VLOOKUP(A128,Sheet!B$3:G$2921,6,0)</f>
        <v>168.82</v>
      </c>
      <c r="K128" s="26" t="e">
        <f t="shared" si="8"/>
        <v>#N/A</v>
      </c>
      <c r="L128" s="30">
        <f t="shared" si="9"/>
        <v>168.82</v>
      </c>
      <c r="N128" t="s">
        <v>4468</v>
      </c>
      <c r="O128" t="s">
        <v>3210</v>
      </c>
      <c r="P128" t="s">
        <v>35</v>
      </c>
      <c r="Q128">
        <v>240</v>
      </c>
      <c r="R128">
        <v>68.459999999999994</v>
      </c>
      <c r="S128">
        <v>1369.2</v>
      </c>
      <c r="V128" t="str">
        <f t="shared" si="10"/>
        <v>С1110-15-2варіант1</v>
      </c>
      <c r="W128" t="e">
        <f t="shared" si="11"/>
        <v>#N/A</v>
      </c>
      <c r="X128" t="s">
        <v>3210</v>
      </c>
      <c r="Y128" s="7" t="s">
        <v>35</v>
      </c>
      <c r="Z128" s="7">
        <v>240</v>
      </c>
      <c r="AA128" s="7">
        <v>68.459999999999994</v>
      </c>
      <c r="AB128" s="37">
        <v>1369.2</v>
      </c>
      <c r="AC128" s="37">
        <v>1369.2</v>
      </c>
    </row>
    <row r="129" spans="1:29" x14ac:dyDescent="0.2">
      <c r="A129" s="5" t="s">
        <v>1893</v>
      </c>
      <c r="B129" s="21" t="str">
        <f>VLOOKUP(A129,Sheet!B$3:G$2921,2,0)</f>
        <v>Улаштування примикань рулонних i
мастичних покрiвель до стiн i парапетiв
висотою до 600 мм без фартухiв</v>
      </c>
      <c r="C129" s="22" t="str">
        <f>VLOOKUP(A129,Sheet!B$3:G$2921,3,0)</f>
        <v>100м</v>
      </c>
      <c r="D129" s="23">
        <v>0.01</v>
      </c>
      <c r="E129" s="24" t="e">
        <f>VLOOKUP(A129,N$3:S$1271,4,FALSE)</f>
        <v>#N/A</v>
      </c>
      <c r="F129" s="30">
        <f t="shared" si="6"/>
        <v>0.01</v>
      </c>
      <c r="G129" s="25">
        <f>VLOOKUP(A129,Sheet!B$3:G$2921,5,0)</f>
        <v>2704.1</v>
      </c>
      <c r="H129" s="24" t="e">
        <f>VLOOKUP(A129,N$3:S$1271,5,FALSE)</f>
        <v>#N/A</v>
      </c>
      <c r="I129" s="30">
        <f t="shared" si="7"/>
        <v>2704.1</v>
      </c>
      <c r="J129" s="25">
        <f>VLOOKUP(A129,Sheet!B$3:G$2921,6,0)</f>
        <v>27.04</v>
      </c>
      <c r="K129" s="26" t="e">
        <f t="shared" si="8"/>
        <v>#N/A</v>
      </c>
      <c r="L129" s="30">
        <f t="shared" si="9"/>
        <v>27.04</v>
      </c>
      <c r="N129" t="s">
        <v>4469</v>
      </c>
      <c r="O129" t="s">
        <v>3211</v>
      </c>
      <c r="P129" t="s">
        <v>35</v>
      </c>
      <c r="Q129">
        <v>600</v>
      </c>
      <c r="R129">
        <v>68.459999999999994</v>
      </c>
      <c r="S129">
        <v>3423</v>
      </c>
      <c r="V129" t="str">
        <f t="shared" si="10"/>
        <v>С1110-15-2варіант2</v>
      </c>
      <c r="W129" t="e">
        <f t="shared" si="11"/>
        <v>#N/A</v>
      </c>
      <c r="X129" t="s">
        <v>3211</v>
      </c>
      <c r="Y129" s="7" t="s">
        <v>35</v>
      </c>
      <c r="Z129" s="7">
        <v>600</v>
      </c>
      <c r="AA129" s="7">
        <v>68.459999999999994</v>
      </c>
      <c r="AB129" s="37">
        <v>3423</v>
      </c>
      <c r="AC129" s="37">
        <v>3423</v>
      </c>
    </row>
    <row r="130" spans="1:29" x14ac:dyDescent="0.2">
      <c r="A130" s="5" t="s">
        <v>2366</v>
      </c>
      <c r="B130" s="21" t="str">
        <f>VLOOKUP(A130,Sheet!B$3:G$2921,2,0)</f>
        <v>Засипка траншей i котлованiв
бульдозерами потужнiстю 59 кВт [80 к.с.]
з перемiщенням ґрунту до 5 м, група
ґрунтiв 1</v>
      </c>
      <c r="C130" s="22" t="str">
        <f>VLOOKUP(A130,Sheet!B$3:G$2921,3,0)</f>
        <v>1000м3</v>
      </c>
      <c r="D130" s="23">
        <v>5.7830000000000006E-2</v>
      </c>
      <c r="E130" s="24">
        <f>VLOOKUP(A130,N$3:S$1271,4,FALSE)</f>
        <v>0.11566000000000001</v>
      </c>
      <c r="F130" s="30">
        <f t="shared" si="6"/>
        <v>-5.7830000000000006E-2</v>
      </c>
      <c r="G130" s="25">
        <f>VLOOKUP(A130,Sheet!B$3:G$2921,5,0)</f>
        <v>4132.5</v>
      </c>
      <c r="H130" s="24">
        <f>VLOOKUP(A130,N$3:S$1271,5,FALSE)</f>
        <v>4085.25</v>
      </c>
      <c r="I130" s="30">
        <f t="shared" si="7"/>
        <v>47.25</v>
      </c>
      <c r="J130" s="25">
        <f>VLOOKUP(A130,Sheet!B$3:G$2921,6,0)</f>
        <v>238.98</v>
      </c>
      <c r="K130" s="26">
        <f t="shared" si="8"/>
        <v>236.25</v>
      </c>
      <c r="L130" s="30">
        <f t="shared" si="9"/>
        <v>2.7299999999999898</v>
      </c>
      <c r="N130" t="s">
        <v>4470</v>
      </c>
      <c r="O130" t="s">
        <v>3212</v>
      </c>
      <c r="P130" t="s">
        <v>35</v>
      </c>
      <c r="Q130">
        <v>36</v>
      </c>
      <c r="R130">
        <v>1412.57</v>
      </c>
      <c r="S130">
        <v>4237.71</v>
      </c>
      <c r="V130" t="str">
        <f t="shared" si="10"/>
        <v>С1110-15-3</v>
      </c>
      <c r="W130" t="e">
        <f t="shared" si="11"/>
        <v>#N/A</v>
      </c>
      <c r="X130" t="s">
        <v>3212</v>
      </c>
      <c r="Y130" s="7" t="s">
        <v>35</v>
      </c>
      <c r="Z130" s="7">
        <v>36</v>
      </c>
      <c r="AA130" s="7">
        <v>1412.57</v>
      </c>
      <c r="AB130" s="37">
        <v>4237.71</v>
      </c>
      <c r="AC130" s="37">
        <v>4237.71</v>
      </c>
    </row>
    <row r="131" spans="1:29" x14ac:dyDescent="0.2">
      <c r="A131" s="5" t="s">
        <v>14</v>
      </c>
      <c r="B131" s="21" t="str">
        <f>VLOOKUP(A131,Sheet!B$3:G$2921,2,0)</f>
        <v>Засипка траншей i котлованiв
бульдозерами потужнiстю 59 кВт [80 к.с.]
з перемiщенням ґрунту до 5 м, група
ґрунтiв 2</v>
      </c>
      <c r="C131" s="22" t="str">
        <f>VLOOKUP(A131,Sheet!B$3:G$2921,3,0)</f>
        <v>1000м3</v>
      </c>
      <c r="D131" s="23">
        <v>2.7E-2</v>
      </c>
      <c r="E131" s="24">
        <f>VLOOKUP(A131,N$3:S$1271,4,FALSE)</f>
        <v>5.4050000000000001E-2</v>
      </c>
      <c r="F131" s="30">
        <f t="shared" si="6"/>
        <v>-2.7050000000000001E-2</v>
      </c>
      <c r="G131" s="25">
        <f>VLOOKUP(A131,Sheet!B$3:G$2921,5,0)</f>
        <v>4779.38</v>
      </c>
      <c r="H131" s="24">
        <f>VLOOKUP(A131,N$3:S$1271,5,FALSE)</f>
        <v>4781.76</v>
      </c>
      <c r="I131" s="30">
        <f t="shared" si="7"/>
        <v>-2.3800000000001091</v>
      </c>
      <c r="J131" s="25">
        <f>VLOOKUP(A131,Sheet!B$3:G$2921,6,0)</f>
        <v>129.04</v>
      </c>
      <c r="K131" s="26">
        <f t="shared" si="8"/>
        <v>100.42</v>
      </c>
      <c r="L131" s="30">
        <f t="shared" si="9"/>
        <v>28.61999999999999</v>
      </c>
      <c r="N131" t="s">
        <v>4471</v>
      </c>
      <c r="O131" t="s">
        <v>3213</v>
      </c>
      <c r="P131" t="s">
        <v>35</v>
      </c>
      <c r="Q131">
        <v>151</v>
      </c>
      <c r="R131">
        <v>14.18</v>
      </c>
      <c r="S131">
        <v>2141.1799999999998</v>
      </c>
      <c r="V131" t="str">
        <f t="shared" si="10"/>
        <v>С1111-1006</v>
      </c>
      <c r="W131" t="e">
        <f t="shared" si="11"/>
        <v>#N/A</v>
      </c>
      <c r="X131" t="s">
        <v>3213</v>
      </c>
      <c r="Y131" s="7" t="s">
        <v>35</v>
      </c>
      <c r="Z131" s="7">
        <v>151</v>
      </c>
      <c r="AA131" s="7">
        <v>14.18</v>
      </c>
      <c r="AB131" s="37">
        <v>2141.1799999999998</v>
      </c>
      <c r="AC131" s="37">
        <v>2141.1799999999998</v>
      </c>
    </row>
    <row r="132" spans="1:29" x14ac:dyDescent="0.2">
      <c r="A132" s="5" t="s">
        <v>1957</v>
      </c>
      <c r="B132" s="21" t="str">
        <f>VLOOKUP(A132,Sheet!B$3:G$2921,2,0)</f>
        <v>Улаштування деформацiйних швiв</v>
      </c>
      <c r="C132" s="22" t="str">
        <f>VLOOKUP(A132,Sheet!B$3:G$2921,3,0)</f>
        <v>100м</v>
      </c>
      <c r="D132" s="23">
        <v>0.24399999999999999</v>
      </c>
      <c r="E132" s="24" t="e">
        <f>VLOOKUP(A132,N$3:S$1271,4,FALSE)</f>
        <v>#N/A</v>
      </c>
      <c r="F132" s="30">
        <f t="shared" ref="F132:F195" si="12">IFERROR(D132-E132,D132)</f>
        <v>0.24399999999999999</v>
      </c>
      <c r="G132" s="25">
        <f>VLOOKUP(A132,Sheet!B$3:G$2921,5,0)</f>
        <v>65904.02</v>
      </c>
      <c r="H132" s="24" t="e">
        <f>VLOOKUP(A132,N$3:S$1271,5,FALSE)</f>
        <v>#N/A</v>
      </c>
      <c r="I132" s="30">
        <f t="shared" ref="I132:I195" si="13">IFERROR(G132-H132,G132)</f>
        <v>65904.02</v>
      </c>
      <c r="J132" s="25">
        <f>VLOOKUP(A132,Sheet!B$3:G$2921,6,0)</f>
        <v>8040.29</v>
      </c>
      <c r="K132" s="26" t="e">
        <f t="shared" ref="K132:K195" si="14">VLOOKUP(A132,N$3:S$1271,6,FALSE)</f>
        <v>#N/A</v>
      </c>
      <c r="L132" s="30">
        <f t="shared" ref="L132:L195" si="15">IFERROR(J132-K132,J132)</f>
        <v>8040.29</v>
      </c>
      <c r="N132" t="s">
        <v>4472</v>
      </c>
      <c r="O132" t="s">
        <v>3214</v>
      </c>
      <c r="P132" t="s">
        <v>1558</v>
      </c>
      <c r="Q132">
        <v>17</v>
      </c>
      <c r="R132">
        <v>151.66</v>
      </c>
      <c r="S132">
        <v>2578.2199999999998</v>
      </c>
      <c r="V132" t="str">
        <f t="shared" ref="V132:V195" si="16">IFERROR(VLOOKUP(N132,A$3:L$1153,1,FALSE),N132)</f>
        <v>С111-134-1-1варіант1</v>
      </c>
      <c r="W132" t="e">
        <f t="shared" ref="W132:W195" si="17">VLOOKUP(N132,A$3:L$1153,1,FALSE)</f>
        <v>#N/A</v>
      </c>
      <c r="X132" t="s">
        <v>3214</v>
      </c>
      <c r="Y132" s="7" t="s">
        <v>1558</v>
      </c>
      <c r="Z132" s="7">
        <v>17</v>
      </c>
      <c r="AA132" s="7">
        <v>151.66</v>
      </c>
      <c r="AB132" s="37">
        <v>2578.2199999999998</v>
      </c>
      <c r="AC132" s="37">
        <v>2578.2199999999998</v>
      </c>
    </row>
    <row r="133" spans="1:29" x14ac:dyDescent="0.2">
      <c r="A133" s="5" t="s">
        <v>2422</v>
      </c>
      <c r="B133" s="21" t="str">
        <f>VLOOKUP(A133,Sheet!B$3:G$2921,2,0)</f>
        <v>Планування площ бульдозерами
потужнiстю 79 кВт [108 к.с.] за 1 прохiд</v>
      </c>
      <c r="C133" s="22" t="str">
        <f>VLOOKUP(A133,Sheet!B$3:G$2921,3,0)</f>
        <v>1000м2</v>
      </c>
      <c r="D133" s="23">
        <v>0.40800000000000003</v>
      </c>
      <c r="E133" s="24" t="e">
        <f>VLOOKUP(A133,N$3:S$1271,4,FALSE)</f>
        <v>#N/A</v>
      </c>
      <c r="F133" s="30">
        <f t="shared" si="12"/>
        <v>0.40800000000000003</v>
      </c>
      <c r="G133" s="25">
        <f>VLOOKUP(A133,Sheet!B$3:G$2921,5,0)</f>
        <v>178.13</v>
      </c>
      <c r="H133" s="24" t="e">
        <f>VLOOKUP(A133,N$3:S$1271,5,FALSE)</f>
        <v>#N/A</v>
      </c>
      <c r="I133" s="30">
        <f t="shared" si="13"/>
        <v>178.13</v>
      </c>
      <c r="J133" s="25">
        <f>VLOOKUP(A133,Sheet!B$3:G$2921,6,0)</f>
        <v>72.680000000000007</v>
      </c>
      <c r="K133" s="26" t="e">
        <f t="shared" si="14"/>
        <v>#N/A</v>
      </c>
      <c r="L133" s="30">
        <f t="shared" si="15"/>
        <v>72.680000000000007</v>
      </c>
      <c r="N133" t="s">
        <v>4473</v>
      </c>
      <c r="O133" t="s">
        <v>3214</v>
      </c>
      <c r="P133" t="s">
        <v>1558</v>
      </c>
      <c r="Q133">
        <v>24.451000000000001</v>
      </c>
      <c r="R133">
        <v>175.31</v>
      </c>
      <c r="S133">
        <v>3487.91</v>
      </c>
      <c r="V133" t="str">
        <f t="shared" si="16"/>
        <v>С111-134-1-1варіант2</v>
      </c>
      <c r="W133" t="e">
        <f t="shared" si="17"/>
        <v>#N/A</v>
      </c>
      <c r="X133" t="s">
        <v>3214</v>
      </c>
      <c r="Y133" s="7" t="s">
        <v>1558</v>
      </c>
      <c r="Z133" s="7">
        <v>24.451000000000001</v>
      </c>
      <c r="AA133" s="7">
        <v>175.31</v>
      </c>
      <c r="AB133" s="37">
        <v>3487.91</v>
      </c>
      <c r="AC133" s="37">
        <v>3487.91</v>
      </c>
    </row>
    <row r="134" spans="1:29" x14ac:dyDescent="0.2">
      <c r="A134" s="5" t="s">
        <v>433</v>
      </c>
      <c r="B134" s="21" t="str">
        <f>VLOOKUP(A134,Sheet!B$3:G$2921,2,0)</f>
        <v>Грунтування металевих поверхонь за
один раз грунтовкою ГФ-021 (БП1, БЛ1,
БЛ2, БП2, Кс1, Кс2 )</v>
      </c>
      <c r="C134" s="22" t="str">
        <f>VLOOKUP(A134,Sheet!B$3:G$2921,3,0)</f>
        <v>100м2</v>
      </c>
      <c r="D134" s="23">
        <v>1.3599000000000001</v>
      </c>
      <c r="E134" s="24">
        <f>VLOOKUP(A134,N$3:S$1271,4,FALSE)</f>
        <v>0.58000000000000007</v>
      </c>
      <c r="F134" s="30">
        <f t="shared" si="12"/>
        <v>0.77990000000000004</v>
      </c>
      <c r="G134" s="25">
        <f>VLOOKUP(A134,Sheet!B$3:G$2921,5,0)</f>
        <v>1018.58</v>
      </c>
      <c r="H134" s="24">
        <f>VLOOKUP(A134,N$3:S$1271,5,FALSE)</f>
        <v>1190.81</v>
      </c>
      <c r="I134" s="30">
        <f t="shared" si="13"/>
        <v>-172.2299999999999</v>
      </c>
      <c r="J134" s="25">
        <f>VLOOKUP(A134,Sheet!B$3:G$2921,6,0)</f>
        <v>296.3</v>
      </c>
      <c r="K134" s="26">
        <f t="shared" si="14"/>
        <v>333.43</v>
      </c>
      <c r="L134" s="30">
        <f t="shared" si="15"/>
        <v>-37.129999999999995</v>
      </c>
      <c r="N134" t="s">
        <v>4474</v>
      </c>
      <c r="O134" t="s">
        <v>3215</v>
      </c>
      <c r="P134" t="s">
        <v>1558</v>
      </c>
      <c r="Q134">
        <v>4.4569999999999999</v>
      </c>
      <c r="R134">
        <v>382.95</v>
      </c>
      <c r="S134">
        <v>1706.81</v>
      </c>
      <c r="V134" t="str">
        <f t="shared" si="16"/>
        <v>С111-134-1-1варіант3</v>
      </c>
      <c r="W134" t="e">
        <f t="shared" si="17"/>
        <v>#N/A</v>
      </c>
      <c r="X134" t="s">
        <v>3215</v>
      </c>
      <c r="Y134" s="7" t="s">
        <v>1558</v>
      </c>
      <c r="Z134" s="7">
        <v>4.4569999999999999</v>
      </c>
      <c r="AA134" s="7">
        <v>382.95</v>
      </c>
      <c r="AB134" s="37">
        <v>1706.81</v>
      </c>
      <c r="AC134" s="37">
        <v>1706.81</v>
      </c>
    </row>
    <row r="135" spans="1:29" x14ac:dyDescent="0.2">
      <c r="A135" s="5" t="s">
        <v>2469</v>
      </c>
      <c r="B135" s="21" t="str">
        <f>VLOOKUP(A135,Sheet!B$3:G$2921,2,0)</f>
        <v>Фарбування металевих поґрунтованих
поверхонь емаллю ПФ-115</v>
      </c>
      <c r="C135" s="22" t="str">
        <f>VLOOKUP(A135,Sheet!B$3:G$2921,3,0)</f>
        <v>100м2</v>
      </c>
      <c r="D135" s="23">
        <v>21.380000000000003</v>
      </c>
      <c r="E135" s="24">
        <f>VLOOKUP(A135,N$3:S$1271,4,FALSE)</f>
        <v>0.8454552500000001</v>
      </c>
      <c r="F135" s="30">
        <f t="shared" si="12"/>
        <v>20.534544750000002</v>
      </c>
      <c r="G135" s="25">
        <f>VLOOKUP(A135,Sheet!B$3:G$2921,5,0)</f>
        <v>722.02</v>
      </c>
      <c r="H135" s="24">
        <f>VLOOKUP(A135,N$3:S$1271,5,FALSE)</f>
        <v>901.86</v>
      </c>
      <c r="I135" s="30">
        <f t="shared" si="13"/>
        <v>-179.84000000000003</v>
      </c>
      <c r="J135" s="25">
        <f>VLOOKUP(A135,Sheet!B$3:G$2921,6,0)</f>
        <v>56.14</v>
      </c>
      <c r="K135" s="26">
        <f t="shared" si="14"/>
        <v>70.13</v>
      </c>
      <c r="L135" s="30">
        <f t="shared" si="15"/>
        <v>-13.989999999999995</v>
      </c>
      <c r="N135" t="s">
        <v>4475</v>
      </c>
      <c r="O135" t="s">
        <v>3216</v>
      </c>
      <c r="P135" t="s">
        <v>35</v>
      </c>
      <c r="Q135">
        <v>292</v>
      </c>
      <c r="R135">
        <v>1.9500000000000002</v>
      </c>
      <c r="S135">
        <v>569.4</v>
      </c>
      <c r="V135" t="str">
        <f t="shared" si="16"/>
        <v>С111-136-1-Юваріант1</v>
      </c>
      <c r="W135" t="e">
        <f t="shared" si="17"/>
        <v>#N/A</v>
      </c>
      <c r="X135" t="s">
        <v>3216</v>
      </c>
      <c r="Y135" s="7" t="s">
        <v>35</v>
      </c>
      <c r="Z135" s="7">
        <v>292</v>
      </c>
      <c r="AA135" s="7">
        <v>1.9500000000000002</v>
      </c>
      <c r="AB135" s="37">
        <v>569.4</v>
      </c>
      <c r="AC135" s="37">
        <v>569.4</v>
      </c>
    </row>
    <row r="136" spans="1:29" x14ac:dyDescent="0.2">
      <c r="A136" s="5" t="s">
        <v>1833</v>
      </c>
      <c r="B136" s="21" t="str">
        <f>VLOOKUP(A136,Sheet!B$3:G$2921,2,0)</f>
        <v>Обклеювання металевої поверхнi листами
системи Брандізол, в один шар на клеї</v>
      </c>
      <c r="C136" s="22" t="str">
        <f>VLOOKUP(A136,Sheet!B$3:G$2921,3,0)</f>
        <v>м2</v>
      </c>
      <c r="D136" s="23">
        <v>57.73</v>
      </c>
      <c r="E136" s="24" t="e">
        <f>VLOOKUP(A136,N$3:S$1271,4,FALSE)</f>
        <v>#N/A</v>
      </c>
      <c r="F136" s="30">
        <f t="shared" si="12"/>
        <v>57.73</v>
      </c>
      <c r="G136" s="25">
        <f>VLOOKUP(A136,Sheet!B$3:G$2921,5,0)</f>
        <v>147.63999999999999</v>
      </c>
      <c r="H136" s="24" t="e">
        <f>VLOOKUP(A136,N$3:S$1271,5,FALSE)</f>
        <v>#N/A</v>
      </c>
      <c r="I136" s="30">
        <f t="shared" si="13"/>
        <v>147.63999999999999</v>
      </c>
      <c r="J136" s="25">
        <f>VLOOKUP(A136,Sheet!B$3:G$2921,6,0)</f>
        <v>8523.26</v>
      </c>
      <c r="K136" s="26" t="e">
        <f t="shared" si="14"/>
        <v>#N/A</v>
      </c>
      <c r="L136" s="30">
        <f t="shared" si="15"/>
        <v>8523.26</v>
      </c>
      <c r="N136" t="s">
        <v>4476</v>
      </c>
      <c r="O136" t="s">
        <v>3216</v>
      </c>
      <c r="P136" t="s">
        <v>35</v>
      </c>
      <c r="Q136">
        <v>1189</v>
      </c>
      <c r="R136">
        <v>1.9500000000000002</v>
      </c>
      <c r="S136">
        <v>1103.7</v>
      </c>
      <c r="V136" t="str">
        <f t="shared" si="16"/>
        <v>С111-136-1-Юваріант2</v>
      </c>
      <c r="W136" t="e">
        <f t="shared" si="17"/>
        <v>#N/A</v>
      </c>
      <c r="X136" t="s">
        <v>3216</v>
      </c>
      <c r="Y136" s="7" t="s">
        <v>35</v>
      </c>
      <c r="Z136" s="7">
        <v>1189</v>
      </c>
      <c r="AA136" s="7">
        <v>1.9500000000000002</v>
      </c>
      <c r="AB136" s="37">
        <v>1103.7</v>
      </c>
      <c r="AC136" s="37">
        <v>1103.7</v>
      </c>
    </row>
    <row r="137" spans="1:29" x14ac:dyDescent="0.2">
      <c r="A137" s="5" t="s">
        <v>622</v>
      </c>
      <c r="B137" s="21" t="str">
        <f>VLOOKUP(A137,Sheet!B$3:G$2921,2,0)</f>
        <v>Обклеювання склосіткою, доп. шар</v>
      </c>
      <c r="C137" s="22" t="str">
        <f>VLOOKUP(A137,Sheet!B$3:G$2921,3,0)</f>
        <v>м2</v>
      </c>
      <c r="D137" s="23">
        <v>36.299999999999997</v>
      </c>
      <c r="E137" s="24" t="e">
        <f>VLOOKUP(A137,N$3:S$1271,4,FALSE)</f>
        <v>#N/A</v>
      </c>
      <c r="F137" s="30">
        <f t="shared" si="12"/>
        <v>36.299999999999997</v>
      </c>
      <c r="G137" s="25">
        <f>VLOOKUP(A137,Sheet!B$3:G$2921,5,0)</f>
        <v>48.73</v>
      </c>
      <c r="H137" s="24" t="e">
        <f>VLOOKUP(A137,N$3:S$1271,5,FALSE)</f>
        <v>#N/A</v>
      </c>
      <c r="I137" s="30">
        <f t="shared" si="13"/>
        <v>48.73</v>
      </c>
      <c r="J137" s="25">
        <f>VLOOKUP(A137,Sheet!B$3:G$2921,6,0)</f>
        <v>1768.9</v>
      </c>
      <c r="K137" s="26" t="e">
        <f t="shared" si="14"/>
        <v>#N/A</v>
      </c>
      <c r="L137" s="30">
        <f t="shared" si="15"/>
        <v>1768.9</v>
      </c>
      <c r="N137" t="s">
        <v>4477</v>
      </c>
      <c r="O137" t="s">
        <v>3217</v>
      </c>
      <c r="P137" t="s">
        <v>35</v>
      </c>
      <c r="Q137">
        <v>361</v>
      </c>
      <c r="R137">
        <v>11.84</v>
      </c>
      <c r="S137">
        <v>4274.84</v>
      </c>
      <c r="V137" t="str">
        <f t="shared" si="16"/>
        <v>С111-136-1-Юваріант5</v>
      </c>
      <c r="W137" t="e">
        <f t="shared" si="17"/>
        <v>#N/A</v>
      </c>
      <c r="X137" t="s">
        <v>3217</v>
      </c>
      <c r="Y137" s="7" t="s">
        <v>35</v>
      </c>
      <c r="Z137" s="7">
        <v>361</v>
      </c>
      <c r="AA137" s="7">
        <v>11.84</v>
      </c>
      <c r="AB137" s="37">
        <v>4274.84</v>
      </c>
      <c r="AC137" s="37">
        <v>4274.84</v>
      </c>
    </row>
    <row r="138" spans="1:29" x14ac:dyDescent="0.2">
      <c r="A138" s="5" t="s">
        <v>2495</v>
      </c>
      <c r="B138" s="21" t="str">
        <f>VLOOKUP(A138,Sheet!B$3:G$2921,2,0)</f>
        <v>Знежирювання поверхонь апаратiв i
трубопроводiв дiаметром бiльше 500 мм
уайт-спиритом /при роботi з риштувань,
пiдвiсних помостiв, колисок на висотi
бiльше 4 м/</v>
      </c>
      <c r="C138" s="22" t="str">
        <f>VLOOKUP(A138,Sheet!B$3:G$2921,3,0)</f>
        <v>100м2</v>
      </c>
      <c r="D138" s="23">
        <v>0.57730000000000004</v>
      </c>
      <c r="E138" s="24" t="e">
        <f>VLOOKUP(A138,N$3:S$1271,4,FALSE)</f>
        <v>#N/A</v>
      </c>
      <c r="F138" s="30">
        <f t="shared" si="12"/>
        <v>0.57730000000000004</v>
      </c>
      <c r="G138" s="25">
        <f>VLOOKUP(A138,Sheet!B$3:G$2921,5,0)</f>
        <v>2451.9899999999998</v>
      </c>
      <c r="H138" s="24" t="e">
        <f>VLOOKUP(A138,N$3:S$1271,5,FALSE)</f>
        <v>#N/A</v>
      </c>
      <c r="I138" s="30">
        <f t="shared" si="13"/>
        <v>2451.9899999999998</v>
      </c>
      <c r="J138" s="25">
        <f>VLOOKUP(A138,Sheet!B$3:G$2921,6,0)</f>
        <v>1415.53</v>
      </c>
      <c r="K138" s="26" t="e">
        <f t="shared" si="14"/>
        <v>#N/A</v>
      </c>
      <c r="L138" s="30">
        <f t="shared" si="15"/>
        <v>1415.53</v>
      </c>
      <c r="N138" t="s">
        <v>4478</v>
      </c>
      <c r="O138" t="s">
        <v>3218</v>
      </c>
      <c r="P138" t="s">
        <v>35</v>
      </c>
      <c r="Q138">
        <v>64</v>
      </c>
      <c r="R138">
        <v>6.65</v>
      </c>
      <c r="S138">
        <v>425.6</v>
      </c>
      <c r="V138" t="str">
        <f t="shared" si="16"/>
        <v>С111-136-1-Юваріант6</v>
      </c>
      <c r="W138" t="e">
        <f t="shared" si="17"/>
        <v>#N/A</v>
      </c>
      <c r="X138" t="s">
        <v>3218</v>
      </c>
      <c r="Y138" s="7" t="s">
        <v>35</v>
      </c>
      <c r="Z138" s="7">
        <v>64</v>
      </c>
      <c r="AA138" s="7">
        <v>6.65</v>
      </c>
      <c r="AB138" s="37">
        <v>425.6</v>
      </c>
      <c r="AC138" s="37">
        <v>425.6</v>
      </c>
    </row>
    <row r="139" spans="1:29" x14ac:dyDescent="0.2">
      <c r="A139" s="5" t="s">
        <v>685</v>
      </c>
      <c r="B139" s="21" t="str">
        <f>VLOOKUP(A139,Sheet!B$3:G$2921,2,0)</f>
        <v>Улаштування i розбирання засобiв
пiдмощування для фарбування
металоконструкцiй покриттiв будiвель i
споруд</v>
      </c>
      <c r="C139" s="22" t="str">
        <f>VLOOKUP(A139,Sheet!B$3:G$2921,3,0)</f>
        <v>т</v>
      </c>
      <c r="D139" s="23">
        <v>40.36</v>
      </c>
      <c r="E139" s="24" t="e">
        <f>VLOOKUP(A139,N$3:S$1271,4,FALSE)</f>
        <v>#N/A</v>
      </c>
      <c r="F139" s="30">
        <f t="shared" si="12"/>
        <v>40.36</v>
      </c>
      <c r="G139" s="25">
        <f>VLOOKUP(A139,Sheet!B$3:G$2921,5,0)</f>
        <v>407.99</v>
      </c>
      <c r="H139" s="24" t="e">
        <f>VLOOKUP(A139,N$3:S$1271,5,FALSE)</f>
        <v>#N/A</v>
      </c>
      <c r="I139" s="30">
        <f t="shared" si="13"/>
        <v>407.99</v>
      </c>
      <c r="J139" s="25">
        <f>VLOOKUP(A139,Sheet!B$3:G$2921,6,0)</f>
        <v>16466.48</v>
      </c>
      <c r="K139" s="26" t="e">
        <f t="shared" si="14"/>
        <v>#N/A</v>
      </c>
      <c r="L139" s="30">
        <f t="shared" si="15"/>
        <v>16466.48</v>
      </c>
      <c r="N139" t="s">
        <v>4479</v>
      </c>
      <c r="O139" t="s">
        <v>3219</v>
      </c>
      <c r="P139" t="s">
        <v>35</v>
      </c>
      <c r="Q139">
        <v>170</v>
      </c>
      <c r="R139">
        <v>2.13</v>
      </c>
      <c r="S139">
        <v>361.53</v>
      </c>
      <c r="V139" t="str">
        <f t="shared" si="16"/>
        <v>С111-136-3-5Цваріант2</v>
      </c>
      <c r="W139" t="e">
        <f t="shared" si="17"/>
        <v>#N/A</v>
      </c>
      <c r="X139" t="s">
        <v>3219</v>
      </c>
      <c r="Y139" s="7" t="s">
        <v>35</v>
      </c>
      <c r="Z139" s="7">
        <v>170</v>
      </c>
      <c r="AA139" s="7">
        <v>2.13</v>
      </c>
      <c r="AB139" s="37">
        <v>361.53</v>
      </c>
      <c r="AC139" s="37">
        <v>361.53</v>
      </c>
    </row>
    <row r="140" spans="1:29" x14ac:dyDescent="0.2">
      <c r="A140" s="5" t="s">
        <v>683</v>
      </c>
      <c r="B140" s="21" t="str">
        <f>VLOOKUP(A140,Sheet!B$3:G$2921,2,0)</f>
        <v>Улаштування i розбирання засобiв
пiдмощування для фарбування
металоконструкцiй колон, з'єднань, балок,
фахверкiв та iнших елементiв будiвель i
споруд</v>
      </c>
      <c r="C140" s="22" t="str">
        <f>VLOOKUP(A140,Sheet!B$3:G$2921,3,0)</f>
        <v>т</v>
      </c>
      <c r="D140" s="23">
        <v>75.69</v>
      </c>
      <c r="E140" s="24" t="e">
        <f>VLOOKUP(A140,N$3:S$1271,4,FALSE)</f>
        <v>#N/A</v>
      </c>
      <c r="F140" s="30">
        <f t="shared" si="12"/>
        <v>75.69</v>
      </c>
      <c r="G140" s="25">
        <f>VLOOKUP(A140,Sheet!B$3:G$2921,5,0)</f>
        <v>224.09</v>
      </c>
      <c r="H140" s="24" t="e">
        <f>VLOOKUP(A140,N$3:S$1271,5,FALSE)</f>
        <v>#N/A</v>
      </c>
      <c r="I140" s="30">
        <f t="shared" si="13"/>
        <v>224.09</v>
      </c>
      <c r="J140" s="25">
        <f>VLOOKUP(A140,Sheet!B$3:G$2921,6,0)</f>
        <v>16961.37</v>
      </c>
      <c r="K140" s="26" t="e">
        <f t="shared" si="14"/>
        <v>#N/A</v>
      </c>
      <c r="L140" s="30">
        <f t="shared" si="15"/>
        <v>16961.37</v>
      </c>
      <c r="N140" t="s">
        <v>4480</v>
      </c>
      <c r="O140" t="s">
        <v>3220</v>
      </c>
      <c r="P140" t="s">
        <v>35</v>
      </c>
      <c r="Q140">
        <v>6000</v>
      </c>
      <c r="R140">
        <v>4.99</v>
      </c>
      <c r="S140">
        <v>24993.27</v>
      </c>
      <c r="V140" t="str">
        <f t="shared" si="16"/>
        <v>С111-136-5варіант3</v>
      </c>
      <c r="W140" t="e">
        <f t="shared" si="17"/>
        <v>#N/A</v>
      </c>
      <c r="X140" t="s">
        <v>3220</v>
      </c>
      <c r="Y140" s="7" t="s">
        <v>35</v>
      </c>
      <c r="Z140" s="7">
        <v>6000</v>
      </c>
      <c r="AA140" s="7">
        <v>4.99</v>
      </c>
      <c r="AB140" s="37">
        <v>24993.27</v>
      </c>
      <c r="AC140" s="37">
        <v>24993.27</v>
      </c>
    </row>
    <row r="141" spans="1:29" x14ac:dyDescent="0.2">
      <c r="A141" s="5" t="s">
        <v>2494</v>
      </c>
      <c r="B141" s="21" t="str">
        <f>VLOOKUP(A141,Sheet!B$3:G$2921,2,0)</f>
        <v>На кожний наступний шар нанесення
механiзованим способом покриття з
вогнезахисного матерiалу "АК-121
Defender M Solvent" додавати до норми 13-
74-5 /при роботi з риштувань,пiдвiсних
помостiв, колисок на висотi бiльше 4 м/</v>
      </c>
      <c r="C141" s="22" t="str">
        <f>VLOOKUP(A141,Sheet!B$3:G$2921,3,0)</f>
        <v>100м2</v>
      </c>
      <c r="D141" s="23">
        <v>25.881799999999998</v>
      </c>
      <c r="E141" s="24" t="e">
        <f>VLOOKUP(A141,N$3:S$1271,4,FALSE)</f>
        <v>#N/A</v>
      </c>
      <c r="F141" s="30">
        <f t="shared" si="12"/>
        <v>25.881799999999998</v>
      </c>
      <c r="G141" s="25">
        <f>VLOOKUP(A141,Sheet!B$3:G$2921,5,0)</f>
        <v>4471.97</v>
      </c>
      <c r="H141" s="24" t="e">
        <f>VLOOKUP(A141,N$3:S$1271,5,FALSE)</f>
        <v>#N/A</v>
      </c>
      <c r="I141" s="30">
        <f t="shared" si="13"/>
        <v>4471.97</v>
      </c>
      <c r="J141" s="25">
        <f>VLOOKUP(A141,Sheet!B$3:G$2921,6,0)</f>
        <v>115742.63</v>
      </c>
      <c r="K141" s="26" t="e">
        <f t="shared" si="14"/>
        <v>#N/A</v>
      </c>
      <c r="L141" s="30">
        <f t="shared" si="15"/>
        <v>115742.63</v>
      </c>
      <c r="N141" t="s">
        <v>4481</v>
      </c>
      <c r="O141" t="s">
        <v>3221</v>
      </c>
      <c r="P141" t="s">
        <v>35</v>
      </c>
      <c r="Q141">
        <v>900</v>
      </c>
      <c r="R141">
        <v>39.11</v>
      </c>
      <c r="S141">
        <v>35199</v>
      </c>
      <c r="V141" t="str">
        <f t="shared" si="16"/>
        <v>С111-1381-1</v>
      </c>
      <c r="W141" t="e">
        <f t="shared" si="17"/>
        <v>#N/A</v>
      </c>
      <c r="X141" t="s">
        <v>3221</v>
      </c>
      <c r="Y141" s="7" t="s">
        <v>35</v>
      </c>
      <c r="Z141" s="7">
        <v>900</v>
      </c>
      <c r="AA141" s="7">
        <v>39.11</v>
      </c>
      <c r="AB141" s="37">
        <v>35199</v>
      </c>
      <c r="AC141" s="37">
        <v>35199</v>
      </c>
    </row>
    <row r="142" spans="1:29" x14ac:dyDescent="0.2">
      <c r="A142" s="5" t="s">
        <v>1393</v>
      </c>
      <c r="B142" s="21" t="str">
        <f>VLOOKUP(A142,Sheet!B$3:G$2921,2,0)</f>
        <v>Прокладання трубопроводiв опалення i
водопостачання зi стальних
електрозварних труб дiаметром до 40 мм</v>
      </c>
      <c r="C142" s="22" t="str">
        <f>VLOOKUP(A142,Sheet!B$3:G$2921,3,0)</f>
        <v>100м</v>
      </c>
      <c r="D142" s="23">
        <v>0.23500000000000001</v>
      </c>
      <c r="E142" s="24">
        <f>VLOOKUP(A142,N$3:S$1271,4,FALSE)</f>
        <v>0.28500000000000003</v>
      </c>
      <c r="F142" s="30">
        <f t="shared" si="12"/>
        <v>-5.0000000000000017E-2</v>
      </c>
      <c r="G142" s="25">
        <f>VLOOKUP(A142,Sheet!B$3:G$2921,5,0)</f>
        <v>7778.62</v>
      </c>
      <c r="H142" s="24">
        <f>VLOOKUP(A142,N$3:S$1271,5,FALSE)</f>
        <v>7287.91</v>
      </c>
      <c r="I142" s="30">
        <f t="shared" si="13"/>
        <v>490.71000000000004</v>
      </c>
      <c r="J142" s="25">
        <f>VLOOKUP(A142,Sheet!B$3:G$2921,6,0)</f>
        <v>1827.98</v>
      </c>
      <c r="K142" s="26">
        <f t="shared" si="14"/>
        <v>2077.0500000000002</v>
      </c>
      <c r="L142" s="30">
        <f t="shared" si="15"/>
        <v>-249.07000000000016</v>
      </c>
      <c r="N142" t="s">
        <v>4482</v>
      </c>
      <c r="O142" t="s">
        <v>3222</v>
      </c>
      <c r="P142" t="s">
        <v>3223</v>
      </c>
      <c r="Q142">
        <v>6.0071199999999996</v>
      </c>
      <c r="R142">
        <v>93.17</v>
      </c>
      <c r="S142">
        <v>230.14</v>
      </c>
      <c r="V142" t="str">
        <f t="shared" si="16"/>
        <v>С111-1381-6варіант1</v>
      </c>
      <c r="W142" t="e">
        <f t="shared" si="17"/>
        <v>#N/A</v>
      </c>
      <c r="X142" t="s">
        <v>3222</v>
      </c>
      <c r="Y142" s="7" t="s">
        <v>3223</v>
      </c>
      <c r="Z142" s="7">
        <v>6.0071199999999996</v>
      </c>
      <c r="AA142" s="7">
        <v>93.17</v>
      </c>
      <c r="AB142" s="37">
        <v>230.14</v>
      </c>
      <c r="AC142" s="37">
        <v>230.14</v>
      </c>
    </row>
    <row r="143" spans="1:29" x14ac:dyDescent="0.2">
      <c r="A143" s="5" t="s">
        <v>783</v>
      </c>
      <c r="B143" s="21" t="str">
        <f>VLOOKUP(A143,Sheet!B$3:G$2921,2,0)</f>
        <v>Прокладання трубопроводiв опалення i
водопостачання зi стальних
електрозварних труб дiаметром 50 мм</v>
      </c>
      <c r="C143" s="22" t="str">
        <f>VLOOKUP(A143,Sheet!B$3:G$2921,3,0)</f>
        <v>100м</v>
      </c>
      <c r="D143" s="23">
        <v>0.95</v>
      </c>
      <c r="E143" s="24">
        <f>VLOOKUP(A143,N$3:S$1271,4,FALSE)</f>
        <v>1.2E-2</v>
      </c>
      <c r="F143" s="30">
        <f t="shared" si="12"/>
        <v>0.93799999999999994</v>
      </c>
      <c r="G143" s="25">
        <f>VLOOKUP(A143,Sheet!B$3:G$2921,5,0)</f>
        <v>48123.92</v>
      </c>
      <c r="H143" s="24">
        <f>VLOOKUP(A143,N$3:S$1271,5,FALSE)</f>
        <v>7287.91</v>
      </c>
      <c r="I143" s="30">
        <f t="shared" si="13"/>
        <v>40836.009999999995</v>
      </c>
      <c r="J143" s="25">
        <f>VLOOKUP(A143,Sheet!B$3:G$2921,6,0)</f>
        <v>45236.480000000003</v>
      </c>
      <c r="K143" s="26">
        <f t="shared" si="14"/>
        <v>87.45</v>
      </c>
      <c r="L143" s="30">
        <f t="shared" si="15"/>
        <v>45149.030000000006</v>
      </c>
      <c r="N143" t="s">
        <v>4483</v>
      </c>
      <c r="O143" t="s">
        <v>3224</v>
      </c>
      <c r="P143" t="s">
        <v>461</v>
      </c>
      <c r="Q143">
        <v>651</v>
      </c>
      <c r="R143">
        <v>0.19</v>
      </c>
      <c r="S143">
        <v>123.69</v>
      </c>
      <c r="V143" t="str">
        <f t="shared" si="16"/>
        <v>С111-1479-1-24варіант2</v>
      </c>
      <c r="W143" t="e">
        <f t="shared" si="17"/>
        <v>#N/A</v>
      </c>
      <c r="X143" t="s">
        <v>3224</v>
      </c>
      <c r="Y143" s="7" t="s">
        <v>461</v>
      </c>
      <c r="Z143" s="7">
        <v>651</v>
      </c>
      <c r="AA143" s="7">
        <v>0.19</v>
      </c>
      <c r="AB143" s="37">
        <v>123.69</v>
      </c>
      <c r="AC143" s="37">
        <v>123.69</v>
      </c>
    </row>
    <row r="144" spans="1:29" x14ac:dyDescent="0.2">
      <c r="A144" s="5" t="s">
        <v>2491</v>
      </c>
      <c r="B144" s="21" t="str">
        <f>VLOOKUP(A144,Sheet!B$3:G$2921,2,0)</f>
        <v>Демонтування трубопроводiв опалення i
водопостачання зi стальних
електрозварних труб дiаметром 50 мм</v>
      </c>
      <c r="C144" s="22" t="str">
        <f>VLOOKUP(A144,Sheet!B$3:G$2921,3,0)</f>
        <v>100м</v>
      </c>
      <c r="D144" s="23">
        <v>0.04</v>
      </c>
      <c r="E144" s="24" t="e">
        <f>VLOOKUP(A144,N$3:S$1271,4,FALSE)</f>
        <v>#N/A</v>
      </c>
      <c r="F144" s="30">
        <f t="shared" si="12"/>
        <v>0.04</v>
      </c>
      <c r="G144" s="25">
        <f>VLOOKUP(A144,Sheet!B$3:G$2921,5,0)</f>
        <v>3094.2</v>
      </c>
      <c r="H144" s="24" t="e">
        <f>VLOOKUP(A144,N$3:S$1271,5,FALSE)</f>
        <v>#N/A</v>
      </c>
      <c r="I144" s="30">
        <f t="shared" si="13"/>
        <v>3094.2</v>
      </c>
      <c r="J144" s="25">
        <f>VLOOKUP(A144,Sheet!B$3:G$2921,6,0)</f>
        <v>123.77</v>
      </c>
      <c r="K144" s="26" t="e">
        <f t="shared" si="14"/>
        <v>#N/A</v>
      </c>
      <c r="L144" s="30">
        <f t="shared" si="15"/>
        <v>123.77</v>
      </c>
      <c r="N144" t="s">
        <v>2670</v>
      </c>
      <c r="O144" t="s">
        <v>3225</v>
      </c>
      <c r="P144" t="s">
        <v>35</v>
      </c>
      <c r="Q144">
        <v>1288</v>
      </c>
      <c r="R144">
        <v>0.7</v>
      </c>
      <c r="S144">
        <v>901.6</v>
      </c>
      <c r="V144" s="33" t="str">
        <f t="shared" si="16"/>
        <v>С111-1480-1</v>
      </c>
      <c r="W144" s="33" t="str">
        <f t="shared" si="17"/>
        <v>С111-1480-1</v>
      </c>
      <c r="X144" s="33" t="s">
        <v>3225</v>
      </c>
      <c r="Y144" s="34" t="s">
        <v>35</v>
      </c>
      <c r="Z144" s="34">
        <v>1288</v>
      </c>
      <c r="AA144" s="34">
        <v>0.7</v>
      </c>
      <c r="AB144" s="34">
        <v>901.6</v>
      </c>
      <c r="AC144" s="34">
        <v>0</v>
      </c>
    </row>
    <row r="145" spans="1:29" x14ac:dyDescent="0.2">
      <c r="A145" s="5" t="s">
        <v>1404</v>
      </c>
      <c r="B145" s="21" t="str">
        <f>VLOOKUP(A145,Sheet!B$3:G$2921,2,0)</f>
        <v>Прокладання трубопроводiв опалення i
водопостачання зi стальних
електрозварних труб дiаметром 65 мм</v>
      </c>
      <c r="C145" s="22" t="str">
        <f>VLOOKUP(A145,Sheet!B$3:G$2921,3,0)</f>
        <v>100м</v>
      </c>
      <c r="D145" s="23">
        <v>0.26</v>
      </c>
      <c r="E145" s="24" t="e">
        <f>VLOOKUP(A145,N$3:S$1271,4,FALSE)</f>
        <v>#N/A</v>
      </c>
      <c r="F145" s="30">
        <f t="shared" si="12"/>
        <v>0.26</v>
      </c>
      <c r="G145" s="25">
        <f>VLOOKUP(A145,Sheet!B$3:G$2921,5,0)</f>
        <v>8860.89</v>
      </c>
      <c r="H145" s="24" t="e">
        <f>VLOOKUP(A145,N$3:S$1271,5,FALSE)</f>
        <v>#N/A</v>
      </c>
      <c r="I145" s="30">
        <f t="shared" si="13"/>
        <v>8860.89</v>
      </c>
      <c r="J145" s="25">
        <f>VLOOKUP(A145,Sheet!B$3:G$2921,6,0)</f>
        <v>2303.83</v>
      </c>
      <c r="K145" s="26" t="e">
        <f t="shared" si="14"/>
        <v>#N/A</v>
      </c>
      <c r="L145" s="30">
        <f t="shared" si="15"/>
        <v>2303.83</v>
      </c>
      <c r="N145" t="s">
        <v>2671</v>
      </c>
      <c r="O145" t="s">
        <v>3226</v>
      </c>
      <c r="P145" t="s">
        <v>35</v>
      </c>
      <c r="Q145">
        <v>2576</v>
      </c>
      <c r="R145">
        <v>0.5</v>
      </c>
      <c r="S145">
        <v>1288</v>
      </c>
      <c r="V145" s="33" t="str">
        <f t="shared" si="16"/>
        <v>С111-1480-2</v>
      </c>
      <c r="W145" s="33" t="str">
        <f t="shared" si="17"/>
        <v>С111-1480-2</v>
      </c>
      <c r="X145" s="33" t="s">
        <v>3226</v>
      </c>
      <c r="Y145" s="34" t="s">
        <v>35</v>
      </c>
      <c r="Z145" s="34">
        <v>2576</v>
      </c>
      <c r="AA145" s="34">
        <v>0.5</v>
      </c>
      <c r="AB145" s="34">
        <v>1288</v>
      </c>
      <c r="AC145" s="34">
        <v>0</v>
      </c>
    </row>
    <row r="146" spans="1:29" x14ac:dyDescent="0.2">
      <c r="A146" s="5" t="s">
        <v>2490</v>
      </c>
      <c r="B146" s="21" t="str">
        <f>VLOOKUP(A146,Sheet!B$3:G$2921,2,0)</f>
        <v>Демонтування трубопроводiв опалення i
водопостачання зi стальних
електрозварних труб дiаметром 65 мм</v>
      </c>
      <c r="C146" s="22" t="str">
        <f>VLOOKUP(A146,Sheet!B$3:G$2921,3,0)</f>
        <v>100м</v>
      </c>
      <c r="D146" s="23">
        <v>0.96</v>
      </c>
      <c r="E146" s="24" t="e">
        <f>VLOOKUP(A146,N$3:S$1271,4,FALSE)</f>
        <v>#N/A</v>
      </c>
      <c r="F146" s="30">
        <f t="shared" si="12"/>
        <v>0.96</v>
      </c>
      <c r="G146" s="25">
        <f>VLOOKUP(A146,Sheet!B$3:G$2921,5,0)</f>
        <v>3498.88</v>
      </c>
      <c r="H146" s="24" t="e">
        <f>VLOOKUP(A146,N$3:S$1271,5,FALSE)</f>
        <v>#N/A</v>
      </c>
      <c r="I146" s="30">
        <f t="shared" si="13"/>
        <v>3498.88</v>
      </c>
      <c r="J146" s="25">
        <f>VLOOKUP(A146,Sheet!B$3:G$2921,6,0)</f>
        <v>3358.92</v>
      </c>
      <c r="K146" s="26" t="e">
        <f t="shared" si="14"/>
        <v>#N/A</v>
      </c>
      <c r="L146" s="30">
        <f t="shared" si="15"/>
        <v>3358.92</v>
      </c>
      <c r="N146" t="s">
        <v>4484</v>
      </c>
      <c r="O146" t="s">
        <v>3227</v>
      </c>
      <c r="P146" t="s">
        <v>35</v>
      </c>
      <c r="Q146">
        <v>15500</v>
      </c>
      <c r="R146">
        <v>1.1000000000000001</v>
      </c>
      <c r="S146">
        <v>8380.2800000000007</v>
      </c>
      <c r="V146" t="str">
        <f t="shared" si="16"/>
        <v>С111-1481-С1варіант4</v>
      </c>
      <c r="W146" t="e">
        <f t="shared" si="17"/>
        <v>#N/A</v>
      </c>
      <c r="X146" t="s">
        <v>3227</v>
      </c>
      <c r="Y146" s="7" t="s">
        <v>35</v>
      </c>
      <c r="Z146" s="7">
        <v>15500</v>
      </c>
      <c r="AA146" s="7">
        <v>1.1000000000000001</v>
      </c>
      <c r="AB146" s="37">
        <v>8380.2800000000007</v>
      </c>
      <c r="AC146" s="37">
        <v>8380.2800000000007</v>
      </c>
    </row>
    <row r="147" spans="1:29" x14ac:dyDescent="0.2">
      <c r="A147" s="5" t="s">
        <v>1482</v>
      </c>
      <c r="B147" s="21" t="str">
        <f>VLOOKUP(A147,Sheet!B$3:G$2921,2,0)</f>
        <v>Прокладання трубопроводiв опалення i
водопостачання зi стальних
електрозварних труб дiаметром 80 мм</v>
      </c>
      <c r="C147" s="22" t="str">
        <f>VLOOKUP(A147,Sheet!B$3:G$2921,3,0)</f>
        <v>100м</v>
      </c>
      <c r="D147" s="23">
        <v>1</v>
      </c>
      <c r="E147" s="24" t="e">
        <f>VLOOKUP(A147,N$3:S$1271,4,FALSE)</f>
        <v>#N/A</v>
      </c>
      <c r="F147" s="30">
        <f t="shared" si="12"/>
        <v>1</v>
      </c>
      <c r="G147" s="25">
        <f>VLOOKUP(A147,Sheet!B$3:G$2921,5,0)</f>
        <v>10113.549999999999</v>
      </c>
      <c r="H147" s="24" t="e">
        <f>VLOOKUP(A147,N$3:S$1271,5,FALSE)</f>
        <v>#N/A</v>
      </c>
      <c r="I147" s="30">
        <f t="shared" si="13"/>
        <v>10113.549999999999</v>
      </c>
      <c r="J147" s="25">
        <f>VLOOKUP(A147,Sheet!B$3:G$2921,6,0)</f>
        <v>10113.549999999999</v>
      </c>
      <c r="K147" s="26" t="e">
        <f t="shared" si="14"/>
        <v>#N/A</v>
      </c>
      <c r="L147" s="30">
        <f t="shared" si="15"/>
        <v>10113.549999999999</v>
      </c>
      <c r="N147" t="s">
        <v>4485</v>
      </c>
      <c r="O147" t="s">
        <v>3228</v>
      </c>
      <c r="P147" t="s">
        <v>35</v>
      </c>
      <c r="Q147">
        <v>11445</v>
      </c>
      <c r="R147">
        <v>1.36</v>
      </c>
      <c r="S147">
        <v>15509.02</v>
      </c>
      <c r="V147" t="str">
        <f t="shared" si="16"/>
        <v>С111-1481-С1варіант6</v>
      </c>
      <c r="W147" t="e">
        <f t="shared" si="17"/>
        <v>#N/A</v>
      </c>
      <c r="X147" t="s">
        <v>3228</v>
      </c>
      <c r="Y147" s="7" t="s">
        <v>35</v>
      </c>
      <c r="Z147" s="7">
        <v>11445</v>
      </c>
      <c r="AA147" s="7">
        <v>1.36</v>
      </c>
      <c r="AB147" s="37">
        <v>15509.02</v>
      </c>
      <c r="AC147" s="37">
        <v>15509.02</v>
      </c>
    </row>
    <row r="148" spans="1:29" x14ac:dyDescent="0.2">
      <c r="A148" s="5" t="s">
        <v>938</v>
      </c>
      <c r="B148" s="21" t="str">
        <f>VLOOKUP(A148,Sheet!B$3:G$2921,2,0)</f>
        <v>Прокладання трубопроводiв опалення i
водопостачання зi стальних
електрозварних труб дiаметром 100 мм</v>
      </c>
      <c r="C148" s="22" t="str">
        <f>VLOOKUP(A148,Sheet!B$3:G$2921,3,0)</f>
        <v>100м</v>
      </c>
      <c r="D148" s="23">
        <v>0.12</v>
      </c>
      <c r="E148" s="24">
        <f>VLOOKUP(A148,N$3:S$1271,4,FALSE)</f>
        <v>9.6000000000000002E-2</v>
      </c>
      <c r="F148" s="30">
        <f t="shared" si="12"/>
        <v>2.3999999999999994E-2</v>
      </c>
      <c r="G148" s="25">
        <f>VLOOKUP(A148,Sheet!B$3:G$2921,5,0)</f>
        <v>89112.6</v>
      </c>
      <c r="H148" s="24">
        <f>VLOOKUP(A148,N$3:S$1271,5,FALSE)</f>
        <v>9669.83</v>
      </c>
      <c r="I148" s="30">
        <f t="shared" si="13"/>
        <v>79442.77</v>
      </c>
      <c r="J148" s="25">
        <f>VLOOKUP(A148,Sheet!B$3:G$2921,6,0)</f>
        <v>10693.51</v>
      </c>
      <c r="K148" s="26">
        <f t="shared" si="14"/>
        <v>290.08999999999997</v>
      </c>
      <c r="L148" s="30">
        <f t="shared" si="15"/>
        <v>10403.42</v>
      </c>
      <c r="N148" t="s">
        <v>4486</v>
      </c>
      <c r="O148" t="s">
        <v>3229</v>
      </c>
      <c r="P148" t="s">
        <v>3230</v>
      </c>
      <c r="Q148">
        <v>60</v>
      </c>
      <c r="R148">
        <v>59.9</v>
      </c>
      <c r="S148">
        <v>3594</v>
      </c>
      <c r="V148" t="str">
        <f t="shared" si="16"/>
        <v>С111-155-1И15варіант1</v>
      </c>
      <c r="W148" t="e">
        <f t="shared" si="17"/>
        <v>#N/A</v>
      </c>
      <c r="X148" t="s">
        <v>3229</v>
      </c>
      <c r="Y148" s="7" t="s">
        <v>3230</v>
      </c>
      <c r="Z148" s="7">
        <v>60</v>
      </c>
      <c r="AA148" s="7">
        <v>59.9</v>
      </c>
      <c r="AB148" s="37">
        <v>3594</v>
      </c>
      <c r="AC148" s="37">
        <v>3594</v>
      </c>
    </row>
    <row r="149" spans="1:29" x14ac:dyDescent="0.2">
      <c r="A149" s="5" t="s">
        <v>940</v>
      </c>
      <c r="B149" s="21" t="str">
        <f>VLOOKUP(A149,Sheet!B$3:G$2921,2,0)</f>
        <v>Прокладання трубопроводiв опалення i
водопостачання зi стальних
електрозварних труб дiаметром 150 мм</v>
      </c>
      <c r="C149" s="22" t="str">
        <f>VLOOKUP(A149,Sheet!B$3:G$2921,3,0)</f>
        <v>100м</v>
      </c>
      <c r="D149" s="23">
        <v>0.05</v>
      </c>
      <c r="E149" s="24">
        <f>VLOOKUP(A149,N$3:S$1271,4,FALSE)</f>
        <v>0.25800000000000001</v>
      </c>
      <c r="F149" s="30">
        <f t="shared" si="12"/>
        <v>-0.20800000000000002</v>
      </c>
      <c r="G149" s="25">
        <f>VLOOKUP(A149,Sheet!B$3:G$2921,5,0)</f>
        <v>131219.79999999999</v>
      </c>
      <c r="H149" s="24">
        <f>VLOOKUP(A149,N$3:S$1271,5,FALSE)</f>
        <v>12928.94</v>
      </c>
      <c r="I149" s="30">
        <f t="shared" si="13"/>
        <v>118290.85999999999</v>
      </c>
      <c r="J149" s="25">
        <f>VLOOKUP(A149,Sheet!B$3:G$2921,6,0)</f>
        <v>6560.99</v>
      </c>
      <c r="K149" s="26">
        <f t="shared" si="14"/>
        <v>3335.67</v>
      </c>
      <c r="L149" s="30">
        <f t="shared" si="15"/>
        <v>3225.3199999999997</v>
      </c>
      <c r="N149" t="s">
        <v>4487</v>
      </c>
      <c r="O149" t="s">
        <v>3231</v>
      </c>
      <c r="P149" t="s">
        <v>1558</v>
      </c>
      <c r="Q149">
        <v>3.4269999999999996</v>
      </c>
      <c r="R149">
        <v>2108.15</v>
      </c>
      <c r="S149">
        <v>752.61</v>
      </c>
      <c r="V149" t="str">
        <f t="shared" si="16"/>
        <v>С111-155-1-Фваріант2</v>
      </c>
      <c r="W149" t="e">
        <f t="shared" si="17"/>
        <v>#N/A</v>
      </c>
      <c r="X149" t="s">
        <v>3231</v>
      </c>
      <c r="Y149" s="7" t="s">
        <v>1558</v>
      </c>
      <c r="Z149" s="7">
        <v>3.4269999999999996</v>
      </c>
      <c r="AA149" s="7">
        <v>2108.15</v>
      </c>
      <c r="AB149" s="37">
        <v>752.61</v>
      </c>
      <c r="AC149" s="37">
        <v>752.61</v>
      </c>
    </row>
    <row r="150" spans="1:29" x14ac:dyDescent="0.2">
      <c r="A150" s="5" t="s">
        <v>942</v>
      </c>
      <c r="B150" s="21" t="str">
        <f>VLOOKUP(A150,Sheet!B$3:G$2921,2,0)</f>
        <v>Прокладання трубопроводiв опалення i
водопостачання зi стальних
електрозварних труб дiаметром 200 мм</v>
      </c>
      <c r="C150" s="22" t="str">
        <f>VLOOKUP(A150,Sheet!B$3:G$2921,3,0)</f>
        <v>100м</v>
      </c>
      <c r="D150" s="23">
        <v>0.4</v>
      </c>
      <c r="E150" s="24" t="e">
        <f>VLOOKUP(A150,N$3:S$1271,4,FALSE)</f>
        <v>#N/A</v>
      </c>
      <c r="F150" s="30">
        <f t="shared" si="12"/>
        <v>0.4</v>
      </c>
      <c r="G150" s="25">
        <f>VLOOKUP(A150,Sheet!B$3:G$2921,5,0)</f>
        <v>135807.82</v>
      </c>
      <c r="H150" s="24" t="e">
        <f>VLOOKUP(A150,N$3:S$1271,5,FALSE)</f>
        <v>#N/A</v>
      </c>
      <c r="I150" s="30">
        <f t="shared" si="13"/>
        <v>135807.82</v>
      </c>
      <c r="J150" s="25">
        <f>VLOOKUP(A150,Sheet!B$3:G$2921,6,0)</f>
        <v>54323.13</v>
      </c>
      <c r="K150" s="26" t="e">
        <f t="shared" si="14"/>
        <v>#N/A</v>
      </c>
      <c r="L150" s="30">
        <f t="shared" si="15"/>
        <v>54323.13</v>
      </c>
      <c r="N150" t="s">
        <v>4488</v>
      </c>
      <c r="O150" t="s">
        <v>3232</v>
      </c>
      <c r="P150" t="s">
        <v>1558</v>
      </c>
      <c r="Q150">
        <v>3.9670000000000001</v>
      </c>
      <c r="R150">
        <v>396.34</v>
      </c>
      <c r="S150">
        <v>1424.04</v>
      </c>
      <c r="V150" t="str">
        <f t="shared" si="16"/>
        <v>С111-155-1-Фваріант3</v>
      </c>
      <c r="W150" t="e">
        <f t="shared" si="17"/>
        <v>#N/A</v>
      </c>
      <c r="X150" t="s">
        <v>3232</v>
      </c>
      <c r="Y150" s="7" t="s">
        <v>1558</v>
      </c>
      <c r="Z150" s="7">
        <v>3.9670000000000001</v>
      </c>
      <c r="AA150" s="7">
        <v>396.34</v>
      </c>
      <c r="AB150" s="37">
        <v>1424.04</v>
      </c>
      <c r="AC150" s="37">
        <v>1424.04</v>
      </c>
    </row>
    <row r="151" spans="1:29" x14ac:dyDescent="0.2">
      <c r="A151" s="5" t="s">
        <v>2528</v>
      </c>
      <c r="B151" s="21" t="str">
        <f>VLOOKUP(A151,Sheet!B$3:G$2921,2,0)</f>
        <v>Демонтаж трубопровода водопостачання
зi стальних труб дiаметром 219 мм</v>
      </c>
      <c r="C151" s="22" t="str">
        <f>VLOOKUP(A151,Sheet!B$3:G$2921,3,0)</f>
        <v>100м</v>
      </c>
      <c r="D151" s="23">
        <v>0.31</v>
      </c>
      <c r="E151" s="24" t="e">
        <f>VLOOKUP(A151,N$3:S$1271,4,FALSE)</f>
        <v>#N/A</v>
      </c>
      <c r="F151" s="30">
        <f t="shared" si="12"/>
        <v>0.31</v>
      </c>
      <c r="G151" s="25">
        <f>VLOOKUP(A151,Sheet!B$3:G$2921,5,0)</f>
        <v>10222.68</v>
      </c>
      <c r="H151" s="24" t="e">
        <f>VLOOKUP(A151,N$3:S$1271,5,FALSE)</f>
        <v>#N/A</v>
      </c>
      <c r="I151" s="30">
        <f t="shared" si="13"/>
        <v>10222.68</v>
      </c>
      <c r="J151" s="25">
        <f>VLOOKUP(A151,Sheet!B$3:G$2921,6,0)</f>
        <v>3169.03</v>
      </c>
      <c r="K151" s="26" t="e">
        <f t="shared" si="14"/>
        <v>#N/A</v>
      </c>
      <c r="L151" s="30">
        <f t="shared" si="15"/>
        <v>3169.03</v>
      </c>
      <c r="N151" t="s">
        <v>4489</v>
      </c>
      <c r="O151" t="s">
        <v>3233</v>
      </c>
      <c r="P151" t="s">
        <v>35</v>
      </c>
      <c r="Q151">
        <v>87</v>
      </c>
      <c r="R151">
        <v>0.09</v>
      </c>
      <c r="S151">
        <v>7.83</v>
      </c>
      <c r="V151" t="str">
        <f t="shared" si="16"/>
        <v>С111-155-4-Т</v>
      </c>
      <c r="W151" t="e">
        <f t="shared" si="17"/>
        <v>#N/A</v>
      </c>
      <c r="X151" t="s">
        <v>3233</v>
      </c>
      <c r="Y151" s="7" t="s">
        <v>35</v>
      </c>
      <c r="Z151" s="7">
        <v>87</v>
      </c>
      <c r="AA151" s="7">
        <v>0.09</v>
      </c>
      <c r="AB151" s="37">
        <v>7.83</v>
      </c>
      <c r="AC151" s="37">
        <v>7.83</v>
      </c>
    </row>
    <row r="152" spans="1:29" x14ac:dyDescent="0.2">
      <c r="A152" s="5" t="s">
        <v>952</v>
      </c>
      <c r="B152" s="21" t="str">
        <f>VLOOKUP(A152,Sheet!B$3:G$2921,2,0)</f>
        <v>Установлення фланцевих з'єднань на
стальних трубопроводах дiаметром 150
мм</v>
      </c>
      <c r="C152" s="22" t="str">
        <f>VLOOKUP(A152,Sheet!B$3:G$2921,3,0)</f>
        <v>шт</v>
      </c>
      <c r="D152" s="23">
        <v>3</v>
      </c>
      <c r="E152" s="24" t="e">
        <f>VLOOKUP(A152,N$3:S$1271,4,FALSE)</f>
        <v>#N/A</v>
      </c>
      <c r="F152" s="30">
        <f t="shared" si="12"/>
        <v>3</v>
      </c>
      <c r="G152" s="25">
        <f>VLOOKUP(A152,Sheet!B$3:G$2921,5,0)</f>
        <v>1909.73</v>
      </c>
      <c r="H152" s="24" t="e">
        <f>VLOOKUP(A152,N$3:S$1271,5,FALSE)</f>
        <v>#N/A</v>
      </c>
      <c r="I152" s="30">
        <f t="shared" si="13"/>
        <v>1909.73</v>
      </c>
      <c r="J152" s="25">
        <f>VLOOKUP(A152,Sheet!B$3:G$2921,6,0)</f>
        <v>5729.19</v>
      </c>
      <c r="K152" s="26" t="e">
        <f t="shared" si="14"/>
        <v>#N/A</v>
      </c>
      <c r="L152" s="30">
        <f t="shared" si="15"/>
        <v>5729.19</v>
      </c>
      <c r="N152" t="s">
        <v>4490</v>
      </c>
      <c r="O152" t="s">
        <v>3234</v>
      </c>
      <c r="P152" t="s">
        <v>155</v>
      </c>
      <c r="Q152">
        <v>23.4</v>
      </c>
      <c r="R152">
        <v>739.41</v>
      </c>
      <c r="S152">
        <v>9612.33</v>
      </c>
      <c r="V152" t="str">
        <f t="shared" si="16"/>
        <v>С111-1641-1-Эваріант1</v>
      </c>
      <c r="W152" t="e">
        <f t="shared" si="17"/>
        <v>#N/A</v>
      </c>
      <c r="X152" t="s">
        <v>3234</v>
      </c>
      <c r="Y152" s="7" t="s">
        <v>155</v>
      </c>
      <c r="Z152" s="7">
        <v>23.4</v>
      </c>
      <c r="AA152" s="7">
        <v>739.41</v>
      </c>
      <c r="AB152" s="37">
        <v>9612.33</v>
      </c>
      <c r="AC152" s="37">
        <v>9612.33</v>
      </c>
    </row>
    <row r="153" spans="1:29" x14ac:dyDescent="0.2">
      <c r="A153" s="5" t="s">
        <v>954</v>
      </c>
      <c r="B153" s="21" t="str">
        <f>VLOOKUP(A153,Sheet!B$3:G$2921,2,0)</f>
        <v>Установлення фланцевих з'єднань на
стальних трубопроводах дiаметром 200
мм</v>
      </c>
      <c r="C153" s="22" t="str">
        <f>VLOOKUP(A153,Sheet!B$3:G$2921,3,0)</f>
        <v>шт</v>
      </c>
      <c r="D153" s="23">
        <v>4</v>
      </c>
      <c r="E153" s="24" t="e">
        <f>VLOOKUP(A153,N$3:S$1271,4,FALSE)</f>
        <v>#N/A</v>
      </c>
      <c r="F153" s="30">
        <f t="shared" si="12"/>
        <v>4</v>
      </c>
      <c r="G153" s="25">
        <f>VLOOKUP(A153,Sheet!B$3:G$2921,5,0)</f>
        <v>2660.81</v>
      </c>
      <c r="H153" s="24" t="e">
        <f>VLOOKUP(A153,N$3:S$1271,5,FALSE)</f>
        <v>#N/A</v>
      </c>
      <c r="I153" s="30">
        <f t="shared" si="13"/>
        <v>2660.81</v>
      </c>
      <c r="J153" s="25">
        <f>VLOOKUP(A153,Sheet!B$3:G$2921,6,0)</f>
        <v>10643.24</v>
      </c>
      <c r="K153" s="26" t="e">
        <f t="shared" si="14"/>
        <v>#N/A</v>
      </c>
      <c r="L153" s="30">
        <f t="shared" si="15"/>
        <v>10643.24</v>
      </c>
      <c r="N153" t="s">
        <v>4491</v>
      </c>
      <c r="O153" t="s">
        <v>3235</v>
      </c>
      <c r="P153" t="s">
        <v>155</v>
      </c>
      <c r="Q153">
        <v>41.010999999999996</v>
      </c>
      <c r="R153">
        <v>79.25</v>
      </c>
      <c r="S153">
        <v>107.79</v>
      </c>
      <c r="V153" t="str">
        <f t="shared" si="16"/>
        <v>С111-1641-1-Эваріант4</v>
      </c>
      <c r="W153" t="e">
        <f t="shared" si="17"/>
        <v>#N/A</v>
      </c>
      <c r="X153" t="s">
        <v>3235</v>
      </c>
      <c r="Y153" s="7" t="s">
        <v>155</v>
      </c>
      <c r="Z153" s="7">
        <v>41.010999999999996</v>
      </c>
      <c r="AA153" s="7">
        <v>79.25</v>
      </c>
      <c r="AB153" s="37">
        <v>107.79</v>
      </c>
      <c r="AC153" s="37">
        <v>107.79</v>
      </c>
    </row>
    <row r="154" spans="1:29" x14ac:dyDescent="0.2">
      <c r="A154" s="5" t="s">
        <v>878</v>
      </c>
      <c r="B154" s="21" t="str">
        <f>VLOOKUP(A154,Sheet!B$3:G$2921,2,0)</f>
        <v>Прокладання трубопроводiв каналiзацiї з
полiетиленових труб низького тиску
дiаметром 50 мм</v>
      </c>
      <c r="C154" s="22" t="str">
        <f>VLOOKUP(A154,Sheet!B$3:G$2921,3,0)</f>
        <v>100м</v>
      </c>
      <c r="D154" s="23">
        <v>0.19</v>
      </c>
      <c r="E154" s="24">
        <f>VLOOKUP(A154,N$3:S$1271,4,FALSE)</f>
        <v>0.2</v>
      </c>
      <c r="F154" s="30">
        <f t="shared" si="12"/>
        <v>-1.0000000000000009E-2</v>
      </c>
      <c r="G154" s="25">
        <f>VLOOKUP(A154,Sheet!B$3:G$2921,5,0)</f>
        <v>7069.98</v>
      </c>
      <c r="H154" s="24">
        <f>VLOOKUP(A154,N$3:S$1271,5,FALSE)</f>
        <v>6993.86</v>
      </c>
      <c r="I154" s="30">
        <f t="shared" si="13"/>
        <v>76.119999999999891</v>
      </c>
      <c r="J154" s="25">
        <f>VLOOKUP(A154,Sheet!B$3:G$2921,6,0)</f>
        <v>1343.3</v>
      </c>
      <c r="K154" s="26">
        <f t="shared" si="14"/>
        <v>1398.77</v>
      </c>
      <c r="L154" s="30">
        <f t="shared" si="15"/>
        <v>-55.470000000000027</v>
      </c>
      <c r="N154" t="s">
        <v>4492</v>
      </c>
      <c r="O154" t="s">
        <v>3236</v>
      </c>
      <c r="P154" t="s">
        <v>35</v>
      </c>
      <c r="Q154">
        <v>30</v>
      </c>
      <c r="R154">
        <v>26.96</v>
      </c>
      <c r="S154">
        <v>161.76</v>
      </c>
      <c r="V154" t="str">
        <f t="shared" si="16"/>
        <v>С1111-65-1варіант10</v>
      </c>
      <c r="W154" t="e">
        <f t="shared" si="17"/>
        <v>#N/A</v>
      </c>
      <c r="X154" t="s">
        <v>3236</v>
      </c>
      <c r="Y154" s="7" t="s">
        <v>35</v>
      </c>
      <c r="Z154" s="7">
        <v>30</v>
      </c>
      <c r="AA154" s="7">
        <v>26.96</v>
      </c>
      <c r="AB154" s="37">
        <v>161.76</v>
      </c>
      <c r="AC154" s="37">
        <v>161.76</v>
      </c>
    </row>
    <row r="155" spans="1:29" x14ac:dyDescent="0.2">
      <c r="A155" s="5" t="s">
        <v>889</v>
      </c>
      <c r="B155" s="21" t="str">
        <f>VLOOKUP(A155,Sheet!B$3:G$2921,2,0)</f>
        <v>Прокладання трубопроводiв каналiзацiї з
полiетиленових труб низького тиску
дiаметром 100 мм</v>
      </c>
      <c r="C155" s="22" t="str">
        <f>VLOOKUP(A155,Sheet!B$3:G$2921,3,0)</f>
        <v>100м</v>
      </c>
      <c r="D155" s="23">
        <v>2.1850000000000001</v>
      </c>
      <c r="E155" s="24">
        <f>VLOOKUP(A155,N$3:S$1271,4,FALSE)</f>
        <v>1.7806</v>
      </c>
      <c r="F155" s="30">
        <f t="shared" si="12"/>
        <v>0.40440000000000009</v>
      </c>
      <c r="G155" s="25">
        <f>VLOOKUP(A155,Sheet!B$3:G$2921,5,0)</f>
        <v>6917.42</v>
      </c>
      <c r="H155" s="24">
        <f>VLOOKUP(A155,N$3:S$1271,5,FALSE)</f>
        <v>6706.16</v>
      </c>
      <c r="I155" s="30">
        <f t="shared" si="13"/>
        <v>211.26000000000022</v>
      </c>
      <c r="J155" s="25">
        <f>VLOOKUP(A155,Sheet!B$3:G$2921,6,0)</f>
        <v>6917.42</v>
      </c>
      <c r="K155" s="26">
        <f t="shared" si="14"/>
        <v>10394.549999999999</v>
      </c>
      <c r="L155" s="30">
        <f t="shared" si="15"/>
        <v>-3477.1299999999992</v>
      </c>
      <c r="N155" t="s">
        <v>4493</v>
      </c>
      <c r="O155" t="s">
        <v>3237</v>
      </c>
      <c r="P155" t="s">
        <v>35</v>
      </c>
      <c r="Q155">
        <v>80</v>
      </c>
      <c r="R155">
        <v>28.83</v>
      </c>
      <c r="S155">
        <v>980.22</v>
      </c>
      <c r="V155" t="str">
        <f t="shared" si="16"/>
        <v>С1111-65-1варіант11</v>
      </c>
      <c r="W155" t="e">
        <f t="shared" si="17"/>
        <v>#N/A</v>
      </c>
      <c r="X155" t="s">
        <v>3237</v>
      </c>
      <c r="Y155" s="7" t="s">
        <v>35</v>
      </c>
      <c r="Z155" s="7">
        <v>80</v>
      </c>
      <c r="AA155" s="7">
        <v>28.83</v>
      </c>
      <c r="AB155" s="37">
        <v>980.22</v>
      </c>
      <c r="AC155" s="37">
        <v>980.22</v>
      </c>
    </row>
    <row r="156" spans="1:29" x14ac:dyDescent="0.2">
      <c r="A156" s="5" t="s">
        <v>2486</v>
      </c>
      <c r="B156" s="21" t="str">
        <f>VLOOKUP(A156,Sheet!B$3:G$2921,2,0)</f>
        <v>Демонтаж трубопроводiв каналiзацiї з
полiетиленових труб низького тиску
дiаметром 100 мм</v>
      </c>
      <c r="C156" s="22" t="str">
        <f>VLOOKUP(A156,Sheet!B$3:G$2921,3,0)</f>
        <v>100м</v>
      </c>
      <c r="D156" s="23">
        <v>0.51</v>
      </c>
      <c r="E156" s="24" t="e">
        <f>VLOOKUP(A156,N$3:S$1271,4,FALSE)</f>
        <v>#N/A</v>
      </c>
      <c r="F156" s="30">
        <f t="shared" si="12"/>
        <v>0.51</v>
      </c>
      <c r="G156" s="25">
        <f>VLOOKUP(A156,Sheet!B$3:G$2921,5,0)</f>
        <v>2671.81</v>
      </c>
      <c r="H156" s="24" t="e">
        <f>VLOOKUP(A156,N$3:S$1271,5,FALSE)</f>
        <v>#N/A</v>
      </c>
      <c r="I156" s="30">
        <f t="shared" si="13"/>
        <v>2671.81</v>
      </c>
      <c r="J156" s="25">
        <f>VLOOKUP(A156,Sheet!B$3:G$2921,6,0)</f>
        <v>240.46</v>
      </c>
      <c r="K156" s="26" t="e">
        <f t="shared" si="14"/>
        <v>#N/A</v>
      </c>
      <c r="L156" s="30">
        <f t="shared" si="15"/>
        <v>240.46</v>
      </c>
      <c r="N156" t="s">
        <v>4494</v>
      </c>
      <c r="O156" t="s">
        <v>3238</v>
      </c>
      <c r="P156" t="s">
        <v>35</v>
      </c>
      <c r="Q156">
        <v>26</v>
      </c>
      <c r="R156">
        <v>41.56</v>
      </c>
      <c r="S156">
        <v>1080.56</v>
      </c>
      <c r="V156" t="str">
        <f t="shared" si="16"/>
        <v>С1111-65-1варіант12</v>
      </c>
      <c r="W156" t="e">
        <f t="shared" si="17"/>
        <v>#N/A</v>
      </c>
      <c r="X156" t="s">
        <v>3238</v>
      </c>
      <c r="Y156" s="7" t="s">
        <v>35</v>
      </c>
      <c r="Z156" s="7">
        <v>26</v>
      </c>
      <c r="AA156" s="7">
        <v>41.56</v>
      </c>
      <c r="AB156" s="37">
        <v>1080.56</v>
      </c>
      <c r="AC156" s="37">
        <v>1080.56</v>
      </c>
    </row>
    <row r="157" spans="1:29" x14ac:dyDescent="0.2">
      <c r="A157" s="5" t="s">
        <v>787</v>
      </c>
      <c r="B157" s="21" t="str">
        <f>VLOOKUP(A157,Sheet!B$3:G$2921,2,0)</f>
        <v>Прокладання трубопроводiв
водопостачання з напiрних
полiетиленових труб високого тиску
зовнiшнiм дiаметром 20 мм зі з'єднанням
терморезисторним зварюванням</v>
      </c>
      <c r="C157" s="22" t="str">
        <f>VLOOKUP(A157,Sheet!B$3:G$2921,3,0)</f>
        <v>100м</v>
      </c>
      <c r="D157" s="23">
        <v>5.8999999999999995</v>
      </c>
      <c r="E157" s="24">
        <f>VLOOKUP(A157,N$3:S$1271,4,FALSE)</f>
        <v>5.0999999999999996</v>
      </c>
      <c r="F157" s="30">
        <f t="shared" si="12"/>
        <v>0.79999999999999982</v>
      </c>
      <c r="G157" s="25">
        <f>VLOOKUP(A157,Sheet!B$3:G$2921,5,0)</f>
        <v>8749.2099999999991</v>
      </c>
      <c r="H157" s="24">
        <f>VLOOKUP(A157,N$3:S$1271,5,FALSE)</f>
        <v>8617.5400000000009</v>
      </c>
      <c r="I157" s="30">
        <f t="shared" si="13"/>
        <v>131.66999999999825</v>
      </c>
      <c r="J157" s="25">
        <f>VLOOKUP(A157,Sheet!B$3:G$2921,6,0)</f>
        <v>4812.07</v>
      </c>
      <c r="K157" s="26">
        <f t="shared" si="14"/>
        <v>4739.6499999999996</v>
      </c>
      <c r="L157" s="30">
        <f t="shared" si="15"/>
        <v>72.420000000000073</v>
      </c>
      <c r="N157" t="s">
        <v>4495</v>
      </c>
      <c r="O157" t="s">
        <v>3239</v>
      </c>
      <c r="P157" t="s">
        <v>35</v>
      </c>
      <c r="Q157">
        <v>28</v>
      </c>
      <c r="R157">
        <v>35.19</v>
      </c>
      <c r="S157">
        <v>985.32</v>
      </c>
      <c r="V157" t="str">
        <f t="shared" si="16"/>
        <v>С1111-65-1варіант13</v>
      </c>
      <c r="W157" t="e">
        <f t="shared" si="17"/>
        <v>#N/A</v>
      </c>
      <c r="X157" t="s">
        <v>3239</v>
      </c>
      <c r="Y157" s="7" t="s">
        <v>35</v>
      </c>
      <c r="Z157" s="7">
        <v>28</v>
      </c>
      <c r="AA157" s="7">
        <v>35.19</v>
      </c>
      <c r="AB157" s="37">
        <v>985.32</v>
      </c>
      <c r="AC157" s="37">
        <v>985.32</v>
      </c>
    </row>
    <row r="158" spans="1:29" x14ac:dyDescent="0.2">
      <c r="A158" s="5" t="s">
        <v>1022</v>
      </c>
      <c r="B158" s="21" t="str">
        <f>VLOOKUP(A158,Sheet!B$3:G$2921,2,0)</f>
        <v>Прокладання трубопроводiв
водопостачання з напiрних
полiетиленових труб високого тиску
зовнiшнiм дiаметром 25 мм зі з'єднанням
терморезисторним зварюванням</v>
      </c>
      <c r="C158" s="22" t="str">
        <f>VLOOKUP(A158,Sheet!B$3:G$2921,3,0)</f>
        <v>100м</v>
      </c>
      <c r="D158" s="23">
        <v>1.67</v>
      </c>
      <c r="E158" s="24">
        <f>VLOOKUP(A158,N$3:S$1271,4,FALSE)</f>
        <v>1.6400000000000001</v>
      </c>
      <c r="F158" s="30">
        <f t="shared" si="12"/>
        <v>2.9999999999999805E-2</v>
      </c>
      <c r="G158" s="25">
        <f>VLOOKUP(A158,Sheet!B$3:G$2921,5,0)</f>
        <v>8078.09</v>
      </c>
      <c r="H158" s="24">
        <f>VLOOKUP(A158,N$3:S$1271,5,FALSE)</f>
        <v>6643.56</v>
      </c>
      <c r="I158" s="30">
        <f t="shared" si="13"/>
        <v>1434.5299999999997</v>
      </c>
      <c r="J158" s="25">
        <f>VLOOKUP(A158,Sheet!B$3:G$2921,6,0)</f>
        <v>9693.7099999999991</v>
      </c>
      <c r="K158" s="26">
        <f t="shared" si="14"/>
        <v>7972.27</v>
      </c>
      <c r="L158" s="30">
        <f t="shared" si="15"/>
        <v>1721.4399999999987</v>
      </c>
      <c r="N158" t="s">
        <v>4496</v>
      </c>
      <c r="O158" t="s">
        <v>3240</v>
      </c>
      <c r="P158" t="s">
        <v>35</v>
      </c>
      <c r="Q158">
        <v>50</v>
      </c>
      <c r="R158">
        <v>33.69</v>
      </c>
      <c r="S158">
        <v>1684.5</v>
      </c>
      <c r="V158" t="str">
        <f t="shared" si="16"/>
        <v>С1111-65-1варіант14</v>
      </c>
      <c r="W158" t="e">
        <f t="shared" si="17"/>
        <v>#N/A</v>
      </c>
      <c r="X158" t="s">
        <v>3240</v>
      </c>
      <c r="Y158" s="7" t="s">
        <v>35</v>
      </c>
      <c r="Z158" s="7">
        <v>50</v>
      </c>
      <c r="AA158" s="7">
        <v>33.69</v>
      </c>
      <c r="AB158" s="37">
        <v>1684.5</v>
      </c>
      <c r="AC158" s="37">
        <v>1684.5</v>
      </c>
    </row>
    <row r="159" spans="1:29" x14ac:dyDescent="0.2">
      <c r="A159" s="5" t="s">
        <v>802</v>
      </c>
      <c r="B159" s="21" t="str">
        <f>VLOOKUP(A159,Sheet!B$3:G$2921,2,0)</f>
        <v>Прокладання трубопроводiв
водопостачання з напiрних
полiетиленових труб високого тиску
зовнiшнiм дiаметром 32 мм зі з'єднанням
терморезисторним зварюванням</v>
      </c>
      <c r="C159" s="22" t="str">
        <f>VLOOKUP(A159,Sheet!B$3:G$2921,3,0)</f>
        <v>100м</v>
      </c>
      <c r="D159" s="23">
        <v>1.33</v>
      </c>
      <c r="E159" s="24">
        <f>VLOOKUP(A159,N$3:S$1271,4,FALSE)</f>
        <v>5.3</v>
      </c>
      <c r="F159" s="30">
        <f t="shared" si="12"/>
        <v>-3.9699999999999998</v>
      </c>
      <c r="G159" s="25">
        <f>VLOOKUP(A159,Sheet!B$3:G$2921,5,0)</f>
        <v>8498.68</v>
      </c>
      <c r="H159" s="24">
        <f>VLOOKUP(A159,N$3:S$1271,5,FALSE)</f>
        <v>8394.42</v>
      </c>
      <c r="I159" s="30">
        <f t="shared" si="13"/>
        <v>104.26000000000022</v>
      </c>
      <c r="J159" s="25">
        <f>VLOOKUP(A159,Sheet!B$3:G$2921,6,0)</f>
        <v>2209.66</v>
      </c>
      <c r="K159" s="26">
        <f t="shared" si="14"/>
        <v>2182.5500000000002</v>
      </c>
      <c r="L159" s="30">
        <f t="shared" si="15"/>
        <v>27.109999999999673</v>
      </c>
      <c r="N159" t="s">
        <v>4497</v>
      </c>
      <c r="O159" t="s">
        <v>3241</v>
      </c>
      <c r="P159" t="s">
        <v>35</v>
      </c>
      <c r="Q159">
        <v>156</v>
      </c>
      <c r="R159">
        <v>31.07</v>
      </c>
      <c r="S159">
        <v>2796.3</v>
      </c>
      <c r="V159" t="str">
        <f t="shared" si="16"/>
        <v>С1111-65-1варіант15</v>
      </c>
      <c r="W159" t="e">
        <f t="shared" si="17"/>
        <v>#N/A</v>
      </c>
      <c r="X159" t="s">
        <v>3241</v>
      </c>
      <c r="Y159" s="7" t="s">
        <v>35</v>
      </c>
      <c r="Z159" s="7">
        <v>156</v>
      </c>
      <c r="AA159" s="7">
        <v>31.07</v>
      </c>
      <c r="AB159" s="37">
        <v>2796.3</v>
      </c>
      <c r="AC159" s="37">
        <v>2796.3</v>
      </c>
    </row>
    <row r="160" spans="1:29" x14ac:dyDescent="0.2">
      <c r="A160" s="5" t="s">
        <v>813</v>
      </c>
      <c r="B160" s="21" t="str">
        <f>VLOOKUP(A160,Sheet!B$3:G$2921,2,0)</f>
        <v>Прокладання трубопроводiв
водопостачання з напiрних
полiетиленових труб високого тиску
зовнiшнiм дiаметром 40 мм зі з'єднанням
терморезисторним зварюванням</v>
      </c>
      <c r="C160" s="22" t="str">
        <f>VLOOKUP(A160,Sheet!B$3:G$2921,3,0)</f>
        <v>100м</v>
      </c>
      <c r="D160" s="23">
        <v>1.35</v>
      </c>
      <c r="E160" s="24">
        <f>VLOOKUP(A160,N$3:S$1271,4,FALSE)</f>
        <v>1.1000000000000001</v>
      </c>
      <c r="F160" s="30">
        <f t="shared" si="12"/>
        <v>0.25</v>
      </c>
      <c r="G160" s="25">
        <f>VLOOKUP(A160,Sheet!B$3:G$2921,5,0)</f>
        <v>9357.65</v>
      </c>
      <c r="H160" s="24">
        <f>VLOOKUP(A160,N$3:S$1271,5,FALSE)</f>
        <v>9233.85</v>
      </c>
      <c r="I160" s="30">
        <f t="shared" si="13"/>
        <v>123.79999999999927</v>
      </c>
      <c r="J160" s="25">
        <f>VLOOKUP(A160,Sheet!B$3:G$2921,6,0)</f>
        <v>1403.65</v>
      </c>
      <c r="K160" s="26">
        <f t="shared" si="14"/>
        <v>1385.08</v>
      </c>
      <c r="L160" s="30">
        <f t="shared" si="15"/>
        <v>18.570000000000164</v>
      </c>
      <c r="N160" t="s">
        <v>4498</v>
      </c>
      <c r="O160" t="s">
        <v>3242</v>
      </c>
      <c r="P160" t="s">
        <v>35</v>
      </c>
      <c r="Q160">
        <v>10</v>
      </c>
      <c r="R160">
        <v>41.56</v>
      </c>
      <c r="S160">
        <v>415.6</v>
      </c>
      <c r="V160" t="str">
        <f t="shared" si="16"/>
        <v>С1111-65-1варіант16</v>
      </c>
      <c r="W160" t="e">
        <f t="shared" si="17"/>
        <v>#N/A</v>
      </c>
      <c r="X160" t="s">
        <v>3242</v>
      </c>
      <c r="Y160" s="7" t="s">
        <v>35</v>
      </c>
      <c r="Z160" s="7">
        <v>10</v>
      </c>
      <c r="AA160" s="7">
        <v>41.56</v>
      </c>
      <c r="AB160" s="37">
        <v>415.6</v>
      </c>
      <c r="AC160" s="37">
        <v>415.6</v>
      </c>
    </row>
    <row r="161" spans="1:29" x14ac:dyDescent="0.2">
      <c r="A161" s="5" t="s">
        <v>1120</v>
      </c>
      <c r="B161" s="21" t="str">
        <f>VLOOKUP(A161,Sheet!B$3:G$2921,2,0)</f>
        <v>Прокладання трубопроводiв
водопостачання з напiрних
полiетиленових труб високого тиску
зовнiшнiм дiаметром 50 мм зі з'єднанням
терморезисторним зварюванням</v>
      </c>
      <c r="C161" s="22" t="str">
        <f>VLOOKUP(A161,Sheet!B$3:G$2921,3,0)</f>
        <v>100м</v>
      </c>
      <c r="D161" s="23">
        <v>1.9</v>
      </c>
      <c r="E161" s="24">
        <f>VLOOKUP(A161,N$3:S$1271,4,FALSE)</f>
        <v>3.78</v>
      </c>
      <c r="F161" s="30">
        <f t="shared" si="12"/>
        <v>-1.88</v>
      </c>
      <c r="G161" s="25">
        <f>VLOOKUP(A161,Sheet!B$3:G$2921,5,0)</f>
        <v>10675.82</v>
      </c>
      <c r="H161" s="24">
        <f>VLOOKUP(A161,N$3:S$1271,5,FALSE)</f>
        <v>8331.9599999999991</v>
      </c>
      <c r="I161" s="30">
        <f t="shared" si="13"/>
        <v>2343.8600000000006</v>
      </c>
      <c r="J161" s="25">
        <f>VLOOKUP(A161,Sheet!B$3:G$2921,6,0)</f>
        <v>3736.54</v>
      </c>
      <c r="K161" s="26">
        <f t="shared" si="14"/>
        <v>2916.19</v>
      </c>
      <c r="L161" s="30">
        <f t="shared" si="15"/>
        <v>820.34999999999991</v>
      </c>
      <c r="N161" t="s">
        <v>4499</v>
      </c>
      <c r="O161" t="s">
        <v>3243</v>
      </c>
      <c r="P161" t="s">
        <v>35</v>
      </c>
      <c r="Q161">
        <v>6</v>
      </c>
      <c r="R161">
        <v>33.69</v>
      </c>
      <c r="S161">
        <v>202.14</v>
      </c>
      <c r="V161" t="str">
        <f t="shared" si="16"/>
        <v>С1111-65-1варіант9</v>
      </c>
      <c r="W161" t="e">
        <f t="shared" si="17"/>
        <v>#N/A</v>
      </c>
      <c r="X161" t="s">
        <v>3243</v>
      </c>
      <c r="Y161" s="7" t="s">
        <v>35</v>
      </c>
      <c r="Z161" s="7">
        <v>6</v>
      </c>
      <c r="AA161" s="7">
        <v>33.69</v>
      </c>
      <c r="AB161" s="37">
        <v>202.14</v>
      </c>
      <c r="AC161" s="37">
        <v>202.14</v>
      </c>
    </row>
    <row r="162" spans="1:29" x14ac:dyDescent="0.2">
      <c r="A162" s="5" t="s">
        <v>854</v>
      </c>
      <c r="B162" s="21" t="str">
        <f>VLOOKUP(A162,Sheet!B$3:G$2921,2,0)</f>
        <v>Прокладання трубопроводiв
водопостачання з напiрних
полiетиленових труб високого тиску
зовнiшнiм дiаметром 63 мм зі з'єднанням
терморезисторним зварюванням</v>
      </c>
      <c r="C162" s="22" t="str">
        <f>VLOOKUP(A162,Sheet!B$3:G$2921,3,0)</f>
        <v>100м</v>
      </c>
      <c r="D162" s="23">
        <v>0.43</v>
      </c>
      <c r="E162" s="24">
        <f>VLOOKUP(A162,N$3:S$1271,4,FALSE)</f>
        <v>0.90999999999999992</v>
      </c>
      <c r="F162" s="30">
        <f t="shared" si="12"/>
        <v>-0.47999999999999993</v>
      </c>
      <c r="G162" s="25">
        <f>VLOOKUP(A162,Sheet!B$3:G$2921,5,0)</f>
        <v>11255.19</v>
      </c>
      <c r="H162" s="24">
        <f>VLOOKUP(A162,N$3:S$1271,5,FALSE)</f>
        <v>11025.45</v>
      </c>
      <c r="I162" s="30">
        <f t="shared" si="13"/>
        <v>229.73999999999978</v>
      </c>
      <c r="J162" s="25">
        <f>VLOOKUP(A162,Sheet!B$3:G$2921,6,0)</f>
        <v>4839.7299999999996</v>
      </c>
      <c r="K162" s="26">
        <f t="shared" si="14"/>
        <v>4740.9399999999996</v>
      </c>
      <c r="L162" s="30">
        <f t="shared" si="15"/>
        <v>98.789999999999964</v>
      </c>
      <c r="N162" t="s">
        <v>2730</v>
      </c>
      <c r="O162" t="s">
        <v>3244</v>
      </c>
      <c r="P162" t="s">
        <v>69</v>
      </c>
      <c r="Q162">
        <v>200</v>
      </c>
      <c r="R162">
        <v>9.36</v>
      </c>
      <c r="S162">
        <v>1872</v>
      </c>
      <c r="V162" s="33" t="str">
        <f t="shared" si="16"/>
        <v>С111-1678-1-Я</v>
      </c>
      <c r="W162" s="33" t="str">
        <f t="shared" si="17"/>
        <v>С111-1678-1-Я</v>
      </c>
      <c r="X162" s="33" t="s">
        <v>3244</v>
      </c>
      <c r="Y162" s="34" t="s">
        <v>69</v>
      </c>
      <c r="Z162" s="34">
        <v>200</v>
      </c>
      <c r="AA162" s="34">
        <v>9.36</v>
      </c>
      <c r="AB162" s="34">
        <v>1872</v>
      </c>
      <c r="AC162" s="34">
        <v>0</v>
      </c>
    </row>
    <row r="163" spans="1:29" x14ac:dyDescent="0.2">
      <c r="A163" s="5" t="s">
        <v>2107</v>
      </c>
      <c r="B163" s="21" t="str">
        <f>VLOOKUP(A163,Sheet!B$3:G$2921,2,0)</f>
        <v>Прокладання трубопроводiв
водопостачання з напiрних
полiетиленових труб високого тиску
зовнiшнiм дiаметром 110 мм зі з'єднанням
терморезисторним зварюванням</v>
      </c>
      <c r="C163" s="22" t="str">
        <f>VLOOKUP(A163,Sheet!B$3:G$2921,3,0)</f>
        <v>100м</v>
      </c>
      <c r="D163" s="23">
        <v>0.32</v>
      </c>
      <c r="E163" s="24">
        <f>VLOOKUP(A163,N$3:S$1271,4,FALSE)</f>
        <v>0.28000000000000003</v>
      </c>
      <c r="F163" s="30">
        <f t="shared" si="12"/>
        <v>3.999999999999998E-2</v>
      </c>
      <c r="G163" s="25">
        <f>VLOOKUP(A163,Sheet!B$3:G$2921,5,0)</f>
        <v>14417.65</v>
      </c>
      <c r="H163" s="24">
        <f>VLOOKUP(A163,N$3:S$1271,5,FALSE)</f>
        <v>11642.31</v>
      </c>
      <c r="I163" s="30">
        <f t="shared" si="13"/>
        <v>2775.34</v>
      </c>
      <c r="J163" s="25">
        <f>VLOOKUP(A163,Sheet!B$3:G$2921,6,0)</f>
        <v>4613.6499999999996</v>
      </c>
      <c r="K163" s="26">
        <f t="shared" si="14"/>
        <v>1746.35</v>
      </c>
      <c r="L163" s="30">
        <f t="shared" si="15"/>
        <v>2867.2999999999997</v>
      </c>
      <c r="N163" t="s">
        <v>4500</v>
      </c>
      <c r="O163" t="s">
        <v>3244</v>
      </c>
      <c r="P163" t="s">
        <v>69</v>
      </c>
      <c r="Q163">
        <v>401.37299999999999</v>
      </c>
      <c r="R163">
        <v>0.96</v>
      </c>
      <c r="S163">
        <v>127.36</v>
      </c>
      <c r="V163" t="str">
        <f t="shared" si="16"/>
        <v>С111-1678-1-Яваріант2</v>
      </c>
      <c r="W163" t="e">
        <f t="shared" si="17"/>
        <v>#N/A</v>
      </c>
      <c r="X163" t="s">
        <v>3244</v>
      </c>
      <c r="Y163" s="7" t="s">
        <v>69</v>
      </c>
      <c r="Z163" s="7">
        <v>401.37299999999999</v>
      </c>
      <c r="AA163" s="7">
        <v>0.96</v>
      </c>
      <c r="AB163" s="37">
        <v>127.36</v>
      </c>
      <c r="AC163" s="37">
        <v>127.36</v>
      </c>
    </row>
    <row r="164" spans="1:29" x14ac:dyDescent="0.2">
      <c r="A164" s="5" t="s">
        <v>987</v>
      </c>
      <c r="B164" s="21" t="str">
        <f>VLOOKUP(A164,Sheet!B$3:G$2921,2,0)</f>
        <v>Прокладання трубопроводiв
водопостачання з напiрних
полiетиленових труб високого тиску
зовнiшнiм дiаметром 160 мм зі з'єднанням
терморезисторним зварюванням</v>
      </c>
      <c r="C164" s="22" t="str">
        <f>VLOOKUP(A164,Sheet!B$3:G$2921,3,0)</f>
        <v>100м</v>
      </c>
      <c r="D164" s="23">
        <v>0.7</v>
      </c>
      <c r="E164" s="24">
        <f>VLOOKUP(A164,N$3:S$1271,4,FALSE)</f>
        <v>0.9900000000000001</v>
      </c>
      <c r="F164" s="30">
        <f t="shared" si="12"/>
        <v>-0.29000000000000015</v>
      </c>
      <c r="G164" s="25">
        <f>VLOOKUP(A164,Sheet!B$3:G$2921,5,0)</f>
        <v>13946.3</v>
      </c>
      <c r="H164" s="24">
        <f>VLOOKUP(A164,N$3:S$1271,5,FALSE)</f>
        <v>11425.16</v>
      </c>
      <c r="I164" s="30">
        <f t="shared" si="13"/>
        <v>2521.1399999999994</v>
      </c>
      <c r="J164" s="25">
        <f>VLOOKUP(A164,Sheet!B$3:G$2921,6,0)</f>
        <v>3068.19</v>
      </c>
      <c r="K164" s="26">
        <f t="shared" si="14"/>
        <v>2399.2800000000002</v>
      </c>
      <c r="L164" s="30">
        <f t="shared" si="15"/>
        <v>668.90999999999985</v>
      </c>
      <c r="N164" t="s">
        <v>4501</v>
      </c>
      <c r="O164" t="s">
        <v>3244</v>
      </c>
      <c r="P164" t="s">
        <v>69</v>
      </c>
      <c r="Q164">
        <v>1047.0940000000001</v>
      </c>
      <c r="R164">
        <v>9.24</v>
      </c>
      <c r="S164">
        <v>2680.47</v>
      </c>
      <c r="V164" t="str">
        <f t="shared" si="16"/>
        <v>С111-1678-1-Яваріант4</v>
      </c>
      <c r="W164" t="e">
        <f t="shared" si="17"/>
        <v>#N/A</v>
      </c>
      <c r="X164" t="s">
        <v>3244</v>
      </c>
      <c r="Y164" s="7" t="s">
        <v>69</v>
      </c>
      <c r="Z164" s="7">
        <v>1047.0940000000001</v>
      </c>
      <c r="AA164" s="7">
        <v>9.24</v>
      </c>
      <c r="AB164" s="37">
        <v>2680.47</v>
      </c>
      <c r="AC164" s="37">
        <v>2680.47</v>
      </c>
    </row>
    <row r="165" spans="1:29" x14ac:dyDescent="0.2">
      <c r="A165" s="5" t="s">
        <v>2487</v>
      </c>
      <c r="B165" s="21" t="str">
        <f>VLOOKUP(A165,Sheet!B$3:G$2921,2,0)</f>
        <v>Демонтаж трубопроводiв з труб ПВХ
дiаметром 160 мм</v>
      </c>
      <c r="C165" s="22" t="str">
        <f>VLOOKUP(A165,Sheet!B$3:G$2921,3,0)</f>
        <v>100м</v>
      </c>
      <c r="D165" s="23">
        <v>0.09</v>
      </c>
      <c r="E165" s="24" t="e">
        <f>VLOOKUP(A165,N$3:S$1271,4,FALSE)</f>
        <v>#N/A</v>
      </c>
      <c r="F165" s="30">
        <f t="shared" si="12"/>
        <v>0.09</v>
      </c>
      <c r="G165" s="25">
        <f>VLOOKUP(A165,Sheet!B$3:G$2921,5,0)</f>
        <v>5414.95</v>
      </c>
      <c r="H165" s="24" t="e">
        <f>VLOOKUP(A165,N$3:S$1271,5,FALSE)</f>
        <v>#N/A</v>
      </c>
      <c r="I165" s="30">
        <f t="shared" si="13"/>
        <v>5414.95</v>
      </c>
      <c r="J165" s="25">
        <f>VLOOKUP(A165,Sheet!B$3:G$2921,6,0)</f>
        <v>487.35</v>
      </c>
      <c r="K165" s="26" t="e">
        <f t="shared" si="14"/>
        <v>#N/A</v>
      </c>
      <c r="L165" s="30">
        <f t="shared" si="15"/>
        <v>487.35</v>
      </c>
      <c r="N165" t="s">
        <v>4502</v>
      </c>
      <c r="O165" t="s">
        <v>3245</v>
      </c>
      <c r="P165" t="s">
        <v>69</v>
      </c>
      <c r="Q165">
        <v>990</v>
      </c>
      <c r="R165">
        <v>7.44</v>
      </c>
      <c r="S165">
        <v>7361.24</v>
      </c>
      <c r="V165" t="str">
        <f t="shared" si="16"/>
        <v>С111-1680-1варіант1</v>
      </c>
      <c r="W165" t="e">
        <f t="shared" si="17"/>
        <v>#N/A</v>
      </c>
      <c r="X165" t="s">
        <v>3245</v>
      </c>
      <c r="Y165" s="7" t="s">
        <v>69</v>
      </c>
      <c r="Z165" s="7">
        <v>990</v>
      </c>
      <c r="AA165" s="7">
        <v>7.44</v>
      </c>
      <c r="AB165" s="37">
        <v>7361.24</v>
      </c>
      <c r="AC165" s="37">
        <v>7361.24</v>
      </c>
    </row>
    <row r="166" spans="1:29" x14ac:dyDescent="0.2">
      <c r="A166" s="5" t="s">
        <v>2484</v>
      </c>
      <c r="B166" s="21" t="str">
        <f>VLOOKUP(A166,Sheet!B$3:G$2921,2,0)</f>
        <v>Прокладання трубопроводiв
водопостачання з напiрних
полiетиленових труб високого тиску
зовнiшнiм дiаметром 160 мм зі з'єднанням
терморезисторним зварюванням</v>
      </c>
      <c r="C166" s="22" t="str">
        <f>VLOOKUP(A166,Sheet!B$3:G$2921,3,0)</f>
        <v>100м</v>
      </c>
      <c r="D166" s="23">
        <v>0.19</v>
      </c>
      <c r="E166" s="24" t="e">
        <f>VLOOKUP(A166,N$3:S$1271,4,FALSE)</f>
        <v>#N/A</v>
      </c>
      <c r="F166" s="30">
        <f t="shared" si="12"/>
        <v>0.19</v>
      </c>
      <c r="G166" s="25">
        <f>VLOOKUP(A166,Sheet!B$3:G$2921,5,0)</f>
        <v>13946.3</v>
      </c>
      <c r="H166" s="24" t="e">
        <f>VLOOKUP(A166,N$3:S$1271,5,FALSE)</f>
        <v>#N/A</v>
      </c>
      <c r="I166" s="30">
        <f t="shared" si="13"/>
        <v>13946.3</v>
      </c>
      <c r="J166" s="25">
        <f>VLOOKUP(A166,Sheet!B$3:G$2921,6,0)</f>
        <v>2649.8</v>
      </c>
      <c r="K166" s="26" t="e">
        <f t="shared" si="14"/>
        <v>#N/A</v>
      </c>
      <c r="L166" s="30">
        <f t="shared" si="15"/>
        <v>2649.8</v>
      </c>
      <c r="N166" t="s">
        <v>4503</v>
      </c>
      <c r="O166" t="s">
        <v>3245</v>
      </c>
      <c r="P166" t="s">
        <v>69</v>
      </c>
      <c r="Q166">
        <v>1441</v>
      </c>
      <c r="R166">
        <v>5.59</v>
      </c>
      <c r="S166">
        <v>6478.81</v>
      </c>
      <c r="V166" t="str">
        <f t="shared" si="16"/>
        <v>С111-1680-1варіант2</v>
      </c>
      <c r="W166" t="e">
        <f t="shared" si="17"/>
        <v>#N/A</v>
      </c>
      <c r="X166" t="s">
        <v>3245</v>
      </c>
      <c r="Y166" s="7" t="s">
        <v>69</v>
      </c>
      <c r="Z166" s="7">
        <v>1441</v>
      </c>
      <c r="AA166" s="7">
        <v>5.59</v>
      </c>
      <c r="AB166" s="37">
        <v>6478.81</v>
      </c>
      <c r="AC166" s="37">
        <v>6478.81</v>
      </c>
    </row>
    <row r="167" spans="1:29" x14ac:dyDescent="0.2">
      <c r="A167" s="5" t="s">
        <v>2140</v>
      </c>
      <c r="B167" s="21" t="str">
        <f>VLOOKUP(A167,Sheet!B$3:G$2921,2,0)</f>
        <v>Прокладання трубопроводiв
водопостачання з напiрних вініпластових
труб зовнiшнiм дiаметром 32 мм зі
з'єднанням на клеї</v>
      </c>
      <c r="C167" s="22" t="str">
        <f>VLOOKUP(A167,Sheet!B$3:G$2921,3,0)</f>
        <v>100м</v>
      </c>
      <c r="D167" s="23">
        <v>7.0000000000000021E-2</v>
      </c>
      <c r="E167" s="24" t="e">
        <f>VLOOKUP(A167,N$3:S$1271,4,FALSE)</f>
        <v>#N/A</v>
      </c>
      <c r="F167" s="30">
        <f t="shared" si="12"/>
        <v>7.0000000000000021E-2</v>
      </c>
      <c r="G167" s="25">
        <f>VLOOKUP(A167,Sheet!B$3:G$2921,5,0)</f>
        <v>12492.22</v>
      </c>
      <c r="H167" s="24" t="e">
        <f>VLOOKUP(A167,N$3:S$1271,5,FALSE)</f>
        <v>#N/A</v>
      </c>
      <c r="I167" s="30">
        <f t="shared" si="13"/>
        <v>12492.22</v>
      </c>
      <c r="J167" s="25">
        <f>VLOOKUP(A167,Sheet!B$3:G$2921,6,0)</f>
        <v>874.46</v>
      </c>
      <c r="K167" s="26" t="e">
        <f t="shared" si="14"/>
        <v>#N/A</v>
      </c>
      <c r="L167" s="30">
        <f t="shared" si="15"/>
        <v>874.46</v>
      </c>
      <c r="N167" t="s">
        <v>4504</v>
      </c>
      <c r="O167" t="s">
        <v>3246</v>
      </c>
      <c r="P167" t="s">
        <v>69</v>
      </c>
      <c r="Q167">
        <v>120</v>
      </c>
      <c r="R167">
        <v>68.88</v>
      </c>
      <c r="S167">
        <v>8265.6</v>
      </c>
      <c r="V167" t="str">
        <f t="shared" si="16"/>
        <v>С111-1797-10Нваріант3</v>
      </c>
      <c r="W167" t="e">
        <f t="shared" si="17"/>
        <v>#N/A</v>
      </c>
      <c r="X167" t="s">
        <v>3246</v>
      </c>
      <c r="Y167" s="7" t="s">
        <v>69</v>
      </c>
      <c r="Z167" s="7">
        <v>120</v>
      </c>
      <c r="AA167" s="7">
        <v>68.88</v>
      </c>
      <c r="AB167" s="37">
        <v>8265.6</v>
      </c>
      <c r="AC167" s="37">
        <v>8265.6</v>
      </c>
    </row>
    <row r="168" spans="1:29" x14ac:dyDescent="0.2">
      <c r="A168" s="5" t="s">
        <v>2524</v>
      </c>
      <c r="B168" s="21" t="str">
        <f>VLOOKUP(A168,Sheet!B$3:G$2921,2,0)</f>
        <v>Демонтаж труби поліетиленової д= 32х2,4
мм</v>
      </c>
      <c r="C168" s="22" t="str">
        <f>VLOOKUP(A168,Sheet!B$3:G$2921,3,0)</f>
        <v>100м</v>
      </c>
      <c r="D168" s="23">
        <v>0.05</v>
      </c>
      <c r="E168" s="24" t="e">
        <f>VLOOKUP(A168,N$3:S$1271,4,FALSE)</f>
        <v>#N/A</v>
      </c>
      <c r="F168" s="30">
        <f t="shared" si="12"/>
        <v>0.05</v>
      </c>
      <c r="G168" s="25">
        <f>VLOOKUP(A168,Sheet!B$3:G$2921,5,0)</f>
        <v>4975</v>
      </c>
      <c r="H168" s="24" t="e">
        <f>VLOOKUP(A168,N$3:S$1271,5,FALSE)</f>
        <v>#N/A</v>
      </c>
      <c r="I168" s="30">
        <f t="shared" si="13"/>
        <v>4975</v>
      </c>
      <c r="J168" s="25">
        <f>VLOOKUP(A168,Sheet!B$3:G$2921,6,0)</f>
        <v>248.75</v>
      </c>
      <c r="K168" s="26" t="e">
        <f t="shared" si="14"/>
        <v>#N/A</v>
      </c>
      <c r="L168" s="30">
        <f t="shared" si="15"/>
        <v>248.75</v>
      </c>
      <c r="N168" t="s">
        <v>4505</v>
      </c>
      <c r="O168" t="s">
        <v>3247</v>
      </c>
      <c r="P168" t="s">
        <v>69</v>
      </c>
      <c r="Q168">
        <v>38</v>
      </c>
      <c r="R168">
        <v>156.08000000000001</v>
      </c>
      <c r="S168">
        <v>5931.04</v>
      </c>
      <c r="V168" t="str">
        <f t="shared" si="16"/>
        <v>С111-1797-10Нваріант4</v>
      </c>
      <c r="W168" t="e">
        <f t="shared" si="17"/>
        <v>#N/A</v>
      </c>
      <c r="X168" t="s">
        <v>3247</v>
      </c>
      <c r="Y168" s="7" t="s">
        <v>69</v>
      </c>
      <c r="Z168" s="7">
        <v>38</v>
      </c>
      <c r="AA168" s="7">
        <v>156.08000000000001</v>
      </c>
      <c r="AB168" s="37">
        <v>5931.04</v>
      </c>
      <c r="AC168" s="37">
        <v>5931.04</v>
      </c>
    </row>
    <row r="169" spans="1:29" x14ac:dyDescent="0.2">
      <c r="A169" s="5" t="s">
        <v>2144</v>
      </c>
      <c r="B169" s="21" t="str">
        <f>VLOOKUP(A169,Sheet!B$3:G$2921,2,0)</f>
        <v>Прокладання трубопроводiв
водопостачання з напiрних вініпластових
труб зовнiшнiм дiаметром 50 мм зі
з'єднанням на клеї</v>
      </c>
      <c r="C169" s="22" t="str">
        <f>VLOOKUP(A169,Sheet!B$3:G$2921,3,0)</f>
        <v>100м</v>
      </c>
      <c r="D169" s="23">
        <v>0.05</v>
      </c>
      <c r="E169" s="24" t="e">
        <f>VLOOKUP(A169,N$3:S$1271,4,FALSE)</f>
        <v>#N/A</v>
      </c>
      <c r="F169" s="30">
        <f t="shared" si="12"/>
        <v>0.05</v>
      </c>
      <c r="G169" s="25">
        <f>VLOOKUP(A169,Sheet!B$3:G$2921,5,0)</f>
        <v>14360.96</v>
      </c>
      <c r="H169" s="24" t="e">
        <f>VLOOKUP(A169,N$3:S$1271,5,FALSE)</f>
        <v>#N/A</v>
      </c>
      <c r="I169" s="30">
        <f t="shared" si="13"/>
        <v>14360.96</v>
      </c>
      <c r="J169" s="25">
        <f>VLOOKUP(A169,Sheet!B$3:G$2921,6,0)</f>
        <v>718.05</v>
      </c>
      <c r="K169" s="26" t="e">
        <f t="shared" si="14"/>
        <v>#N/A</v>
      </c>
      <c r="L169" s="30">
        <f t="shared" si="15"/>
        <v>718.05</v>
      </c>
      <c r="N169" t="s">
        <v>4506</v>
      </c>
      <c r="O169" t="s">
        <v>3248</v>
      </c>
      <c r="P169" t="s">
        <v>69</v>
      </c>
      <c r="Q169">
        <v>26</v>
      </c>
      <c r="R169">
        <v>66.62</v>
      </c>
      <c r="S169">
        <v>1732.12</v>
      </c>
      <c r="V169" t="str">
        <f t="shared" si="16"/>
        <v>С111-1797-12Нваріант1</v>
      </c>
      <c r="W169" t="e">
        <f t="shared" si="17"/>
        <v>#N/A</v>
      </c>
      <c r="X169" t="s">
        <v>3248</v>
      </c>
      <c r="Y169" s="7" t="s">
        <v>69</v>
      </c>
      <c r="Z169" s="7">
        <v>26</v>
      </c>
      <c r="AA169" s="7">
        <v>66.62</v>
      </c>
      <c r="AB169" s="37">
        <v>1732.12</v>
      </c>
      <c r="AC169" s="37">
        <v>1732.12</v>
      </c>
    </row>
    <row r="170" spans="1:29" x14ac:dyDescent="0.2">
      <c r="A170" s="5" t="s">
        <v>2222</v>
      </c>
      <c r="B170" s="21" t="str">
        <f>VLOOKUP(A170,Sheet!B$3:G$2921,2,0)</f>
        <v>Прокладання трубопроводiв
водопостачання з напiрних вініпластових
труб зовнiшнiм дiаметром 63 мм зі
з'єднанням на клеї</v>
      </c>
      <c r="C170" s="22" t="str">
        <f>VLOOKUP(A170,Sheet!B$3:G$2921,3,0)</f>
        <v>100м</v>
      </c>
      <c r="D170" s="23">
        <v>0.05</v>
      </c>
      <c r="E170" s="24" t="e">
        <f>VLOOKUP(A170,N$3:S$1271,4,FALSE)</f>
        <v>#N/A</v>
      </c>
      <c r="F170" s="30">
        <f t="shared" si="12"/>
        <v>0.05</v>
      </c>
      <c r="G170" s="25">
        <f>VLOOKUP(A170,Sheet!B$3:G$2921,5,0)</f>
        <v>14460.17</v>
      </c>
      <c r="H170" s="24" t="e">
        <f>VLOOKUP(A170,N$3:S$1271,5,FALSE)</f>
        <v>#N/A</v>
      </c>
      <c r="I170" s="30">
        <f t="shared" si="13"/>
        <v>14460.17</v>
      </c>
      <c r="J170" s="25">
        <f>VLOOKUP(A170,Sheet!B$3:G$2921,6,0)</f>
        <v>723.01</v>
      </c>
      <c r="K170" s="26" t="e">
        <f t="shared" si="14"/>
        <v>#N/A</v>
      </c>
      <c r="L170" s="30">
        <f t="shared" si="15"/>
        <v>723.01</v>
      </c>
      <c r="N170" t="s">
        <v>4507</v>
      </c>
      <c r="O170" t="s">
        <v>3249</v>
      </c>
      <c r="P170" t="s">
        <v>60</v>
      </c>
      <c r="Q170">
        <v>1020</v>
      </c>
      <c r="R170">
        <v>898.97</v>
      </c>
      <c r="S170">
        <v>458474.7</v>
      </c>
      <c r="V170" t="str">
        <f t="shared" si="16"/>
        <v>С111-1807-5варіант1</v>
      </c>
      <c r="W170" t="e">
        <f t="shared" si="17"/>
        <v>#N/A</v>
      </c>
      <c r="X170" t="s">
        <v>3249</v>
      </c>
      <c r="Y170" s="7" t="s">
        <v>60</v>
      </c>
      <c r="Z170" s="7">
        <v>1020</v>
      </c>
      <c r="AA170" s="7">
        <v>898.97</v>
      </c>
      <c r="AB170" s="37">
        <v>458474.7</v>
      </c>
      <c r="AC170" s="37">
        <v>458474.7</v>
      </c>
    </row>
    <row r="171" spans="1:29" x14ac:dyDescent="0.2">
      <c r="A171" s="5" t="s">
        <v>2148</v>
      </c>
      <c r="B171" s="21" t="str">
        <f>VLOOKUP(A171,Sheet!B$3:G$2921,2,0)</f>
        <v>Прокладання трубопроводiв
водопостачання з напiрних вініпластових
труб зовнiшнiм дiаметром 110 мм зі
з'єднанням на клеї</v>
      </c>
      <c r="C171" s="22" t="str">
        <f>VLOOKUP(A171,Sheet!B$3:G$2921,3,0)</f>
        <v>100м</v>
      </c>
      <c r="D171" s="23">
        <v>0.65</v>
      </c>
      <c r="E171" s="24" t="e">
        <f>VLOOKUP(A171,N$3:S$1271,4,FALSE)</f>
        <v>#N/A</v>
      </c>
      <c r="F171" s="30">
        <f t="shared" si="12"/>
        <v>0.65</v>
      </c>
      <c r="G171" s="25">
        <f>VLOOKUP(A171,Sheet!B$3:G$2921,5,0)</f>
        <v>13373.86</v>
      </c>
      <c r="H171" s="24" t="e">
        <f>VLOOKUP(A171,N$3:S$1271,5,FALSE)</f>
        <v>#N/A</v>
      </c>
      <c r="I171" s="30">
        <f t="shared" si="13"/>
        <v>13373.86</v>
      </c>
      <c r="J171" s="25">
        <f>VLOOKUP(A171,Sheet!B$3:G$2921,6,0)</f>
        <v>8693.01</v>
      </c>
      <c r="K171" s="26" t="e">
        <f t="shared" si="14"/>
        <v>#N/A</v>
      </c>
      <c r="L171" s="30">
        <f t="shared" si="15"/>
        <v>8693.01</v>
      </c>
      <c r="N171" t="s">
        <v>4508</v>
      </c>
      <c r="O171" t="s">
        <v>3250</v>
      </c>
      <c r="P171" t="s">
        <v>35</v>
      </c>
      <c r="Q171">
        <v>12</v>
      </c>
      <c r="R171">
        <v>10.6</v>
      </c>
      <c r="S171">
        <v>127.26</v>
      </c>
      <c r="V171" t="str">
        <f t="shared" si="16"/>
        <v>С111-1846-9Нваріант2</v>
      </c>
      <c r="W171" t="e">
        <f t="shared" si="17"/>
        <v>#N/A</v>
      </c>
      <c r="X171" t="s">
        <v>3250</v>
      </c>
      <c r="Y171" s="7" t="s">
        <v>35</v>
      </c>
      <c r="Z171" s="7">
        <v>12</v>
      </c>
      <c r="AA171" s="7">
        <v>10.6</v>
      </c>
      <c r="AB171" s="37">
        <v>127.26</v>
      </c>
      <c r="AC171" s="37">
        <v>127.26</v>
      </c>
    </row>
    <row r="172" spans="1:29" x14ac:dyDescent="0.2">
      <c r="A172" s="5" t="s">
        <v>2520</v>
      </c>
      <c r="B172" s="21" t="str">
        <f>VLOOKUP(A172,Sheet!B$3:G$2921,2,0)</f>
        <v>Демонтаж труби поліетиленової
дiаметром 110 мм</v>
      </c>
      <c r="C172" s="22" t="str">
        <f>VLOOKUP(A172,Sheet!B$3:G$2921,3,0)</f>
        <v>100м</v>
      </c>
      <c r="D172" s="23">
        <v>0.94</v>
      </c>
      <c r="E172" s="24" t="e">
        <f>VLOOKUP(A172,N$3:S$1271,4,FALSE)</f>
        <v>#N/A</v>
      </c>
      <c r="F172" s="30">
        <f t="shared" si="12"/>
        <v>0.94</v>
      </c>
      <c r="G172" s="25">
        <f>VLOOKUP(A172,Sheet!B$3:G$2921,5,0)</f>
        <v>5080.37</v>
      </c>
      <c r="H172" s="24" t="e">
        <f>VLOOKUP(A172,N$3:S$1271,5,FALSE)</f>
        <v>#N/A</v>
      </c>
      <c r="I172" s="30">
        <f t="shared" si="13"/>
        <v>5080.37</v>
      </c>
      <c r="J172" s="25">
        <f>VLOOKUP(A172,Sheet!B$3:G$2921,6,0)</f>
        <v>1625.72</v>
      </c>
      <c r="K172" s="26" t="e">
        <f t="shared" si="14"/>
        <v>#N/A</v>
      </c>
      <c r="L172" s="30">
        <f t="shared" si="15"/>
        <v>1625.72</v>
      </c>
      <c r="N172" t="s">
        <v>4509</v>
      </c>
      <c r="O172" t="s">
        <v>3251</v>
      </c>
      <c r="P172" t="s">
        <v>461</v>
      </c>
      <c r="Q172">
        <v>648</v>
      </c>
      <c r="R172">
        <v>46.01</v>
      </c>
      <c r="S172">
        <v>13803</v>
      </c>
      <c r="V172" t="str">
        <f t="shared" si="16"/>
        <v>С111-1846П</v>
      </c>
      <c r="W172" t="e">
        <f t="shared" si="17"/>
        <v>#N/A</v>
      </c>
      <c r="X172" t="s">
        <v>3251</v>
      </c>
      <c r="Y172" s="7" t="s">
        <v>461</v>
      </c>
      <c r="Z172" s="7">
        <v>648</v>
      </c>
      <c r="AA172" s="7">
        <v>46.01</v>
      </c>
      <c r="AB172" s="37">
        <v>13803</v>
      </c>
      <c r="AC172" s="37">
        <v>13803</v>
      </c>
    </row>
    <row r="173" spans="1:29" x14ac:dyDescent="0.2">
      <c r="A173" s="5" t="s">
        <v>753</v>
      </c>
      <c r="B173" s="21" t="str">
        <f>VLOOKUP(A173,Sheet!B$3:G$2921,2,0)</f>
        <v>Установлення вентилiв, засувок, затворiв,
клапанiв зворотних, кранiв прохiдних на
трубопроводах iз стальних труб
дiаметром до 50 мм</v>
      </c>
      <c r="C173" s="22" t="str">
        <f>VLOOKUP(A173,Sheet!B$3:G$2921,3,0)</f>
        <v>шт</v>
      </c>
      <c r="D173" s="23">
        <v>1</v>
      </c>
      <c r="E173" s="24">
        <f>VLOOKUP(A173,N$3:S$1271,4,FALSE)</f>
        <v>14</v>
      </c>
      <c r="F173" s="30">
        <f t="shared" si="12"/>
        <v>-13</v>
      </c>
      <c r="G173" s="25">
        <f>VLOOKUP(A173,Sheet!B$3:G$2921,5,0)</f>
        <v>270.73</v>
      </c>
      <c r="H173" s="24">
        <f>VLOOKUP(A173,N$3:S$1271,5,FALSE)</f>
        <v>218.94</v>
      </c>
      <c r="I173" s="30">
        <f t="shared" si="13"/>
        <v>51.79000000000002</v>
      </c>
      <c r="J173" s="25">
        <f>VLOOKUP(A173,Sheet!B$3:G$2921,6,0)</f>
        <v>270.73</v>
      </c>
      <c r="K173" s="26">
        <f t="shared" si="14"/>
        <v>437.88</v>
      </c>
      <c r="L173" s="30">
        <f t="shared" si="15"/>
        <v>-167.14999999999998</v>
      </c>
      <c r="N173" t="s">
        <v>4510</v>
      </c>
      <c r="O173" t="s">
        <v>3252</v>
      </c>
      <c r="P173" t="s">
        <v>35</v>
      </c>
      <c r="Q173">
        <v>102</v>
      </c>
      <c r="R173">
        <v>5.16</v>
      </c>
      <c r="S173">
        <v>526.32000000000005</v>
      </c>
      <c r="V173" t="str">
        <f t="shared" si="16"/>
        <v>С111-1849-1-Н1варіант1</v>
      </c>
      <c r="W173" t="e">
        <f t="shared" si="17"/>
        <v>#N/A</v>
      </c>
      <c r="X173" t="s">
        <v>3252</v>
      </c>
      <c r="Y173" s="7" t="s">
        <v>35</v>
      </c>
      <c r="Z173" s="7">
        <v>102</v>
      </c>
      <c r="AA173" s="7">
        <v>5.16</v>
      </c>
      <c r="AB173" s="37">
        <v>526.32000000000005</v>
      </c>
      <c r="AC173" s="37">
        <v>526.32000000000005</v>
      </c>
    </row>
    <row r="174" spans="1:29" x14ac:dyDescent="0.2">
      <c r="A174" s="5" t="s">
        <v>1347</v>
      </c>
      <c r="B174" s="21" t="str">
        <f>VLOOKUP(A174,Sheet!B$3:G$2921,2,0)</f>
        <v>Установлення вентилiв, засувок, затворiв,
клапанiв зворотних, кранiв прохiдних на
трубопроводах iз стальних труб
дiаметром до 100 мм</v>
      </c>
      <c r="C174" s="22" t="str">
        <f>VLOOKUP(A174,Sheet!B$3:G$2921,3,0)</f>
        <v>шт</v>
      </c>
      <c r="D174" s="23">
        <v>13</v>
      </c>
      <c r="E174" s="24">
        <f>VLOOKUP(A174,N$3:S$1271,4,FALSE)</f>
        <v>3</v>
      </c>
      <c r="F174" s="30">
        <f t="shared" si="12"/>
        <v>10</v>
      </c>
      <c r="G174" s="25">
        <f>VLOOKUP(A174,Sheet!B$3:G$2921,5,0)</f>
        <v>458.68</v>
      </c>
      <c r="H174" s="24">
        <f>VLOOKUP(A174,N$3:S$1271,5,FALSE)</f>
        <v>540.75</v>
      </c>
      <c r="I174" s="30">
        <f t="shared" si="13"/>
        <v>-82.07</v>
      </c>
      <c r="J174" s="25">
        <f>VLOOKUP(A174,Sheet!B$3:G$2921,6,0)</f>
        <v>1376.04</v>
      </c>
      <c r="K174" s="26">
        <f t="shared" si="14"/>
        <v>1622.25</v>
      </c>
      <c r="L174" s="30">
        <f t="shared" si="15"/>
        <v>-246.21000000000004</v>
      </c>
      <c r="N174" t="s">
        <v>4511</v>
      </c>
      <c r="O174" t="s">
        <v>3253</v>
      </c>
      <c r="P174" t="s">
        <v>35</v>
      </c>
      <c r="Q174">
        <v>237</v>
      </c>
      <c r="R174">
        <v>0.16</v>
      </c>
      <c r="S174">
        <v>37.92</v>
      </c>
      <c r="V174" t="str">
        <f t="shared" si="16"/>
        <v>С111-1849-2варіант2</v>
      </c>
      <c r="W174" t="e">
        <f t="shared" si="17"/>
        <v>#N/A</v>
      </c>
      <c r="X174" t="s">
        <v>3253</v>
      </c>
      <c r="Y174" s="7" t="s">
        <v>35</v>
      </c>
      <c r="Z174" s="7">
        <v>237</v>
      </c>
      <c r="AA174" s="7">
        <v>0.16</v>
      </c>
      <c r="AB174" s="37">
        <v>37.92</v>
      </c>
      <c r="AC174" s="37">
        <v>37.92</v>
      </c>
    </row>
    <row r="175" spans="1:29" x14ac:dyDescent="0.2">
      <c r="A175" s="5" t="s">
        <v>2521</v>
      </c>
      <c r="B175" s="21" t="str">
        <f>VLOOKUP(A175,Sheet!B$3:G$2921,2,0)</f>
        <v>Демонтаж засувки чавунної дiаметром 100
мм</v>
      </c>
      <c r="C175" s="22" t="str">
        <f>VLOOKUP(A175,Sheet!B$3:G$2921,3,0)</f>
        <v>шт</v>
      </c>
      <c r="D175" s="23">
        <v>1</v>
      </c>
      <c r="E175" s="24" t="e">
        <f>VLOOKUP(A175,N$3:S$1271,4,FALSE)</f>
        <v>#N/A</v>
      </c>
      <c r="F175" s="30">
        <f t="shared" si="12"/>
        <v>1</v>
      </c>
      <c r="G175" s="25">
        <f>VLOOKUP(A175,Sheet!B$3:G$2921,5,0)</f>
        <v>116.11</v>
      </c>
      <c r="H175" s="24" t="e">
        <f>VLOOKUP(A175,N$3:S$1271,5,FALSE)</f>
        <v>#N/A</v>
      </c>
      <c r="I175" s="30">
        <f t="shared" si="13"/>
        <v>116.11</v>
      </c>
      <c r="J175" s="25">
        <f>VLOOKUP(A175,Sheet!B$3:G$2921,6,0)</f>
        <v>116.11</v>
      </c>
      <c r="K175" s="26" t="e">
        <f t="shared" si="14"/>
        <v>#N/A</v>
      </c>
      <c r="L175" s="30">
        <f t="shared" si="15"/>
        <v>116.11</v>
      </c>
      <c r="N175" t="s">
        <v>4512</v>
      </c>
      <c r="O175" t="s">
        <v>3254</v>
      </c>
      <c r="P175" t="s">
        <v>149</v>
      </c>
      <c r="Q175">
        <v>76</v>
      </c>
      <c r="R175">
        <v>8.74</v>
      </c>
      <c r="S175">
        <v>664.32</v>
      </c>
      <c r="V175" t="str">
        <f t="shared" si="16"/>
        <v>С111-1895-3</v>
      </c>
      <c r="W175" t="e">
        <f t="shared" si="17"/>
        <v>#N/A</v>
      </c>
      <c r="X175" t="s">
        <v>3254</v>
      </c>
      <c r="Y175" s="7" t="s">
        <v>149</v>
      </c>
      <c r="Z175" s="7">
        <v>76</v>
      </c>
      <c r="AA175" s="7">
        <v>8.74</v>
      </c>
      <c r="AB175" s="37">
        <v>664.32</v>
      </c>
      <c r="AC175" s="37">
        <v>664.32</v>
      </c>
    </row>
    <row r="176" spans="1:29" x14ac:dyDescent="0.2">
      <c r="A176" s="5" t="s">
        <v>971</v>
      </c>
      <c r="B176" s="21" t="str">
        <f>VLOOKUP(A176,Sheet!B$3:G$2921,2,0)</f>
        <v>Установлення вентилiв, засувок, затворiв,
клапанiв зворотних, кранiв прохiдних на
трубопроводах iз стальних труб
дiаметром до 150 мм</v>
      </c>
      <c r="C176" s="22" t="str">
        <f>VLOOKUP(A176,Sheet!B$3:G$2921,3,0)</f>
        <v>шт</v>
      </c>
      <c r="D176" s="23">
        <v>4</v>
      </c>
      <c r="E176" s="24" t="e">
        <f>VLOOKUP(A176,N$3:S$1271,4,FALSE)</f>
        <v>#N/A</v>
      </c>
      <c r="F176" s="30">
        <f t="shared" si="12"/>
        <v>4</v>
      </c>
      <c r="G176" s="25">
        <f>VLOOKUP(A176,Sheet!B$3:G$2921,5,0)</f>
        <v>1006</v>
      </c>
      <c r="H176" s="24" t="e">
        <f>VLOOKUP(A176,N$3:S$1271,5,FALSE)</f>
        <v>#N/A</v>
      </c>
      <c r="I176" s="30">
        <f t="shared" si="13"/>
        <v>1006</v>
      </c>
      <c r="J176" s="25">
        <f>VLOOKUP(A176,Sheet!B$3:G$2921,6,0)</f>
        <v>4024</v>
      </c>
      <c r="K176" s="26" t="e">
        <f t="shared" si="14"/>
        <v>#N/A</v>
      </c>
      <c r="L176" s="30">
        <f t="shared" si="15"/>
        <v>4024</v>
      </c>
      <c r="N176" t="s">
        <v>4513</v>
      </c>
      <c r="O176" t="s">
        <v>3255</v>
      </c>
      <c r="P176" t="s">
        <v>149</v>
      </c>
      <c r="Q176">
        <v>67.442359999999994</v>
      </c>
      <c r="R176">
        <v>8.74</v>
      </c>
      <c r="S176">
        <v>456.68</v>
      </c>
      <c r="V176" t="str">
        <f t="shared" si="16"/>
        <v>С111-1896-11варіант2</v>
      </c>
      <c r="W176" t="e">
        <f t="shared" si="17"/>
        <v>#N/A</v>
      </c>
      <c r="X176" t="s">
        <v>3255</v>
      </c>
      <c r="Y176" s="7" t="s">
        <v>149</v>
      </c>
      <c r="Z176" s="7">
        <v>67.442359999999994</v>
      </c>
      <c r="AA176" s="7">
        <v>8.74</v>
      </c>
      <c r="AB176" s="37">
        <v>456.68</v>
      </c>
      <c r="AC176" s="37">
        <v>456.68</v>
      </c>
    </row>
    <row r="177" spans="1:29" x14ac:dyDescent="0.2">
      <c r="A177" s="5" t="s">
        <v>751</v>
      </c>
      <c r="B177" s="21" t="str">
        <f>VLOOKUP(A177,Sheet!B$3:G$2921,2,0)</f>
        <v>Установлення кранiв пожежних дiаметром
50 мм</v>
      </c>
      <c r="C177" s="22" t="str">
        <f>VLOOKUP(A177,Sheet!B$3:G$2921,3,0)</f>
        <v>шт</v>
      </c>
      <c r="D177" s="23">
        <v>5</v>
      </c>
      <c r="E177" s="24" t="e">
        <f>VLOOKUP(A177,N$3:S$1271,4,FALSE)</f>
        <v>#N/A</v>
      </c>
      <c r="F177" s="30">
        <f t="shared" si="12"/>
        <v>5</v>
      </c>
      <c r="G177" s="25">
        <f>VLOOKUP(A177,Sheet!B$3:G$2921,5,0)</f>
        <v>105.67</v>
      </c>
      <c r="H177" s="24" t="e">
        <f>VLOOKUP(A177,N$3:S$1271,5,FALSE)</f>
        <v>#N/A</v>
      </c>
      <c r="I177" s="30">
        <f t="shared" si="13"/>
        <v>105.67</v>
      </c>
      <c r="J177" s="25">
        <f>VLOOKUP(A177,Sheet!B$3:G$2921,6,0)</f>
        <v>528.35</v>
      </c>
      <c r="K177" s="26" t="e">
        <f t="shared" si="14"/>
        <v>#N/A</v>
      </c>
      <c r="L177" s="30">
        <f t="shared" si="15"/>
        <v>528.35</v>
      </c>
      <c r="N177" t="s">
        <v>4514</v>
      </c>
      <c r="O177" t="s">
        <v>3256</v>
      </c>
      <c r="P177" t="s">
        <v>149</v>
      </c>
      <c r="Q177">
        <v>492.84</v>
      </c>
      <c r="R177">
        <v>7.41</v>
      </c>
      <c r="S177">
        <v>3454.16</v>
      </c>
      <c r="V177" t="str">
        <f t="shared" si="16"/>
        <v>С111-1896-1варіант1</v>
      </c>
      <c r="W177" t="e">
        <f t="shared" si="17"/>
        <v>#N/A</v>
      </c>
      <c r="X177" t="s">
        <v>3256</v>
      </c>
      <c r="Y177" s="7" t="s">
        <v>149</v>
      </c>
      <c r="Z177" s="7">
        <v>492.84</v>
      </c>
      <c r="AA177" s="7">
        <v>7.41</v>
      </c>
      <c r="AB177" s="37">
        <v>3454.16</v>
      </c>
      <c r="AC177" s="37">
        <v>3454.16</v>
      </c>
    </row>
    <row r="178" spans="1:29" x14ac:dyDescent="0.2">
      <c r="A178" s="5" t="s">
        <v>769</v>
      </c>
      <c r="B178" s="21" t="str">
        <f>VLOOKUP(A178,Sheet!B$3:G$2921,2,0)</f>
        <v>Установлення кранiв поливальних
дiаметром 25 мм</v>
      </c>
      <c r="C178" s="22" t="str">
        <f>VLOOKUP(A178,Sheet!B$3:G$2921,3,0)</f>
        <v>шт</v>
      </c>
      <c r="D178" s="23">
        <v>8</v>
      </c>
      <c r="E178" s="24" t="e">
        <f>VLOOKUP(A178,N$3:S$1271,4,FALSE)</f>
        <v>#N/A</v>
      </c>
      <c r="F178" s="30">
        <f t="shared" si="12"/>
        <v>8</v>
      </c>
      <c r="G178" s="25">
        <f>VLOOKUP(A178,Sheet!B$3:G$2921,5,0)</f>
        <v>35.44</v>
      </c>
      <c r="H178" s="24" t="e">
        <f>VLOOKUP(A178,N$3:S$1271,5,FALSE)</f>
        <v>#N/A</v>
      </c>
      <c r="I178" s="30">
        <f t="shared" si="13"/>
        <v>35.44</v>
      </c>
      <c r="J178" s="25">
        <f>VLOOKUP(A178,Sheet!B$3:G$2921,6,0)</f>
        <v>283.52</v>
      </c>
      <c r="K178" s="26" t="e">
        <f t="shared" si="14"/>
        <v>#N/A</v>
      </c>
      <c r="L178" s="30">
        <f t="shared" si="15"/>
        <v>283.52</v>
      </c>
      <c r="N178" t="s">
        <v>4515</v>
      </c>
      <c r="O178" t="s">
        <v>3257</v>
      </c>
      <c r="P178" t="s">
        <v>35</v>
      </c>
      <c r="Q178">
        <v>180</v>
      </c>
      <c r="R178">
        <v>5.37</v>
      </c>
      <c r="S178">
        <v>966.47</v>
      </c>
      <c r="V178" t="str">
        <f t="shared" si="16"/>
        <v>С111-1904-11варіант1</v>
      </c>
      <c r="W178" t="e">
        <f t="shared" si="17"/>
        <v>#N/A</v>
      </c>
      <c r="X178" t="s">
        <v>3257</v>
      </c>
      <c r="Y178" s="7" t="s">
        <v>35</v>
      </c>
      <c r="Z178" s="7">
        <v>180</v>
      </c>
      <c r="AA178" s="7">
        <v>5.37</v>
      </c>
      <c r="AB178" s="37">
        <v>966.47</v>
      </c>
      <c r="AC178" s="37">
        <v>966.47</v>
      </c>
    </row>
    <row r="179" spans="1:29" x14ac:dyDescent="0.2">
      <c r="A179" s="5" t="s">
        <v>932</v>
      </c>
      <c r="B179" s="21" t="str">
        <f>VLOOKUP(A179,Sheet!B$3:G$2921,2,0)</f>
        <v>Установлення воронок водостiчних</v>
      </c>
      <c r="C179" s="22" t="str">
        <f>VLOOKUP(A179,Sheet!B$3:G$2921,3,0)</f>
        <v>шт</v>
      </c>
      <c r="D179" s="23">
        <v>6</v>
      </c>
      <c r="E179" s="24">
        <f>VLOOKUP(A179,N$3:S$1271,4,FALSE)</f>
        <v>26</v>
      </c>
      <c r="F179" s="30">
        <f t="shared" si="12"/>
        <v>-20</v>
      </c>
      <c r="G179" s="25">
        <f>VLOOKUP(A179,Sheet!B$3:G$2921,5,0)</f>
        <v>498.12</v>
      </c>
      <c r="H179" s="24">
        <f>VLOOKUP(A179,N$3:S$1271,5,FALSE)</f>
        <v>304.14</v>
      </c>
      <c r="I179" s="30">
        <f t="shared" si="13"/>
        <v>193.98000000000002</v>
      </c>
      <c r="J179" s="25">
        <f>VLOOKUP(A179,Sheet!B$3:G$2921,6,0)</f>
        <v>2988.72</v>
      </c>
      <c r="K179" s="26">
        <f t="shared" si="14"/>
        <v>1824.84</v>
      </c>
      <c r="L179" s="30">
        <f t="shared" si="15"/>
        <v>1163.8799999999999</v>
      </c>
      <c r="N179" t="s">
        <v>2711</v>
      </c>
      <c r="O179" t="s">
        <v>3258</v>
      </c>
      <c r="P179" t="s">
        <v>79</v>
      </c>
      <c r="Q179">
        <v>0.06</v>
      </c>
      <c r="R179">
        <v>2143.3000000000002</v>
      </c>
      <c r="S179">
        <v>42.87</v>
      </c>
      <c r="V179" s="33" t="str">
        <f t="shared" si="16"/>
        <v>С111-1904-18</v>
      </c>
      <c r="W179" s="33" t="str">
        <f t="shared" si="17"/>
        <v>С111-1904-18</v>
      </c>
      <c r="X179" s="33" t="s">
        <v>3258</v>
      </c>
      <c r="Y179" s="34" t="s">
        <v>79</v>
      </c>
      <c r="Z179" s="34">
        <v>0.06</v>
      </c>
      <c r="AA179" s="34">
        <v>2143.3000000000002</v>
      </c>
      <c r="AB179" s="34">
        <v>42.87</v>
      </c>
      <c r="AC179" s="34">
        <v>0</v>
      </c>
    </row>
    <row r="180" spans="1:29" x14ac:dyDescent="0.2">
      <c r="A180" s="5" t="s">
        <v>1497</v>
      </c>
      <c r="B180" s="21" t="str">
        <f>VLOOKUP(A180,Sheet!B$3:G$2921,2,0)</f>
        <v>Врiзування в дiючi внутрiшнi мережi
трубопроводу дiаметром 89х3,5 мм</v>
      </c>
      <c r="C180" s="22" t="str">
        <f>VLOOKUP(A180,Sheet!B$3:G$2921,3,0)</f>
        <v>шт</v>
      </c>
      <c r="D180" s="23">
        <v>2</v>
      </c>
      <c r="E180" s="24">
        <f>VLOOKUP(A180,N$3:S$1271,4,FALSE)</f>
        <v>4</v>
      </c>
      <c r="F180" s="30">
        <f t="shared" si="12"/>
        <v>-2</v>
      </c>
      <c r="G180" s="25">
        <f>VLOOKUP(A180,Sheet!B$3:G$2921,5,0)</f>
        <v>1003.18</v>
      </c>
      <c r="H180" s="24">
        <f>VLOOKUP(A180,N$3:S$1271,5,FALSE)</f>
        <v>1900.06</v>
      </c>
      <c r="I180" s="30">
        <f t="shared" si="13"/>
        <v>-896.88</v>
      </c>
      <c r="J180" s="25">
        <f>VLOOKUP(A180,Sheet!B$3:G$2921,6,0)</f>
        <v>2006.36</v>
      </c>
      <c r="K180" s="26">
        <f t="shared" si="14"/>
        <v>7600.24</v>
      </c>
      <c r="L180" s="30">
        <f t="shared" si="15"/>
        <v>-5593.88</v>
      </c>
      <c r="N180" t="s">
        <v>2690</v>
      </c>
      <c r="O180" t="s">
        <v>3259</v>
      </c>
      <c r="P180" t="s">
        <v>149</v>
      </c>
      <c r="Q180">
        <v>1560</v>
      </c>
      <c r="R180">
        <v>15.34</v>
      </c>
      <c r="S180">
        <v>23926.66</v>
      </c>
      <c r="V180" s="33" t="str">
        <f t="shared" si="16"/>
        <v>С111-2000-5К</v>
      </c>
      <c r="W180" s="33" t="str">
        <f t="shared" si="17"/>
        <v>С111-2000-5К</v>
      </c>
      <c r="X180" s="33" t="s">
        <v>3259</v>
      </c>
      <c r="Y180" s="34" t="s">
        <v>149</v>
      </c>
      <c r="Z180" s="34">
        <v>1560</v>
      </c>
      <c r="AA180" s="34">
        <v>15.34</v>
      </c>
      <c r="AB180" s="34">
        <v>23926.66</v>
      </c>
      <c r="AC180" s="34">
        <v>0</v>
      </c>
    </row>
    <row r="181" spans="1:29" x14ac:dyDescent="0.2">
      <c r="A181" s="5" t="s">
        <v>785</v>
      </c>
      <c r="B181" s="21" t="str">
        <f>VLOOKUP(A181,Sheet!B$3:G$2921,2,0)</f>
        <v>Гiдравлiчне випробування трубопроводiв
систем опалення, водопроводу i гарячого
водопостачання дiаметром до 50 мм</v>
      </c>
      <c r="C181" s="22" t="str">
        <f>VLOOKUP(A181,Sheet!B$3:G$2921,3,0)</f>
        <v>100м</v>
      </c>
      <c r="D181" s="23">
        <v>1.5370000000000001</v>
      </c>
      <c r="E181" s="24" t="e">
        <f>VLOOKUP(A181,N$3:S$1271,4,FALSE)</f>
        <v>#N/A</v>
      </c>
      <c r="F181" s="30">
        <f t="shared" si="12"/>
        <v>1.5370000000000001</v>
      </c>
      <c r="G181" s="25">
        <f>VLOOKUP(A181,Sheet!B$3:G$2921,5,0)</f>
        <v>753.69</v>
      </c>
      <c r="H181" s="24" t="e">
        <f>VLOOKUP(A181,N$3:S$1271,5,FALSE)</f>
        <v>#N/A</v>
      </c>
      <c r="I181" s="30">
        <f t="shared" si="13"/>
        <v>753.69</v>
      </c>
      <c r="J181" s="25">
        <f>VLOOKUP(A181,Sheet!B$3:G$2921,6,0)</f>
        <v>981.3</v>
      </c>
      <c r="K181" s="26" t="e">
        <f t="shared" si="14"/>
        <v>#N/A</v>
      </c>
      <c r="L181" s="30">
        <f t="shared" si="15"/>
        <v>981.3</v>
      </c>
      <c r="N181" t="s">
        <v>4516</v>
      </c>
      <c r="O181" t="s">
        <v>3260</v>
      </c>
      <c r="P181" t="s">
        <v>149</v>
      </c>
      <c r="Q181">
        <v>2594.982</v>
      </c>
      <c r="R181">
        <v>6.74</v>
      </c>
      <c r="S181">
        <v>17499.52</v>
      </c>
      <c r="V181" t="str">
        <f t="shared" si="16"/>
        <v>С111-2000-5Кваріант1</v>
      </c>
      <c r="W181" t="e">
        <f t="shared" si="17"/>
        <v>#N/A</v>
      </c>
      <c r="X181" t="s">
        <v>3260</v>
      </c>
      <c r="Y181" s="7" t="s">
        <v>149</v>
      </c>
      <c r="Z181" s="7">
        <v>2594.982</v>
      </c>
      <c r="AA181" s="7">
        <v>6.74</v>
      </c>
      <c r="AB181" s="37">
        <v>17499.52</v>
      </c>
      <c r="AC181" s="37">
        <v>17499.52</v>
      </c>
    </row>
    <row r="182" spans="1:29" x14ac:dyDescent="0.2">
      <c r="A182" s="5" t="s">
        <v>1425</v>
      </c>
      <c r="B182" s="21" t="str">
        <f>VLOOKUP(A182,Sheet!B$3:G$2921,2,0)</f>
        <v>Гiдравлiчне випробування трубопроводiв
систем опалення, водопроводу i гарячого
водопостачання дiаметром до 100 мм</v>
      </c>
      <c r="C182" s="22" t="str">
        <f>VLOOKUP(A182,Sheet!B$3:G$2921,3,0)</f>
        <v>100м</v>
      </c>
      <c r="D182" s="23">
        <v>1.35</v>
      </c>
      <c r="E182" s="24" t="e">
        <f>VLOOKUP(A182,N$3:S$1271,4,FALSE)</f>
        <v>#N/A</v>
      </c>
      <c r="F182" s="30">
        <f t="shared" si="12"/>
        <v>1.35</v>
      </c>
      <c r="G182" s="25">
        <f>VLOOKUP(A182,Sheet!B$3:G$2921,5,0)</f>
        <v>821.61</v>
      </c>
      <c r="H182" s="24" t="e">
        <f>VLOOKUP(A182,N$3:S$1271,5,FALSE)</f>
        <v>#N/A</v>
      </c>
      <c r="I182" s="30">
        <f t="shared" si="13"/>
        <v>821.61</v>
      </c>
      <c r="J182" s="25">
        <f>VLOOKUP(A182,Sheet!B$3:G$2921,6,0)</f>
        <v>213.62</v>
      </c>
      <c r="K182" s="26" t="e">
        <f t="shared" si="14"/>
        <v>#N/A</v>
      </c>
      <c r="L182" s="30">
        <f t="shared" si="15"/>
        <v>213.62</v>
      </c>
      <c r="N182" t="s">
        <v>4517</v>
      </c>
      <c r="O182" t="s">
        <v>3261</v>
      </c>
      <c r="P182" t="s">
        <v>149</v>
      </c>
      <c r="Q182">
        <v>153</v>
      </c>
      <c r="R182">
        <v>188</v>
      </c>
      <c r="S182">
        <v>28764</v>
      </c>
      <c r="V182" t="str">
        <f t="shared" si="16"/>
        <v>С111-2000-9варіант2</v>
      </c>
      <c r="W182" t="e">
        <f t="shared" si="17"/>
        <v>#N/A</v>
      </c>
      <c r="X182" t="s">
        <v>3261</v>
      </c>
      <c r="Y182" s="7" t="s">
        <v>149</v>
      </c>
      <c r="Z182" s="7">
        <v>153</v>
      </c>
      <c r="AA182" s="7">
        <v>188</v>
      </c>
      <c r="AB182" s="37">
        <v>28764</v>
      </c>
      <c r="AC182" s="37">
        <v>28764</v>
      </c>
    </row>
    <row r="183" spans="1:29" x14ac:dyDescent="0.2">
      <c r="A183" s="5" t="s">
        <v>2245</v>
      </c>
      <c r="B183" s="21" t="str">
        <f>VLOOKUP(A183,Sheet!B$3:G$2921,2,0)</f>
        <v>Прокладання по стiнах будiвель i в каналах
трубопроводiв iз чавунних каналiзацiйних
труб дiаметром до 100 мм</v>
      </c>
      <c r="C183" s="22" t="str">
        <f>VLOOKUP(A183,Sheet!B$3:G$2921,3,0)</f>
        <v>100м</v>
      </c>
      <c r="D183" s="23">
        <v>1.4999999999999999E-2</v>
      </c>
      <c r="E183" s="24" t="e">
        <f>VLOOKUP(A183,N$3:S$1271,4,FALSE)</f>
        <v>#N/A</v>
      </c>
      <c r="F183" s="30">
        <f t="shared" si="12"/>
        <v>1.4999999999999999E-2</v>
      </c>
      <c r="G183" s="25">
        <f>VLOOKUP(A183,Sheet!B$3:G$2921,5,0)</f>
        <v>10227.75</v>
      </c>
      <c r="H183" s="24" t="e">
        <f>VLOOKUP(A183,N$3:S$1271,5,FALSE)</f>
        <v>#N/A</v>
      </c>
      <c r="I183" s="30">
        <f t="shared" si="13"/>
        <v>10227.75</v>
      </c>
      <c r="J183" s="25">
        <f>VLOOKUP(A183,Sheet!B$3:G$2921,6,0)</f>
        <v>153.41999999999999</v>
      </c>
      <c r="K183" s="26" t="e">
        <f t="shared" si="14"/>
        <v>#N/A</v>
      </c>
      <c r="L183" s="30">
        <f t="shared" si="15"/>
        <v>153.41999999999999</v>
      </c>
      <c r="N183" t="s">
        <v>4518</v>
      </c>
      <c r="O183" t="s">
        <v>3262</v>
      </c>
      <c r="P183" t="s">
        <v>35</v>
      </c>
      <c r="Q183">
        <v>563.05259999999998</v>
      </c>
      <c r="R183">
        <v>2.11</v>
      </c>
      <c r="S183">
        <v>1186.1300000000001</v>
      </c>
      <c r="V183" t="str">
        <f t="shared" si="16"/>
        <v>С111-2010</v>
      </c>
      <c r="W183" t="e">
        <f t="shared" si="17"/>
        <v>#N/A</v>
      </c>
      <c r="X183" t="s">
        <v>3262</v>
      </c>
      <c r="Y183" s="7" t="s">
        <v>35</v>
      </c>
      <c r="Z183" s="7">
        <v>563.05259999999998</v>
      </c>
      <c r="AA183" s="7">
        <v>2.11</v>
      </c>
      <c r="AB183" s="37">
        <v>1186.1300000000001</v>
      </c>
      <c r="AC183" s="37">
        <v>1186.1300000000001</v>
      </c>
    </row>
    <row r="184" spans="1:29" x14ac:dyDescent="0.2">
      <c r="A184" s="5" t="s">
        <v>2485</v>
      </c>
      <c r="B184" s="21" t="str">
        <f>VLOOKUP(A184,Sheet!B$3:G$2921,2,0)</f>
        <v>Демонтаж трубопроводiв iз чавунних
каналiзацiйних труб дiаметром до 100 мм</v>
      </c>
      <c r="C184" s="22" t="str">
        <f>VLOOKUP(A184,Sheet!B$3:G$2921,3,0)</f>
        <v>100м</v>
      </c>
      <c r="D184" s="23">
        <v>0.13</v>
      </c>
      <c r="E184" s="24" t="e">
        <f>VLOOKUP(A184,N$3:S$1271,4,FALSE)</f>
        <v>#N/A</v>
      </c>
      <c r="F184" s="30">
        <f t="shared" si="12"/>
        <v>0.13</v>
      </c>
      <c r="G184" s="25">
        <f>VLOOKUP(A184,Sheet!B$3:G$2921,5,0)</f>
        <v>3726.78</v>
      </c>
      <c r="H184" s="24" t="e">
        <f>VLOOKUP(A184,N$3:S$1271,5,FALSE)</f>
        <v>#N/A</v>
      </c>
      <c r="I184" s="30">
        <f t="shared" si="13"/>
        <v>3726.78</v>
      </c>
      <c r="J184" s="25">
        <f>VLOOKUP(A184,Sheet!B$3:G$2921,6,0)</f>
        <v>484.48</v>
      </c>
      <c r="K184" s="26" t="e">
        <f t="shared" si="14"/>
        <v>#N/A</v>
      </c>
      <c r="L184" s="30">
        <f t="shared" si="15"/>
        <v>484.48</v>
      </c>
      <c r="N184" t="s">
        <v>2686</v>
      </c>
      <c r="O184" t="s">
        <v>3263</v>
      </c>
      <c r="P184" t="s">
        <v>149</v>
      </c>
      <c r="Q184">
        <v>102.80749999999999</v>
      </c>
      <c r="R184">
        <v>38.47</v>
      </c>
      <c r="S184">
        <v>3739.57</v>
      </c>
      <c r="V184" s="33" t="str">
        <f t="shared" si="16"/>
        <v>С111-233-3</v>
      </c>
      <c r="W184" s="33" t="str">
        <f t="shared" si="17"/>
        <v>С111-233-3</v>
      </c>
      <c r="X184" s="33" t="s">
        <v>3263</v>
      </c>
      <c r="Y184" s="34" t="s">
        <v>149</v>
      </c>
      <c r="Z184" s="34">
        <v>102.80749999999999</v>
      </c>
      <c r="AA184" s="34">
        <v>38.47</v>
      </c>
      <c r="AB184" s="34">
        <v>3739.57</v>
      </c>
      <c r="AC184" s="34">
        <v>0</v>
      </c>
    </row>
    <row r="185" spans="1:29" x14ac:dyDescent="0.2">
      <c r="A185" s="5" t="s">
        <v>776</v>
      </c>
      <c r="B185" s="21" t="str">
        <f>VLOOKUP(A185,Sheet!B$3:G$2921,2,0)</f>
        <v>Прокладання трубопроводiв
водопостачання зi стальних
водогазопровiдних оцинкованих труб
дiаметром 20 мм</v>
      </c>
      <c r="C185" s="22" t="str">
        <f>VLOOKUP(A185,Sheet!B$3:G$2921,3,0)</f>
        <v>100м</v>
      </c>
      <c r="D185" s="23">
        <v>0.54</v>
      </c>
      <c r="E185" s="24">
        <f>VLOOKUP(A185,N$3:S$1271,4,FALSE)</f>
        <v>0.8</v>
      </c>
      <c r="F185" s="30">
        <f t="shared" si="12"/>
        <v>-0.26</v>
      </c>
      <c r="G185" s="25">
        <f>VLOOKUP(A185,Sheet!B$3:G$2921,5,0)</f>
        <v>33153.5</v>
      </c>
      <c r="H185" s="24">
        <f>VLOOKUP(A185,N$3:S$1271,5,FALSE)</f>
        <v>4232.8100000000004</v>
      </c>
      <c r="I185" s="30">
        <f t="shared" si="13"/>
        <v>28920.69</v>
      </c>
      <c r="J185" s="25">
        <f>VLOOKUP(A185,Sheet!B$3:G$2921,6,0)</f>
        <v>10940.66</v>
      </c>
      <c r="K185" s="26">
        <f t="shared" si="14"/>
        <v>3386.25</v>
      </c>
      <c r="L185" s="30">
        <f t="shared" si="15"/>
        <v>7554.41</v>
      </c>
      <c r="N185" t="s">
        <v>2689</v>
      </c>
      <c r="O185" t="s">
        <v>3264</v>
      </c>
      <c r="P185" t="s">
        <v>149</v>
      </c>
      <c r="Q185">
        <v>133.07599999999999</v>
      </c>
      <c r="R185">
        <v>177.95</v>
      </c>
      <c r="S185">
        <v>23680.87</v>
      </c>
      <c r="V185" s="33" t="str">
        <f t="shared" si="16"/>
        <v>С111-233-4</v>
      </c>
      <c r="W185" s="33" t="str">
        <f t="shared" si="17"/>
        <v>С111-233-4</v>
      </c>
      <c r="X185" s="33" t="s">
        <v>3264</v>
      </c>
      <c r="Y185" s="34" t="s">
        <v>149</v>
      </c>
      <c r="Z185" s="34">
        <v>133.07599999999999</v>
      </c>
      <c r="AA185" s="34">
        <v>177.95</v>
      </c>
      <c r="AB185" s="34">
        <v>23680.87</v>
      </c>
      <c r="AC185" s="34">
        <v>0</v>
      </c>
    </row>
    <row r="186" spans="1:29" x14ac:dyDescent="0.2">
      <c r="A186" s="5" t="s">
        <v>779</v>
      </c>
      <c r="B186" s="21" t="str">
        <f>VLOOKUP(A186,Sheet!B$3:G$2921,2,0)</f>
        <v>Прокладання трубопроводiв
водопостачання зi стальних
водогазопровiдних оцинкованих труб
дiаметром 25 мм</v>
      </c>
      <c r="C186" s="22" t="str">
        <f>VLOOKUP(A186,Sheet!B$3:G$2921,3,0)</f>
        <v>100м</v>
      </c>
      <c r="D186" s="23">
        <v>1.7000000000000001E-2</v>
      </c>
      <c r="E186" s="24">
        <f>VLOOKUP(A186,N$3:S$1271,4,FALSE)</f>
        <v>0.01</v>
      </c>
      <c r="F186" s="30">
        <f t="shared" si="12"/>
        <v>7.000000000000001E-3</v>
      </c>
      <c r="G186" s="25">
        <f>VLOOKUP(A186,Sheet!B$3:G$2921,5,0)</f>
        <v>37048.559999999998</v>
      </c>
      <c r="H186" s="24">
        <f>VLOOKUP(A186,N$3:S$1271,5,FALSE)</f>
        <v>4232.8100000000004</v>
      </c>
      <c r="I186" s="30">
        <f t="shared" si="13"/>
        <v>32815.75</v>
      </c>
      <c r="J186" s="25">
        <f>VLOOKUP(A186,Sheet!B$3:G$2921,6,0)</f>
        <v>629.83000000000004</v>
      </c>
      <c r="K186" s="26">
        <f t="shared" si="14"/>
        <v>42.33</v>
      </c>
      <c r="L186" s="30">
        <f t="shared" si="15"/>
        <v>587.5</v>
      </c>
      <c r="N186" t="s">
        <v>4519</v>
      </c>
      <c r="O186" t="s">
        <v>3265</v>
      </c>
      <c r="P186" t="s">
        <v>149</v>
      </c>
      <c r="Q186">
        <v>80</v>
      </c>
      <c r="R186">
        <v>38.47</v>
      </c>
      <c r="S186">
        <v>3077.59</v>
      </c>
      <c r="V186" t="str">
        <f t="shared" si="16"/>
        <v>С111-233-4варіант1</v>
      </c>
      <c r="W186" t="e">
        <f t="shared" si="17"/>
        <v>#N/A</v>
      </c>
      <c r="X186" t="s">
        <v>3265</v>
      </c>
      <c r="Y186" s="7" t="s">
        <v>149</v>
      </c>
      <c r="Z186" s="7">
        <v>80</v>
      </c>
      <c r="AA186" s="7">
        <v>38.47</v>
      </c>
      <c r="AB186" s="37">
        <v>3077.59</v>
      </c>
      <c r="AC186" s="37">
        <v>3077.59</v>
      </c>
    </row>
    <row r="187" spans="1:29" x14ac:dyDescent="0.2">
      <c r="A187" s="5" t="s">
        <v>781</v>
      </c>
      <c r="B187" s="21" t="str">
        <f>VLOOKUP(A187,Sheet!B$3:G$2921,2,0)</f>
        <v>Прокладання трубопроводiв
водопостачання зi стальних
водогазопровiдних оцинкованих труб
дiаметром 32 мм</v>
      </c>
      <c r="C187" s="22" t="str">
        <f>VLOOKUP(A187,Sheet!B$3:G$2921,3,0)</f>
        <v>100м</v>
      </c>
      <c r="D187" s="23">
        <v>1.4999999999999999E-2</v>
      </c>
      <c r="E187" s="24">
        <f>VLOOKUP(A187,N$3:S$1271,4,FALSE)</f>
        <v>1.36</v>
      </c>
      <c r="F187" s="30">
        <f t="shared" si="12"/>
        <v>-1.3450000000000002</v>
      </c>
      <c r="G187" s="25">
        <f>VLOOKUP(A187,Sheet!B$3:G$2921,5,0)</f>
        <v>40608.370000000003</v>
      </c>
      <c r="H187" s="24">
        <f>VLOOKUP(A187,N$3:S$1271,5,FALSE)</f>
        <v>4232.8100000000004</v>
      </c>
      <c r="I187" s="30">
        <f t="shared" si="13"/>
        <v>36375.560000000005</v>
      </c>
      <c r="J187" s="25">
        <f>VLOOKUP(A187,Sheet!B$3:G$2921,6,0)</f>
        <v>609.13</v>
      </c>
      <c r="K187" s="26">
        <f t="shared" si="14"/>
        <v>5756.62</v>
      </c>
      <c r="L187" s="30">
        <f t="shared" si="15"/>
        <v>-5147.49</v>
      </c>
      <c r="N187" t="s">
        <v>4520</v>
      </c>
      <c r="O187" t="s">
        <v>3266</v>
      </c>
      <c r="P187" t="s">
        <v>60</v>
      </c>
      <c r="Q187">
        <v>12.241199999999999</v>
      </c>
      <c r="R187">
        <v>293.3</v>
      </c>
      <c r="S187">
        <v>3590.34</v>
      </c>
      <c r="V187" t="str">
        <f t="shared" si="16"/>
        <v>С111-256-1-9О</v>
      </c>
      <c r="W187" t="e">
        <f t="shared" si="17"/>
        <v>#N/A</v>
      </c>
      <c r="X187" t="s">
        <v>3266</v>
      </c>
      <c r="Y187" s="7" t="s">
        <v>60</v>
      </c>
      <c r="Z187" s="7">
        <v>12.241199999999999</v>
      </c>
      <c r="AA187" s="7">
        <v>293.3</v>
      </c>
      <c r="AB187" s="37">
        <v>3590.34</v>
      </c>
      <c r="AC187" s="37">
        <v>3590.34</v>
      </c>
    </row>
    <row r="188" spans="1:29" x14ac:dyDescent="0.2">
      <c r="A188" s="5" t="s">
        <v>917</v>
      </c>
      <c r="B188" s="21" t="str">
        <f>VLOOKUP(A188,Sheet!B$3:G$2921,2,0)</f>
        <v>Установлення трапiв дiаметром 50 мм</v>
      </c>
      <c r="C188" s="22" t="str">
        <f>VLOOKUP(A188,Sheet!B$3:G$2921,3,0)</f>
        <v>10компл.</v>
      </c>
      <c r="D188" s="23">
        <v>0.2</v>
      </c>
      <c r="E188" s="24">
        <f>VLOOKUP(A188,N$3:S$1271,4,FALSE)</f>
        <v>0.2</v>
      </c>
      <c r="F188" s="30">
        <f t="shared" si="12"/>
        <v>0</v>
      </c>
      <c r="G188" s="25">
        <f>VLOOKUP(A188,Sheet!B$3:G$2921,5,0)</f>
        <v>615.49</v>
      </c>
      <c r="H188" s="24">
        <f>VLOOKUP(A188,N$3:S$1271,5,FALSE)</f>
        <v>528.17999999999995</v>
      </c>
      <c r="I188" s="30">
        <f t="shared" si="13"/>
        <v>87.310000000000059</v>
      </c>
      <c r="J188" s="25">
        <f>VLOOKUP(A188,Sheet!B$3:G$2921,6,0)</f>
        <v>123.1</v>
      </c>
      <c r="K188" s="26">
        <f t="shared" si="14"/>
        <v>105.64</v>
      </c>
      <c r="L188" s="30">
        <f t="shared" si="15"/>
        <v>17.459999999999994</v>
      </c>
      <c r="N188" t="s">
        <v>4521</v>
      </c>
      <c r="O188" t="s">
        <v>3267</v>
      </c>
      <c r="P188" t="s">
        <v>60</v>
      </c>
      <c r="Q188">
        <v>185.66</v>
      </c>
      <c r="R188">
        <v>601.32000000000005</v>
      </c>
      <c r="S188">
        <v>103360.89</v>
      </c>
      <c r="V188" t="str">
        <f t="shared" si="16"/>
        <v>С111-287-1-1варіант2</v>
      </c>
      <c r="W188" t="e">
        <f t="shared" si="17"/>
        <v>#N/A</v>
      </c>
      <c r="X188" t="s">
        <v>3267</v>
      </c>
      <c r="Y188" s="7" t="s">
        <v>60</v>
      </c>
      <c r="Z188" s="7">
        <v>185.66</v>
      </c>
      <c r="AA188" s="7">
        <v>601.32000000000005</v>
      </c>
      <c r="AB188" s="37">
        <v>103360.89</v>
      </c>
      <c r="AC188" s="37">
        <v>103360.89</v>
      </c>
    </row>
    <row r="189" spans="1:29" x14ac:dyDescent="0.2">
      <c r="A189" s="5" t="s">
        <v>921</v>
      </c>
      <c r="B189" s="21" t="str">
        <f>VLOOKUP(A189,Sheet!B$3:G$2921,2,0)</f>
        <v>Установлення трапiв дiаметром 100 мм</v>
      </c>
      <c r="C189" s="22" t="str">
        <f>VLOOKUP(A189,Sheet!B$3:G$2921,3,0)</f>
        <v>10компл.</v>
      </c>
      <c r="D189" s="23">
        <v>0.6</v>
      </c>
      <c r="E189" s="24">
        <f>VLOOKUP(A189,N$3:S$1271,4,FALSE)</f>
        <v>1.9</v>
      </c>
      <c r="F189" s="30">
        <f t="shared" si="12"/>
        <v>-1.2999999999999998</v>
      </c>
      <c r="G189" s="25">
        <f>VLOOKUP(A189,Sheet!B$3:G$2921,5,0)</f>
        <v>1054.8399999999999</v>
      </c>
      <c r="H189" s="24">
        <f>VLOOKUP(A189,N$3:S$1271,5,FALSE)</f>
        <v>907.85</v>
      </c>
      <c r="I189" s="30">
        <f t="shared" si="13"/>
        <v>146.9899999999999</v>
      </c>
      <c r="J189" s="25">
        <f>VLOOKUP(A189,Sheet!B$3:G$2921,6,0)</f>
        <v>527.41999999999996</v>
      </c>
      <c r="K189" s="26">
        <f t="shared" si="14"/>
        <v>453.93</v>
      </c>
      <c r="L189" s="30">
        <f t="shared" si="15"/>
        <v>73.489999999999952</v>
      </c>
      <c r="N189" t="s">
        <v>4522</v>
      </c>
      <c r="O189" t="s">
        <v>3268</v>
      </c>
      <c r="P189" t="s">
        <v>60</v>
      </c>
      <c r="Q189">
        <v>134.26</v>
      </c>
      <c r="R189">
        <v>321.37</v>
      </c>
      <c r="S189">
        <v>32605.7</v>
      </c>
      <c r="V189" t="str">
        <f t="shared" si="16"/>
        <v>С111-287-1-1варіант3</v>
      </c>
      <c r="W189" t="e">
        <f t="shared" si="17"/>
        <v>#N/A</v>
      </c>
      <c r="X189" t="s">
        <v>3268</v>
      </c>
      <c r="Y189" s="7" t="s">
        <v>60</v>
      </c>
      <c r="Z189" s="7">
        <v>134.26</v>
      </c>
      <c r="AA189" s="7">
        <v>321.37</v>
      </c>
      <c r="AB189" s="37">
        <v>32605.7</v>
      </c>
      <c r="AC189" s="37">
        <v>32605.7</v>
      </c>
    </row>
    <row r="190" spans="1:29" x14ac:dyDescent="0.2">
      <c r="A190" s="5" t="s">
        <v>869</v>
      </c>
      <c r="B190" s="21" t="str">
        <f>VLOOKUP(A190,Sheet!B$3:G$2921,2,0)</f>
        <v>Установлення умивальникiв одиночних з
пiдведеннямю холодної i гарячої води</v>
      </c>
      <c r="C190" s="22" t="str">
        <f>VLOOKUP(A190,Sheet!B$3:G$2921,3,0)</f>
        <v>10компл.</v>
      </c>
      <c r="D190" s="23">
        <v>0.8</v>
      </c>
      <c r="E190" s="24" t="e">
        <f>VLOOKUP(A190,N$3:S$1271,4,FALSE)</f>
        <v>#N/A</v>
      </c>
      <c r="F190" s="30">
        <f t="shared" si="12"/>
        <v>0.8</v>
      </c>
      <c r="G190" s="25">
        <f>VLOOKUP(A190,Sheet!B$3:G$2921,5,0)</f>
        <v>2565.38</v>
      </c>
      <c r="H190" s="24" t="e">
        <f>VLOOKUP(A190,N$3:S$1271,5,FALSE)</f>
        <v>#N/A</v>
      </c>
      <c r="I190" s="30">
        <f t="shared" si="13"/>
        <v>2565.38</v>
      </c>
      <c r="J190" s="25">
        <f>VLOOKUP(A190,Sheet!B$3:G$2921,6,0)</f>
        <v>2052.3000000000002</v>
      </c>
      <c r="K190" s="26" t="e">
        <f t="shared" si="14"/>
        <v>#N/A</v>
      </c>
      <c r="L190" s="30">
        <f t="shared" si="15"/>
        <v>2052.3000000000002</v>
      </c>
      <c r="N190" t="s">
        <v>4523</v>
      </c>
      <c r="O190" t="s">
        <v>3269</v>
      </c>
      <c r="P190" t="s">
        <v>60</v>
      </c>
      <c r="Q190">
        <v>210</v>
      </c>
      <c r="R190">
        <v>926.13</v>
      </c>
      <c r="S190">
        <v>97243.65</v>
      </c>
      <c r="V190" t="str">
        <f t="shared" si="16"/>
        <v>С111-287-1-Рваріант1</v>
      </c>
      <c r="W190" t="e">
        <f t="shared" si="17"/>
        <v>#N/A</v>
      </c>
      <c r="X190" t="s">
        <v>3269</v>
      </c>
      <c r="Y190" s="7" t="s">
        <v>60</v>
      </c>
      <c r="Z190" s="7">
        <v>210</v>
      </c>
      <c r="AA190" s="7">
        <v>926.13</v>
      </c>
      <c r="AB190" s="37">
        <v>97243.65</v>
      </c>
      <c r="AC190" s="37">
        <v>97243.65</v>
      </c>
    </row>
    <row r="191" spans="1:29" x14ac:dyDescent="0.2">
      <c r="A191" s="5" t="s">
        <v>874</v>
      </c>
      <c r="B191" s="21" t="str">
        <f>VLOOKUP(A191,Sheet!B$3:G$2921,2,0)</f>
        <v>Установлення унiтазiв iз бачком
безпосередньо приєднаним</v>
      </c>
      <c r="C191" s="22" t="str">
        <f>VLOOKUP(A191,Sheet!B$3:G$2921,3,0)</f>
        <v>10компл.</v>
      </c>
      <c r="D191" s="23">
        <v>0.60000000000000009</v>
      </c>
      <c r="E191" s="24">
        <f>VLOOKUP(A191,N$3:S$1271,4,FALSE)</f>
        <v>0.6</v>
      </c>
      <c r="F191" s="30">
        <f t="shared" si="12"/>
        <v>1.1102230246251565E-16</v>
      </c>
      <c r="G191" s="25">
        <f>VLOOKUP(A191,Sheet!B$3:G$2921,5,0)</f>
        <v>4123.3900000000003</v>
      </c>
      <c r="H191" s="24">
        <f>VLOOKUP(A191,N$3:S$1271,5,FALSE)</f>
        <v>2952.28</v>
      </c>
      <c r="I191" s="30">
        <f t="shared" si="13"/>
        <v>1171.1100000000001</v>
      </c>
      <c r="J191" s="25">
        <f>VLOOKUP(A191,Sheet!B$3:G$2921,6,0)</f>
        <v>2474.0300000000002</v>
      </c>
      <c r="K191" s="26">
        <f t="shared" si="14"/>
        <v>1476.14</v>
      </c>
      <c r="L191" s="30">
        <f t="shared" si="15"/>
        <v>997.8900000000001</v>
      </c>
      <c r="N191" t="s">
        <v>4524</v>
      </c>
      <c r="O191" t="s">
        <v>3270</v>
      </c>
      <c r="P191" t="s">
        <v>60</v>
      </c>
      <c r="Q191">
        <v>33.5</v>
      </c>
      <c r="R191">
        <v>452.38</v>
      </c>
      <c r="S191">
        <v>15154.69</v>
      </c>
      <c r="V191" t="str">
        <f t="shared" si="16"/>
        <v>С111-287-5</v>
      </c>
      <c r="W191" t="e">
        <f t="shared" si="17"/>
        <v>#N/A</v>
      </c>
      <c r="X191" t="s">
        <v>3270</v>
      </c>
      <c r="Y191" s="7" t="s">
        <v>60</v>
      </c>
      <c r="Z191" s="7">
        <v>33.5</v>
      </c>
      <c r="AA191" s="7">
        <v>452.38</v>
      </c>
      <c r="AB191" s="37">
        <v>15154.69</v>
      </c>
      <c r="AC191" s="37">
        <v>15154.69</v>
      </c>
    </row>
    <row r="192" spans="1:29" x14ac:dyDescent="0.2">
      <c r="A192" s="5" t="s">
        <v>1343</v>
      </c>
      <c r="B192" s="21" t="str">
        <f>VLOOKUP(A192,Sheet!B$3:G$2921,2,0)</f>
        <v>Установлення бакiв розширювальних
круглих i прямокутних мiсткiстю 0,1 м3</v>
      </c>
      <c r="C192" s="22" t="str">
        <f>VLOOKUP(A192,Sheet!B$3:G$2921,3,0)</f>
        <v>шт</v>
      </c>
      <c r="D192" s="23">
        <v>1</v>
      </c>
      <c r="E192" s="24" t="e">
        <f>VLOOKUP(A192,N$3:S$1271,4,FALSE)</f>
        <v>#N/A</v>
      </c>
      <c r="F192" s="30">
        <f t="shared" si="12"/>
        <v>1</v>
      </c>
      <c r="G192" s="25">
        <f>VLOOKUP(A192,Sheet!B$3:G$2921,5,0)</f>
        <v>427.62</v>
      </c>
      <c r="H192" s="24" t="e">
        <f>VLOOKUP(A192,N$3:S$1271,5,FALSE)</f>
        <v>#N/A</v>
      </c>
      <c r="I192" s="30">
        <f t="shared" si="13"/>
        <v>427.62</v>
      </c>
      <c r="J192" s="25">
        <f>VLOOKUP(A192,Sheet!B$3:G$2921,6,0)</f>
        <v>427.62</v>
      </c>
      <c r="K192" s="26" t="e">
        <f t="shared" si="14"/>
        <v>#N/A</v>
      </c>
      <c r="L192" s="30">
        <f t="shared" si="15"/>
        <v>427.62</v>
      </c>
      <c r="N192" t="s">
        <v>4525</v>
      </c>
      <c r="O192" t="s">
        <v>3271</v>
      </c>
      <c r="P192" t="s">
        <v>3272</v>
      </c>
      <c r="Q192">
        <v>12</v>
      </c>
      <c r="R192">
        <v>265.33</v>
      </c>
      <c r="S192">
        <v>3183.96</v>
      </c>
      <c r="V192" t="str">
        <f t="shared" si="16"/>
        <v>С111-327-2варіант1</v>
      </c>
      <c r="W192" t="e">
        <f t="shared" si="17"/>
        <v>#N/A</v>
      </c>
      <c r="X192" t="s">
        <v>3271</v>
      </c>
      <c r="Y192" s="7" t="s">
        <v>3272</v>
      </c>
      <c r="Z192" s="7">
        <v>12</v>
      </c>
      <c r="AA192" s="7">
        <v>265.33</v>
      </c>
      <c r="AB192" s="37">
        <v>3183.96</v>
      </c>
      <c r="AC192" s="37">
        <v>3183.96</v>
      </c>
    </row>
    <row r="193" spans="1:29" x14ac:dyDescent="0.2">
      <c r="A193" s="5" t="s">
        <v>1335</v>
      </c>
      <c r="B193" s="21" t="str">
        <f>VLOOKUP(A193,Sheet!B$3:G$2921,2,0)</f>
        <v>Установлення насосiв вiдцентрових з
електродвигуном, маса агрегату до 0,1 т</v>
      </c>
      <c r="C193" s="22" t="str">
        <f>VLOOKUP(A193,Sheet!B$3:G$2921,3,0)</f>
        <v>шт</v>
      </c>
      <c r="D193" s="23">
        <v>8</v>
      </c>
      <c r="E193" s="24">
        <f>VLOOKUP(A193,N$3:S$1271,4,FALSE)</f>
        <v>7</v>
      </c>
      <c r="F193" s="30">
        <f t="shared" si="12"/>
        <v>1</v>
      </c>
      <c r="G193" s="25">
        <f>VLOOKUP(A193,Sheet!B$3:G$2921,5,0)</f>
        <v>2178.98</v>
      </c>
      <c r="H193" s="24">
        <f>VLOOKUP(A193,N$3:S$1271,5,FALSE)</f>
        <v>2265.52</v>
      </c>
      <c r="I193" s="30">
        <f t="shared" si="13"/>
        <v>-86.539999999999964</v>
      </c>
      <c r="J193" s="25">
        <f>VLOOKUP(A193,Sheet!B$3:G$2921,6,0)</f>
        <v>13073.88</v>
      </c>
      <c r="K193" s="26">
        <f t="shared" si="14"/>
        <v>9062.08</v>
      </c>
      <c r="L193" s="30">
        <f t="shared" si="15"/>
        <v>4011.7999999999993</v>
      </c>
      <c r="N193" t="s">
        <v>4526</v>
      </c>
      <c r="O193" t="s">
        <v>3271</v>
      </c>
      <c r="P193" t="s">
        <v>3272</v>
      </c>
      <c r="Q193">
        <v>97</v>
      </c>
      <c r="R193">
        <v>216.23</v>
      </c>
      <c r="S193">
        <v>12325.33</v>
      </c>
      <c r="V193" t="str">
        <f t="shared" si="16"/>
        <v>С111-327-2варіант3</v>
      </c>
      <c r="W193" t="e">
        <f t="shared" si="17"/>
        <v>#N/A</v>
      </c>
      <c r="X193" t="s">
        <v>3271</v>
      </c>
      <c r="Y193" s="7" t="s">
        <v>3272</v>
      </c>
      <c r="Z193" s="7">
        <v>97</v>
      </c>
      <c r="AA193" s="7">
        <v>216.23</v>
      </c>
      <c r="AB193" s="37">
        <v>12325.33</v>
      </c>
      <c r="AC193" s="37">
        <v>12325.33</v>
      </c>
    </row>
    <row r="194" spans="1:29" x14ac:dyDescent="0.2">
      <c r="A194" s="5" t="s">
        <v>1389</v>
      </c>
      <c r="B194" s="21" t="str">
        <f>VLOOKUP(A194,Sheet!B$3:G$2921,2,0)</f>
        <v>Установлення гребiнок
пароводорозподiльних зi стальних труб,
зовнiшнiй дiаметр корпуса 108 мм</v>
      </c>
      <c r="C194" s="22" t="str">
        <f>VLOOKUP(A194,Sheet!B$3:G$2921,3,0)</f>
        <v>шт</v>
      </c>
      <c r="D194" s="23">
        <v>2</v>
      </c>
      <c r="E194" s="24">
        <f>VLOOKUP(A194,N$3:S$1271,4,FALSE)</f>
        <v>2</v>
      </c>
      <c r="F194" s="30">
        <f t="shared" si="12"/>
        <v>0</v>
      </c>
      <c r="G194" s="25">
        <f>VLOOKUP(A194,Sheet!B$3:G$2921,5,0)</f>
        <v>3155.55</v>
      </c>
      <c r="H194" s="24">
        <f>VLOOKUP(A194,N$3:S$1271,5,FALSE)</f>
        <v>797.06</v>
      </c>
      <c r="I194" s="30">
        <f t="shared" si="13"/>
        <v>2358.4900000000002</v>
      </c>
      <c r="J194" s="25">
        <f>VLOOKUP(A194,Sheet!B$3:G$2921,6,0)</f>
        <v>6311.1</v>
      </c>
      <c r="K194" s="26">
        <f t="shared" si="14"/>
        <v>1594.12</v>
      </c>
      <c r="L194" s="30">
        <f t="shared" si="15"/>
        <v>4716.9800000000005</v>
      </c>
      <c r="N194" t="s">
        <v>4527</v>
      </c>
      <c r="O194" t="s">
        <v>3273</v>
      </c>
      <c r="P194" t="s">
        <v>35</v>
      </c>
      <c r="Q194">
        <v>160</v>
      </c>
      <c r="R194">
        <v>1246</v>
      </c>
      <c r="S194">
        <v>37380</v>
      </c>
      <c r="V194" t="str">
        <f t="shared" si="16"/>
        <v>С111-327К</v>
      </c>
      <c r="W194" t="e">
        <f t="shared" si="17"/>
        <v>#N/A</v>
      </c>
      <c r="X194" t="s">
        <v>3273</v>
      </c>
      <c r="Y194" s="7" t="s">
        <v>35</v>
      </c>
      <c r="Z194" s="7">
        <v>160</v>
      </c>
      <c r="AA194" s="7">
        <v>1246</v>
      </c>
      <c r="AB194" s="37">
        <v>37380</v>
      </c>
      <c r="AC194" s="37">
        <v>37380</v>
      </c>
    </row>
    <row r="195" spans="1:29" x14ac:dyDescent="0.2">
      <c r="A195" s="5" t="s">
        <v>1026</v>
      </c>
      <c r="B195" s="21" t="str">
        <f>VLOOKUP(A195,Sheet!B$3:G$2921,2,0)</f>
        <v>Установлення повітровідвідників</v>
      </c>
      <c r="C195" s="22" t="str">
        <f>VLOOKUP(A195,Sheet!B$3:G$2921,3,0)</f>
        <v>шт</v>
      </c>
      <c r="D195" s="23">
        <v>20</v>
      </c>
      <c r="E195" s="24">
        <f>VLOOKUP(A195,N$3:S$1271,4,FALSE)</f>
        <v>16</v>
      </c>
      <c r="F195" s="30">
        <f t="shared" si="12"/>
        <v>4</v>
      </c>
      <c r="G195" s="25">
        <f>VLOOKUP(A195,Sheet!B$3:G$2921,5,0)</f>
        <v>129.83000000000001</v>
      </c>
      <c r="H195" s="24">
        <f>VLOOKUP(A195,N$3:S$1271,5,FALSE)</f>
        <v>116.28</v>
      </c>
      <c r="I195" s="30">
        <f t="shared" si="13"/>
        <v>13.550000000000011</v>
      </c>
      <c r="J195" s="25">
        <f>VLOOKUP(A195,Sheet!B$3:G$2921,6,0)</f>
        <v>259.66000000000003</v>
      </c>
      <c r="K195" s="26">
        <f t="shared" si="14"/>
        <v>232.56</v>
      </c>
      <c r="L195" s="30">
        <f t="shared" si="15"/>
        <v>27.100000000000023</v>
      </c>
      <c r="N195" t="s">
        <v>4528</v>
      </c>
      <c r="O195" t="s">
        <v>3274</v>
      </c>
      <c r="P195" t="s">
        <v>149</v>
      </c>
      <c r="Q195">
        <v>100</v>
      </c>
      <c r="R195">
        <v>79.180000000000007</v>
      </c>
      <c r="S195">
        <v>7918.42</v>
      </c>
      <c r="V195" t="str">
        <f t="shared" si="16"/>
        <v>С111-327-Нваріант1</v>
      </c>
      <c r="W195" t="e">
        <f t="shared" si="17"/>
        <v>#N/A</v>
      </c>
      <c r="X195" t="s">
        <v>3274</v>
      </c>
      <c r="Y195" s="7" t="s">
        <v>149</v>
      </c>
      <c r="Z195" s="7">
        <v>100</v>
      </c>
      <c r="AA195" s="7">
        <v>79.180000000000007</v>
      </c>
      <c r="AB195" s="37">
        <v>7918.42</v>
      </c>
      <c r="AC195" s="37">
        <v>7918.42</v>
      </c>
    </row>
    <row r="196" spans="1:29" x14ac:dyDescent="0.2">
      <c r="A196" s="5" t="s">
        <v>1376</v>
      </c>
      <c r="B196" s="21" t="str">
        <f>VLOOKUP(A196,Sheet!B$3:G$2921,2,0)</f>
        <v>Установлення фiльтрiв для очищення
води у трубопроводах систем опалення
дiаметром 25 мм</v>
      </c>
      <c r="C196" s="22" t="str">
        <f>VLOOKUP(A196,Sheet!B$3:G$2921,3,0)</f>
        <v>10шт</v>
      </c>
      <c r="D196" s="23">
        <v>0.2</v>
      </c>
      <c r="E196" s="24">
        <f>VLOOKUP(A196,N$3:S$1271,4,FALSE)</f>
        <v>1.1000000000000001</v>
      </c>
      <c r="F196" s="30">
        <f t="shared" ref="F196:F259" si="18">IFERROR(D196-E196,D196)</f>
        <v>-0.90000000000000013</v>
      </c>
      <c r="G196" s="25">
        <f>VLOOKUP(A196,Sheet!B$3:G$2921,5,0)</f>
        <v>1028.44</v>
      </c>
      <c r="H196" s="24">
        <f>VLOOKUP(A196,N$3:S$1271,5,FALSE)</f>
        <v>968.04</v>
      </c>
      <c r="I196" s="30">
        <f t="shared" ref="I196:I259" si="19">IFERROR(G196-H196,G196)</f>
        <v>60.400000000000091</v>
      </c>
      <c r="J196" s="25">
        <f>VLOOKUP(A196,Sheet!B$3:G$2921,6,0)</f>
        <v>205.69</v>
      </c>
      <c r="K196" s="26">
        <f t="shared" ref="K196:K259" si="20">VLOOKUP(A196,N$3:S$1271,6,FALSE)</f>
        <v>290.41000000000003</v>
      </c>
      <c r="L196" s="30">
        <f t="shared" ref="L196:L259" si="21">IFERROR(J196-K196,J196)</f>
        <v>-84.720000000000027</v>
      </c>
      <c r="N196" t="s">
        <v>4529</v>
      </c>
      <c r="O196" t="s">
        <v>3275</v>
      </c>
      <c r="P196" t="s">
        <v>149</v>
      </c>
      <c r="Q196">
        <v>31.25</v>
      </c>
      <c r="R196">
        <v>6.41</v>
      </c>
      <c r="S196">
        <v>200.31</v>
      </c>
      <c r="V196" t="str">
        <f t="shared" ref="V196:V259" si="22">IFERROR(VLOOKUP(N196,A$3:L$1153,1,FALSE),N196)</f>
        <v>С111-327-Нваріант2</v>
      </c>
      <c r="W196" t="e">
        <f t="shared" ref="W196:W259" si="23">VLOOKUP(N196,A$3:L$1153,1,FALSE)</f>
        <v>#N/A</v>
      </c>
      <c r="X196" t="s">
        <v>3275</v>
      </c>
      <c r="Y196" s="7" t="s">
        <v>149</v>
      </c>
      <c r="Z196" s="7">
        <v>31.25</v>
      </c>
      <c r="AA196" s="7">
        <v>6.41</v>
      </c>
      <c r="AB196" s="37">
        <v>200.31</v>
      </c>
      <c r="AC196" s="37">
        <v>200.31</v>
      </c>
    </row>
    <row r="197" spans="1:29" x14ac:dyDescent="0.2">
      <c r="A197" s="5" t="s">
        <v>1373</v>
      </c>
      <c r="B197" s="21" t="str">
        <f>VLOOKUP(A197,Sheet!B$3:G$2921,2,0)</f>
        <v>Установлення фiльтрiв для очищення
води у трубопроводах систем опалення
дiаметром 32 мм</v>
      </c>
      <c r="C197" s="22" t="str">
        <f>VLOOKUP(A197,Sheet!B$3:G$2921,3,0)</f>
        <v>10шт</v>
      </c>
      <c r="D197" s="23">
        <v>0.1</v>
      </c>
      <c r="E197" s="24" t="e">
        <f>VLOOKUP(A197,N$3:S$1271,4,FALSE)</f>
        <v>#N/A</v>
      </c>
      <c r="F197" s="30">
        <f t="shared" si="18"/>
        <v>0.1</v>
      </c>
      <c r="G197" s="25">
        <f>VLOOKUP(A197,Sheet!B$3:G$2921,5,0)</f>
        <v>1057.71</v>
      </c>
      <c r="H197" s="24" t="e">
        <f>VLOOKUP(A197,N$3:S$1271,5,FALSE)</f>
        <v>#N/A</v>
      </c>
      <c r="I197" s="30">
        <f t="shared" si="19"/>
        <v>1057.71</v>
      </c>
      <c r="J197" s="25">
        <f>VLOOKUP(A197,Sheet!B$3:G$2921,6,0)</f>
        <v>105.77</v>
      </c>
      <c r="K197" s="26" t="e">
        <f t="shared" si="20"/>
        <v>#N/A</v>
      </c>
      <c r="L197" s="30">
        <f t="shared" si="21"/>
        <v>105.77</v>
      </c>
      <c r="N197" t="s">
        <v>2701</v>
      </c>
      <c r="O197" t="s">
        <v>3276</v>
      </c>
      <c r="P197" t="s">
        <v>149</v>
      </c>
      <c r="Q197">
        <v>41</v>
      </c>
      <c r="R197">
        <v>9.67</v>
      </c>
      <c r="S197">
        <v>396.47</v>
      </c>
      <c r="V197" s="33" t="str">
        <f t="shared" si="22"/>
        <v>С111-329-12</v>
      </c>
      <c r="W197" s="33" t="str">
        <f t="shared" si="23"/>
        <v>С111-329-12</v>
      </c>
      <c r="X197" s="33" t="s">
        <v>3276</v>
      </c>
      <c r="Y197" s="34" t="s">
        <v>149</v>
      </c>
      <c r="Z197" s="34">
        <v>41</v>
      </c>
      <c r="AA197" s="34">
        <v>9.67</v>
      </c>
      <c r="AB197" s="34">
        <v>396.47</v>
      </c>
      <c r="AC197" s="34">
        <v>0</v>
      </c>
    </row>
    <row r="198" spans="1:29" x14ac:dyDescent="0.2">
      <c r="A198" s="5" t="s">
        <v>1370</v>
      </c>
      <c r="B198" s="21" t="str">
        <f>VLOOKUP(A198,Sheet!B$3:G$2921,2,0)</f>
        <v>Установлення фiльтрiв для очищення
води у трубопроводах систем опалення
дiаметром 40 мм</v>
      </c>
      <c r="C198" s="22" t="str">
        <f>VLOOKUP(A198,Sheet!B$3:G$2921,3,0)</f>
        <v>10шт</v>
      </c>
      <c r="D198" s="23">
        <v>0.2</v>
      </c>
      <c r="E198" s="24" t="e">
        <f>VLOOKUP(A198,N$3:S$1271,4,FALSE)</f>
        <v>#N/A</v>
      </c>
      <c r="F198" s="30">
        <f t="shared" si="18"/>
        <v>0.2</v>
      </c>
      <c r="G198" s="25">
        <f>VLOOKUP(A198,Sheet!B$3:G$2921,5,0)</f>
        <v>1255.43</v>
      </c>
      <c r="H198" s="24" t="e">
        <f>VLOOKUP(A198,N$3:S$1271,5,FALSE)</f>
        <v>#N/A</v>
      </c>
      <c r="I198" s="30">
        <f t="shared" si="19"/>
        <v>1255.43</v>
      </c>
      <c r="J198" s="25">
        <f>VLOOKUP(A198,Sheet!B$3:G$2921,6,0)</f>
        <v>251.09</v>
      </c>
      <c r="K198" s="26" t="e">
        <f t="shared" si="20"/>
        <v>#N/A</v>
      </c>
      <c r="L198" s="30">
        <f t="shared" si="21"/>
        <v>251.09</v>
      </c>
      <c r="N198" t="s">
        <v>4530</v>
      </c>
      <c r="O198" t="s">
        <v>3277</v>
      </c>
      <c r="P198" t="s">
        <v>155</v>
      </c>
      <c r="Q198">
        <v>1425</v>
      </c>
      <c r="R198">
        <v>324.74</v>
      </c>
      <c r="S198">
        <v>61863.12</v>
      </c>
      <c r="V198" t="str">
        <f t="shared" si="22"/>
        <v>С111-337-3варіант1</v>
      </c>
      <c r="W198" t="e">
        <f t="shared" si="23"/>
        <v>#N/A</v>
      </c>
      <c r="X198" t="s">
        <v>3277</v>
      </c>
      <c r="Y198" s="7" t="s">
        <v>155</v>
      </c>
      <c r="Z198" s="7">
        <v>1425</v>
      </c>
      <c r="AA198" s="7">
        <v>324.74</v>
      </c>
      <c r="AB198" s="37">
        <v>61863.12</v>
      </c>
      <c r="AC198" s="37">
        <v>61863.12</v>
      </c>
    </row>
    <row r="199" spans="1:29" x14ac:dyDescent="0.2">
      <c r="A199" s="5" t="s">
        <v>1367</v>
      </c>
      <c r="B199" s="21" t="str">
        <f>VLOOKUP(A199,Sheet!B$3:G$2921,2,0)</f>
        <v>Установлення фiльтрiв для очищення
води у трубопроводах систем опалення
дiаметром 65 мм</v>
      </c>
      <c r="C199" s="22" t="str">
        <f>VLOOKUP(A199,Sheet!B$3:G$2921,3,0)</f>
        <v>10шт</v>
      </c>
      <c r="D199" s="23">
        <v>0.1</v>
      </c>
      <c r="E199" s="24">
        <f>VLOOKUP(A199,N$3:S$1271,4,FALSE)</f>
        <v>0.1</v>
      </c>
      <c r="F199" s="30">
        <f t="shared" si="18"/>
        <v>0</v>
      </c>
      <c r="G199" s="25">
        <f>VLOOKUP(A199,Sheet!B$3:G$2921,5,0)</f>
        <v>1525.33</v>
      </c>
      <c r="H199" s="24">
        <f>VLOOKUP(A199,N$3:S$1271,5,FALSE)</f>
        <v>1428.54</v>
      </c>
      <c r="I199" s="30">
        <f t="shared" si="19"/>
        <v>96.789999999999964</v>
      </c>
      <c r="J199" s="25">
        <f>VLOOKUP(A199,Sheet!B$3:G$2921,6,0)</f>
        <v>152.53</v>
      </c>
      <c r="K199" s="26">
        <f t="shared" si="20"/>
        <v>142.85</v>
      </c>
      <c r="L199" s="30">
        <f t="shared" si="21"/>
        <v>9.6800000000000068</v>
      </c>
      <c r="N199" t="s">
        <v>4531</v>
      </c>
      <c r="O199" t="s">
        <v>3278</v>
      </c>
      <c r="P199" t="s">
        <v>35</v>
      </c>
      <c r="Q199">
        <v>3300</v>
      </c>
      <c r="R199">
        <v>35.65</v>
      </c>
      <c r="S199">
        <v>84991.77</v>
      </c>
      <c r="V199" t="str">
        <f t="shared" si="22"/>
        <v>С111-35-2ПОваріант3</v>
      </c>
      <c r="W199" t="e">
        <f t="shared" si="23"/>
        <v>#N/A</v>
      </c>
      <c r="X199" t="s">
        <v>3278</v>
      </c>
      <c r="Y199" s="7" t="s">
        <v>35</v>
      </c>
      <c r="Z199" s="7">
        <v>3300</v>
      </c>
      <c r="AA199" s="7">
        <v>35.65</v>
      </c>
      <c r="AB199" s="37">
        <v>84991.77</v>
      </c>
      <c r="AC199" s="37">
        <v>84991.77</v>
      </c>
    </row>
    <row r="200" spans="1:29" x14ac:dyDescent="0.2">
      <c r="A200" s="5" t="s">
        <v>2489</v>
      </c>
      <c r="B200" s="21" t="str">
        <f>VLOOKUP(A200,Sheet!B$3:G$2921,2,0)</f>
        <v>Демонтування фiльтрiв дiаметром 65 мм</v>
      </c>
      <c r="C200" s="22" t="str">
        <f>VLOOKUP(A200,Sheet!B$3:G$2921,3,0)</f>
        <v>10шт</v>
      </c>
      <c r="D200" s="23">
        <v>0.1</v>
      </c>
      <c r="E200" s="24" t="e">
        <f>VLOOKUP(A200,N$3:S$1271,4,FALSE)</f>
        <v>#N/A</v>
      </c>
      <c r="F200" s="30">
        <f t="shared" si="18"/>
        <v>0.1</v>
      </c>
      <c r="G200" s="25">
        <f>VLOOKUP(A200,Sheet!B$3:G$2921,5,0)</f>
        <v>610.13</v>
      </c>
      <c r="H200" s="24" t="e">
        <f>VLOOKUP(A200,N$3:S$1271,5,FALSE)</f>
        <v>#N/A</v>
      </c>
      <c r="I200" s="30">
        <f t="shared" si="19"/>
        <v>610.13</v>
      </c>
      <c r="J200" s="25">
        <f>VLOOKUP(A200,Sheet!B$3:G$2921,6,0)</f>
        <v>61.01</v>
      </c>
      <c r="K200" s="26" t="e">
        <f t="shared" si="20"/>
        <v>#N/A</v>
      </c>
      <c r="L200" s="30">
        <f t="shared" si="21"/>
        <v>61.01</v>
      </c>
      <c r="N200" t="s">
        <v>4532</v>
      </c>
      <c r="O200" t="s">
        <v>3279</v>
      </c>
      <c r="P200" t="s">
        <v>60</v>
      </c>
      <c r="Q200">
        <v>1379.6112000000001</v>
      </c>
      <c r="R200">
        <v>835.06</v>
      </c>
      <c r="S200">
        <v>402508.27</v>
      </c>
      <c r="V200" t="str">
        <f t="shared" si="22"/>
        <v>С111-562-17варіант2</v>
      </c>
      <c r="W200" t="e">
        <f t="shared" si="23"/>
        <v>#N/A</v>
      </c>
      <c r="X200" t="s">
        <v>3279</v>
      </c>
      <c r="Y200" s="7" t="s">
        <v>60</v>
      </c>
      <c r="Z200" s="7">
        <v>1379.6112000000001</v>
      </c>
      <c r="AA200" s="7">
        <v>835.06</v>
      </c>
      <c r="AB200" s="37">
        <v>402508.27</v>
      </c>
      <c r="AC200" s="37">
        <v>402508.27</v>
      </c>
    </row>
    <row r="201" spans="1:29" x14ac:dyDescent="0.2">
      <c r="A201" s="5" t="s">
        <v>1479</v>
      </c>
      <c r="B201" s="21" t="str">
        <f>VLOOKUP(A201,Sheet!B$3:G$2921,2,0)</f>
        <v>Установлення фiльтрiв для очищення
води у трубопроводах систем опалення
дiаметром 80 мм</v>
      </c>
      <c r="C201" s="22" t="str">
        <f>VLOOKUP(A201,Sheet!B$3:G$2921,3,0)</f>
        <v>10шт</v>
      </c>
      <c r="D201" s="23">
        <v>0.1</v>
      </c>
      <c r="E201" s="24" t="e">
        <f>VLOOKUP(A201,N$3:S$1271,4,FALSE)</f>
        <v>#N/A</v>
      </c>
      <c r="F201" s="30">
        <f t="shared" si="18"/>
        <v>0.1</v>
      </c>
      <c r="G201" s="25">
        <f>VLOOKUP(A201,Sheet!B$3:G$2921,5,0)</f>
        <v>1908.25</v>
      </c>
      <c r="H201" s="24" t="e">
        <f>VLOOKUP(A201,N$3:S$1271,5,FALSE)</f>
        <v>#N/A</v>
      </c>
      <c r="I201" s="30">
        <f t="shared" si="19"/>
        <v>1908.25</v>
      </c>
      <c r="J201" s="25">
        <f>VLOOKUP(A201,Sheet!B$3:G$2921,6,0)</f>
        <v>190.83</v>
      </c>
      <c r="K201" s="26" t="e">
        <f t="shared" si="20"/>
        <v>#N/A</v>
      </c>
      <c r="L201" s="30">
        <f t="shared" si="21"/>
        <v>190.83</v>
      </c>
      <c r="N201" t="s">
        <v>4533</v>
      </c>
      <c r="O201" t="s">
        <v>3280</v>
      </c>
      <c r="P201" t="s">
        <v>60</v>
      </c>
      <c r="Q201">
        <v>282.04020000000003</v>
      </c>
      <c r="R201">
        <v>532.97</v>
      </c>
      <c r="S201">
        <v>150318.97</v>
      </c>
      <c r="V201" t="str">
        <f t="shared" si="22"/>
        <v>С111-562-17варіант3</v>
      </c>
      <c r="W201" t="e">
        <f t="shared" si="23"/>
        <v>#N/A</v>
      </c>
      <c r="X201" t="s">
        <v>3280</v>
      </c>
      <c r="Y201" s="7" t="s">
        <v>60</v>
      </c>
      <c r="Z201" s="7">
        <v>282.04020000000003</v>
      </c>
      <c r="AA201" s="7">
        <v>532.97</v>
      </c>
      <c r="AB201" s="37">
        <v>150318.97</v>
      </c>
      <c r="AC201" s="37">
        <v>150318.97</v>
      </c>
    </row>
    <row r="202" spans="1:29" x14ac:dyDescent="0.2">
      <c r="A202" s="5" t="s">
        <v>1081</v>
      </c>
      <c r="B202" s="21" t="str">
        <f>VLOOKUP(A202,Sheet!B$3:G$2921,2,0)</f>
        <v>Установлення покажчикiв рiвня кранового
типу</v>
      </c>
      <c r="C202" s="22" t="str">
        <f>VLOOKUP(A202,Sheet!B$3:G$2921,3,0)</f>
        <v>комплект</v>
      </c>
      <c r="D202" s="23">
        <v>38</v>
      </c>
      <c r="E202" s="24">
        <f>VLOOKUP(A202,N$3:S$1271,4,FALSE)</f>
        <v>38</v>
      </c>
      <c r="F202" s="30">
        <f t="shared" si="18"/>
        <v>0</v>
      </c>
      <c r="G202" s="25">
        <f>VLOOKUP(A202,Sheet!B$3:G$2921,5,0)</f>
        <v>106.38</v>
      </c>
      <c r="H202" s="24">
        <f>VLOOKUP(A202,N$3:S$1271,5,FALSE)</f>
        <v>101.07</v>
      </c>
      <c r="I202" s="30">
        <f t="shared" si="19"/>
        <v>5.3100000000000023</v>
      </c>
      <c r="J202" s="25">
        <f>VLOOKUP(A202,Sheet!B$3:G$2921,6,0)</f>
        <v>4042.44</v>
      </c>
      <c r="K202" s="26">
        <f t="shared" si="20"/>
        <v>3840.66</v>
      </c>
      <c r="L202" s="30">
        <f t="shared" si="21"/>
        <v>201.7800000000002</v>
      </c>
      <c r="N202" t="s">
        <v>4534</v>
      </c>
      <c r="O202" t="s">
        <v>3281</v>
      </c>
      <c r="P202" t="s">
        <v>60</v>
      </c>
      <c r="Q202">
        <v>940.62</v>
      </c>
      <c r="R202">
        <v>351.34</v>
      </c>
      <c r="S202">
        <v>330477.43</v>
      </c>
      <c r="V202" t="str">
        <f t="shared" si="22"/>
        <v>С111-566-3-4ПОваріант3</v>
      </c>
      <c r="W202" t="e">
        <f t="shared" si="23"/>
        <v>#N/A</v>
      </c>
      <c r="X202" t="s">
        <v>3281</v>
      </c>
      <c r="Y202" s="7" t="s">
        <v>60</v>
      </c>
      <c r="Z202" s="7">
        <v>940.62</v>
      </c>
      <c r="AA202" s="7">
        <v>351.34</v>
      </c>
      <c r="AB202" s="37">
        <v>330477.43</v>
      </c>
      <c r="AC202" s="37">
        <v>330477.43</v>
      </c>
    </row>
    <row r="203" spans="1:29" x14ac:dyDescent="0.2">
      <c r="A203" s="5" t="s">
        <v>1100</v>
      </c>
      <c r="B203" s="21" t="str">
        <f>VLOOKUP(A203,Sheet!B$3:G$2921,2,0)</f>
        <v>Установлення кранiв повiтряних</v>
      </c>
      <c r="C203" s="22" t="str">
        <f>VLOOKUP(A203,Sheet!B$3:G$2921,3,0)</f>
        <v>комплек
т</v>
      </c>
      <c r="D203" s="23">
        <v>19</v>
      </c>
      <c r="E203" s="24">
        <f>VLOOKUP(A203,N$3:S$1271,4,FALSE)</f>
        <v>49</v>
      </c>
      <c r="F203" s="30">
        <f t="shared" si="18"/>
        <v>-30</v>
      </c>
      <c r="G203" s="25">
        <f>VLOOKUP(A203,Sheet!B$3:G$2921,5,0)</f>
        <v>17.97</v>
      </c>
      <c r="H203" s="24">
        <f>VLOOKUP(A203,N$3:S$1271,5,FALSE)</f>
        <v>15.03</v>
      </c>
      <c r="I203" s="30">
        <f t="shared" si="19"/>
        <v>2.9399999999999995</v>
      </c>
      <c r="J203" s="25">
        <f>VLOOKUP(A203,Sheet!B$3:G$2921,6,0)</f>
        <v>341.43</v>
      </c>
      <c r="K203" s="26">
        <f t="shared" si="20"/>
        <v>90.18</v>
      </c>
      <c r="L203" s="30">
        <f t="shared" si="21"/>
        <v>251.25</v>
      </c>
      <c r="N203" t="s">
        <v>4535</v>
      </c>
      <c r="O203" t="s">
        <v>3282</v>
      </c>
      <c r="P203" t="s">
        <v>35</v>
      </c>
      <c r="Q203">
        <v>80</v>
      </c>
      <c r="R203">
        <v>233.57</v>
      </c>
      <c r="S203">
        <v>18685.599999999999</v>
      </c>
      <c r="V203" t="str">
        <f t="shared" si="22"/>
        <v>С111-643-11</v>
      </c>
      <c r="W203" t="e">
        <f t="shared" si="23"/>
        <v>#N/A</v>
      </c>
      <c r="X203" t="s">
        <v>3282</v>
      </c>
      <c r="Y203" s="7" t="s">
        <v>35</v>
      </c>
      <c r="Z203" s="7">
        <v>80</v>
      </c>
      <c r="AA203" s="7">
        <v>233.57</v>
      </c>
      <c r="AB203" s="37">
        <v>18685.599999999999</v>
      </c>
      <c r="AC203" s="37">
        <v>18685.599999999999</v>
      </c>
    </row>
    <row r="204" spans="1:29" x14ac:dyDescent="0.2">
      <c r="A204" s="5" t="s">
        <v>1474</v>
      </c>
      <c r="B204" s="21" t="str">
        <f>VLOOKUP(A204,Sheet!B$3:G$2921,2,0)</f>
        <v>Установлення нарощенного
водопiдiгрiвника</v>
      </c>
      <c r="C204" s="22" t="str">
        <f>VLOOKUP(A204,Sheet!B$3:G$2921,3,0)</f>
        <v>шт</v>
      </c>
      <c r="D204" s="23">
        <v>1</v>
      </c>
      <c r="E204" s="24" t="e">
        <f>VLOOKUP(A204,N$3:S$1271,4,FALSE)</f>
        <v>#N/A</v>
      </c>
      <c r="F204" s="30">
        <f t="shared" si="18"/>
        <v>1</v>
      </c>
      <c r="G204" s="25">
        <f>VLOOKUP(A204,Sheet!B$3:G$2921,5,0)</f>
        <v>1998.6</v>
      </c>
      <c r="H204" s="24" t="e">
        <f>VLOOKUP(A204,N$3:S$1271,5,FALSE)</f>
        <v>#N/A</v>
      </c>
      <c r="I204" s="30">
        <f t="shared" si="19"/>
        <v>1998.6</v>
      </c>
      <c r="J204" s="25">
        <f>VLOOKUP(A204,Sheet!B$3:G$2921,6,0)</f>
        <v>1998.6</v>
      </c>
      <c r="K204" s="26" t="e">
        <f t="shared" si="20"/>
        <v>#N/A</v>
      </c>
      <c r="L204" s="30">
        <f t="shared" si="21"/>
        <v>1998.6</v>
      </c>
      <c r="N204" t="s">
        <v>4536</v>
      </c>
      <c r="O204" t="s">
        <v>3283</v>
      </c>
      <c r="P204" t="s">
        <v>35</v>
      </c>
      <c r="Q204">
        <v>99</v>
      </c>
      <c r="R204">
        <v>233.57</v>
      </c>
      <c r="S204">
        <v>23123.43</v>
      </c>
      <c r="V204" t="str">
        <f t="shared" si="22"/>
        <v>С111-643-11варіант1</v>
      </c>
      <c r="W204" t="e">
        <f t="shared" si="23"/>
        <v>#N/A</v>
      </c>
      <c r="X204" t="s">
        <v>3283</v>
      </c>
      <c r="Y204" s="7" t="s">
        <v>35</v>
      </c>
      <c r="Z204" s="7">
        <v>99</v>
      </c>
      <c r="AA204" s="7">
        <v>233.57</v>
      </c>
      <c r="AB204" s="37">
        <v>23123.43</v>
      </c>
      <c r="AC204" s="37">
        <v>23123.43</v>
      </c>
    </row>
    <row r="205" spans="1:29" x14ac:dyDescent="0.2">
      <c r="A205" s="5" t="s">
        <v>1011</v>
      </c>
      <c r="B205" s="21" t="str">
        <f>VLOOKUP(A205,Sheet!B$3:G$2921,2,0)</f>
        <v>Установлення секцiй водопiдiгрiвникiв
швидкiсних поверхнею нагрiву однiєї секцiї
до 4 м2</v>
      </c>
      <c r="C205" s="22" t="str">
        <f>VLOOKUP(A205,Sheet!B$3:G$2921,3,0)</f>
        <v>секцiя</v>
      </c>
      <c r="D205" s="23">
        <v>11</v>
      </c>
      <c r="E205" s="24" t="e">
        <f>VLOOKUP(A205,N$3:S$1271,4,FALSE)</f>
        <v>#N/A</v>
      </c>
      <c r="F205" s="30">
        <f t="shared" si="18"/>
        <v>11</v>
      </c>
      <c r="G205" s="25">
        <f>VLOOKUP(A205,Sheet!B$3:G$2921,5,0)</f>
        <v>416.53</v>
      </c>
      <c r="H205" s="24" t="e">
        <f>VLOOKUP(A205,N$3:S$1271,5,FALSE)</f>
        <v>#N/A</v>
      </c>
      <c r="I205" s="30">
        <f t="shared" si="19"/>
        <v>416.53</v>
      </c>
      <c r="J205" s="25">
        <f>VLOOKUP(A205,Sheet!B$3:G$2921,6,0)</f>
        <v>2082.65</v>
      </c>
      <c r="K205" s="26" t="e">
        <f t="shared" si="20"/>
        <v>#N/A</v>
      </c>
      <c r="L205" s="30">
        <f t="shared" si="21"/>
        <v>2082.65</v>
      </c>
      <c r="N205" t="s">
        <v>4537</v>
      </c>
      <c r="O205" t="s">
        <v>3282</v>
      </c>
      <c r="P205" t="s">
        <v>35</v>
      </c>
      <c r="Q205">
        <v>164</v>
      </c>
      <c r="R205">
        <v>233.65</v>
      </c>
      <c r="S205">
        <v>19159.3</v>
      </c>
      <c r="V205" t="str">
        <f t="shared" si="22"/>
        <v>С111-643-11варіант2</v>
      </c>
      <c r="W205" t="e">
        <f t="shared" si="23"/>
        <v>#N/A</v>
      </c>
      <c r="X205" t="s">
        <v>3282</v>
      </c>
      <c r="Y205" s="7" t="s">
        <v>35</v>
      </c>
      <c r="Z205" s="7">
        <v>164</v>
      </c>
      <c r="AA205" s="7">
        <v>233.65</v>
      </c>
      <c r="AB205" s="37">
        <v>19159.3</v>
      </c>
      <c r="AC205" s="37">
        <v>19159.3</v>
      </c>
    </row>
    <row r="206" spans="1:29" x14ac:dyDescent="0.2">
      <c r="A206" s="5" t="s">
        <v>1088</v>
      </c>
      <c r="B206" s="21" t="str">
        <f>VLOOKUP(A206,Sheet!B$3:G$2921,2,0)</f>
        <v>Установлення радiаторiв стальних</v>
      </c>
      <c r="C206" s="22" t="str">
        <f>VLOOKUP(A206,Sheet!B$3:G$2921,3,0)</f>
        <v>100кВт</v>
      </c>
      <c r="D206" s="23">
        <v>0.18375000000000002</v>
      </c>
      <c r="E206" s="24">
        <f>VLOOKUP(A206,N$3:S$1271,4,FALSE)</f>
        <v>0.89335000000000009</v>
      </c>
      <c r="F206" s="30">
        <f t="shared" si="18"/>
        <v>-0.70960000000000001</v>
      </c>
      <c r="G206" s="25">
        <f>VLOOKUP(A206,Sheet!B$3:G$2921,5,0)</f>
        <v>8538.14</v>
      </c>
      <c r="H206" s="24">
        <f>VLOOKUP(A206,N$3:S$1271,5,FALSE)</f>
        <v>6394.78</v>
      </c>
      <c r="I206" s="30">
        <f t="shared" si="19"/>
        <v>2143.3599999999997</v>
      </c>
      <c r="J206" s="25">
        <f>VLOOKUP(A206,Sheet!B$3:G$2921,6,0)</f>
        <v>1568.88</v>
      </c>
      <c r="K206" s="26">
        <f t="shared" si="20"/>
        <v>1175.04</v>
      </c>
      <c r="L206" s="30">
        <f t="shared" si="21"/>
        <v>393.84000000000015</v>
      </c>
      <c r="N206" t="s">
        <v>4538</v>
      </c>
      <c r="O206" t="s">
        <v>3284</v>
      </c>
      <c r="P206" t="s">
        <v>35</v>
      </c>
      <c r="Q206">
        <v>395</v>
      </c>
      <c r="R206">
        <v>700.42</v>
      </c>
      <c r="S206">
        <v>276665.90000000002</v>
      </c>
      <c r="V206" t="str">
        <f t="shared" si="22"/>
        <v>С111-643-8варіант1</v>
      </c>
      <c r="W206" t="e">
        <f t="shared" si="23"/>
        <v>#N/A</v>
      </c>
      <c r="X206" t="s">
        <v>3284</v>
      </c>
      <c r="Y206" s="7" t="s">
        <v>35</v>
      </c>
      <c r="Z206" s="7">
        <v>395</v>
      </c>
      <c r="AA206" s="7">
        <v>700.42</v>
      </c>
      <c r="AB206" s="37">
        <v>276665.90000000002</v>
      </c>
      <c r="AC206" s="37">
        <v>276665.90000000002</v>
      </c>
    </row>
    <row r="207" spans="1:29" x14ac:dyDescent="0.2">
      <c r="A207" s="5" t="s">
        <v>111</v>
      </c>
      <c r="B207" s="21" t="str">
        <f>VLOOKUP(A207,Sheet!B$3:G$2921,2,0)</f>
        <v>Установлення грат жалюзiйних площею у
просвiтi до 0,25 м2</v>
      </c>
      <c r="C207" s="22" t="str">
        <f>VLOOKUP(A207,Sheet!B$3:G$2921,3,0)</f>
        <v>грати</v>
      </c>
      <c r="D207" s="23">
        <v>86</v>
      </c>
      <c r="E207" s="24">
        <f>VLOOKUP(A207,N$3:S$1271,4,FALSE)</f>
        <v>7</v>
      </c>
      <c r="F207" s="30">
        <f t="shared" si="18"/>
        <v>79</v>
      </c>
      <c r="G207" s="25">
        <f>VLOOKUP(A207,Sheet!B$3:G$2921,5,0)</f>
        <v>145.96</v>
      </c>
      <c r="H207" s="24">
        <f>VLOOKUP(A207,N$3:S$1271,5,FALSE)</f>
        <v>120.08</v>
      </c>
      <c r="I207" s="30">
        <f t="shared" si="19"/>
        <v>25.88000000000001</v>
      </c>
      <c r="J207" s="25">
        <f>VLOOKUP(A207,Sheet!B$3:G$2921,6,0)</f>
        <v>1751.52</v>
      </c>
      <c r="K207" s="26">
        <f t="shared" si="20"/>
        <v>720.48</v>
      </c>
      <c r="L207" s="30">
        <f t="shared" si="21"/>
        <v>1031.04</v>
      </c>
      <c r="N207" t="s">
        <v>4539</v>
      </c>
      <c r="O207" t="s">
        <v>3285</v>
      </c>
      <c r="P207" t="s">
        <v>35</v>
      </c>
      <c r="Q207">
        <v>552</v>
      </c>
      <c r="R207">
        <v>840.57</v>
      </c>
      <c r="S207">
        <v>231995.94</v>
      </c>
      <c r="V207" t="str">
        <f t="shared" si="22"/>
        <v>С111-643-8варіант2</v>
      </c>
      <c r="W207" t="e">
        <f t="shared" si="23"/>
        <v>#N/A</v>
      </c>
      <c r="X207" t="s">
        <v>3285</v>
      </c>
      <c r="Y207" s="7" t="s">
        <v>35</v>
      </c>
      <c r="Z207" s="7">
        <v>552</v>
      </c>
      <c r="AA207" s="7">
        <v>840.57</v>
      </c>
      <c r="AB207" s="37">
        <v>231995.94</v>
      </c>
      <c r="AC207" s="37">
        <v>231995.94</v>
      </c>
    </row>
    <row r="208" spans="1:29" x14ac:dyDescent="0.2">
      <c r="A208" s="5" t="s">
        <v>1161</v>
      </c>
      <c r="B208" s="21" t="str">
        <f>VLOOKUP(A208,Sheet!B$3:G$2921,2,0)</f>
        <v>Установлення грат жалюзiйних площею у
просвiтi до 1 м2</v>
      </c>
      <c r="C208" s="22" t="str">
        <f>VLOOKUP(A208,Sheet!B$3:G$2921,3,0)</f>
        <v>грати</v>
      </c>
      <c r="D208" s="23">
        <v>7</v>
      </c>
      <c r="E208" s="24">
        <f>VLOOKUP(A208,N$3:S$1271,4,FALSE)</f>
        <v>8</v>
      </c>
      <c r="F208" s="30">
        <f t="shared" si="18"/>
        <v>-1</v>
      </c>
      <c r="G208" s="25">
        <f>VLOOKUP(A208,Sheet!B$3:G$2921,5,0)</f>
        <v>200.46</v>
      </c>
      <c r="H208" s="24">
        <f>VLOOKUP(A208,N$3:S$1271,5,FALSE)</f>
        <v>155.71</v>
      </c>
      <c r="I208" s="30">
        <f t="shared" si="19"/>
        <v>44.75</v>
      </c>
      <c r="J208" s="25">
        <f>VLOOKUP(A208,Sheet!B$3:G$2921,6,0)</f>
        <v>1403.22</v>
      </c>
      <c r="K208" s="26">
        <f t="shared" si="20"/>
        <v>155.71</v>
      </c>
      <c r="L208" s="30">
        <f t="shared" si="21"/>
        <v>1247.51</v>
      </c>
      <c r="N208" t="s">
        <v>4540</v>
      </c>
      <c r="O208" t="s">
        <v>3286</v>
      </c>
      <c r="P208" t="s">
        <v>35</v>
      </c>
      <c r="Q208">
        <v>395</v>
      </c>
      <c r="R208">
        <v>233.57</v>
      </c>
      <c r="S208">
        <v>92260.15</v>
      </c>
      <c r="V208" t="str">
        <f t="shared" si="22"/>
        <v>С111-643-9</v>
      </c>
      <c r="W208" t="e">
        <f t="shared" si="23"/>
        <v>#N/A</v>
      </c>
      <c r="X208" t="s">
        <v>3286</v>
      </c>
      <c r="Y208" s="7" t="s">
        <v>35</v>
      </c>
      <c r="Z208" s="7">
        <v>395</v>
      </c>
      <c r="AA208" s="7">
        <v>233.57</v>
      </c>
      <c r="AB208" s="37">
        <v>92260.15</v>
      </c>
      <c r="AC208" s="37">
        <v>92260.15</v>
      </c>
    </row>
    <row r="209" spans="1:29" x14ac:dyDescent="0.2">
      <c r="A209" s="5" t="s">
        <v>1299</v>
      </c>
      <c r="B209" s="21" t="str">
        <f>VLOOKUP(A209,Sheet!B$3:G$2921,2,0)</f>
        <v>Установлення клапанiв зворотних
дiаметром до 355 мм</v>
      </c>
      <c r="C209" s="22" t="str">
        <f>VLOOKUP(A209,Sheet!B$3:G$2921,3,0)</f>
        <v>клапан</v>
      </c>
      <c r="D209" s="23">
        <v>8</v>
      </c>
      <c r="E209" s="24">
        <f>VLOOKUP(A209,N$3:S$1271,4,FALSE)</f>
        <v>28</v>
      </c>
      <c r="F209" s="30">
        <f t="shared" si="18"/>
        <v>-20</v>
      </c>
      <c r="G209" s="25">
        <f>VLOOKUP(A209,Sheet!B$3:G$2921,5,0)</f>
        <v>158.96</v>
      </c>
      <c r="H209" s="24">
        <f>VLOOKUP(A209,N$3:S$1271,5,FALSE)</f>
        <v>136.19</v>
      </c>
      <c r="I209" s="30">
        <f t="shared" si="19"/>
        <v>22.77000000000001</v>
      </c>
      <c r="J209" s="25">
        <f>VLOOKUP(A209,Sheet!B$3:G$2921,6,0)</f>
        <v>158.96</v>
      </c>
      <c r="K209" s="26">
        <f t="shared" si="20"/>
        <v>136.19</v>
      </c>
      <c r="L209" s="30">
        <f t="shared" si="21"/>
        <v>22.77000000000001</v>
      </c>
      <c r="N209" t="s">
        <v>4541</v>
      </c>
      <c r="O209" t="s">
        <v>3286</v>
      </c>
      <c r="P209" t="s">
        <v>35</v>
      </c>
      <c r="Q209">
        <v>578</v>
      </c>
      <c r="R209">
        <v>233.65</v>
      </c>
      <c r="S209">
        <v>67524.850000000006</v>
      </c>
      <c r="V209" t="str">
        <f t="shared" si="22"/>
        <v>С111-643-9варіант1</v>
      </c>
      <c r="W209" t="e">
        <f t="shared" si="23"/>
        <v>#N/A</v>
      </c>
      <c r="X209" t="s">
        <v>3286</v>
      </c>
      <c r="Y209" s="7" t="s">
        <v>35</v>
      </c>
      <c r="Z209" s="7">
        <v>578</v>
      </c>
      <c r="AA209" s="7">
        <v>233.65</v>
      </c>
      <c r="AB209" s="37">
        <v>67524.850000000006</v>
      </c>
      <c r="AC209" s="37">
        <v>67524.850000000006</v>
      </c>
    </row>
    <row r="210" spans="1:29" x14ac:dyDescent="0.2">
      <c r="A210" s="5" t="s">
        <v>1306</v>
      </c>
      <c r="B210" s="21" t="str">
        <f>VLOOKUP(A210,Sheet!B$3:G$2921,2,0)</f>
        <v>Установлення над шахтами зонтiв iз
листової сталi круглого перерiзу
дiаметром 200 мм</v>
      </c>
      <c r="C210" s="22" t="str">
        <f>VLOOKUP(A210,Sheet!B$3:G$2921,3,0)</f>
        <v>зонт</v>
      </c>
      <c r="D210" s="23">
        <v>6</v>
      </c>
      <c r="E210" s="24" t="e">
        <f>VLOOKUP(A210,N$3:S$1271,4,FALSE)</f>
        <v>#N/A</v>
      </c>
      <c r="F210" s="30">
        <f t="shared" si="18"/>
        <v>6</v>
      </c>
      <c r="G210" s="25">
        <f>VLOOKUP(A210,Sheet!B$3:G$2921,5,0)</f>
        <v>45.87</v>
      </c>
      <c r="H210" s="24" t="e">
        <f>VLOOKUP(A210,N$3:S$1271,5,FALSE)</f>
        <v>#N/A</v>
      </c>
      <c r="I210" s="30">
        <f t="shared" si="19"/>
        <v>45.87</v>
      </c>
      <c r="J210" s="25">
        <f>VLOOKUP(A210,Sheet!B$3:G$2921,6,0)</f>
        <v>45.87</v>
      </c>
      <c r="K210" s="26" t="e">
        <f t="shared" si="20"/>
        <v>#N/A</v>
      </c>
      <c r="L210" s="30">
        <f t="shared" si="21"/>
        <v>45.87</v>
      </c>
      <c r="N210" t="s">
        <v>4542</v>
      </c>
      <c r="O210" t="s">
        <v>3287</v>
      </c>
      <c r="P210" t="s">
        <v>60</v>
      </c>
      <c r="Q210">
        <v>199.06</v>
      </c>
      <c r="R210">
        <v>166.75</v>
      </c>
      <c r="S210">
        <v>33193.26</v>
      </c>
      <c r="V210" t="str">
        <f t="shared" si="22"/>
        <v>С111-66-10</v>
      </c>
      <c r="W210" t="e">
        <f t="shared" si="23"/>
        <v>#N/A</v>
      </c>
      <c r="X210" t="s">
        <v>3287</v>
      </c>
      <c r="Y210" s="7" t="s">
        <v>60</v>
      </c>
      <c r="Z210" s="7">
        <v>199.06</v>
      </c>
      <c r="AA210" s="7">
        <v>166.75</v>
      </c>
      <c r="AB210" s="37">
        <v>33193.26</v>
      </c>
      <c r="AC210" s="37">
        <v>33193.26</v>
      </c>
    </row>
    <row r="211" spans="1:29" x14ac:dyDescent="0.2">
      <c r="A211" s="5" t="s">
        <v>1317</v>
      </c>
      <c r="B211" s="21" t="str">
        <f>VLOOKUP(A211,Sheet!B$3:G$2921,2,0)</f>
        <v>Установлення над шахтами зонтiв iз
листової сталi круглого перерiзу
дiаметром 250 мм</v>
      </c>
      <c r="C211" s="22" t="str">
        <f>VLOOKUP(A211,Sheet!B$3:G$2921,3,0)</f>
        <v>зонт</v>
      </c>
      <c r="D211" s="23">
        <v>1</v>
      </c>
      <c r="E211" s="24" t="e">
        <f>VLOOKUP(A211,N$3:S$1271,4,FALSE)</f>
        <v>#N/A</v>
      </c>
      <c r="F211" s="30">
        <f t="shared" si="18"/>
        <v>1</v>
      </c>
      <c r="G211" s="25">
        <f>VLOOKUP(A211,Sheet!B$3:G$2921,5,0)</f>
        <v>45.87</v>
      </c>
      <c r="H211" s="24" t="e">
        <f>VLOOKUP(A211,N$3:S$1271,5,FALSE)</f>
        <v>#N/A</v>
      </c>
      <c r="I211" s="30">
        <f t="shared" si="19"/>
        <v>45.87</v>
      </c>
      <c r="J211" s="25">
        <f>VLOOKUP(A211,Sheet!B$3:G$2921,6,0)</f>
        <v>45.87</v>
      </c>
      <c r="K211" s="26" t="e">
        <f t="shared" si="20"/>
        <v>#N/A</v>
      </c>
      <c r="L211" s="30">
        <f t="shared" si="21"/>
        <v>45.87</v>
      </c>
      <c r="N211" t="s">
        <v>4543</v>
      </c>
      <c r="O211" t="s">
        <v>3288</v>
      </c>
      <c r="P211" t="s">
        <v>69</v>
      </c>
      <c r="Q211">
        <v>180.101</v>
      </c>
      <c r="R211">
        <v>35.54</v>
      </c>
      <c r="S211">
        <v>6400.59</v>
      </c>
      <c r="V211" t="str">
        <f t="shared" si="22"/>
        <v>С111-66-1варіант1</v>
      </c>
      <c r="W211" t="e">
        <f t="shared" si="23"/>
        <v>#N/A</v>
      </c>
      <c r="X211" t="s">
        <v>3288</v>
      </c>
      <c r="Y211" s="7" t="s">
        <v>69</v>
      </c>
      <c r="Z211" s="7">
        <v>180.101</v>
      </c>
      <c r="AA211" s="7">
        <v>35.54</v>
      </c>
      <c r="AB211" s="37">
        <v>6400.59</v>
      </c>
      <c r="AC211" s="37">
        <v>6400.59</v>
      </c>
    </row>
    <row r="212" spans="1:29" x14ac:dyDescent="0.2">
      <c r="A212" s="5" t="s">
        <v>1169</v>
      </c>
      <c r="B212" s="21" t="str">
        <f>VLOOKUP(A212,Sheet!B$3:G$2921,2,0)</f>
        <v>Установлення над шахтами зонтiв iз
листової сталi круглого перерiзу
дiаметром 710 мм</v>
      </c>
      <c r="C212" s="22" t="str">
        <f>VLOOKUP(A212,Sheet!B$3:G$2921,3,0)</f>
        <v>зонт</v>
      </c>
      <c r="D212" s="23">
        <v>1</v>
      </c>
      <c r="E212" s="24">
        <f>VLOOKUP(A212,N$3:S$1271,4,FALSE)</f>
        <v>1</v>
      </c>
      <c r="F212" s="30">
        <f t="shared" si="18"/>
        <v>0</v>
      </c>
      <c r="G212" s="25">
        <f>VLOOKUP(A212,Sheet!B$3:G$2921,5,0)</f>
        <v>1201.44</v>
      </c>
      <c r="H212" s="24">
        <f>VLOOKUP(A212,N$3:S$1271,5,FALSE)</f>
        <v>149.94</v>
      </c>
      <c r="I212" s="30">
        <f t="shared" si="19"/>
        <v>1051.5</v>
      </c>
      <c r="J212" s="25">
        <f>VLOOKUP(A212,Sheet!B$3:G$2921,6,0)</f>
        <v>1201.44</v>
      </c>
      <c r="K212" s="26">
        <f t="shared" si="20"/>
        <v>149.94</v>
      </c>
      <c r="L212" s="30">
        <f t="shared" si="21"/>
        <v>1051.5</v>
      </c>
      <c r="N212" t="s">
        <v>4544</v>
      </c>
      <c r="O212" t="s">
        <v>3289</v>
      </c>
      <c r="P212" t="s">
        <v>69</v>
      </c>
      <c r="Q212">
        <v>180.101</v>
      </c>
      <c r="R212">
        <v>35.42</v>
      </c>
      <c r="S212">
        <v>6379.78</v>
      </c>
      <c r="V212" t="str">
        <f t="shared" si="22"/>
        <v>С111-66-2варіант1</v>
      </c>
      <c r="W212" t="e">
        <f t="shared" si="23"/>
        <v>#N/A</v>
      </c>
      <c r="X212" t="s">
        <v>3289</v>
      </c>
      <c r="Y212" s="7" t="s">
        <v>69</v>
      </c>
      <c r="Z212" s="7">
        <v>180.101</v>
      </c>
      <c r="AA212" s="7">
        <v>35.42</v>
      </c>
      <c r="AB212" s="37">
        <v>6379.78</v>
      </c>
      <c r="AC212" s="37">
        <v>6379.78</v>
      </c>
    </row>
    <row r="213" spans="1:29" x14ac:dyDescent="0.2">
      <c r="A213" s="5" t="s">
        <v>1244</v>
      </c>
      <c r="B213" s="21" t="str">
        <f>VLOOKUP(A213,Sheet!B$3:G$2921,2,0)</f>
        <v>Прокладання повiтроводiв з оцинкованої
сталi класу Н [нормальнi] товщиною 0,5
мм, дiаметром до 200 мм</v>
      </c>
      <c r="C213" s="22" t="str">
        <f>VLOOKUP(A213,Sheet!B$3:G$2921,3,0)</f>
        <v>100м2</v>
      </c>
      <c r="D213" s="23">
        <v>1.1318999999999999</v>
      </c>
      <c r="E213" s="24">
        <f>VLOOKUP(A213,N$3:S$1271,4,FALSE)</f>
        <v>0.81899050000000007</v>
      </c>
      <c r="F213" s="30">
        <f t="shared" si="18"/>
        <v>0.31290949999999984</v>
      </c>
      <c r="G213" s="25">
        <f>VLOOKUP(A213,Sheet!B$3:G$2921,5,0)</f>
        <v>22487.91</v>
      </c>
      <c r="H213" s="24">
        <f>VLOOKUP(A213,N$3:S$1271,5,FALSE)</f>
        <v>18515.47</v>
      </c>
      <c r="I213" s="30">
        <f t="shared" si="19"/>
        <v>3972.4399999999987</v>
      </c>
      <c r="J213" s="25">
        <f>VLOOKUP(A213,Sheet!B$3:G$2921,6,0)</f>
        <v>247.37</v>
      </c>
      <c r="K213" s="26">
        <f t="shared" si="20"/>
        <v>209.3</v>
      </c>
      <c r="L213" s="30">
        <f t="shared" si="21"/>
        <v>38.069999999999993</v>
      </c>
      <c r="N213" t="s">
        <v>4545</v>
      </c>
      <c r="O213" t="s">
        <v>3290</v>
      </c>
      <c r="P213" t="s">
        <v>69</v>
      </c>
      <c r="Q213">
        <v>360.202</v>
      </c>
      <c r="R213">
        <v>35</v>
      </c>
      <c r="S213">
        <v>12606.47</v>
      </c>
      <c r="V213" t="str">
        <f t="shared" si="22"/>
        <v>С111-66-3варіант1</v>
      </c>
      <c r="W213" t="e">
        <f t="shared" si="23"/>
        <v>#N/A</v>
      </c>
      <c r="X213" t="s">
        <v>3290</v>
      </c>
      <c r="Y213" s="7" t="s">
        <v>69</v>
      </c>
      <c r="Z213" s="7">
        <v>360.202</v>
      </c>
      <c r="AA213" s="7">
        <v>35</v>
      </c>
      <c r="AB213" s="37">
        <v>12606.47</v>
      </c>
      <c r="AC213" s="37">
        <v>12606.47</v>
      </c>
    </row>
    <row r="214" spans="1:29" x14ac:dyDescent="0.2">
      <c r="A214" s="5" t="s">
        <v>1197</v>
      </c>
      <c r="B214" s="21" t="str">
        <f>VLOOKUP(A214,Sheet!B$3:G$2921,2,0)</f>
        <v>Прокладання повiтроводiв з оцинкованої
сталi класу Н [нормальнi] товщиною 0,7
мм, периметром вiд 1100 до 1600 мм</v>
      </c>
      <c r="C214" s="22" t="str">
        <f>VLOOKUP(A214,Sheet!B$3:G$2921,3,0)</f>
        <v>100м2</v>
      </c>
      <c r="D214" s="23">
        <v>0.74</v>
      </c>
      <c r="E214" s="24">
        <f>VLOOKUP(A214,N$3:S$1271,4,FALSE)</f>
        <v>0.70799999999999996</v>
      </c>
      <c r="F214" s="30">
        <f t="shared" si="18"/>
        <v>3.2000000000000028E-2</v>
      </c>
      <c r="G214" s="25">
        <f>VLOOKUP(A214,Sheet!B$3:G$2921,5,0)</f>
        <v>18558.099999999999</v>
      </c>
      <c r="H214" s="24">
        <f>VLOOKUP(A214,N$3:S$1271,5,FALSE)</f>
        <v>14838.06</v>
      </c>
      <c r="I214" s="30">
        <f t="shared" si="19"/>
        <v>3720.0399999999991</v>
      </c>
      <c r="J214" s="25">
        <f>VLOOKUP(A214,Sheet!B$3:G$2921,6,0)</f>
        <v>2078.5100000000002</v>
      </c>
      <c r="K214" s="26">
        <f t="shared" si="20"/>
        <v>1187.04</v>
      </c>
      <c r="L214" s="30">
        <f t="shared" si="21"/>
        <v>891.47000000000025</v>
      </c>
      <c r="N214" t="s">
        <v>4546</v>
      </c>
      <c r="O214" t="s">
        <v>3291</v>
      </c>
      <c r="P214" t="s">
        <v>69</v>
      </c>
      <c r="Q214">
        <v>204.74639999999999</v>
      </c>
      <c r="R214">
        <v>27.83</v>
      </c>
      <c r="S214">
        <v>5698.77</v>
      </c>
      <c r="V214" t="str">
        <f t="shared" si="22"/>
        <v>С111-66-4</v>
      </c>
      <c r="W214" t="e">
        <f t="shared" si="23"/>
        <v>#N/A</v>
      </c>
      <c r="X214" t="s">
        <v>3291</v>
      </c>
      <c r="Y214" s="7" t="s">
        <v>69</v>
      </c>
      <c r="Z214" s="7">
        <v>204.74639999999999</v>
      </c>
      <c r="AA214" s="7">
        <v>27.83</v>
      </c>
      <c r="AB214" s="37">
        <v>5698.77</v>
      </c>
      <c r="AC214" s="37">
        <v>5698.77</v>
      </c>
    </row>
    <row r="215" spans="1:29" x14ac:dyDescent="0.2">
      <c r="A215" s="5" t="s">
        <v>2256</v>
      </c>
      <c r="B215" s="21" t="str">
        <f>VLOOKUP(A215,Sheet!B$3:G$2921,2,0)</f>
        <v>Установлення вентиляторiв радiальних
масою до 0,05 т</v>
      </c>
      <c r="C215" s="22" t="str">
        <f>VLOOKUP(A215,Sheet!B$3:G$2921,3,0)</f>
        <v>шт</v>
      </c>
      <c r="D215" s="23">
        <v>1</v>
      </c>
      <c r="E215" s="24">
        <f>VLOOKUP(A215,N$3:S$1271,4,FALSE)</f>
        <v>1</v>
      </c>
      <c r="F215" s="30">
        <f t="shared" si="18"/>
        <v>0</v>
      </c>
      <c r="G215" s="25">
        <f>VLOOKUP(A215,Sheet!B$3:G$2921,5,0)</f>
        <v>863.73</v>
      </c>
      <c r="H215" s="24">
        <f>VLOOKUP(A215,N$3:S$1271,5,FALSE)</f>
        <v>996.78</v>
      </c>
      <c r="I215" s="30">
        <f t="shared" si="19"/>
        <v>-133.04999999999995</v>
      </c>
      <c r="J215" s="25">
        <f>VLOOKUP(A215,Sheet!B$3:G$2921,6,0)</f>
        <v>863.73</v>
      </c>
      <c r="K215" s="26">
        <f t="shared" si="20"/>
        <v>996.78</v>
      </c>
      <c r="L215" s="30">
        <f t="shared" si="21"/>
        <v>-133.04999999999995</v>
      </c>
      <c r="N215" t="s">
        <v>4547</v>
      </c>
      <c r="O215" t="s">
        <v>3292</v>
      </c>
      <c r="P215" t="s">
        <v>35</v>
      </c>
      <c r="Q215">
        <v>151</v>
      </c>
      <c r="R215">
        <v>6.24</v>
      </c>
      <c r="S215">
        <v>942.24</v>
      </c>
      <c r="V215" t="str">
        <f t="shared" si="22"/>
        <v>С111-66-6</v>
      </c>
      <c r="W215" t="e">
        <f t="shared" si="23"/>
        <v>#N/A</v>
      </c>
      <c r="X215" t="s">
        <v>3292</v>
      </c>
      <c r="Y215" s="7" t="s">
        <v>35</v>
      </c>
      <c r="Z215" s="7">
        <v>151</v>
      </c>
      <c r="AA215" s="7">
        <v>6.24</v>
      </c>
      <c r="AB215" s="37">
        <v>942.24</v>
      </c>
      <c r="AC215" s="37">
        <v>942.24</v>
      </c>
    </row>
    <row r="216" spans="1:29" x14ac:dyDescent="0.2">
      <c r="A216" s="5" t="s">
        <v>1179</v>
      </c>
      <c r="B216" s="21" t="str">
        <f>VLOOKUP(A216,Sheet!B$3:G$2921,2,0)</f>
        <v>Прокладання повiтроводiв з оцинкованої
сталi класу Н [нормальнi] товщиною 0,7
мм, периметром до 2400 мм</v>
      </c>
      <c r="C216" s="22" t="str">
        <f>VLOOKUP(A216,Sheet!B$3:G$2921,3,0)</f>
        <v>100м2</v>
      </c>
      <c r="D216" s="23">
        <v>0.4652</v>
      </c>
      <c r="E216" s="24">
        <f>VLOOKUP(A216,N$3:S$1271,4,FALSE)</f>
        <v>0.187</v>
      </c>
      <c r="F216" s="30">
        <f t="shared" si="18"/>
        <v>0.2782</v>
      </c>
      <c r="G216" s="25">
        <f>VLOOKUP(A216,Sheet!B$3:G$2921,5,0)</f>
        <v>16347.67</v>
      </c>
      <c r="H216" s="24">
        <f>VLOOKUP(A216,N$3:S$1271,5,FALSE)</f>
        <v>11073.37</v>
      </c>
      <c r="I216" s="30">
        <f t="shared" si="19"/>
        <v>5274.2999999999993</v>
      </c>
      <c r="J216" s="25">
        <f>VLOOKUP(A216,Sheet!B$3:G$2921,6,0)</f>
        <v>526.39</v>
      </c>
      <c r="K216" s="26">
        <f t="shared" si="20"/>
        <v>564.74</v>
      </c>
      <c r="L216" s="30">
        <f t="shared" si="21"/>
        <v>-38.350000000000023</v>
      </c>
      <c r="N216" t="s">
        <v>4548</v>
      </c>
      <c r="O216" t="s">
        <v>3293</v>
      </c>
      <c r="P216" t="s">
        <v>21</v>
      </c>
      <c r="Q216">
        <v>2.4E-2</v>
      </c>
      <c r="R216">
        <v>46799.3</v>
      </c>
      <c r="S216">
        <v>561.59</v>
      </c>
      <c r="V216" t="str">
        <f t="shared" si="22"/>
        <v>С111-72-2варіант3</v>
      </c>
      <c r="W216" t="e">
        <f t="shared" si="23"/>
        <v>#N/A</v>
      </c>
      <c r="X216" t="s">
        <v>3293</v>
      </c>
      <c r="Y216" s="7" t="s">
        <v>21</v>
      </c>
      <c r="Z216" s="7">
        <v>2.4E-2</v>
      </c>
      <c r="AA216" s="7">
        <v>46799.3</v>
      </c>
      <c r="AB216" s="37">
        <v>561.59</v>
      </c>
      <c r="AC216" s="37">
        <v>561.59</v>
      </c>
    </row>
    <row r="217" spans="1:29" x14ac:dyDescent="0.2">
      <c r="A217" s="5" t="s">
        <v>2530</v>
      </c>
      <c r="B217" s="21" t="str">
        <f>VLOOKUP(A217,Sheet!B$3:G$2921,2,0)</f>
        <v>Демонтаж вентиляторiв радiальних
масою до 0,05 т</v>
      </c>
      <c r="C217" s="22" t="str">
        <f>VLOOKUP(A217,Sheet!B$3:G$2921,3,0)</f>
        <v>шт</v>
      </c>
      <c r="D217" s="23">
        <v>1</v>
      </c>
      <c r="E217" s="24" t="e">
        <f>VLOOKUP(A217,N$3:S$1271,4,FALSE)</f>
        <v>#N/A</v>
      </c>
      <c r="F217" s="30">
        <f t="shared" si="18"/>
        <v>1</v>
      </c>
      <c r="G217" s="25">
        <f>VLOOKUP(A217,Sheet!B$3:G$2921,5,0)</f>
        <v>278.01</v>
      </c>
      <c r="H217" s="24" t="e">
        <f>VLOOKUP(A217,N$3:S$1271,5,FALSE)</f>
        <v>#N/A</v>
      </c>
      <c r="I217" s="30">
        <f t="shared" si="19"/>
        <v>278.01</v>
      </c>
      <c r="J217" s="25">
        <f>VLOOKUP(A217,Sheet!B$3:G$2921,6,0)</f>
        <v>278.01</v>
      </c>
      <c r="K217" s="26" t="e">
        <f t="shared" si="20"/>
        <v>#N/A</v>
      </c>
      <c r="L217" s="30">
        <f t="shared" si="21"/>
        <v>278.01</v>
      </c>
      <c r="N217" t="s">
        <v>4549</v>
      </c>
      <c r="O217" t="s">
        <v>3294</v>
      </c>
      <c r="P217" t="s">
        <v>60</v>
      </c>
      <c r="Q217">
        <v>1312</v>
      </c>
      <c r="R217">
        <v>909.41</v>
      </c>
      <c r="S217">
        <v>919413.51</v>
      </c>
      <c r="V217" t="str">
        <f t="shared" si="22"/>
        <v>С111-775-5ПОваріант3</v>
      </c>
      <c r="W217" t="e">
        <f t="shared" si="23"/>
        <v>#N/A</v>
      </c>
      <c r="X217" t="s">
        <v>3294</v>
      </c>
      <c r="Y217" s="7" t="s">
        <v>60</v>
      </c>
      <c r="Z217" s="7">
        <v>1312</v>
      </c>
      <c r="AA217" s="7">
        <v>909.41</v>
      </c>
      <c r="AB217" s="37">
        <v>919413.51</v>
      </c>
      <c r="AC217" s="37">
        <v>919413.51</v>
      </c>
    </row>
    <row r="218" spans="1:29" x14ac:dyDescent="0.2">
      <c r="A218" s="5" t="s">
        <v>2258</v>
      </c>
      <c r="B218" s="21" t="str">
        <f>VLOOKUP(A218,Sheet!B$3:G$2921,2,0)</f>
        <v>Установлення вентиляторiв радiальних
масою до 0,12 т</v>
      </c>
      <c r="C218" s="22" t="str">
        <f>VLOOKUP(A218,Sheet!B$3:G$2921,3,0)</f>
        <v>шт</v>
      </c>
      <c r="D218" s="23">
        <v>1</v>
      </c>
      <c r="E218" s="24" t="e">
        <f>VLOOKUP(A218,N$3:S$1271,4,FALSE)</f>
        <v>#N/A</v>
      </c>
      <c r="F218" s="30">
        <f t="shared" si="18"/>
        <v>1</v>
      </c>
      <c r="G218" s="25">
        <f>VLOOKUP(A218,Sheet!B$3:G$2921,5,0)</f>
        <v>1149.6400000000001</v>
      </c>
      <c r="H218" s="24" t="e">
        <f>VLOOKUP(A218,N$3:S$1271,5,FALSE)</f>
        <v>#N/A</v>
      </c>
      <c r="I218" s="30">
        <f t="shared" si="19"/>
        <v>1149.6400000000001</v>
      </c>
      <c r="J218" s="25">
        <f>VLOOKUP(A218,Sheet!B$3:G$2921,6,0)</f>
        <v>1149.6400000000001</v>
      </c>
      <c r="K218" s="26" t="e">
        <f t="shared" si="20"/>
        <v>#N/A</v>
      </c>
      <c r="L218" s="30">
        <f t="shared" si="21"/>
        <v>1149.6400000000001</v>
      </c>
      <c r="N218" t="s">
        <v>4550</v>
      </c>
      <c r="O218" t="s">
        <v>3295</v>
      </c>
      <c r="P218" t="s">
        <v>69</v>
      </c>
      <c r="Q218">
        <v>4579.5</v>
      </c>
      <c r="R218">
        <v>24.57</v>
      </c>
      <c r="S218">
        <v>51748.63</v>
      </c>
      <c r="V218" t="str">
        <f t="shared" si="22"/>
        <v>С111-829-2-2Дваріант1</v>
      </c>
      <c r="W218" t="e">
        <f t="shared" si="23"/>
        <v>#N/A</v>
      </c>
      <c r="X218" t="s">
        <v>3295</v>
      </c>
      <c r="Y218" s="7" t="s">
        <v>69</v>
      </c>
      <c r="Z218" s="7">
        <v>4579.5</v>
      </c>
      <c r="AA218" s="7">
        <v>24.57</v>
      </c>
      <c r="AB218" s="37">
        <v>51748.63</v>
      </c>
      <c r="AC218" s="37">
        <v>51748.63</v>
      </c>
    </row>
    <row r="219" spans="1:29" x14ac:dyDescent="0.2">
      <c r="A219" s="5" t="s">
        <v>1204</v>
      </c>
      <c r="B219" s="21" t="str">
        <f>VLOOKUP(A219,Sheet!B$3:G$2921,2,0)</f>
        <v>Прокладання повiтроводiв з оцинкованої
сталi класу Н [нормальнi] товщиною 0,7
мм, периметром до 3200 мм</v>
      </c>
      <c r="C219" s="22" t="str">
        <f>VLOOKUP(A219,Sheet!B$3:G$2921,3,0)</f>
        <v>100м2</v>
      </c>
      <c r="D219" s="23">
        <v>0.47800000000000004</v>
      </c>
      <c r="E219" s="24" t="e">
        <f>VLOOKUP(A219,N$3:S$1271,4,FALSE)</f>
        <v>#N/A</v>
      </c>
      <c r="F219" s="30">
        <f t="shared" si="18"/>
        <v>0.47800000000000004</v>
      </c>
      <c r="G219" s="25">
        <f>VLOOKUP(A219,Sheet!B$3:G$2921,5,0)</f>
        <v>14200.8</v>
      </c>
      <c r="H219" s="24" t="e">
        <f>VLOOKUP(A219,N$3:S$1271,5,FALSE)</f>
        <v>#N/A</v>
      </c>
      <c r="I219" s="30">
        <f t="shared" si="19"/>
        <v>14200.8</v>
      </c>
      <c r="J219" s="25">
        <f>VLOOKUP(A219,Sheet!B$3:G$2921,6,0)</f>
        <v>6787.98</v>
      </c>
      <c r="K219" s="26" t="e">
        <f t="shared" si="20"/>
        <v>#N/A</v>
      </c>
      <c r="L219" s="30">
        <f t="shared" si="21"/>
        <v>6787.98</v>
      </c>
      <c r="N219" t="s">
        <v>4551</v>
      </c>
      <c r="O219" t="s">
        <v>3296</v>
      </c>
      <c r="P219" t="s">
        <v>69</v>
      </c>
      <c r="Q219">
        <v>870</v>
      </c>
      <c r="R219">
        <v>39.880000000000003</v>
      </c>
      <c r="S219">
        <v>34698</v>
      </c>
      <c r="V219" t="str">
        <f t="shared" si="22"/>
        <v>С111-829-4варіант1</v>
      </c>
      <c r="W219" t="e">
        <f t="shared" si="23"/>
        <v>#N/A</v>
      </c>
      <c r="X219" t="s">
        <v>3296</v>
      </c>
      <c r="Y219" s="7" t="s">
        <v>69</v>
      </c>
      <c r="Z219" s="7">
        <v>870</v>
      </c>
      <c r="AA219" s="7">
        <v>39.880000000000003</v>
      </c>
      <c r="AB219" s="37">
        <v>34698</v>
      </c>
      <c r="AC219" s="37">
        <v>34698</v>
      </c>
    </row>
    <row r="220" spans="1:29" x14ac:dyDescent="0.2">
      <c r="A220" s="5" t="s">
        <v>2531</v>
      </c>
      <c r="B220" s="21" t="str">
        <f>VLOOKUP(A220,Sheet!B$3:G$2921,2,0)</f>
        <v>Демонтаж вентиляторiв радiальних
масою до 0,12 т</v>
      </c>
      <c r="C220" s="22" t="str">
        <f>VLOOKUP(A220,Sheet!B$3:G$2921,3,0)</f>
        <v>шт</v>
      </c>
      <c r="D220" s="23">
        <v>1</v>
      </c>
      <c r="E220" s="24" t="e">
        <f>VLOOKUP(A220,N$3:S$1271,4,FALSE)</f>
        <v>#N/A</v>
      </c>
      <c r="F220" s="30">
        <f t="shared" si="18"/>
        <v>1</v>
      </c>
      <c r="G220" s="25">
        <f>VLOOKUP(A220,Sheet!B$3:G$2921,5,0)</f>
        <v>364.65</v>
      </c>
      <c r="H220" s="24" t="e">
        <f>VLOOKUP(A220,N$3:S$1271,5,FALSE)</f>
        <v>#N/A</v>
      </c>
      <c r="I220" s="30">
        <f t="shared" si="19"/>
        <v>364.65</v>
      </c>
      <c r="J220" s="25">
        <f>VLOOKUP(A220,Sheet!B$3:G$2921,6,0)</f>
        <v>364.65</v>
      </c>
      <c r="K220" s="26" t="e">
        <f t="shared" si="20"/>
        <v>#N/A</v>
      </c>
      <c r="L220" s="30">
        <f t="shared" si="21"/>
        <v>364.65</v>
      </c>
      <c r="N220" t="s">
        <v>4552</v>
      </c>
      <c r="O220" t="s">
        <v>3296</v>
      </c>
      <c r="P220" t="s">
        <v>69</v>
      </c>
      <c r="Q220">
        <v>1272.8</v>
      </c>
      <c r="R220">
        <v>38.26</v>
      </c>
      <c r="S220">
        <v>38951.24</v>
      </c>
      <c r="V220" t="str">
        <f t="shared" si="22"/>
        <v>С111-829-4варіант2</v>
      </c>
      <c r="W220" t="e">
        <f t="shared" si="23"/>
        <v>#N/A</v>
      </c>
      <c r="X220" t="s">
        <v>3296</v>
      </c>
      <c r="Y220" s="7" t="s">
        <v>69</v>
      </c>
      <c r="Z220" s="7">
        <v>1272.8</v>
      </c>
      <c r="AA220" s="7">
        <v>38.26</v>
      </c>
      <c r="AB220" s="37">
        <v>38951.24</v>
      </c>
      <c r="AC220" s="37">
        <v>38951.24</v>
      </c>
    </row>
    <row r="221" spans="1:29" x14ac:dyDescent="0.2">
      <c r="A221" s="5" t="s">
        <v>1181</v>
      </c>
      <c r="B221" s="21" t="str">
        <f>VLOOKUP(A221,Sheet!B$3:G$2921,2,0)</f>
        <v>Прокладання повiтроводiв з оцинкованої
сталi класу Н [нормальнi] товщиною 0,7
мм, периметром 4000 мм</v>
      </c>
      <c r="C221" s="22" t="str">
        <f>VLOOKUP(A221,Sheet!B$3:G$2921,3,0)</f>
        <v>100м2</v>
      </c>
      <c r="D221" s="23">
        <v>8.3999999999999991E-2</v>
      </c>
      <c r="E221" s="24" t="e">
        <f>VLOOKUP(A221,N$3:S$1271,4,FALSE)</f>
        <v>#N/A</v>
      </c>
      <c r="F221" s="30">
        <f t="shared" si="18"/>
        <v>8.3999999999999991E-2</v>
      </c>
      <c r="G221" s="25">
        <f>VLOOKUP(A221,Sheet!B$3:G$2921,5,0)</f>
        <v>87679</v>
      </c>
      <c r="H221" s="24" t="e">
        <f>VLOOKUP(A221,N$3:S$1271,5,FALSE)</f>
        <v>#N/A</v>
      </c>
      <c r="I221" s="30">
        <f t="shared" si="19"/>
        <v>87679</v>
      </c>
      <c r="J221" s="25">
        <f>VLOOKUP(A221,Sheet!B$3:G$2921,6,0)</f>
        <v>2104.3000000000002</v>
      </c>
      <c r="K221" s="26" t="e">
        <f t="shared" si="20"/>
        <v>#N/A</v>
      </c>
      <c r="L221" s="30">
        <f t="shared" si="21"/>
        <v>2104.3000000000002</v>
      </c>
      <c r="N221" t="s">
        <v>4553</v>
      </c>
      <c r="O221" t="s">
        <v>3297</v>
      </c>
      <c r="P221" t="s">
        <v>60</v>
      </c>
      <c r="Q221">
        <v>1.02</v>
      </c>
      <c r="R221">
        <v>5.31</v>
      </c>
      <c r="S221">
        <v>5.42</v>
      </c>
      <c r="V221" t="str">
        <f t="shared" si="22"/>
        <v>С111-870-1варіант2</v>
      </c>
      <c r="W221" t="e">
        <f t="shared" si="23"/>
        <v>#N/A</v>
      </c>
      <c r="X221" t="s">
        <v>3297</v>
      </c>
      <c r="Y221" s="7" t="s">
        <v>60</v>
      </c>
      <c r="Z221" s="7">
        <v>1.02</v>
      </c>
      <c r="AA221" s="7">
        <v>5.31</v>
      </c>
      <c r="AB221" s="37">
        <v>5.42</v>
      </c>
      <c r="AC221" s="37">
        <v>5.42</v>
      </c>
    </row>
    <row r="222" spans="1:29" x14ac:dyDescent="0.2">
      <c r="A222" s="5" t="s">
        <v>1241</v>
      </c>
      <c r="B222" s="21" t="str">
        <f>VLOOKUP(A222,Sheet!B$3:G$2921,2,0)</f>
        <v>Прокладання повiтроводiв з оцинкованої
сталi класу Н [нормальнi] товщиною 0,9
мм, периметром 3700 мм, вiд 4100 до 4500
мм</v>
      </c>
      <c r="C222" s="22" t="str">
        <f>VLOOKUP(A222,Sheet!B$3:G$2921,3,0)</f>
        <v>100м2</v>
      </c>
      <c r="D222" s="23">
        <v>4.3099999999999999E-2</v>
      </c>
      <c r="E222" s="24">
        <f>VLOOKUP(A222,N$3:S$1271,4,FALSE)</f>
        <v>0.89000000000000012</v>
      </c>
      <c r="F222" s="30">
        <f t="shared" si="18"/>
        <v>-0.8469000000000001</v>
      </c>
      <c r="G222" s="25">
        <f>VLOOKUP(A222,Sheet!B$3:G$2921,5,0)</f>
        <v>13168.39</v>
      </c>
      <c r="H222" s="24">
        <f>VLOOKUP(A222,N$3:S$1271,5,FALSE)</f>
        <v>7913.83</v>
      </c>
      <c r="I222" s="30">
        <f t="shared" si="19"/>
        <v>5254.5599999999995</v>
      </c>
      <c r="J222" s="25">
        <f>VLOOKUP(A222,Sheet!B$3:G$2921,6,0)</f>
        <v>466.16</v>
      </c>
      <c r="K222" s="26">
        <f t="shared" si="20"/>
        <v>379.86</v>
      </c>
      <c r="L222" s="30">
        <f t="shared" si="21"/>
        <v>86.300000000000011</v>
      </c>
      <c r="N222" t="s">
        <v>4554</v>
      </c>
      <c r="O222" t="s">
        <v>3298</v>
      </c>
      <c r="P222" t="s">
        <v>60</v>
      </c>
      <c r="Q222">
        <v>22.59</v>
      </c>
      <c r="R222">
        <v>5.31</v>
      </c>
      <c r="S222">
        <v>120.03</v>
      </c>
      <c r="V222" t="str">
        <f t="shared" si="22"/>
        <v>С111-870-1варіант3</v>
      </c>
      <c r="W222" t="e">
        <f t="shared" si="23"/>
        <v>#N/A</v>
      </c>
      <c r="X222" t="s">
        <v>3298</v>
      </c>
      <c r="Y222" s="7" t="s">
        <v>60</v>
      </c>
      <c r="Z222" s="7">
        <v>22.59</v>
      </c>
      <c r="AA222" s="7">
        <v>5.31</v>
      </c>
      <c r="AB222" s="37">
        <v>120.03</v>
      </c>
      <c r="AC222" s="37">
        <v>120.03</v>
      </c>
    </row>
    <row r="223" spans="1:29" x14ac:dyDescent="0.2">
      <c r="A223" s="5" t="s">
        <v>1174</v>
      </c>
      <c r="B223" s="21" t="str">
        <f>VLOOKUP(A223,Sheet!B$3:G$2921,2,0)</f>
        <v>Прокладання повiтроводiв з оцинкованої
сталi класу Н [нормальнi] товщиною 0,9
мм, периметром до 5200 мм</v>
      </c>
      <c r="C223" s="22" t="str">
        <f>VLOOKUP(A223,Sheet!B$3:G$2921,3,0)</f>
        <v>100м2</v>
      </c>
      <c r="D223" s="23">
        <v>9.4399999999999998E-2</v>
      </c>
      <c r="E223" s="24" t="e">
        <f>VLOOKUP(A223,N$3:S$1271,4,FALSE)</f>
        <v>#N/A</v>
      </c>
      <c r="F223" s="30">
        <f t="shared" si="18"/>
        <v>9.4399999999999998E-2</v>
      </c>
      <c r="G223" s="25">
        <f>VLOOKUP(A223,Sheet!B$3:G$2921,5,0)</f>
        <v>14347.67</v>
      </c>
      <c r="H223" s="24" t="e">
        <f>VLOOKUP(A223,N$3:S$1271,5,FALSE)</f>
        <v>#N/A</v>
      </c>
      <c r="I223" s="30">
        <f t="shared" si="19"/>
        <v>14347.67</v>
      </c>
      <c r="J223" s="25">
        <f>VLOOKUP(A223,Sheet!B$3:G$2921,6,0)</f>
        <v>1354.42</v>
      </c>
      <c r="K223" s="26" t="e">
        <f t="shared" si="20"/>
        <v>#N/A</v>
      </c>
      <c r="L223" s="30">
        <f t="shared" si="21"/>
        <v>1354.42</v>
      </c>
      <c r="N223" t="s">
        <v>4555</v>
      </c>
      <c r="O223" t="s">
        <v>3299</v>
      </c>
      <c r="P223" t="s">
        <v>60</v>
      </c>
      <c r="Q223">
        <v>961.96100000000001</v>
      </c>
      <c r="R223">
        <v>88.58</v>
      </c>
      <c r="S223">
        <v>58267.67</v>
      </c>
      <c r="V223" t="str">
        <f t="shared" si="22"/>
        <v>С111-872-1-3варіант1</v>
      </c>
      <c r="W223" t="e">
        <f t="shared" si="23"/>
        <v>#N/A</v>
      </c>
      <c r="X223" t="s">
        <v>3299</v>
      </c>
      <c r="Y223" s="7" t="s">
        <v>60</v>
      </c>
      <c r="Z223" s="7">
        <v>961.96100000000001</v>
      </c>
      <c r="AA223" s="7">
        <v>88.58</v>
      </c>
      <c r="AB223" s="37">
        <v>58267.67</v>
      </c>
      <c r="AC223" s="37">
        <v>58267.67</v>
      </c>
    </row>
    <row r="224" spans="1:29" x14ac:dyDescent="0.2">
      <c r="A224" s="5" t="s">
        <v>1294</v>
      </c>
      <c r="B224" s="21" t="str">
        <f>VLOOKUP(A224,Sheet!B$3:G$2921,2,0)</f>
        <v>Установлення вентиляторiв осьових
масою до 0,025 т</v>
      </c>
      <c r="C224" s="22" t="str">
        <f>VLOOKUP(A224,Sheet!B$3:G$2921,3,0)</f>
        <v>шт</v>
      </c>
      <c r="D224" s="23">
        <v>8</v>
      </c>
      <c r="E224" s="24">
        <f>VLOOKUP(A224,N$3:S$1271,4,FALSE)</f>
        <v>7</v>
      </c>
      <c r="F224" s="30">
        <f t="shared" si="18"/>
        <v>1</v>
      </c>
      <c r="G224" s="25">
        <f>VLOOKUP(A224,Sheet!B$3:G$2921,5,0)</f>
        <v>438.24</v>
      </c>
      <c r="H224" s="24">
        <f>VLOOKUP(A224,N$3:S$1271,5,FALSE)</f>
        <v>439.98</v>
      </c>
      <c r="I224" s="30">
        <f t="shared" si="19"/>
        <v>-1.7400000000000091</v>
      </c>
      <c r="J224" s="25">
        <f>VLOOKUP(A224,Sheet!B$3:G$2921,6,0)</f>
        <v>438.24</v>
      </c>
      <c r="K224" s="26">
        <f t="shared" si="20"/>
        <v>439.98</v>
      </c>
      <c r="L224" s="30">
        <f t="shared" si="21"/>
        <v>-1.7400000000000091</v>
      </c>
      <c r="N224" t="s">
        <v>4556</v>
      </c>
      <c r="O224" t="s">
        <v>3300</v>
      </c>
      <c r="P224" t="s">
        <v>35</v>
      </c>
      <c r="Q224">
        <v>920</v>
      </c>
      <c r="R224">
        <v>0.34</v>
      </c>
      <c r="S224">
        <v>313.44</v>
      </c>
      <c r="V224" t="str">
        <f t="shared" si="22"/>
        <v>С111-882-2-Аваріант1</v>
      </c>
      <c r="W224" t="e">
        <f t="shared" si="23"/>
        <v>#N/A</v>
      </c>
      <c r="X224" t="s">
        <v>3300</v>
      </c>
      <c r="Y224" s="7" t="s">
        <v>35</v>
      </c>
      <c r="Z224" s="7">
        <v>920</v>
      </c>
      <c r="AA224" s="7">
        <v>0.34</v>
      </c>
      <c r="AB224" s="37">
        <v>313.44</v>
      </c>
      <c r="AC224" s="37">
        <v>313.44</v>
      </c>
    </row>
    <row r="225" spans="1:29" x14ac:dyDescent="0.2">
      <c r="A225" s="5" t="s">
        <v>1274</v>
      </c>
      <c r="B225" s="21" t="str">
        <f>VLOOKUP(A225,Sheet!B$3:G$2921,2,0)</f>
        <v>Прокладання повiтроводiв з оцинкованої
сталi класу Н [нормальнi] товщиною 0,5
мм, периметром 800, 1000 мм</v>
      </c>
      <c r="C225" s="22" t="str">
        <f>VLOOKUP(A225,Sheet!B$3:G$2921,3,0)</f>
        <v>100м2</v>
      </c>
      <c r="D225" s="23">
        <v>0.112</v>
      </c>
      <c r="E225" s="24">
        <f>VLOOKUP(A225,N$3:S$1271,4,FALSE)</f>
        <v>3.2000000000000001E-2</v>
      </c>
      <c r="F225" s="30">
        <f t="shared" si="18"/>
        <v>0.08</v>
      </c>
      <c r="G225" s="25">
        <f>VLOOKUP(A225,Sheet!B$3:G$2921,5,0)</f>
        <v>21068.13</v>
      </c>
      <c r="H225" s="24">
        <f>VLOOKUP(A225,N$3:S$1271,5,FALSE)</f>
        <v>17092.45</v>
      </c>
      <c r="I225" s="30">
        <f t="shared" si="19"/>
        <v>3975.6800000000003</v>
      </c>
      <c r="J225" s="25">
        <f>VLOOKUP(A225,Sheet!B$3:G$2921,6,0)</f>
        <v>2359.63</v>
      </c>
      <c r="K225" s="26">
        <f t="shared" si="20"/>
        <v>239.29</v>
      </c>
      <c r="L225" s="30">
        <f t="shared" si="21"/>
        <v>2120.34</v>
      </c>
      <c r="N225" t="s">
        <v>4557</v>
      </c>
      <c r="O225" t="s">
        <v>3301</v>
      </c>
      <c r="P225" t="s">
        <v>35</v>
      </c>
      <c r="Q225">
        <v>180</v>
      </c>
      <c r="R225">
        <v>0.46</v>
      </c>
      <c r="S225">
        <v>82.39</v>
      </c>
      <c r="V225" t="str">
        <f t="shared" si="22"/>
        <v>С111-882-2-Аваріант2</v>
      </c>
      <c r="W225" t="e">
        <f t="shared" si="23"/>
        <v>#N/A</v>
      </c>
      <c r="X225" t="s">
        <v>3301</v>
      </c>
      <c r="Y225" s="7" t="s">
        <v>35</v>
      </c>
      <c r="Z225" s="7">
        <v>180</v>
      </c>
      <c r="AA225" s="7">
        <v>0.46</v>
      </c>
      <c r="AB225" s="37">
        <v>82.39</v>
      </c>
      <c r="AC225" s="37">
        <v>82.39</v>
      </c>
    </row>
    <row r="226" spans="1:29" x14ac:dyDescent="0.2">
      <c r="A226" s="5" t="s">
        <v>1248</v>
      </c>
      <c r="B226" s="21" t="str">
        <f>VLOOKUP(A226,Sheet!B$3:G$2921,2,0)</f>
        <v>Прокладання повiтроводiв з оцинкованої
сталi класу Н [нормальнi] товщиною 0,6
мм, дiаметром до 250 мм</v>
      </c>
      <c r="C226" s="22" t="str">
        <f>VLOOKUP(A226,Sheet!B$3:G$2921,3,0)</f>
        <v>100м2</v>
      </c>
      <c r="D226" s="23">
        <v>0.29109999999999997</v>
      </c>
      <c r="E226" s="24">
        <f>VLOOKUP(A226,N$3:S$1271,4,FALSE)</f>
        <v>0.2041</v>
      </c>
      <c r="F226" s="30">
        <f t="shared" si="18"/>
        <v>8.6999999999999966E-2</v>
      </c>
      <c r="G226" s="25">
        <f>VLOOKUP(A226,Sheet!B$3:G$2921,5,0)</f>
        <v>22485.62</v>
      </c>
      <c r="H226" s="24">
        <f>VLOOKUP(A226,N$3:S$1271,5,FALSE)</f>
        <v>18776.8</v>
      </c>
      <c r="I226" s="30">
        <f t="shared" si="19"/>
        <v>3708.8199999999997</v>
      </c>
      <c r="J226" s="25">
        <f>VLOOKUP(A226,Sheet!B$3:G$2921,6,0)</f>
        <v>2473.42</v>
      </c>
      <c r="K226" s="26">
        <f t="shared" si="20"/>
        <v>2063.5700000000002</v>
      </c>
      <c r="L226" s="30">
        <f t="shared" si="21"/>
        <v>409.84999999999991</v>
      </c>
      <c r="N226" t="s">
        <v>4558</v>
      </c>
      <c r="O226" t="s">
        <v>3302</v>
      </c>
      <c r="P226" t="s">
        <v>35</v>
      </c>
      <c r="Q226">
        <v>250</v>
      </c>
      <c r="R226">
        <v>35.76</v>
      </c>
      <c r="S226">
        <v>8940</v>
      </c>
      <c r="V226" t="str">
        <f t="shared" si="22"/>
        <v>С111-92-1-1Вваріант2</v>
      </c>
      <c r="W226" t="e">
        <f t="shared" si="23"/>
        <v>#N/A</v>
      </c>
      <c r="X226" t="s">
        <v>3302</v>
      </c>
      <c r="Y226" s="7" t="s">
        <v>35</v>
      </c>
      <c r="Z226" s="7">
        <v>250</v>
      </c>
      <c r="AA226" s="7">
        <v>35.76</v>
      </c>
      <c r="AB226" s="37">
        <v>8940</v>
      </c>
      <c r="AC226" s="37">
        <v>8940</v>
      </c>
    </row>
    <row r="227" spans="1:29" x14ac:dyDescent="0.2">
      <c r="A227" s="5" t="s">
        <v>1157</v>
      </c>
      <c r="B227" s="21" t="str">
        <f>VLOOKUP(A227,Sheet!B$3:G$2921,2,0)</f>
        <v>Установлення агрегатiв повiтряно-
опалювальних масою до 0,8 т</v>
      </c>
      <c r="C227" s="22" t="str">
        <f>VLOOKUP(A227,Sheet!B$3:G$2921,3,0)</f>
        <v>шт</v>
      </c>
      <c r="D227" s="23">
        <v>1</v>
      </c>
      <c r="E227" s="24" t="e">
        <f>VLOOKUP(A227,N$3:S$1271,4,FALSE)</f>
        <v>#N/A</v>
      </c>
      <c r="F227" s="30">
        <f t="shared" si="18"/>
        <v>1</v>
      </c>
      <c r="G227" s="25">
        <f>VLOOKUP(A227,Sheet!B$3:G$2921,5,0)</f>
        <v>4140.29</v>
      </c>
      <c r="H227" s="24" t="e">
        <f>VLOOKUP(A227,N$3:S$1271,5,FALSE)</f>
        <v>#N/A</v>
      </c>
      <c r="I227" s="30">
        <f t="shared" si="19"/>
        <v>4140.29</v>
      </c>
      <c r="J227" s="25">
        <f>VLOOKUP(A227,Sheet!B$3:G$2921,6,0)</f>
        <v>4140.29</v>
      </c>
      <c r="K227" s="26" t="e">
        <f t="shared" si="20"/>
        <v>#N/A</v>
      </c>
      <c r="L227" s="30">
        <f t="shared" si="21"/>
        <v>4140.29</v>
      </c>
      <c r="N227" t="s">
        <v>4559</v>
      </c>
      <c r="O227" t="s">
        <v>3303</v>
      </c>
      <c r="P227" t="s">
        <v>35</v>
      </c>
      <c r="Q227">
        <v>2</v>
      </c>
      <c r="R227">
        <v>99.78</v>
      </c>
      <c r="S227">
        <v>199.56</v>
      </c>
      <c r="V227" t="str">
        <f t="shared" si="22"/>
        <v>С113-111-5-4Фваріант1</v>
      </c>
      <c r="W227" t="e">
        <f t="shared" si="23"/>
        <v>#N/A</v>
      </c>
      <c r="X227" t="s">
        <v>3303</v>
      </c>
      <c r="Y227" s="7" t="s">
        <v>35</v>
      </c>
      <c r="Z227" s="7">
        <v>2</v>
      </c>
      <c r="AA227" s="7">
        <v>99.78</v>
      </c>
      <c r="AB227" s="37">
        <v>199.56</v>
      </c>
      <c r="AC227" s="37">
        <v>199.56</v>
      </c>
    </row>
    <row r="228" spans="1:29" x14ac:dyDescent="0.2">
      <c r="A228" s="5" t="s">
        <v>1251</v>
      </c>
      <c r="B228" s="21" t="str">
        <f>VLOOKUP(A228,Sheet!B$3:G$2921,2,0)</f>
        <v>Прокладання повiтроводiв з оцинкованої
сталi класу Н [нормальнi] товщиною 0,6
мм, дiаметром до 355 мм</v>
      </c>
      <c r="C228" s="22" t="str">
        <f>VLOOKUP(A228,Sheet!B$3:G$2921,3,0)</f>
        <v>100м2</v>
      </c>
      <c r="D228" s="23">
        <v>0.86099999999999999</v>
      </c>
      <c r="E228" s="24">
        <f>VLOOKUP(A228,N$3:S$1271,4,FALSE)</f>
        <v>0.86051699999999998</v>
      </c>
      <c r="F228" s="30">
        <f t="shared" si="18"/>
        <v>4.830000000000112E-4</v>
      </c>
      <c r="G228" s="25">
        <f>VLOOKUP(A228,Sheet!B$3:G$2921,5,0)</f>
        <v>20629.82</v>
      </c>
      <c r="H228" s="24">
        <f>VLOOKUP(A228,N$3:S$1271,5,FALSE)</f>
        <v>16917.849999999999</v>
      </c>
      <c r="I228" s="30">
        <f t="shared" si="19"/>
        <v>3711.9700000000012</v>
      </c>
      <c r="J228" s="25">
        <f>VLOOKUP(A228,Sheet!B$3:G$2921,6,0)</f>
        <v>17762.28</v>
      </c>
      <c r="K228" s="26">
        <f t="shared" si="20"/>
        <v>14558.1</v>
      </c>
      <c r="L228" s="30">
        <f t="shared" si="21"/>
        <v>3204.1799999999985</v>
      </c>
      <c r="N228" t="s">
        <v>4560</v>
      </c>
      <c r="O228" t="s">
        <v>3304</v>
      </c>
      <c r="P228" t="s">
        <v>35</v>
      </c>
      <c r="Q228">
        <v>12</v>
      </c>
      <c r="R228">
        <v>31.27</v>
      </c>
      <c r="S228">
        <v>375.24</v>
      </c>
      <c r="V228" t="str">
        <f t="shared" si="22"/>
        <v>С113-111-5-4Фваріант2</v>
      </c>
      <c r="W228" t="e">
        <f t="shared" si="23"/>
        <v>#N/A</v>
      </c>
      <c r="X228" t="s">
        <v>3304</v>
      </c>
      <c r="Y228" s="7" t="s">
        <v>35</v>
      </c>
      <c r="Z228" s="7">
        <v>12</v>
      </c>
      <c r="AA228" s="7">
        <v>31.27</v>
      </c>
      <c r="AB228" s="37">
        <v>375.24</v>
      </c>
      <c r="AC228" s="37">
        <v>375.24</v>
      </c>
    </row>
    <row r="229" spans="1:29" x14ac:dyDescent="0.2">
      <c r="A229" s="5" t="s">
        <v>1188</v>
      </c>
      <c r="B229" s="21" t="str">
        <f>VLOOKUP(A229,Sheet!B$3:G$2921,2,0)</f>
        <v>Прокладання повiтроводiв з оцинкованої
сталi класу Н [нормальнi] товщиною 0,6
мм, дiаметром до 450 мм</v>
      </c>
      <c r="C229" s="22" t="str">
        <f>VLOOKUP(A229,Sheet!B$3:G$2921,3,0)</f>
        <v>100м2</v>
      </c>
      <c r="D229" s="23">
        <v>0.71940000000000004</v>
      </c>
      <c r="E229" s="24" t="e">
        <f>VLOOKUP(A229,N$3:S$1271,4,FALSE)</f>
        <v>#N/A</v>
      </c>
      <c r="F229" s="30">
        <f t="shared" si="18"/>
        <v>0.71940000000000004</v>
      </c>
      <c r="G229" s="25">
        <f>VLOOKUP(A229,Sheet!B$3:G$2921,5,0)</f>
        <v>18558.099999999999</v>
      </c>
      <c r="H229" s="24" t="e">
        <f>VLOOKUP(A229,N$3:S$1271,5,FALSE)</f>
        <v>#N/A</v>
      </c>
      <c r="I229" s="30">
        <f t="shared" si="19"/>
        <v>18558.099999999999</v>
      </c>
      <c r="J229" s="25">
        <f>VLOOKUP(A229,Sheet!B$3:G$2921,6,0)</f>
        <v>6821.96</v>
      </c>
      <c r="K229" s="26" t="e">
        <f t="shared" si="20"/>
        <v>#N/A</v>
      </c>
      <c r="L229" s="30">
        <f t="shared" si="21"/>
        <v>6821.96</v>
      </c>
      <c r="N229" t="s">
        <v>4561</v>
      </c>
      <c r="O229" t="s">
        <v>3305</v>
      </c>
      <c r="P229" t="s">
        <v>35</v>
      </c>
      <c r="Q229">
        <v>16</v>
      </c>
      <c r="R229">
        <v>175.59</v>
      </c>
      <c r="S229">
        <v>2809.44</v>
      </c>
      <c r="V229" t="str">
        <f t="shared" si="22"/>
        <v>С113-111-5-4Фваріант3</v>
      </c>
      <c r="W229" t="e">
        <f t="shared" si="23"/>
        <v>#N/A</v>
      </c>
      <c r="X229" t="s">
        <v>3305</v>
      </c>
      <c r="Y229" s="7" t="s">
        <v>35</v>
      </c>
      <c r="Z229" s="7">
        <v>16</v>
      </c>
      <c r="AA229" s="7">
        <v>175.59</v>
      </c>
      <c r="AB229" s="37">
        <v>2809.44</v>
      </c>
      <c r="AC229" s="37">
        <v>2809.44</v>
      </c>
    </row>
    <row r="230" spans="1:29" x14ac:dyDescent="0.2">
      <c r="A230" s="5" t="s">
        <v>2252</v>
      </c>
      <c r="B230" s="21" t="str">
        <f>VLOOKUP(A230,Sheet!B$3:G$2921,2,0)</f>
        <v>Монтаж. Кондиціонер настінний сплит-
система.</v>
      </c>
      <c r="C230" s="22" t="str">
        <f>VLOOKUP(A230,Sheet!B$3:G$2921,3,0)</f>
        <v>шт</v>
      </c>
      <c r="D230" s="23">
        <v>6</v>
      </c>
      <c r="E230" s="24" t="e">
        <f>VLOOKUP(A230,N$3:S$1271,4,FALSE)</f>
        <v>#N/A</v>
      </c>
      <c r="F230" s="30">
        <f t="shared" si="18"/>
        <v>6</v>
      </c>
      <c r="G230" s="25">
        <f>VLOOKUP(A230,Sheet!B$3:G$2921,5,0)</f>
        <v>695.05</v>
      </c>
      <c r="H230" s="24" t="e">
        <f>VLOOKUP(A230,N$3:S$1271,5,FALSE)</f>
        <v>#N/A</v>
      </c>
      <c r="I230" s="30">
        <f t="shared" si="19"/>
        <v>695.05</v>
      </c>
      <c r="J230" s="25">
        <f>VLOOKUP(A230,Sheet!B$3:G$2921,6,0)</f>
        <v>4170.3</v>
      </c>
      <c r="K230" s="26" t="e">
        <f t="shared" si="20"/>
        <v>#N/A</v>
      </c>
      <c r="L230" s="30">
        <f t="shared" si="21"/>
        <v>4170.3</v>
      </c>
      <c r="N230" t="s">
        <v>4562</v>
      </c>
      <c r="O230" t="s">
        <v>3306</v>
      </c>
      <c r="P230" t="s">
        <v>35</v>
      </c>
      <c r="Q230">
        <v>8</v>
      </c>
      <c r="R230">
        <v>62.9</v>
      </c>
      <c r="S230">
        <v>503.2</v>
      </c>
      <c r="V230" t="str">
        <f t="shared" si="22"/>
        <v>С113-111-5-4Фваріант4</v>
      </c>
      <c r="W230" t="e">
        <f t="shared" si="23"/>
        <v>#N/A</v>
      </c>
      <c r="X230" t="s">
        <v>3306</v>
      </c>
      <c r="Y230" s="7" t="s">
        <v>35</v>
      </c>
      <c r="Z230" s="7">
        <v>8</v>
      </c>
      <c r="AA230" s="7">
        <v>62.9</v>
      </c>
      <c r="AB230" s="37">
        <v>503.2</v>
      </c>
      <c r="AC230" s="37">
        <v>503.2</v>
      </c>
    </row>
    <row r="231" spans="1:29" x14ac:dyDescent="0.2">
      <c r="A231" s="5" t="s">
        <v>2529</v>
      </c>
      <c r="B231" s="21" t="str">
        <f>VLOOKUP(A231,Sheet!B$3:G$2921,2,0)</f>
        <v>Демонтаж. Кондиціонер настінний сплит-
система.</v>
      </c>
      <c r="C231" s="22" t="str">
        <f>VLOOKUP(A231,Sheet!B$3:G$2921,3,0)</f>
        <v>шт</v>
      </c>
      <c r="D231" s="23">
        <v>8</v>
      </c>
      <c r="E231" s="24" t="e">
        <f>VLOOKUP(A231,N$3:S$1271,4,FALSE)</f>
        <v>#N/A</v>
      </c>
      <c r="F231" s="30">
        <f t="shared" si="18"/>
        <v>8</v>
      </c>
      <c r="G231" s="25">
        <f>VLOOKUP(A231,Sheet!B$3:G$2921,5,0)</f>
        <v>197.51</v>
      </c>
      <c r="H231" s="24" t="e">
        <f>VLOOKUP(A231,N$3:S$1271,5,FALSE)</f>
        <v>#N/A</v>
      </c>
      <c r="I231" s="30">
        <f t="shared" si="19"/>
        <v>197.51</v>
      </c>
      <c r="J231" s="25">
        <f>VLOOKUP(A231,Sheet!B$3:G$2921,6,0)</f>
        <v>1185.06</v>
      </c>
      <c r="K231" s="26" t="e">
        <f t="shared" si="20"/>
        <v>#N/A</v>
      </c>
      <c r="L231" s="30">
        <f t="shared" si="21"/>
        <v>1185.06</v>
      </c>
      <c r="N231" t="s">
        <v>4563</v>
      </c>
      <c r="O231" t="s">
        <v>3307</v>
      </c>
      <c r="P231" t="s">
        <v>35</v>
      </c>
      <c r="Q231">
        <v>28</v>
      </c>
      <c r="R231">
        <v>54.66</v>
      </c>
      <c r="S231">
        <v>1530.48</v>
      </c>
      <c r="V231" t="str">
        <f t="shared" si="22"/>
        <v>С113-111-5-4Фваріант5</v>
      </c>
      <c r="W231" t="e">
        <f t="shared" si="23"/>
        <v>#N/A</v>
      </c>
      <c r="X231" t="s">
        <v>3307</v>
      </c>
      <c r="Y231" s="7" t="s">
        <v>35</v>
      </c>
      <c r="Z231" s="7">
        <v>28</v>
      </c>
      <c r="AA231" s="7">
        <v>54.66</v>
      </c>
      <c r="AB231" s="37">
        <v>1530.48</v>
      </c>
      <c r="AC231" s="37">
        <v>1530.48</v>
      </c>
    </row>
    <row r="232" spans="1:29" x14ac:dyDescent="0.2">
      <c r="A232" s="5" t="s">
        <v>1165</v>
      </c>
      <c r="B232" s="21" t="str">
        <f>VLOOKUP(A232,Sheet!B$3:G$2921,2,0)</f>
        <v>Прокладання вузла проходу, дiаметром
500 мм</v>
      </c>
      <c r="C232" s="22" t="str">
        <f>VLOOKUP(A232,Sheet!B$3:G$2921,3,0)</f>
        <v>100м2</v>
      </c>
      <c r="D232" s="23">
        <v>1.0248999999999999</v>
      </c>
      <c r="E232" s="24">
        <f>VLOOKUP(A232,N$3:S$1271,4,FALSE)</f>
        <v>1.8965600000000002</v>
      </c>
      <c r="F232" s="30">
        <f t="shared" si="18"/>
        <v>-0.87166000000000032</v>
      </c>
      <c r="G232" s="25">
        <f>VLOOKUP(A232,Sheet!B$3:G$2921,5,0)</f>
        <v>18538.12</v>
      </c>
      <c r="H232" s="24">
        <f>VLOOKUP(A232,N$3:S$1271,5,FALSE)</f>
        <v>14570.48</v>
      </c>
      <c r="I232" s="30">
        <f t="shared" si="19"/>
        <v>3967.6399999999994</v>
      </c>
      <c r="J232" s="25">
        <f>VLOOKUP(A232,Sheet!B$3:G$2921,6,0)</f>
        <v>311.44</v>
      </c>
      <c r="K232" s="26">
        <f t="shared" si="20"/>
        <v>4117.62</v>
      </c>
      <c r="L232" s="30">
        <f t="shared" si="21"/>
        <v>-3806.18</v>
      </c>
      <c r="N232" t="s">
        <v>4564</v>
      </c>
      <c r="O232" t="s">
        <v>3308</v>
      </c>
      <c r="P232" t="s">
        <v>69</v>
      </c>
      <c r="Q232">
        <v>26.058</v>
      </c>
      <c r="R232">
        <v>792.33</v>
      </c>
      <c r="S232">
        <v>20646.54</v>
      </c>
      <c r="V232" t="str">
        <f t="shared" si="22"/>
        <v>С113-1360-20варіант1</v>
      </c>
      <c r="W232" t="e">
        <f t="shared" si="23"/>
        <v>#N/A</v>
      </c>
      <c r="X232" t="s">
        <v>3308</v>
      </c>
      <c r="Y232" s="7" t="s">
        <v>69</v>
      </c>
      <c r="Z232" s="7">
        <v>26.058</v>
      </c>
      <c r="AA232" s="7">
        <v>792.33</v>
      </c>
      <c r="AB232" s="37">
        <v>20646.54</v>
      </c>
      <c r="AC232" s="37">
        <v>20646.54</v>
      </c>
    </row>
    <row r="233" spans="1:29" x14ac:dyDescent="0.2">
      <c r="A233" s="5" t="s">
        <v>1193</v>
      </c>
      <c r="B233" s="21" t="str">
        <f>VLOOKUP(A233,Sheet!B$3:G$2921,2,0)</f>
        <v>Прокладання повiтроводiв з оцинкованої
сталi класу Н [нормальнi] товщиною 0,7
мм, дiаметром до 800 мм</v>
      </c>
      <c r="C233" s="22" t="str">
        <f>VLOOKUP(A233,Sheet!B$3:G$2921,3,0)</f>
        <v>100м2</v>
      </c>
      <c r="D233" s="23">
        <v>2.0388999999999999</v>
      </c>
      <c r="E233" s="24">
        <f>VLOOKUP(A233,N$3:S$1271,4,FALSE)</f>
        <v>2.399902</v>
      </c>
      <c r="F233" s="30">
        <f t="shared" si="18"/>
        <v>-0.36100200000000005</v>
      </c>
      <c r="G233" s="25">
        <f>VLOOKUP(A233,Sheet!B$3:G$2921,5,0)</f>
        <v>16345.39</v>
      </c>
      <c r="H233" s="24">
        <f>VLOOKUP(A233,N$3:S$1271,5,FALSE)</f>
        <v>11073.37</v>
      </c>
      <c r="I233" s="30">
        <f t="shared" si="19"/>
        <v>5272.0199999999986</v>
      </c>
      <c r="J233" s="25">
        <f>VLOOKUP(A233,Sheet!B$3:G$2921,6,0)</f>
        <v>23169.59</v>
      </c>
      <c r="K233" s="26">
        <f t="shared" si="20"/>
        <v>876.21</v>
      </c>
      <c r="L233" s="30">
        <f t="shared" si="21"/>
        <v>22293.38</v>
      </c>
      <c r="N233" t="s">
        <v>4565</v>
      </c>
      <c r="O233" t="s">
        <v>3309</v>
      </c>
      <c r="P233" t="s">
        <v>35</v>
      </c>
      <c r="Q233">
        <v>200</v>
      </c>
      <c r="R233">
        <v>30.33</v>
      </c>
      <c r="S233">
        <v>6066</v>
      </c>
      <c r="V233" t="str">
        <f t="shared" si="22"/>
        <v>С113-1465-8варіант21</v>
      </c>
      <c r="W233" t="e">
        <f t="shared" si="23"/>
        <v>#N/A</v>
      </c>
      <c r="X233" t="s">
        <v>3309</v>
      </c>
      <c r="Y233" s="7" t="s">
        <v>35</v>
      </c>
      <c r="Z233" s="7">
        <v>200</v>
      </c>
      <c r="AA233" s="7">
        <v>30.33</v>
      </c>
      <c r="AB233" s="37">
        <v>6066</v>
      </c>
      <c r="AC233" s="37">
        <v>6066</v>
      </c>
    </row>
    <row r="234" spans="1:29" x14ac:dyDescent="0.2">
      <c r="A234" s="5" t="s">
        <v>1232</v>
      </c>
      <c r="B234" s="21" t="str">
        <f>VLOOKUP(A234,Sheet!B$3:G$2921,2,0)</f>
        <v>Установлення камер припливних типових
без секцiї зрошення продуктивнiстю до 10
тис.м3/год</v>
      </c>
      <c r="C234" s="22" t="str">
        <f>VLOOKUP(A234,Sheet!B$3:G$2921,3,0)</f>
        <v>камеpа</v>
      </c>
      <c r="D234" s="23">
        <v>2</v>
      </c>
      <c r="E234" s="24">
        <f>VLOOKUP(A234,N$3:S$1271,4,FALSE)</f>
        <v>1</v>
      </c>
      <c r="F234" s="30">
        <f t="shared" si="18"/>
        <v>1</v>
      </c>
      <c r="G234" s="25">
        <f>VLOOKUP(A234,Sheet!B$3:G$2921,5,0)</f>
        <v>5325.72</v>
      </c>
      <c r="H234" s="24">
        <f>VLOOKUP(A234,N$3:S$1271,5,FALSE)</f>
        <v>5103</v>
      </c>
      <c r="I234" s="30">
        <f t="shared" si="19"/>
        <v>222.72000000000025</v>
      </c>
      <c r="J234" s="25">
        <f>VLOOKUP(A234,Sheet!B$3:G$2921,6,0)</f>
        <v>5325.72</v>
      </c>
      <c r="K234" s="26">
        <f t="shared" si="20"/>
        <v>5103</v>
      </c>
      <c r="L234" s="30">
        <f t="shared" si="21"/>
        <v>222.72000000000025</v>
      </c>
      <c r="N234" t="s">
        <v>4566</v>
      </c>
      <c r="O234" t="s">
        <v>3310</v>
      </c>
      <c r="P234" t="s">
        <v>35</v>
      </c>
      <c r="Q234">
        <v>2</v>
      </c>
      <c r="R234">
        <v>383.38</v>
      </c>
      <c r="S234">
        <v>766.76</v>
      </c>
      <c r="V234" t="str">
        <f t="shared" si="22"/>
        <v>С113-1465-8варіант22</v>
      </c>
      <c r="W234" t="e">
        <f t="shared" si="23"/>
        <v>#N/A</v>
      </c>
      <c r="X234" t="s">
        <v>3310</v>
      </c>
      <c r="Y234" s="7" t="s">
        <v>35</v>
      </c>
      <c r="Z234" s="7">
        <v>2</v>
      </c>
      <c r="AA234" s="7">
        <v>383.38</v>
      </c>
      <c r="AB234" s="37">
        <v>766.76</v>
      </c>
      <c r="AC234" s="37">
        <v>766.76</v>
      </c>
    </row>
    <row r="235" spans="1:29" x14ac:dyDescent="0.2">
      <c r="A235" s="5" t="s">
        <v>1149</v>
      </c>
      <c r="B235" s="21" t="str">
        <f>VLOOKUP(A235,Sheet!B$3:G$2921,2,0)</f>
        <v>Установлення камер припливних типових
без секцiї зрошення продуктивнiстю до 20
тис.м3/год</v>
      </c>
      <c r="C235" s="22" t="str">
        <f>VLOOKUP(A235,Sheet!B$3:G$2921,3,0)</f>
        <v>камеpа</v>
      </c>
      <c r="D235" s="23">
        <v>1</v>
      </c>
      <c r="E235" s="24" t="e">
        <f>VLOOKUP(A235,N$3:S$1271,4,FALSE)</f>
        <v>#N/A</v>
      </c>
      <c r="F235" s="30">
        <f t="shared" si="18"/>
        <v>1</v>
      </c>
      <c r="G235" s="25">
        <f>VLOOKUP(A235,Sheet!B$3:G$2921,5,0)</f>
        <v>7382.58</v>
      </c>
      <c r="H235" s="24" t="e">
        <f>VLOOKUP(A235,N$3:S$1271,5,FALSE)</f>
        <v>#N/A</v>
      </c>
      <c r="I235" s="30">
        <f t="shared" si="19"/>
        <v>7382.58</v>
      </c>
      <c r="J235" s="25">
        <f>VLOOKUP(A235,Sheet!B$3:G$2921,6,0)</f>
        <v>7382.58</v>
      </c>
      <c r="K235" s="26" t="e">
        <f t="shared" si="20"/>
        <v>#N/A</v>
      </c>
      <c r="L235" s="30">
        <f t="shared" si="21"/>
        <v>7382.58</v>
      </c>
      <c r="N235" t="s">
        <v>4567</v>
      </c>
      <c r="O235" t="s">
        <v>3311</v>
      </c>
      <c r="P235" t="s">
        <v>35</v>
      </c>
      <c r="Q235">
        <v>2</v>
      </c>
      <c r="R235">
        <v>9.74</v>
      </c>
      <c r="S235">
        <v>19.48</v>
      </c>
      <c r="V235" t="str">
        <f t="shared" si="22"/>
        <v>С113-1465-8варіант23</v>
      </c>
      <c r="W235" t="e">
        <f t="shared" si="23"/>
        <v>#N/A</v>
      </c>
      <c r="X235" t="s">
        <v>3311</v>
      </c>
      <c r="Y235" s="7" t="s">
        <v>35</v>
      </c>
      <c r="Z235" s="7">
        <v>2</v>
      </c>
      <c r="AA235" s="7">
        <v>9.74</v>
      </c>
      <c r="AB235" s="37">
        <v>19.48</v>
      </c>
      <c r="AC235" s="37">
        <v>19.48</v>
      </c>
    </row>
    <row r="236" spans="1:29" x14ac:dyDescent="0.2">
      <c r="A236" s="5" t="s">
        <v>1665</v>
      </c>
      <c r="B236" s="21" t="str">
        <f>VLOOKUP(A236,Sheet!B$3:G$2921,2,0)</f>
        <v>Прокладання тросу</v>
      </c>
      <c r="C236" s="22" t="str">
        <f>VLOOKUP(A236,Sheet!B$3:G$2921,3,0)</f>
        <v>100м</v>
      </c>
      <c r="D236" s="23">
        <v>0.26</v>
      </c>
      <c r="E236" s="24" t="e">
        <f>VLOOKUP(A236,N$3:S$1271,4,FALSE)</f>
        <v>#N/A</v>
      </c>
      <c r="F236" s="30">
        <f t="shared" si="18"/>
        <v>0.26</v>
      </c>
      <c r="G236" s="25">
        <f>VLOOKUP(A236,Sheet!B$3:G$2921,5,0)</f>
        <v>5592.53</v>
      </c>
      <c r="H236" s="24" t="e">
        <f>VLOOKUP(A236,N$3:S$1271,5,FALSE)</f>
        <v>#N/A</v>
      </c>
      <c r="I236" s="30">
        <f t="shared" si="19"/>
        <v>5592.53</v>
      </c>
      <c r="J236" s="25">
        <f>VLOOKUP(A236,Sheet!B$3:G$2921,6,0)</f>
        <v>1454.06</v>
      </c>
      <c r="K236" s="26" t="e">
        <f t="shared" si="20"/>
        <v>#N/A</v>
      </c>
      <c r="L236" s="30">
        <f t="shared" si="21"/>
        <v>1454.06</v>
      </c>
      <c r="N236" t="s">
        <v>4568</v>
      </c>
      <c r="O236" t="s">
        <v>3312</v>
      </c>
      <c r="P236" t="s">
        <v>35</v>
      </c>
      <c r="Q236">
        <v>32</v>
      </c>
      <c r="R236">
        <v>53.91</v>
      </c>
      <c r="S236">
        <v>1725.12</v>
      </c>
      <c r="V236" t="str">
        <f t="shared" si="22"/>
        <v>С113-1465-8варіант24</v>
      </c>
      <c r="W236" t="e">
        <f t="shared" si="23"/>
        <v>#N/A</v>
      </c>
      <c r="X236" t="s">
        <v>3312</v>
      </c>
      <c r="Y236" s="7" t="s">
        <v>35</v>
      </c>
      <c r="Z236" s="7">
        <v>32</v>
      </c>
      <c r="AA236" s="7">
        <v>53.91</v>
      </c>
      <c r="AB236" s="37">
        <v>1725.12</v>
      </c>
      <c r="AC236" s="37">
        <v>1725.12</v>
      </c>
    </row>
    <row r="237" spans="1:29" x14ac:dyDescent="0.2">
      <c r="A237" s="5" t="s">
        <v>1639</v>
      </c>
      <c r="B237" s="21" t="str">
        <f>VLOOKUP(A237,Sheet!B$3:G$2921,2,0)</f>
        <v>Монтаж сигнальних лiхтарiв з надписом
"вхiд", "вихiд", "в'їзд", "пiд'їзд" i т.п.</v>
      </c>
      <c r="C237" s="22" t="str">
        <f>VLOOKUP(A237,Sheet!B$3:G$2921,3,0)</f>
        <v>100шт</v>
      </c>
      <c r="D237" s="23">
        <v>0.26</v>
      </c>
      <c r="E237" s="24" t="e">
        <f>VLOOKUP(A237,N$3:S$1271,4,FALSE)</f>
        <v>#N/A</v>
      </c>
      <c r="F237" s="30">
        <f t="shared" si="18"/>
        <v>0.26</v>
      </c>
      <c r="G237" s="25">
        <f>VLOOKUP(A237,Sheet!B$3:G$2921,5,0)</f>
        <v>9885.7000000000007</v>
      </c>
      <c r="H237" s="24" t="e">
        <f>VLOOKUP(A237,N$3:S$1271,5,FALSE)</f>
        <v>#N/A</v>
      </c>
      <c r="I237" s="30">
        <f t="shared" si="19"/>
        <v>9885.7000000000007</v>
      </c>
      <c r="J237" s="25">
        <f>VLOOKUP(A237,Sheet!B$3:G$2921,6,0)</f>
        <v>2570.2800000000002</v>
      </c>
      <c r="K237" s="26" t="e">
        <f t="shared" si="20"/>
        <v>#N/A</v>
      </c>
      <c r="L237" s="30">
        <f t="shared" si="21"/>
        <v>2570.2800000000002</v>
      </c>
      <c r="N237" t="s">
        <v>4569</v>
      </c>
      <c r="O237" t="s">
        <v>3313</v>
      </c>
      <c r="P237" t="s">
        <v>35</v>
      </c>
      <c r="Q237">
        <v>2</v>
      </c>
      <c r="R237">
        <v>599.02</v>
      </c>
      <c r="S237">
        <v>1198.04</v>
      </c>
      <c r="V237" t="str">
        <f t="shared" si="22"/>
        <v>С113-1465-8варіант25</v>
      </c>
      <c r="W237" t="e">
        <f t="shared" si="23"/>
        <v>#N/A</v>
      </c>
      <c r="X237" t="s">
        <v>3313</v>
      </c>
      <c r="Y237" s="7" t="s">
        <v>35</v>
      </c>
      <c r="Z237" s="7">
        <v>2</v>
      </c>
      <c r="AA237" s="7">
        <v>599.02</v>
      </c>
      <c r="AB237" s="37">
        <v>1198.04</v>
      </c>
      <c r="AC237" s="37">
        <v>1198.04</v>
      </c>
    </row>
    <row r="238" spans="1:29" x14ac:dyDescent="0.2">
      <c r="A238" s="5" t="s">
        <v>1647</v>
      </c>
      <c r="B238" s="21" t="str">
        <f>VLOOKUP(A238,Sheet!B$3:G$2921,2,0)</f>
        <v>Монтаж свiтильникiв для ламп
розжарювання: бра i плафони з кiлькiстю
ламп до 2</v>
      </c>
      <c r="C238" s="22" t="str">
        <f>VLOOKUP(A238,Sheet!B$3:G$2921,3,0)</f>
        <v>100шт</v>
      </c>
      <c r="D238" s="23">
        <v>0.01</v>
      </c>
      <c r="E238" s="24" t="e">
        <f>VLOOKUP(A238,N$3:S$1271,4,FALSE)</f>
        <v>#N/A</v>
      </c>
      <c r="F238" s="30">
        <f t="shared" si="18"/>
        <v>0.01</v>
      </c>
      <c r="G238" s="25">
        <f>VLOOKUP(A238,Sheet!B$3:G$2921,5,0)</f>
        <v>12384.66</v>
      </c>
      <c r="H238" s="24" t="e">
        <f>VLOOKUP(A238,N$3:S$1271,5,FALSE)</f>
        <v>#N/A</v>
      </c>
      <c r="I238" s="30">
        <f t="shared" si="19"/>
        <v>12384.66</v>
      </c>
      <c r="J238" s="25">
        <f>VLOOKUP(A238,Sheet!B$3:G$2921,6,0)</f>
        <v>123.85</v>
      </c>
      <c r="K238" s="26" t="e">
        <f t="shared" si="20"/>
        <v>#N/A</v>
      </c>
      <c r="L238" s="30">
        <f t="shared" si="21"/>
        <v>123.85</v>
      </c>
      <c r="N238" t="s">
        <v>4570</v>
      </c>
      <c r="O238" t="s">
        <v>3314</v>
      </c>
      <c r="P238" t="s">
        <v>35</v>
      </c>
      <c r="Q238">
        <v>18</v>
      </c>
      <c r="R238">
        <v>17.97</v>
      </c>
      <c r="S238">
        <v>35.94</v>
      </c>
      <c r="V238" t="str">
        <f t="shared" si="22"/>
        <v>С113-1465-8варіант26</v>
      </c>
      <c r="W238" t="e">
        <f t="shared" si="23"/>
        <v>#N/A</v>
      </c>
      <c r="X238" t="s">
        <v>3314</v>
      </c>
      <c r="Y238" s="7" t="s">
        <v>35</v>
      </c>
      <c r="Z238" s="7">
        <v>18</v>
      </c>
      <c r="AA238" s="7">
        <v>17.97</v>
      </c>
      <c r="AB238" s="37">
        <v>35.94</v>
      </c>
      <c r="AC238" s="37">
        <v>35.94</v>
      </c>
    </row>
    <row r="239" spans="1:29" x14ac:dyDescent="0.2">
      <c r="A239" s="5" t="s">
        <v>1629</v>
      </c>
      <c r="B239" s="21" t="str">
        <f>VLOOKUP(A239,Sheet!B$3:G$2921,2,0)</f>
        <v>Монтаж свiтильникiв для люмiнесцентних
ламп iз вбудованою ПРА, що
установлюються в пiдвiсних стелях на
пiдвiсах, кiлькiсть ламп до 6</v>
      </c>
      <c r="C239" s="22" t="str">
        <f>VLOOKUP(A239,Sheet!B$3:G$2921,3,0)</f>
        <v>100шт</v>
      </c>
      <c r="D239" s="23">
        <v>1.5899999999999999</v>
      </c>
      <c r="E239" s="24" t="e">
        <f>VLOOKUP(A239,N$3:S$1271,4,FALSE)</f>
        <v>#N/A</v>
      </c>
      <c r="F239" s="30">
        <f t="shared" si="18"/>
        <v>1.5899999999999999</v>
      </c>
      <c r="G239" s="25">
        <f>VLOOKUP(A239,Sheet!B$3:G$2921,5,0)</f>
        <v>43493.07</v>
      </c>
      <c r="H239" s="24" t="e">
        <f>VLOOKUP(A239,N$3:S$1271,5,FALSE)</f>
        <v>#N/A</v>
      </c>
      <c r="I239" s="30">
        <f t="shared" si="19"/>
        <v>43493.07</v>
      </c>
      <c r="J239" s="25">
        <f>VLOOKUP(A239,Sheet!B$3:G$2921,6,0)</f>
        <v>18702.02</v>
      </c>
      <c r="K239" s="26" t="e">
        <f t="shared" si="20"/>
        <v>#N/A</v>
      </c>
      <c r="L239" s="30">
        <f t="shared" si="21"/>
        <v>18702.02</v>
      </c>
      <c r="N239" t="s">
        <v>4571</v>
      </c>
      <c r="O239" t="s">
        <v>3315</v>
      </c>
      <c r="P239" t="s">
        <v>35</v>
      </c>
      <c r="Q239">
        <v>22</v>
      </c>
      <c r="R239">
        <v>883.54</v>
      </c>
      <c r="S239">
        <v>19437.88</v>
      </c>
      <c r="V239" t="str">
        <f t="shared" si="22"/>
        <v>С113-1465-8варіант28</v>
      </c>
      <c r="W239" t="e">
        <f t="shared" si="23"/>
        <v>#N/A</v>
      </c>
      <c r="X239" t="s">
        <v>3315</v>
      </c>
      <c r="Y239" s="7" t="s">
        <v>35</v>
      </c>
      <c r="Z239" s="7">
        <v>22</v>
      </c>
      <c r="AA239" s="7">
        <v>883.54</v>
      </c>
      <c r="AB239" s="37">
        <v>19437.88</v>
      </c>
      <c r="AC239" s="37">
        <v>19437.88</v>
      </c>
    </row>
    <row r="240" spans="1:29" x14ac:dyDescent="0.2">
      <c r="A240" s="5" t="s">
        <v>1668</v>
      </c>
      <c r="B240" s="21" t="str">
        <f>VLOOKUP(A240,Sheet!B$3:G$2921,2,0)</f>
        <v>Прокладання вiнiпластових труб, що
поставляються прямими трубами
довжиною 5-7 м, по стiнах i колонах iз
крiпленням накладними скобами, дiаметр
умовного проходу до 25 мм</v>
      </c>
      <c r="C240" s="22" t="str">
        <f>VLOOKUP(A240,Sheet!B$3:G$2921,3,0)</f>
        <v>100м</v>
      </c>
      <c r="D240" s="23">
        <v>2.4500000000000002</v>
      </c>
      <c r="E240" s="24">
        <f>VLOOKUP(A240,N$3:S$1271,4,FALSE)</f>
        <v>37.520000000000003</v>
      </c>
      <c r="F240" s="30">
        <f t="shared" si="18"/>
        <v>-35.07</v>
      </c>
      <c r="G240" s="25">
        <f>VLOOKUP(A240,Sheet!B$3:G$2921,5,0)</f>
        <v>3511.41</v>
      </c>
      <c r="H240" s="24">
        <f>VLOOKUP(A240,N$3:S$1271,5,FALSE)</f>
        <v>2734.14</v>
      </c>
      <c r="I240" s="30">
        <f t="shared" si="19"/>
        <v>777.27</v>
      </c>
      <c r="J240" s="25">
        <f>VLOOKUP(A240,Sheet!B$3:G$2921,6,0)</f>
        <v>5021.32</v>
      </c>
      <c r="K240" s="26">
        <f t="shared" si="20"/>
        <v>2788.82</v>
      </c>
      <c r="L240" s="30">
        <f t="shared" si="21"/>
        <v>2232.4999999999995</v>
      </c>
      <c r="N240" t="s">
        <v>4572</v>
      </c>
      <c r="O240" t="s">
        <v>3316</v>
      </c>
      <c r="P240" t="s">
        <v>35</v>
      </c>
      <c r="Q240">
        <v>3</v>
      </c>
      <c r="R240">
        <v>307</v>
      </c>
      <c r="S240">
        <v>921</v>
      </c>
      <c r="V240" t="str">
        <f t="shared" si="22"/>
        <v>С113-1465-8варіант29</v>
      </c>
      <c r="W240" t="e">
        <f t="shared" si="23"/>
        <v>#N/A</v>
      </c>
      <c r="X240" t="s">
        <v>3316</v>
      </c>
      <c r="Y240" s="7" t="s">
        <v>35</v>
      </c>
      <c r="Z240" s="7">
        <v>3</v>
      </c>
      <c r="AA240" s="7">
        <v>307</v>
      </c>
      <c r="AB240" s="37">
        <v>921</v>
      </c>
      <c r="AC240" s="37">
        <v>921</v>
      </c>
    </row>
    <row r="241" spans="1:29" x14ac:dyDescent="0.2">
      <c r="A241" s="5" t="s">
        <v>1657</v>
      </c>
      <c r="B241" s="21" t="str">
        <f>VLOOKUP(A241,Sheet!B$3:G$2921,2,0)</f>
        <v>Установлення вимикачiв незаглибленого
типу при вiдкритiй проводцi</v>
      </c>
      <c r="C241" s="22" t="str">
        <f>VLOOKUP(A241,Sheet!B$3:G$2921,3,0)</f>
        <v>100шт</v>
      </c>
      <c r="D241" s="23">
        <v>0.02</v>
      </c>
      <c r="E241" s="24" t="e">
        <f>VLOOKUP(A241,N$3:S$1271,4,FALSE)</f>
        <v>#N/A</v>
      </c>
      <c r="F241" s="30">
        <f t="shared" si="18"/>
        <v>0.02</v>
      </c>
      <c r="G241" s="25">
        <f>VLOOKUP(A241,Sheet!B$3:G$2921,5,0)</f>
        <v>1848.23</v>
      </c>
      <c r="H241" s="24" t="e">
        <f>VLOOKUP(A241,N$3:S$1271,5,FALSE)</f>
        <v>#N/A</v>
      </c>
      <c r="I241" s="30">
        <f t="shared" si="19"/>
        <v>1848.23</v>
      </c>
      <c r="J241" s="25">
        <f>VLOOKUP(A241,Sheet!B$3:G$2921,6,0)</f>
        <v>36.96</v>
      </c>
      <c r="K241" s="26" t="e">
        <f t="shared" si="20"/>
        <v>#N/A</v>
      </c>
      <c r="L241" s="30">
        <f t="shared" si="21"/>
        <v>36.96</v>
      </c>
      <c r="N241" t="s">
        <v>4573</v>
      </c>
      <c r="O241" t="s">
        <v>3317</v>
      </c>
      <c r="P241" t="s">
        <v>35</v>
      </c>
      <c r="Q241">
        <v>3</v>
      </c>
      <c r="R241">
        <v>13.86</v>
      </c>
      <c r="S241">
        <v>41.58</v>
      </c>
      <c r="V241" t="str">
        <f t="shared" si="22"/>
        <v>С113-1465-8варіант30</v>
      </c>
      <c r="W241" t="e">
        <f t="shared" si="23"/>
        <v>#N/A</v>
      </c>
      <c r="X241" t="s">
        <v>3317</v>
      </c>
      <c r="Y241" s="7" t="s">
        <v>35</v>
      </c>
      <c r="Z241" s="7">
        <v>3</v>
      </c>
      <c r="AA241" s="7">
        <v>13.86</v>
      </c>
      <c r="AB241" s="37">
        <v>41.58</v>
      </c>
      <c r="AC241" s="37">
        <v>41.58</v>
      </c>
    </row>
    <row r="242" spans="1:29" x14ac:dyDescent="0.2">
      <c r="A242" s="5" t="s">
        <v>1619</v>
      </c>
      <c r="B242" s="21" t="str">
        <f>VLOOKUP(A242,Sheet!B$3:G$2921,2,0)</f>
        <v>Установлення вимикачiв, перемикачiв
пакетних 2-х i 3-х полюсних на струм до
25 А</v>
      </c>
      <c r="C242" s="22" t="str">
        <f>VLOOKUP(A242,Sheet!B$3:G$2921,3,0)</f>
        <v>100шт</v>
      </c>
      <c r="D242" s="23">
        <v>0.24</v>
      </c>
      <c r="E242" s="24" t="e">
        <f>VLOOKUP(A242,N$3:S$1271,4,FALSE)</f>
        <v>#N/A</v>
      </c>
      <c r="F242" s="30">
        <f t="shared" si="18"/>
        <v>0.24</v>
      </c>
      <c r="G242" s="25">
        <f>VLOOKUP(A242,Sheet!B$3:G$2921,5,0)</f>
        <v>13954.92</v>
      </c>
      <c r="H242" s="24" t="e">
        <f>VLOOKUP(A242,N$3:S$1271,5,FALSE)</f>
        <v>#N/A</v>
      </c>
      <c r="I242" s="30">
        <f t="shared" si="19"/>
        <v>13954.92</v>
      </c>
      <c r="J242" s="25">
        <f>VLOOKUP(A242,Sheet!B$3:G$2921,6,0)</f>
        <v>3070.08</v>
      </c>
      <c r="K242" s="26" t="e">
        <f t="shared" si="20"/>
        <v>#N/A</v>
      </c>
      <c r="L242" s="30">
        <f t="shared" si="21"/>
        <v>3070.08</v>
      </c>
      <c r="N242" t="s">
        <v>4574</v>
      </c>
      <c r="O242" t="s">
        <v>3318</v>
      </c>
      <c r="P242" t="s">
        <v>35</v>
      </c>
      <c r="Q242">
        <v>22</v>
      </c>
      <c r="R242">
        <v>18.350000000000001</v>
      </c>
      <c r="S242">
        <v>403.7</v>
      </c>
      <c r="V242" t="str">
        <f t="shared" si="22"/>
        <v>С113-1465-8варіант31</v>
      </c>
      <c r="W242" t="e">
        <f t="shared" si="23"/>
        <v>#N/A</v>
      </c>
      <c r="X242" t="s">
        <v>3318</v>
      </c>
      <c r="Y242" s="7" t="s">
        <v>35</v>
      </c>
      <c r="Z242" s="7">
        <v>22</v>
      </c>
      <c r="AA242" s="7">
        <v>18.350000000000001</v>
      </c>
      <c r="AB242" s="37">
        <v>403.7</v>
      </c>
      <c r="AC242" s="37">
        <v>403.7</v>
      </c>
    </row>
    <row r="243" spans="1:29" x14ac:dyDescent="0.2">
      <c r="A243" s="5" t="s">
        <v>1651</v>
      </c>
      <c r="B243" s="21" t="str">
        <f>VLOOKUP(A243,Sheet!B$3:G$2921,2,0)</f>
        <v>Установлення вимикачiв заглибленого
типу при схованiй проводцi одноклавiшних</v>
      </c>
      <c r="C243" s="22" t="str">
        <f>VLOOKUP(A243,Sheet!B$3:G$2921,3,0)</f>
        <v>100шт</v>
      </c>
      <c r="D243" s="23">
        <v>0.33</v>
      </c>
      <c r="E243" s="24" t="e">
        <f>VLOOKUP(A243,N$3:S$1271,4,FALSE)</f>
        <v>#N/A</v>
      </c>
      <c r="F243" s="30">
        <f t="shared" si="18"/>
        <v>0.33</v>
      </c>
      <c r="G243" s="25">
        <f>VLOOKUP(A243,Sheet!B$3:G$2921,5,0)</f>
        <v>1741.19</v>
      </c>
      <c r="H243" s="24" t="e">
        <f>VLOOKUP(A243,N$3:S$1271,5,FALSE)</f>
        <v>#N/A</v>
      </c>
      <c r="I243" s="30">
        <f t="shared" si="19"/>
        <v>1741.19</v>
      </c>
      <c r="J243" s="25">
        <f>VLOOKUP(A243,Sheet!B$3:G$2921,6,0)</f>
        <v>539.77</v>
      </c>
      <c r="K243" s="26" t="e">
        <f t="shared" si="20"/>
        <v>#N/A</v>
      </c>
      <c r="L243" s="30">
        <f t="shared" si="21"/>
        <v>539.77</v>
      </c>
      <c r="N243" t="s">
        <v>4575</v>
      </c>
      <c r="O243" t="s">
        <v>3319</v>
      </c>
      <c r="P243" t="s">
        <v>35</v>
      </c>
      <c r="Q243">
        <v>8</v>
      </c>
      <c r="R243">
        <v>217.14</v>
      </c>
      <c r="S243">
        <v>1737.12</v>
      </c>
      <c r="V243" t="str">
        <f t="shared" si="22"/>
        <v>С113-1465-8варіант32</v>
      </c>
      <c r="W243" t="e">
        <f t="shared" si="23"/>
        <v>#N/A</v>
      </c>
      <c r="X243" t="s">
        <v>3319</v>
      </c>
      <c r="Y243" s="7" t="s">
        <v>35</v>
      </c>
      <c r="Z243" s="7">
        <v>8</v>
      </c>
      <c r="AA243" s="7">
        <v>217.14</v>
      </c>
      <c r="AB243" s="37">
        <v>1737.12</v>
      </c>
      <c r="AC243" s="37">
        <v>1737.12</v>
      </c>
    </row>
    <row r="244" spans="1:29" x14ac:dyDescent="0.2">
      <c r="A244" s="5" t="s">
        <v>1655</v>
      </c>
      <c r="B244" s="21" t="str">
        <f>VLOOKUP(A244,Sheet!B$3:G$2921,2,0)</f>
        <v>Установлення вимикачiв заглибленого
типу при схованiй проводцi двоклавiшних</v>
      </c>
      <c r="C244" s="22" t="str">
        <f>VLOOKUP(A244,Sheet!B$3:G$2921,3,0)</f>
        <v>100шт</v>
      </c>
      <c r="D244" s="23">
        <v>0.15</v>
      </c>
      <c r="E244" s="24" t="e">
        <f>VLOOKUP(A244,N$3:S$1271,4,FALSE)</f>
        <v>#N/A</v>
      </c>
      <c r="F244" s="30">
        <f t="shared" si="18"/>
        <v>0.15</v>
      </c>
      <c r="G244" s="25">
        <f>VLOOKUP(A244,Sheet!B$3:G$2921,5,0)</f>
        <v>1842.44</v>
      </c>
      <c r="H244" s="24" t="e">
        <f>VLOOKUP(A244,N$3:S$1271,5,FALSE)</f>
        <v>#N/A</v>
      </c>
      <c r="I244" s="30">
        <f t="shared" si="19"/>
        <v>1842.44</v>
      </c>
      <c r="J244" s="25">
        <f>VLOOKUP(A244,Sheet!B$3:G$2921,6,0)</f>
        <v>276.37</v>
      </c>
      <c r="K244" s="26" t="e">
        <f t="shared" si="20"/>
        <v>#N/A</v>
      </c>
      <c r="L244" s="30">
        <f t="shared" si="21"/>
        <v>276.37</v>
      </c>
      <c r="N244" t="s">
        <v>4576</v>
      </c>
      <c r="O244" t="s">
        <v>3320</v>
      </c>
      <c r="P244" t="s">
        <v>35</v>
      </c>
      <c r="Q244">
        <v>1</v>
      </c>
      <c r="R244">
        <v>16.21</v>
      </c>
      <c r="S244">
        <v>16.21</v>
      </c>
      <c r="V244" t="str">
        <f t="shared" si="22"/>
        <v>С113-1778Аваріант1</v>
      </c>
      <c r="W244" t="e">
        <f t="shared" si="23"/>
        <v>#N/A</v>
      </c>
      <c r="X244" t="s">
        <v>3320</v>
      </c>
      <c r="Y244" s="7" t="s">
        <v>35</v>
      </c>
      <c r="Z244" s="7">
        <v>1</v>
      </c>
      <c r="AA244" s="7">
        <v>16.21</v>
      </c>
      <c r="AB244" s="37">
        <v>16.21</v>
      </c>
      <c r="AC244" s="37">
        <v>16.21</v>
      </c>
    </row>
    <row r="245" spans="1:29" x14ac:dyDescent="0.2">
      <c r="A245" s="5" t="s">
        <v>2089</v>
      </c>
      <c r="B245" s="21" t="str">
        <f>VLOOKUP(A245,Sheet!B$3:G$2921,2,0)</f>
        <v>Установлення штепсельних розеток
незаглибленого типу при вiдкритiй проводцi</v>
      </c>
      <c r="C245" s="22" t="str">
        <f>VLOOKUP(A245,Sheet!B$3:G$2921,3,0)</f>
        <v>100шт</v>
      </c>
      <c r="D245" s="23">
        <v>0.01</v>
      </c>
      <c r="E245" s="24" t="e">
        <f>VLOOKUP(A245,N$3:S$1271,4,FALSE)</f>
        <v>#N/A</v>
      </c>
      <c r="F245" s="30">
        <f t="shared" si="18"/>
        <v>0.01</v>
      </c>
      <c r="G245" s="25">
        <f>VLOOKUP(A245,Sheet!B$3:G$2921,5,0)</f>
        <v>1715.95</v>
      </c>
      <c r="H245" s="24" t="e">
        <f>VLOOKUP(A245,N$3:S$1271,5,FALSE)</f>
        <v>#N/A</v>
      </c>
      <c r="I245" s="30">
        <f t="shared" si="19"/>
        <v>1715.95</v>
      </c>
      <c r="J245" s="25">
        <f>VLOOKUP(A245,Sheet!B$3:G$2921,6,0)</f>
        <v>17.16</v>
      </c>
      <c r="K245" s="26" t="e">
        <f t="shared" si="20"/>
        <v>#N/A</v>
      </c>
      <c r="L245" s="30">
        <f t="shared" si="21"/>
        <v>17.16</v>
      </c>
      <c r="N245" t="s">
        <v>4577</v>
      </c>
      <c r="O245" t="s">
        <v>3321</v>
      </c>
      <c r="P245" t="s">
        <v>35</v>
      </c>
      <c r="Q245">
        <v>2</v>
      </c>
      <c r="R245">
        <v>15.31</v>
      </c>
      <c r="S245">
        <v>30.62</v>
      </c>
      <c r="V245" t="str">
        <f t="shared" si="22"/>
        <v>С113-1778Аваріант2</v>
      </c>
      <c r="W245" t="e">
        <f t="shared" si="23"/>
        <v>#N/A</v>
      </c>
      <c r="X245" t="s">
        <v>3321</v>
      </c>
      <c r="Y245" s="7" t="s">
        <v>35</v>
      </c>
      <c r="Z245" s="7">
        <v>2</v>
      </c>
      <c r="AA245" s="7">
        <v>15.31</v>
      </c>
      <c r="AB245" s="37">
        <v>30.62</v>
      </c>
      <c r="AC245" s="37">
        <v>30.62</v>
      </c>
    </row>
    <row r="246" spans="1:29" x14ac:dyDescent="0.2">
      <c r="A246" s="5" t="s">
        <v>1672</v>
      </c>
      <c r="B246" s="21" t="str">
        <f>VLOOKUP(A246,Sheet!B$3:G$2921,2,0)</f>
        <v>Прокладання вiнiпластових труб, що
поставляються прямими трубами
довжиною 5-7 м, по стiнах i колонах iз
крiпленням накладними скобами, дiаметр
умовного проходу до 50 мм</v>
      </c>
      <c r="C246" s="22" t="str">
        <f>VLOOKUP(A246,Sheet!B$3:G$2921,3,0)</f>
        <v>100м</v>
      </c>
      <c r="D246" s="23">
        <v>13.4</v>
      </c>
      <c r="E246" s="24">
        <f>VLOOKUP(A246,N$3:S$1271,4,FALSE)</f>
        <v>0.60000000000000009</v>
      </c>
      <c r="F246" s="30">
        <f t="shared" si="18"/>
        <v>12.8</v>
      </c>
      <c r="G246" s="25">
        <f>VLOOKUP(A246,Sheet!B$3:G$2921,5,0)</f>
        <v>4494.45</v>
      </c>
      <c r="H246" s="24">
        <f>VLOOKUP(A246,N$3:S$1271,5,FALSE)</f>
        <v>3081.7</v>
      </c>
      <c r="I246" s="30">
        <f t="shared" si="19"/>
        <v>1412.75</v>
      </c>
      <c r="J246" s="25">
        <f>VLOOKUP(A246,Sheet!B$3:G$2921,6,0)</f>
        <v>60225.63</v>
      </c>
      <c r="K246" s="26">
        <f t="shared" si="20"/>
        <v>1849.02</v>
      </c>
      <c r="L246" s="30">
        <f t="shared" si="21"/>
        <v>58376.61</v>
      </c>
      <c r="N246" t="s">
        <v>4578</v>
      </c>
      <c r="O246" t="s">
        <v>3322</v>
      </c>
      <c r="P246" t="s">
        <v>35</v>
      </c>
      <c r="Q246">
        <v>1</v>
      </c>
      <c r="R246">
        <v>13.28</v>
      </c>
      <c r="S246">
        <v>13.28</v>
      </c>
      <c r="V246" t="str">
        <f t="shared" si="22"/>
        <v>С113-1783Аваріант1</v>
      </c>
      <c r="W246" t="e">
        <f t="shared" si="23"/>
        <v>#N/A</v>
      </c>
      <c r="X246" t="s">
        <v>3322</v>
      </c>
      <c r="Y246" s="7" t="s">
        <v>35</v>
      </c>
      <c r="Z246" s="7">
        <v>1</v>
      </c>
      <c r="AA246" s="7">
        <v>13.28</v>
      </c>
      <c r="AB246" s="37">
        <v>13.28</v>
      </c>
      <c r="AC246" s="37">
        <v>13.28</v>
      </c>
    </row>
    <row r="247" spans="1:29" x14ac:dyDescent="0.2">
      <c r="A247" s="5" t="s">
        <v>2092</v>
      </c>
      <c r="B247" s="21" t="str">
        <f>VLOOKUP(A247,Sheet!B$3:G$2921,2,0)</f>
        <v>Прокладання вiнiпластових труб, що
поставляються прямими трубами
довжиною 5-7 м, по основi пiдлоги, дiаметр
умовного проходу до 25 мм</v>
      </c>
      <c r="C247" s="22" t="str">
        <f>VLOOKUP(A247,Sheet!B$3:G$2921,3,0)</f>
        <v>100м</v>
      </c>
      <c r="D247" s="23">
        <v>0.04</v>
      </c>
      <c r="E247" s="24">
        <f>VLOOKUP(A247,N$3:S$1271,4,FALSE)</f>
        <v>0.04</v>
      </c>
      <c r="F247" s="30">
        <f t="shared" si="18"/>
        <v>0</v>
      </c>
      <c r="G247" s="25">
        <f>VLOOKUP(A247,Sheet!B$3:G$2921,5,0)</f>
        <v>731.88</v>
      </c>
      <c r="H247" s="24">
        <f>VLOOKUP(A247,N$3:S$1271,5,FALSE)</f>
        <v>624.17999999999995</v>
      </c>
      <c r="I247" s="30">
        <f t="shared" si="19"/>
        <v>107.70000000000005</v>
      </c>
      <c r="J247" s="25">
        <f>VLOOKUP(A247,Sheet!B$3:G$2921,6,0)</f>
        <v>29.28</v>
      </c>
      <c r="K247" s="26">
        <f t="shared" si="20"/>
        <v>24.97</v>
      </c>
      <c r="L247" s="30">
        <f t="shared" si="21"/>
        <v>4.3100000000000023</v>
      </c>
      <c r="N247" t="s">
        <v>4579</v>
      </c>
      <c r="O247" t="s">
        <v>3323</v>
      </c>
      <c r="P247" t="s">
        <v>35</v>
      </c>
      <c r="Q247">
        <v>2</v>
      </c>
      <c r="R247">
        <v>17.05</v>
      </c>
      <c r="S247">
        <v>34.1</v>
      </c>
      <c r="V247" t="str">
        <f t="shared" si="22"/>
        <v>С113-1783Аваріант2</v>
      </c>
      <c r="W247" t="e">
        <f t="shared" si="23"/>
        <v>#N/A</v>
      </c>
      <c r="X247" t="s">
        <v>3323</v>
      </c>
      <c r="Y247" s="7" t="s">
        <v>35</v>
      </c>
      <c r="Z247" s="7">
        <v>2</v>
      </c>
      <c r="AA247" s="7">
        <v>17.05</v>
      </c>
      <c r="AB247" s="37">
        <v>34.1</v>
      </c>
      <c r="AC247" s="37">
        <v>34.1</v>
      </c>
    </row>
    <row r="248" spans="1:29" x14ac:dyDescent="0.2">
      <c r="A248" s="5" t="s">
        <v>1616</v>
      </c>
      <c r="B248" s="21" t="str">
        <f>VLOOKUP(A248,Sheet!B$3:G$2921,2,0)</f>
        <v>Установлення групових щиткiв
освiтлювальних на конструкцiї у готовiй
нiшi або на стiнi, масою до 6 кг</v>
      </c>
      <c r="C248" s="22" t="str">
        <f>VLOOKUP(A248,Sheet!B$3:G$2921,3,0)</f>
        <v>шт</v>
      </c>
      <c r="D248" s="23">
        <v>4</v>
      </c>
      <c r="E248" s="24" t="e">
        <f>VLOOKUP(A248,N$3:S$1271,4,FALSE)</f>
        <v>#N/A</v>
      </c>
      <c r="F248" s="30">
        <f t="shared" si="18"/>
        <v>4</v>
      </c>
      <c r="G248" s="25">
        <f>VLOOKUP(A248,Sheet!B$3:G$2921,5,0)</f>
        <v>443</v>
      </c>
      <c r="H248" s="24" t="e">
        <f>VLOOKUP(A248,N$3:S$1271,5,FALSE)</f>
        <v>#N/A</v>
      </c>
      <c r="I248" s="30">
        <f t="shared" si="19"/>
        <v>443</v>
      </c>
      <c r="J248" s="25">
        <f>VLOOKUP(A248,Sheet!B$3:G$2921,6,0)</f>
        <v>886</v>
      </c>
      <c r="K248" s="26" t="e">
        <f t="shared" si="20"/>
        <v>#N/A</v>
      </c>
      <c r="L248" s="30">
        <f t="shared" si="21"/>
        <v>886</v>
      </c>
      <c r="N248" t="s">
        <v>4580</v>
      </c>
      <c r="O248" t="s">
        <v>3324</v>
      </c>
      <c r="P248" t="s">
        <v>35</v>
      </c>
      <c r="Q248">
        <v>8</v>
      </c>
      <c r="R248">
        <v>292.45999999999998</v>
      </c>
      <c r="S248">
        <v>584.91999999999996</v>
      </c>
      <c r="V248" t="str">
        <f t="shared" si="22"/>
        <v>С113-1878-2-Мваріант1</v>
      </c>
      <c r="W248" t="e">
        <f t="shared" si="23"/>
        <v>#N/A</v>
      </c>
      <c r="X248" t="s">
        <v>3324</v>
      </c>
      <c r="Y248" s="7" t="s">
        <v>35</v>
      </c>
      <c r="Z248" s="7">
        <v>8</v>
      </c>
      <c r="AA248" s="7">
        <v>292.45999999999998</v>
      </c>
      <c r="AB248" s="37">
        <v>584.91999999999996</v>
      </c>
      <c r="AC248" s="37">
        <v>584.91999999999996</v>
      </c>
    </row>
    <row r="249" spans="1:29" x14ac:dyDescent="0.2">
      <c r="A249" s="5" t="s">
        <v>1675</v>
      </c>
      <c r="B249" s="21" t="str">
        <f>VLOOKUP(A249,Sheet!B$3:G$2921,2,0)</f>
        <v>Затягування у прокладенi труби або
металевi рукави проводу першого
одножильного або багатожильного у
загальному обплетеннi сумарним
перерiзом до 6 мм2</v>
      </c>
      <c r="C249" s="22" t="str">
        <f>VLOOKUP(A249,Sheet!B$3:G$2921,3,0)</f>
        <v>100м</v>
      </c>
      <c r="D249" s="23">
        <v>15.89</v>
      </c>
      <c r="E249" s="24">
        <f>VLOOKUP(A249,N$3:S$1271,4,FALSE)</f>
        <v>15.89</v>
      </c>
      <c r="F249" s="30">
        <f t="shared" si="18"/>
        <v>0</v>
      </c>
      <c r="G249" s="25">
        <f>VLOOKUP(A249,Sheet!B$3:G$2921,5,0)</f>
        <v>683.12</v>
      </c>
      <c r="H249" s="24">
        <f>VLOOKUP(A249,N$3:S$1271,5,FALSE)</f>
        <v>546.44000000000005</v>
      </c>
      <c r="I249" s="30">
        <f t="shared" si="19"/>
        <v>136.67999999999995</v>
      </c>
      <c r="J249" s="25">
        <f>VLOOKUP(A249,Sheet!B$3:G$2921,6,0)</f>
        <v>10130.67</v>
      </c>
      <c r="K249" s="26">
        <f t="shared" si="20"/>
        <v>8103.71</v>
      </c>
      <c r="L249" s="30">
        <f t="shared" si="21"/>
        <v>2026.96</v>
      </c>
      <c r="N249" t="s">
        <v>4581</v>
      </c>
      <c r="O249" t="s">
        <v>3325</v>
      </c>
      <c r="P249" t="s">
        <v>35</v>
      </c>
      <c r="Q249">
        <v>4</v>
      </c>
      <c r="R249">
        <v>192.16</v>
      </c>
      <c r="S249">
        <v>384.32</v>
      </c>
      <c r="V249" t="str">
        <f t="shared" si="22"/>
        <v>С113-1878-2-Мваріант2</v>
      </c>
      <c r="W249" t="e">
        <f t="shared" si="23"/>
        <v>#N/A</v>
      </c>
      <c r="X249" t="s">
        <v>3325</v>
      </c>
      <c r="Y249" s="7" t="s">
        <v>35</v>
      </c>
      <c r="Z249" s="7">
        <v>4</v>
      </c>
      <c r="AA249" s="7">
        <v>192.16</v>
      </c>
      <c r="AB249" s="37">
        <v>384.32</v>
      </c>
      <c r="AC249" s="37">
        <v>384.32</v>
      </c>
    </row>
    <row r="250" spans="1:29" x14ac:dyDescent="0.2">
      <c r="A250" s="5" t="s">
        <v>1677</v>
      </c>
      <c r="B250" s="21" t="str">
        <f>VLOOKUP(A250,Sheet!B$3:G$2921,2,0)</f>
        <v>Затягування у прокладенi труби або
металевi рукави кожного наступного
проводу одножильного або
багатожильного у загальному обплетеннi
сумарним перерiзом до 6 мм2</v>
      </c>
      <c r="C250" s="22" t="str">
        <f>VLOOKUP(A250,Sheet!B$3:G$2921,3,0)</f>
        <v>100м</v>
      </c>
      <c r="D250" s="23">
        <v>0.87</v>
      </c>
      <c r="E250" s="24">
        <f>VLOOKUP(A250,N$3:S$1271,4,FALSE)</f>
        <v>0.87</v>
      </c>
      <c r="F250" s="30">
        <f t="shared" si="18"/>
        <v>0</v>
      </c>
      <c r="G250" s="25">
        <f>VLOOKUP(A250,Sheet!B$3:G$2921,5,0)</f>
        <v>369.1</v>
      </c>
      <c r="H250" s="24">
        <f>VLOOKUP(A250,N$3:S$1271,5,FALSE)</f>
        <v>235.73</v>
      </c>
      <c r="I250" s="30">
        <f t="shared" si="19"/>
        <v>133.37000000000003</v>
      </c>
      <c r="J250" s="25">
        <f>VLOOKUP(A250,Sheet!B$3:G$2921,6,0)</f>
        <v>321.12</v>
      </c>
      <c r="K250" s="26">
        <f t="shared" si="20"/>
        <v>205.09</v>
      </c>
      <c r="L250" s="30">
        <f t="shared" si="21"/>
        <v>116.03</v>
      </c>
      <c r="N250" t="s">
        <v>4582</v>
      </c>
      <c r="O250" t="s">
        <v>3326</v>
      </c>
      <c r="P250" t="s">
        <v>35</v>
      </c>
      <c r="Q250">
        <v>2</v>
      </c>
      <c r="R250">
        <v>436.96</v>
      </c>
      <c r="S250">
        <v>873.92</v>
      </c>
      <c r="V250" t="str">
        <f t="shared" si="22"/>
        <v>С113-1878-2-Мваріант3</v>
      </c>
      <c r="W250" t="e">
        <f t="shared" si="23"/>
        <v>#N/A</v>
      </c>
      <c r="X250" t="s">
        <v>3326</v>
      </c>
      <c r="Y250" s="7" t="s">
        <v>35</v>
      </c>
      <c r="Z250" s="7">
        <v>2</v>
      </c>
      <c r="AA250" s="7">
        <v>436.96</v>
      </c>
      <c r="AB250" s="37">
        <v>873.92</v>
      </c>
      <c r="AC250" s="37">
        <v>873.92</v>
      </c>
    </row>
    <row r="251" spans="1:29" x14ac:dyDescent="0.2">
      <c r="A251" s="5" t="s">
        <v>2321</v>
      </c>
      <c r="B251" s="21" t="str">
        <f>VLOOKUP(A251,Sheet!B$3:G$2921,2,0)</f>
        <v>Улаштування круглих збiрних
залiзобетонних каналiзацiйних колодязiв
дiаметром 1,5 м у мокрих ґрунтах</v>
      </c>
      <c r="C251" s="22" t="str">
        <f>VLOOKUP(A251,Sheet!B$3:G$2921,3,0)</f>
        <v>10м3</v>
      </c>
      <c r="D251" s="23">
        <v>0.87050000000000005</v>
      </c>
      <c r="E251" s="24">
        <f>VLOOKUP(A251,N$3:S$1271,4,FALSE)</f>
        <v>0.41200000000000003</v>
      </c>
      <c r="F251" s="30">
        <f t="shared" si="18"/>
        <v>0.45850000000000002</v>
      </c>
      <c r="G251" s="25">
        <f>VLOOKUP(A251,Sheet!B$3:G$2921,5,0)</f>
        <v>45179.85</v>
      </c>
      <c r="H251" s="24">
        <f>VLOOKUP(A251,N$3:S$1271,5,FALSE)</f>
        <v>39000.28</v>
      </c>
      <c r="I251" s="30">
        <f t="shared" si="19"/>
        <v>6179.57</v>
      </c>
      <c r="J251" s="25">
        <f>VLOOKUP(A251,Sheet!B$3:G$2921,6,0)</f>
        <v>19314.39</v>
      </c>
      <c r="K251" s="26">
        <f t="shared" si="20"/>
        <v>4836.03</v>
      </c>
      <c r="L251" s="30">
        <f t="shared" si="21"/>
        <v>14478.36</v>
      </c>
      <c r="N251" t="s">
        <v>4583</v>
      </c>
      <c r="O251" t="s">
        <v>3327</v>
      </c>
      <c r="P251" t="s">
        <v>35</v>
      </c>
      <c r="Q251">
        <v>300</v>
      </c>
      <c r="R251">
        <v>575.91999999999996</v>
      </c>
      <c r="S251">
        <v>172776</v>
      </c>
      <c r="V251" t="str">
        <f t="shared" si="22"/>
        <v>С113-1878-5варіант1</v>
      </c>
      <c r="W251" t="e">
        <f t="shared" si="23"/>
        <v>#N/A</v>
      </c>
      <c r="X251" t="s">
        <v>3327</v>
      </c>
      <c r="Y251" s="7" t="s">
        <v>35</v>
      </c>
      <c r="Z251" s="7">
        <v>300</v>
      </c>
      <c r="AA251" s="7">
        <v>575.91999999999996</v>
      </c>
      <c r="AB251" s="37">
        <v>172776</v>
      </c>
      <c r="AC251" s="37">
        <v>172776</v>
      </c>
    </row>
    <row r="252" spans="1:29" x14ac:dyDescent="0.2">
      <c r="A252" s="5" t="s">
        <v>2287</v>
      </c>
      <c r="B252" s="21" t="str">
        <f>VLOOKUP(A252,Sheet!B$3:G$2921,2,0)</f>
        <v>Приєднання каналiзацiйних трубопроводiв
до iснуючої мережi в мокрих ґрунтах</v>
      </c>
      <c r="C252" s="22" t="str">
        <f>VLOOKUP(A252,Sheet!B$3:G$2921,3,0)</f>
        <v>шт</v>
      </c>
      <c r="D252" s="23">
        <v>4</v>
      </c>
      <c r="E252" s="24">
        <f>VLOOKUP(A252,N$3:S$1271,4,FALSE)</f>
        <v>4</v>
      </c>
      <c r="F252" s="30">
        <f t="shared" si="18"/>
        <v>0</v>
      </c>
      <c r="G252" s="25">
        <f>VLOOKUP(A252,Sheet!B$3:G$2921,5,0)</f>
        <v>2217.09</v>
      </c>
      <c r="H252" s="24">
        <f>VLOOKUP(A252,N$3:S$1271,5,FALSE)</f>
        <v>2150.12</v>
      </c>
      <c r="I252" s="30">
        <f t="shared" si="19"/>
        <v>66.970000000000255</v>
      </c>
      <c r="J252" s="25">
        <f>VLOOKUP(A252,Sheet!B$3:G$2921,6,0)</f>
        <v>2217.09</v>
      </c>
      <c r="K252" s="26">
        <f t="shared" si="20"/>
        <v>2150.12</v>
      </c>
      <c r="L252" s="30">
        <f t="shared" si="21"/>
        <v>66.970000000000255</v>
      </c>
      <c r="N252" t="s">
        <v>4584</v>
      </c>
      <c r="O252" t="s">
        <v>3328</v>
      </c>
      <c r="P252" t="s">
        <v>69</v>
      </c>
      <c r="Q252">
        <v>25</v>
      </c>
      <c r="R252">
        <v>3230.09</v>
      </c>
      <c r="S252">
        <v>80752.25</v>
      </c>
      <c r="V252" t="str">
        <f t="shared" si="22"/>
        <v>С113-1896-1</v>
      </c>
      <c r="W252" t="e">
        <f t="shared" si="23"/>
        <v>#N/A</v>
      </c>
      <c r="X252" t="s">
        <v>3328</v>
      </c>
      <c r="Y252" s="7" t="s">
        <v>69</v>
      </c>
      <c r="Z252" s="7">
        <v>25</v>
      </c>
      <c r="AA252" s="7">
        <v>3230.09</v>
      </c>
      <c r="AB252" s="37">
        <v>80752.25</v>
      </c>
      <c r="AC252" s="37">
        <v>80752.25</v>
      </c>
    </row>
    <row r="253" spans="1:29" x14ac:dyDescent="0.2">
      <c r="A253" s="5" t="s">
        <v>2310</v>
      </c>
      <c r="B253" s="21" t="str">
        <f>VLOOKUP(A253,Sheet!B$3:G$2921,2,0)</f>
        <v>Установлення люка</v>
      </c>
      <c r="C253" s="22" t="str">
        <f>VLOOKUP(A253,Sheet!B$3:G$2921,3,0)</f>
        <v>шт</v>
      </c>
      <c r="D253" s="23">
        <v>3</v>
      </c>
      <c r="E253" s="24" t="e">
        <f>VLOOKUP(A253,N$3:S$1271,4,FALSE)</f>
        <v>#N/A</v>
      </c>
      <c r="F253" s="30">
        <f t="shared" si="18"/>
        <v>3</v>
      </c>
      <c r="G253" s="25">
        <f>VLOOKUP(A253,Sheet!B$3:G$2921,5,0)</f>
        <v>163.81</v>
      </c>
      <c r="H253" s="24" t="e">
        <f>VLOOKUP(A253,N$3:S$1271,5,FALSE)</f>
        <v>#N/A</v>
      </c>
      <c r="I253" s="30">
        <f t="shared" si="19"/>
        <v>163.81</v>
      </c>
      <c r="J253" s="25">
        <f>VLOOKUP(A253,Sheet!B$3:G$2921,6,0)</f>
        <v>163.81</v>
      </c>
      <c r="K253" s="26" t="e">
        <f t="shared" si="20"/>
        <v>#N/A</v>
      </c>
      <c r="L253" s="30">
        <f t="shared" si="21"/>
        <v>163.81</v>
      </c>
      <c r="N253" t="s">
        <v>4585</v>
      </c>
      <c r="O253" t="s">
        <v>3329</v>
      </c>
      <c r="P253" t="s">
        <v>69</v>
      </c>
      <c r="Q253">
        <v>25</v>
      </c>
      <c r="R253">
        <v>3230.09</v>
      </c>
      <c r="S253">
        <v>80752.25</v>
      </c>
      <c r="V253" t="str">
        <f t="shared" si="22"/>
        <v>С113-1896-1варіант1</v>
      </c>
      <c r="W253" t="e">
        <f t="shared" si="23"/>
        <v>#N/A</v>
      </c>
      <c r="X253" t="s">
        <v>3329</v>
      </c>
      <c r="Y253" s="7" t="s">
        <v>69</v>
      </c>
      <c r="Z253" s="7">
        <v>25</v>
      </c>
      <c r="AA253" s="7">
        <v>3230.09</v>
      </c>
      <c r="AB253" s="37">
        <v>80752.25</v>
      </c>
      <c r="AC253" s="37">
        <v>80752.25</v>
      </c>
    </row>
    <row r="254" spans="1:29" x14ac:dyDescent="0.2">
      <c r="A254" s="5" t="s">
        <v>2453</v>
      </c>
      <c r="B254" s="21" t="str">
        <f>VLOOKUP(A254,Sheet!B$3:G$2921,2,0)</f>
        <v>Демонтаж свiтильникiв</v>
      </c>
      <c r="C254" s="22" t="str">
        <f>VLOOKUP(A254,Sheet!B$3:G$2921,3,0)</f>
        <v>шт</v>
      </c>
      <c r="D254" s="23">
        <v>1</v>
      </c>
      <c r="E254" s="24" t="e">
        <f>VLOOKUP(A254,N$3:S$1271,4,FALSE)</f>
        <v>#N/A</v>
      </c>
      <c r="F254" s="30">
        <f t="shared" si="18"/>
        <v>1</v>
      </c>
      <c r="G254" s="25">
        <f>VLOOKUP(A254,Sheet!B$3:G$2921,5,0)</f>
        <v>265.97000000000003</v>
      </c>
      <c r="H254" s="24" t="e">
        <f>VLOOKUP(A254,N$3:S$1271,5,FALSE)</f>
        <v>#N/A</v>
      </c>
      <c r="I254" s="30">
        <f t="shared" si="19"/>
        <v>265.97000000000003</v>
      </c>
      <c r="J254" s="25">
        <f>VLOOKUP(A254,Sheet!B$3:G$2921,6,0)</f>
        <v>265.97000000000003</v>
      </c>
      <c r="K254" s="26" t="e">
        <f t="shared" si="20"/>
        <v>#N/A</v>
      </c>
      <c r="L254" s="30">
        <f t="shared" si="21"/>
        <v>265.97000000000003</v>
      </c>
      <c r="N254" t="s">
        <v>4586</v>
      </c>
      <c r="O254" t="s">
        <v>3222</v>
      </c>
      <c r="P254" t="s">
        <v>79</v>
      </c>
      <c r="Q254">
        <v>0</v>
      </c>
      <c r="R254">
        <v>9.35</v>
      </c>
      <c r="S254">
        <v>383.88</v>
      </c>
      <c r="V254" t="str">
        <f t="shared" si="22"/>
        <v>С113-2088-1варіант2</v>
      </c>
      <c r="W254" t="e">
        <f t="shared" si="23"/>
        <v>#N/A</v>
      </c>
      <c r="X254" t="s">
        <v>3222</v>
      </c>
      <c r="Y254" s="7" t="s">
        <v>79</v>
      </c>
      <c r="Z254" s="7">
        <v>0</v>
      </c>
      <c r="AA254" s="7">
        <v>9.35</v>
      </c>
      <c r="AB254" s="37">
        <v>383.88</v>
      </c>
      <c r="AC254" s="37">
        <v>383.88</v>
      </c>
    </row>
    <row r="255" spans="1:29" x14ac:dyDescent="0.2">
      <c r="A255" s="5" t="s">
        <v>2261</v>
      </c>
      <c r="B255" s="21" t="str">
        <f>VLOOKUP(A255,Sheet!B$3:G$2921,2,0)</f>
        <v>Улаштування трубопроводiв iз
полiетиленових труб, до 2-х каналiв</v>
      </c>
      <c r="C255" s="22" t="str">
        <f>VLOOKUP(A255,Sheet!B$3:G$2921,3,0)</f>
        <v>км</v>
      </c>
      <c r="D255" s="23">
        <v>5.3999999999999999E-2</v>
      </c>
      <c r="E255" s="24">
        <f>VLOOKUP(A255,N$3:S$1271,4,FALSE)</f>
        <v>3.6999999999999998E-2</v>
      </c>
      <c r="F255" s="30">
        <f t="shared" si="18"/>
        <v>1.7000000000000001E-2</v>
      </c>
      <c r="G255" s="25">
        <f>VLOOKUP(A255,Sheet!B$3:G$2921,5,0)</f>
        <v>15001.38</v>
      </c>
      <c r="H255" s="24">
        <f>VLOOKUP(A255,N$3:S$1271,5,FALSE)</f>
        <v>13801.74</v>
      </c>
      <c r="I255" s="30">
        <f t="shared" si="19"/>
        <v>1199.6399999999994</v>
      </c>
      <c r="J255" s="25">
        <f>VLOOKUP(A255,Sheet!B$3:G$2921,6,0)</f>
        <v>555.04999999999995</v>
      </c>
      <c r="K255" s="26">
        <f t="shared" si="20"/>
        <v>510.66</v>
      </c>
      <c r="L255" s="30">
        <f t="shared" si="21"/>
        <v>44.38999999999993</v>
      </c>
      <c r="N255" t="s">
        <v>4587</v>
      </c>
      <c r="O255" t="s">
        <v>3330</v>
      </c>
      <c r="P255" t="s">
        <v>79</v>
      </c>
      <c r="Q255">
        <v>25</v>
      </c>
      <c r="R255">
        <v>353.54</v>
      </c>
      <c r="S255">
        <v>8838.42</v>
      </c>
      <c r="V255" t="str">
        <f t="shared" si="22"/>
        <v>С113-2088-1варіант3</v>
      </c>
      <c r="W255" t="e">
        <f t="shared" si="23"/>
        <v>#N/A</v>
      </c>
      <c r="X255" t="s">
        <v>3330</v>
      </c>
      <c r="Y255" s="7" t="s">
        <v>79</v>
      </c>
      <c r="Z255" s="7">
        <v>25</v>
      </c>
      <c r="AA255" s="7">
        <v>353.54</v>
      </c>
      <c r="AB255" s="37">
        <v>8838.42</v>
      </c>
      <c r="AC255" s="37">
        <v>8838.42</v>
      </c>
    </row>
    <row r="256" spans="1:29" x14ac:dyDescent="0.2">
      <c r="A256" s="5" t="s">
        <v>2031</v>
      </c>
      <c r="B256" s="21" t="str">
        <f>VLOOKUP(A256,Sheet!B$3:G$2921,2,0)</f>
        <v>Улаштування настилу з рифленої сталi
для пiдпiдлогових каналiв (Лючок)</v>
      </c>
      <c r="C256" s="22" t="str">
        <f>VLOOKUP(A256,Sheet!B$3:G$2921,3,0)</f>
        <v>10м2</v>
      </c>
      <c r="D256" s="23">
        <v>2.7380000000000002E-2</v>
      </c>
      <c r="E256" s="24" t="e">
        <f>VLOOKUP(A256,N$3:S$1271,4,FALSE)</f>
        <v>#N/A</v>
      </c>
      <c r="F256" s="30">
        <f t="shared" si="18"/>
        <v>2.7380000000000002E-2</v>
      </c>
      <c r="G256" s="25">
        <f>VLOOKUP(A256,Sheet!B$3:G$2921,5,0)</f>
        <v>4798.07</v>
      </c>
      <c r="H256" s="24" t="e">
        <f>VLOOKUP(A256,N$3:S$1271,5,FALSE)</f>
        <v>#N/A</v>
      </c>
      <c r="I256" s="30">
        <f t="shared" si="19"/>
        <v>4798.07</v>
      </c>
      <c r="J256" s="25">
        <f>VLOOKUP(A256,Sheet!B$3:G$2921,6,0)</f>
        <v>131.37</v>
      </c>
      <c r="K256" s="26" t="e">
        <f t="shared" si="20"/>
        <v>#N/A</v>
      </c>
      <c r="L256" s="30">
        <f t="shared" si="21"/>
        <v>131.37</v>
      </c>
      <c r="N256" t="s">
        <v>4588</v>
      </c>
      <c r="O256" t="s">
        <v>3331</v>
      </c>
      <c r="P256" t="s">
        <v>35</v>
      </c>
      <c r="Q256">
        <v>6</v>
      </c>
      <c r="R256">
        <v>128.86000000000001</v>
      </c>
      <c r="S256">
        <v>773.16</v>
      </c>
      <c r="V256" t="str">
        <f t="shared" si="22"/>
        <v>С113-82-54-14-1варіант1</v>
      </c>
      <c r="W256" t="e">
        <f t="shared" si="23"/>
        <v>#N/A</v>
      </c>
      <c r="X256" t="s">
        <v>3331</v>
      </c>
      <c r="Y256" s="7" t="s">
        <v>35</v>
      </c>
      <c r="Z256" s="7">
        <v>6</v>
      </c>
      <c r="AA256" s="7">
        <v>128.86000000000001</v>
      </c>
      <c r="AB256" s="37">
        <v>773.16</v>
      </c>
      <c r="AC256" s="37">
        <v>773.16</v>
      </c>
    </row>
    <row r="257" spans="1:29" x14ac:dyDescent="0.2">
      <c r="A257" s="5" t="s">
        <v>2505</v>
      </c>
      <c r="B257" s="21" t="str">
        <f>VLOOKUP(A257,Sheet!B$3:G$2921,2,0)</f>
        <v>Улаштування настилу з рифленої сталi
для пiдпiдлогових каналiв</v>
      </c>
      <c r="C257" s="22" t="str">
        <f>VLOOKUP(A257,Sheet!B$3:G$2921,3,0)</f>
        <v>10м2</v>
      </c>
      <c r="D257" s="23">
        <v>0.25675000000000003</v>
      </c>
      <c r="E257" s="24" t="e">
        <f>VLOOKUP(A257,N$3:S$1271,4,FALSE)</f>
        <v>#N/A</v>
      </c>
      <c r="F257" s="30">
        <f t="shared" si="18"/>
        <v>0.25675000000000003</v>
      </c>
      <c r="G257" s="25">
        <f>VLOOKUP(A257,Sheet!B$3:G$2921,5,0)</f>
        <v>4798.07</v>
      </c>
      <c r="H257" s="24" t="e">
        <f>VLOOKUP(A257,N$3:S$1271,5,FALSE)</f>
        <v>#N/A</v>
      </c>
      <c r="I257" s="30">
        <f t="shared" si="19"/>
        <v>4798.07</v>
      </c>
      <c r="J257" s="25">
        <f>VLOOKUP(A257,Sheet!B$3:G$2921,6,0)</f>
        <v>597.36</v>
      </c>
      <c r="K257" s="26" t="e">
        <f t="shared" si="20"/>
        <v>#N/A</v>
      </c>
      <c r="L257" s="30">
        <f t="shared" si="21"/>
        <v>597.36</v>
      </c>
      <c r="N257" t="s">
        <v>4589</v>
      </c>
      <c r="O257" t="s">
        <v>3332</v>
      </c>
      <c r="P257" t="s">
        <v>60</v>
      </c>
      <c r="Q257">
        <v>14.484</v>
      </c>
      <c r="R257">
        <v>202.29</v>
      </c>
      <c r="S257">
        <v>2929.97</v>
      </c>
      <c r="V257" t="str">
        <f t="shared" si="22"/>
        <v>С114-21-У-1варіант2</v>
      </c>
      <c r="W257" t="e">
        <f t="shared" si="23"/>
        <v>#N/A</v>
      </c>
      <c r="X257" t="s">
        <v>3332</v>
      </c>
      <c r="Y257" s="7" t="s">
        <v>60</v>
      </c>
      <c r="Z257" s="7">
        <v>14.484</v>
      </c>
      <c r="AA257" s="7">
        <v>202.29</v>
      </c>
      <c r="AB257" s="37">
        <v>2929.97</v>
      </c>
      <c r="AC257" s="37">
        <v>2929.97</v>
      </c>
    </row>
    <row r="258" spans="1:29" x14ac:dyDescent="0.2">
      <c r="A258" s="5" t="s">
        <v>191</v>
      </c>
      <c r="B258" s="21" t="str">
        <f>VLOOKUP(A258,Sheet!B$3:G$2921,2,0)</f>
        <v>Заповнення каркасiв стiн
мiнераловатними плитами при товщинi
заповнення 50 мм</v>
      </c>
      <c r="C258" s="22" t="str">
        <f>VLOOKUP(A258,Sheet!B$3:G$2921,3,0)</f>
        <v>100м2</v>
      </c>
      <c r="D258" s="23">
        <v>0.4</v>
      </c>
      <c r="E258" s="24">
        <f>VLOOKUP(A258,N$3:S$1271,4,FALSE)</f>
        <v>-22.435099999999998</v>
      </c>
      <c r="F258" s="30">
        <f t="shared" si="18"/>
        <v>22.835099999999997</v>
      </c>
      <c r="G258" s="25">
        <f>VLOOKUP(A258,Sheet!B$3:G$2921,5,0)</f>
        <v>2183.5100000000002</v>
      </c>
      <c r="H258" s="24">
        <f>VLOOKUP(A258,N$3:S$1271,5,FALSE)</f>
        <v>2192.13</v>
      </c>
      <c r="I258" s="30">
        <f t="shared" si="19"/>
        <v>-8.6199999999998909</v>
      </c>
      <c r="J258" s="25">
        <f>VLOOKUP(A258,Sheet!B$3:G$2921,6,0)</f>
        <v>393.03</v>
      </c>
      <c r="K258" s="26">
        <f t="shared" si="20"/>
        <v>-25655.81</v>
      </c>
      <c r="L258" s="30">
        <f t="shared" si="21"/>
        <v>26048.84</v>
      </c>
      <c r="N258" t="s">
        <v>4590</v>
      </c>
      <c r="O258" t="s">
        <v>3333</v>
      </c>
      <c r="P258" t="s">
        <v>35</v>
      </c>
      <c r="Q258">
        <v>505</v>
      </c>
      <c r="R258">
        <v>9.7100000000000009</v>
      </c>
      <c r="S258">
        <v>291.3</v>
      </c>
      <c r="V258" t="str">
        <f t="shared" si="22"/>
        <v>С114-252-У-1</v>
      </c>
      <c r="W258" t="e">
        <f t="shared" si="23"/>
        <v>#N/A</v>
      </c>
      <c r="X258" t="s">
        <v>3333</v>
      </c>
      <c r="Y258" s="7" t="s">
        <v>35</v>
      </c>
      <c r="Z258" s="7">
        <v>505</v>
      </c>
      <c r="AA258" s="7">
        <v>9.7100000000000009</v>
      </c>
      <c r="AB258" s="37">
        <v>291.3</v>
      </c>
      <c r="AC258" s="37">
        <v>291.3</v>
      </c>
    </row>
    <row r="259" spans="1:29" x14ac:dyDescent="0.2">
      <c r="A259" s="5" t="s">
        <v>193</v>
      </c>
      <c r="B259" s="21" t="str">
        <f>VLOOKUP(A259,Sheet!B$3:G$2921,2,0)</f>
        <v>Заповнення каркасiв стiн
мiнераловатними плитами при товщинi
заповнення 100 мм</v>
      </c>
      <c r="C259" s="22" t="str">
        <f>VLOOKUP(A259,Sheet!B$3:G$2921,3,0)</f>
        <v>100м2</v>
      </c>
      <c r="D259" s="23">
        <v>1.4400000000000002</v>
      </c>
      <c r="E259" s="24" t="e">
        <f>VLOOKUP(A259,N$3:S$1271,4,FALSE)</f>
        <v>#N/A</v>
      </c>
      <c r="F259" s="30">
        <f t="shared" si="18"/>
        <v>1.4400000000000002</v>
      </c>
      <c r="G259" s="25">
        <f>VLOOKUP(A259,Sheet!B$3:G$2921,5,0)</f>
        <v>4360.68</v>
      </c>
      <c r="H259" s="24" t="e">
        <f>VLOOKUP(A259,N$3:S$1271,5,FALSE)</f>
        <v>#N/A</v>
      </c>
      <c r="I259" s="30">
        <f t="shared" si="19"/>
        <v>4360.68</v>
      </c>
      <c r="J259" s="25">
        <f>VLOOKUP(A259,Sheet!B$3:G$2921,6,0)</f>
        <v>915.74</v>
      </c>
      <c r="K259" s="26" t="e">
        <f t="shared" si="20"/>
        <v>#N/A</v>
      </c>
      <c r="L259" s="30">
        <f t="shared" si="21"/>
        <v>915.74</v>
      </c>
      <c r="N259" t="s">
        <v>4591</v>
      </c>
      <c r="O259" t="s">
        <v>3334</v>
      </c>
      <c r="P259" t="s">
        <v>69</v>
      </c>
      <c r="Q259">
        <v>10.199999999999999</v>
      </c>
      <c r="R259">
        <v>105.95</v>
      </c>
      <c r="S259">
        <v>1080.69</v>
      </c>
      <c r="V259" t="str">
        <f t="shared" si="22"/>
        <v>С114-48-1варіант14</v>
      </c>
      <c r="W259" t="e">
        <f t="shared" si="23"/>
        <v>#N/A</v>
      </c>
      <c r="X259" t="s">
        <v>3334</v>
      </c>
      <c r="Y259" s="7" t="s">
        <v>69</v>
      </c>
      <c r="Z259" s="7">
        <v>10.199999999999999</v>
      </c>
      <c r="AA259" s="7">
        <v>105.95</v>
      </c>
      <c r="AB259" s="37">
        <v>1080.69</v>
      </c>
      <c r="AC259" s="37">
        <v>1080.69</v>
      </c>
    </row>
    <row r="260" spans="1:29" x14ac:dyDescent="0.2">
      <c r="A260" s="5" t="s">
        <v>2076</v>
      </c>
      <c r="B260" s="21" t="str">
        <f>VLOOKUP(A260,Sheet!B$3:G$2921,2,0)</f>
        <v>Пробивання прорiзiв в конструкцiях з
бетону</v>
      </c>
      <c r="C260" s="22" t="str">
        <f>VLOOKUP(A260,Sheet!B$3:G$2921,3,0)</f>
        <v>м3</v>
      </c>
      <c r="D260" s="23">
        <v>2.7200000000000002E-2</v>
      </c>
      <c r="E260" s="24">
        <f>VLOOKUP(A260,N$3:S$1271,4,FALSE)</f>
        <v>1.9563999999999999</v>
      </c>
      <c r="F260" s="30">
        <f t="shared" ref="F260:F323" si="24">IFERROR(D260-E260,D260)</f>
        <v>-1.9291999999999998</v>
      </c>
      <c r="G260" s="25">
        <f>VLOOKUP(A260,Sheet!B$3:G$2921,5,0)</f>
        <v>2838.91</v>
      </c>
      <c r="H260" s="24">
        <f>VLOOKUP(A260,N$3:S$1271,5,FALSE)</f>
        <v>3143.07</v>
      </c>
      <c r="I260" s="30">
        <f t="shared" ref="I260:I323" si="25">IFERROR(G260-H260,G260)</f>
        <v>-304.16000000000031</v>
      </c>
      <c r="J260" s="25">
        <f>VLOOKUP(A260,Sheet!B$3:G$2921,6,0)</f>
        <v>25.55</v>
      </c>
      <c r="K260" s="26">
        <f t="shared" ref="K260:K323" si="26">VLOOKUP(A260,N$3:S$1271,6,FALSE)</f>
        <v>57.2</v>
      </c>
      <c r="L260" s="30">
        <f t="shared" ref="L260:L323" si="27">IFERROR(J260-K260,J260)</f>
        <v>-31.650000000000002</v>
      </c>
      <c r="N260" t="s">
        <v>4592</v>
      </c>
      <c r="O260" t="s">
        <v>3335</v>
      </c>
      <c r="P260" t="s">
        <v>69</v>
      </c>
      <c r="Q260">
        <v>12</v>
      </c>
      <c r="R260">
        <v>111.94</v>
      </c>
      <c r="S260">
        <v>1343.28</v>
      </c>
      <c r="V260" t="str">
        <f t="shared" ref="V260:V323" si="28">IFERROR(VLOOKUP(N260,A$3:L$1153,1,FALSE),N260)</f>
        <v>С114-48-1варіант15</v>
      </c>
      <c r="W260" t="e">
        <f t="shared" ref="W260:W323" si="29">VLOOKUP(N260,A$3:L$1153,1,FALSE)</f>
        <v>#N/A</v>
      </c>
      <c r="X260" t="s">
        <v>3335</v>
      </c>
      <c r="Y260" s="7" t="s">
        <v>69</v>
      </c>
      <c r="Z260" s="7">
        <v>12</v>
      </c>
      <c r="AA260" s="7">
        <v>111.94</v>
      </c>
      <c r="AB260" s="37">
        <v>1343.28</v>
      </c>
      <c r="AC260" s="37">
        <v>1343.28</v>
      </c>
    </row>
    <row r="261" spans="1:29" x14ac:dyDescent="0.2">
      <c r="A261" s="5" t="s">
        <v>46</v>
      </c>
      <c r="B261" s="21" t="str">
        <f>VLOOKUP(A261,Sheet!B$3:G$2921,2,0)</f>
        <v>Пробивання прорiзiв в конструкцiях з цегли</v>
      </c>
      <c r="C261" s="22" t="str">
        <f>VLOOKUP(A261,Sheet!B$3:G$2921,3,0)</f>
        <v>м3</v>
      </c>
      <c r="D261" s="23">
        <v>0.7</v>
      </c>
      <c r="E261" s="24">
        <f>VLOOKUP(A261,N$3:S$1271,4,FALSE)</f>
        <v>0.7</v>
      </c>
      <c r="F261" s="30">
        <f t="shared" si="24"/>
        <v>0</v>
      </c>
      <c r="G261" s="25">
        <f>VLOOKUP(A261,Sheet!B$3:G$2921,5,0)</f>
        <v>1493.61</v>
      </c>
      <c r="H261" s="24">
        <f>VLOOKUP(A261,N$3:S$1271,5,FALSE)</f>
        <v>1280.3900000000001</v>
      </c>
      <c r="I261" s="30">
        <f t="shared" si="25"/>
        <v>213.2199999999998</v>
      </c>
      <c r="J261" s="25">
        <f>VLOOKUP(A261,Sheet!B$3:G$2921,6,0)</f>
        <v>1045.53</v>
      </c>
      <c r="K261" s="26">
        <f t="shared" si="26"/>
        <v>896.27</v>
      </c>
      <c r="L261" s="30">
        <f t="shared" si="27"/>
        <v>149.26</v>
      </c>
      <c r="N261" t="s">
        <v>4593</v>
      </c>
      <c r="O261" t="s">
        <v>3336</v>
      </c>
      <c r="P261" t="s">
        <v>69</v>
      </c>
      <c r="Q261">
        <v>79</v>
      </c>
      <c r="R261">
        <v>135.15</v>
      </c>
      <c r="S261">
        <v>6892.65</v>
      </c>
      <c r="V261" t="str">
        <f t="shared" si="28"/>
        <v>С114-48-1варіант16</v>
      </c>
      <c r="W261" t="e">
        <f t="shared" si="29"/>
        <v>#N/A</v>
      </c>
      <c r="X261" t="s">
        <v>3336</v>
      </c>
      <c r="Y261" s="7" t="s">
        <v>69</v>
      </c>
      <c r="Z261" s="7">
        <v>79</v>
      </c>
      <c r="AA261" s="7">
        <v>135.15</v>
      </c>
      <c r="AB261" s="37">
        <v>6892.65</v>
      </c>
      <c r="AC261" s="37">
        <v>6892.65</v>
      </c>
    </row>
    <row r="262" spans="1:29" x14ac:dyDescent="0.2">
      <c r="A262" s="5" t="s">
        <v>2436</v>
      </c>
      <c r="B262" s="21" t="str">
        <f>VLOOKUP(A262,Sheet!B$3:G$2921,2,0)</f>
        <v>Розбирання фундаментiв залiзобетонних</v>
      </c>
      <c r="C262" s="22" t="str">
        <f>VLOOKUP(A262,Sheet!B$3:G$2921,3,0)</f>
        <v>м3</v>
      </c>
      <c r="D262" s="23">
        <v>1.1200000000000001</v>
      </c>
      <c r="E262" s="24">
        <f>VLOOKUP(A262,N$3:S$1271,4,FALSE)</f>
        <v>146.80000000000001</v>
      </c>
      <c r="F262" s="30">
        <f t="shared" si="24"/>
        <v>-145.68</v>
      </c>
      <c r="G262" s="25">
        <f>VLOOKUP(A262,Sheet!B$3:G$2921,5,0)</f>
        <v>4217.1099999999997</v>
      </c>
      <c r="H262" s="24">
        <f>VLOOKUP(A262,N$3:S$1271,5,FALSE)</f>
        <v>2488.29</v>
      </c>
      <c r="I262" s="30">
        <f t="shared" si="25"/>
        <v>1728.8199999999997</v>
      </c>
      <c r="J262" s="25">
        <f>VLOOKUP(A262,Sheet!B$3:G$2921,6,0)</f>
        <v>4723.16</v>
      </c>
      <c r="K262" s="26">
        <f t="shared" si="26"/>
        <v>1492.97</v>
      </c>
      <c r="L262" s="30">
        <f t="shared" si="27"/>
        <v>3230.1899999999996</v>
      </c>
      <c r="N262" t="s">
        <v>4594</v>
      </c>
      <c r="O262" t="s">
        <v>3337</v>
      </c>
      <c r="P262" t="s">
        <v>69</v>
      </c>
      <c r="Q262">
        <v>383</v>
      </c>
      <c r="R262">
        <v>163.98</v>
      </c>
      <c r="S262">
        <v>25088.94</v>
      </c>
      <c r="V262" t="str">
        <f t="shared" si="28"/>
        <v>С114-48-1варіант17</v>
      </c>
      <c r="W262" t="e">
        <f t="shared" si="29"/>
        <v>#N/A</v>
      </c>
      <c r="X262" t="s">
        <v>3337</v>
      </c>
      <c r="Y262" s="7" t="s">
        <v>69</v>
      </c>
      <c r="Z262" s="7">
        <v>383</v>
      </c>
      <c r="AA262" s="7">
        <v>163.98</v>
      </c>
      <c r="AB262" s="37">
        <v>25088.94</v>
      </c>
      <c r="AC262" s="37">
        <v>25088.94</v>
      </c>
    </row>
    <row r="263" spans="1:29" x14ac:dyDescent="0.2">
      <c r="A263" s="5" t="s">
        <v>49</v>
      </c>
      <c r="B263" s="21" t="str">
        <f>VLOOKUP(A263,Sheet!B$3:G$2921,2,0)</f>
        <v>Розбирання цегляних стiн (перегородки)</v>
      </c>
      <c r="C263" s="22" t="str">
        <f>VLOOKUP(A263,Sheet!B$3:G$2921,3,0)</f>
        <v>м3</v>
      </c>
      <c r="D263" s="23">
        <v>4.7</v>
      </c>
      <c r="E263" s="24">
        <f>VLOOKUP(A263,N$3:S$1271,4,FALSE)</f>
        <v>82.65</v>
      </c>
      <c r="F263" s="30">
        <f t="shared" si="24"/>
        <v>-77.95</v>
      </c>
      <c r="G263" s="25">
        <f>VLOOKUP(A263,Sheet!B$3:G$2921,5,0)</f>
        <v>944.42</v>
      </c>
      <c r="H263" s="24">
        <f>VLOOKUP(A263,N$3:S$1271,5,FALSE)</f>
        <v>830.98</v>
      </c>
      <c r="I263" s="30">
        <f t="shared" si="25"/>
        <v>113.43999999999994</v>
      </c>
      <c r="J263" s="25">
        <f>VLOOKUP(A263,Sheet!B$3:G$2921,6,0)</f>
        <v>849.98</v>
      </c>
      <c r="K263" s="26">
        <f t="shared" si="26"/>
        <v>747.88</v>
      </c>
      <c r="L263" s="30">
        <f t="shared" si="27"/>
        <v>102.10000000000002</v>
      </c>
      <c r="N263" t="s">
        <v>4595</v>
      </c>
      <c r="O263" t="s">
        <v>3338</v>
      </c>
      <c r="P263" t="s">
        <v>69</v>
      </c>
      <c r="Q263">
        <v>6</v>
      </c>
      <c r="R263">
        <v>363.71</v>
      </c>
      <c r="S263">
        <v>2182.2600000000002</v>
      </c>
      <c r="V263" t="str">
        <f t="shared" si="28"/>
        <v>С114-48-1варіант18</v>
      </c>
      <c r="W263" t="e">
        <f t="shared" si="29"/>
        <v>#N/A</v>
      </c>
      <c r="X263" t="s">
        <v>3338</v>
      </c>
      <c r="Y263" s="7" t="s">
        <v>69</v>
      </c>
      <c r="Z263" s="7">
        <v>6</v>
      </c>
      <c r="AA263" s="7">
        <v>363.71</v>
      </c>
      <c r="AB263" s="37">
        <v>2182.2600000000002</v>
      </c>
      <c r="AC263" s="37">
        <v>2182.2600000000002</v>
      </c>
    </row>
    <row r="264" spans="1:29" x14ac:dyDescent="0.2">
      <c r="A264" s="5" t="s">
        <v>1904</v>
      </c>
      <c r="B264" s="21" t="str">
        <f>VLOOKUP(A264,Sheet!B$3:G$2921,2,0)</f>
        <v>Розбирання покриття покрiвель з
рулонних матерiалiв</v>
      </c>
      <c r="C264" s="22" t="str">
        <f>VLOOKUP(A264,Sheet!B$3:G$2921,3,0)</f>
        <v>100м2</v>
      </c>
      <c r="D264" s="23">
        <v>3.72</v>
      </c>
      <c r="E264" s="24" t="e">
        <f>VLOOKUP(A264,N$3:S$1271,4,FALSE)</f>
        <v>#N/A</v>
      </c>
      <c r="F264" s="30">
        <f t="shared" si="24"/>
        <v>3.72</v>
      </c>
      <c r="G264" s="25">
        <f>VLOOKUP(A264,Sheet!B$3:G$2921,5,0)</f>
        <v>1485.78</v>
      </c>
      <c r="H264" s="24" t="e">
        <f>VLOOKUP(A264,N$3:S$1271,5,FALSE)</f>
        <v>#N/A</v>
      </c>
      <c r="I264" s="30">
        <f t="shared" si="25"/>
        <v>1485.78</v>
      </c>
      <c r="J264" s="25">
        <f>VLOOKUP(A264,Sheet!B$3:G$2921,6,0)</f>
        <v>5527.1</v>
      </c>
      <c r="K264" s="26" t="e">
        <f t="shared" si="26"/>
        <v>#N/A</v>
      </c>
      <c r="L264" s="30">
        <f t="shared" si="27"/>
        <v>5527.1</v>
      </c>
      <c r="N264" t="s">
        <v>4596</v>
      </c>
      <c r="O264" t="s">
        <v>3339</v>
      </c>
      <c r="P264" t="s">
        <v>69</v>
      </c>
      <c r="Q264">
        <v>148</v>
      </c>
      <c r="R264">
        <v>236.23</v>
      </c>
      <c r="S264">
        <v>34962.04</v>
      </c>
      <c r="V264" t="str">
        <f t="shared" si="28"/>
        <v>С114-48-1варіант19</v>
      </c>
      <c r="W264" t="e">
        <f t="shared" si="29"/>
        <v>#N/A</v>
      </c>
      <c r="X264" t="s">
        <v>3339</v>
      </c>
      <c r="Y264" s="7" t="s">
        <v>69</v>
      </c>
      <c r="Z264" s="7">
        <v>148</v>
      </c>
      <c r="AA264" s="7">
        <v>236.23</v>
      </c>
      <c r="AB264" s="37">
        <v>34962.04</v>
      </c>
      <c r="AC264" s="37">
        <v>34962.04</v>
      </c>
    </row>
    <row r="265" spans="1:29" x14ac:dyDescent="0.2">
      <c r="A265" s="5" t="s">
        <v>44</v>
      </c>
      <c r="B265" s="21" t="str">
        <f>VLOOKUP(A265,Sheet!B$3:G$2921,2,0)</f>
        <v>Розбирання дерев'яних заповнень дверних i
воротних прорiзiв</v>
      </c>
      <c r="C265" s="22" t="str">
        <f>VLOOKUP(A265,Sheet!B$3:G$2921,3,0)</f>
        <v>100м2</v>
      </c>
      <c r="D265" s="23">
        <v>2.6650000000000004E-2</v>
      </c>
      <c r="E265" s="24">
        <f>VLOOKUP(A265,N$3:S$1271,4,FALSE)</f>
        <v>0.82484999999999997</v>
      </c>
      <c r="F265" s="30">
        <f t="shared" si="24"/>
        <v>-0.79820000000000002</v>
      </c>
      <c r="G265" s="25">
        <f>VLOOKUP(A265,Sheet!B$3:G$2921,5,0)</f>
        <v>8893.15</v>
      </c>
      <c r="H265" s="24">
        <f>VLOOKUP(A265,N$3:S$1271,5,FALSE)</f>
        <v>8929.25</v>
      </c>
      <c r="I265" s="30">
        <f t="shared" si="25"/>
        <v>-36.100000000000364</v>
      </c>
      <c r="J265" s="25">
        <f>VLOOKUP(A265,Sheet!B$3:G$2921,6,0)</f>
        <v>237</v>
      </c>
      <c r="K265" s="26">
        <f t="shared" si="26"/>
        <v>237.96</v>
      </c>
      <c r="L265" s="30">
        <f t="shared" si="27"/>
        <v>-0.96000000000000796</v>
      </c>
      <c r="N265" t="s">
        <v>4597</v>
      </c>
      <c r="O265" t="s">
        <v>3340</v>
      </c>
      <c r="P265" t="s">
        <v>69</v>
      </c>
      <c r="Q265">
        <v>8</v>
      </c>
      <c r="R265">
        <v>601.82000000000005</v>
      </c>
      <c r="S265">
        <v>4814.5600000000004</v>
      </c>
      <c r="V265" t="str">
        <f t="shared" si="28"/>
        <v>С114-48-1варіант20</v>
      </c>
      <c r="W265" t="e">
        <f t="shared" si="29"/>
        <v>#N/A</v>
      </c>
      <c r="X265" t="s">
        <v>3340</v>
      </c>
      <c r="Y265" s="7" t="s">
        <v>69</v>
      </c>
      <c r="Z265" s="7">
        <v>8</v>
      </c>
      <c r="AA265" s="7">
        <v>601.82000000000005</v>
      </c>
      <c r="AB265" s="37">
        <v>4814.5600000000004</v>
      </c>
      <c r="AC265" s="37">
        <v>4814.5600000000004</v>
      </c>
    </row>
    <row r="266" spans="1:29" x14ac:dyDescent="0.2">
      <c r="A266" s="5" t="s">
        <v>2428</v>
      </c>
      <c r="B266" s="21" t="str">
        <f>VLOOKUP(A266,Sheet!B$3:G$2921,2,0)</f>
        <v>Установлення металевої огорожi з
сiтчастих панелей по залiзобетонних
стовпах без цоколя, висотою 2 м (тип
огорожi -"3D")</v>
      </c>
      <c r="C266" s="22" t="str">
        <f>VLOOKUP(A266,Sheet!B$3:G$2921,3,0)</f>
        <v>100м</v>
      </c>
      <c r="D266" s="23">
        <v>0.25</v>
      </c>
      <c r="E266" s="24" t="e">
        <f>VLOOKUP(A266,N$3:S$1271,4,FALSE)</f>
        <v>#N/A</v>
      </c>
      <c r="F266" s="30">
        <f t="shared" si="24"/>
        <v>0.25</v>
      </c>
      <c r="G266" s="25">
        <f>VLOOKUP(A266,Sheet!B$3:G$2921,5,0)</f>
        <v>28001.64</v>
      </c>
      <c r="H266" s="24" t="e">
        <f>VLOOKUP(A266,N$3:S$1271,5,FALSE)</f>
        <v>#N/A</v>
      </c>
      <c r="I266" s="30">
        <f t="shared" si="25"/>
        <v>28001.64</v>
      </c>
      <c r="J266" s="25">
        <f>VLOOKUP(A266,Sheet!B$3:G$2921,6,0)</f>
        <v>3080.18</v>
      </c>
      <c r="K266" s="26" t="e">
        <f t="shared" si="26"/>
        <v>#N/A</v>
      </c>
      <c r="L266" s="30">
        <f t="shared" si="27"/>
        <v>3080.18</v>
      </c>
      <c r="N266" t="s">
        <v>4598</v>
      </c>
      <c r="O266" t="s">
        <v>3341</v>
      </c>
      <c r="P266" t="s">
        <v>69</v>
      </c>
      <c r="Q266">
        <v>36</v>
      </c>
      <c r="R266">
        <v>236.23</v>
      </c>
      <c r="S266">
        <v>8504.2800000000007</v>
      </c>
      <c r="V266" t="str">
        <f t="shared" si="28"/>
        <v>С114-48-1варіант21</v>
      </c>
      <c r="W266" t="e">
        <f t="shared" si="29"/>
        <v>#N/A</v>
      </c>
      <c r="X266" t="s">
        <v>3341</v>
      </c>
      <c r="Y266" s="7" t="s">
        <v>69</v>
      </c>
      <c r="Z266" s="7">
        <v>36</v>
      </c>
      <c r="AA266" s="7">
        <v>236.23</v>
      </c>
      <c r="AB266" s="37">
        <v>8504.2800000000007</v>
      </c>
      <c r="AC266" s="37">
        <v>8504.2800000000007</v>
      </c>
    </row>
    <row r="267" spans="1:29" x14ac:dyDescent="0.2">
      <c r="A267" s="5" t="s">
        <v>2556</v>
      </c>
      <c r="B267" s="21" t="str">
        <f>VLOOKUP(A267,Sheet!B$3:G$2921,2,0)</f>
        <v>Демонтаж залiзобетонної огорожi з
панелей</v>
      </c>
      <c r="C267" s="22" t="str">
        <f>VLOOKUP(A267,Sheet!B$3:G$2921,3,0)</f>
        <v>100м</v>
      </c>
      <c r="D267" s="23">
        <v>0.56000000000000005</v>
      </c>
      <c r="E267" s="24" t="e">
        <f>VLOOKUP(A267,N$3:S$1271,4,FALSE)</f>
        <v>#N/A</v>
      </c>
      <c r="F267" s="30">
        <f t="shared" si="24"/>
        <v>0.56000000000000005</v>
      </c>
      <c r="G267" s="25">
        <f>VLOOKUP(A267,Sheet!B$3:G$2921,5,0)</f>
        <v>21037.86</v>
      </c>
      <c r="H267" s="24" t="e">
        <f>VLOOKUP(A267,N$3:S$1271,5,FALSE)</f>
        <v>#N/A</v>
      </c>
      <c r="I267" s="30">
        <f t="shared" si="25"/>
        <v>21037.86</v>
      </c>
      <c r="J267" s="25">
        <f>VLOOKUP(A267,Sheet!B$3:G$2921,6,0)</f>
        <v>11781.2</v>
      </c>
      <c r="K267" s="26" t="e">
        <f t="shared" si="26"/>
        <v>#N/A</v>
      </c>
      <c r="L267" s="30">
        <f t="shared" si="27"/>
        <v>11781.2</v>
      </c>
      <c r="N267" t="s">
        <v>4599</v>
      </c>
      <c r="O267" t="s">
        <v>3342</v>
      </c>
      <c r="P267" t="s">
        <v>69</v>
      </c>
      <c r="Q267">
        <v>80</v>
      </c>
      <c r="R267">
        <v>230.24</v>
      </c>
      <c r="S267">
        <v>18419.2</v>
      </c>
      <c r="V267" t="str">
        <f t="shared" si="28"/>
        <v>С114-48-1варіант22</v>
      </c>
      <c r="W267" t="e">
        <f t="shared" si="29"/>
        <v>#N/A</v>
      </c>
      <c r="X267" t="s">
        <v>3342</v>
      </c>
      <c r="Y267" s="7" t="s">
        <v>69</v>
      </c>
      <c r="Z267" s="7">
        <v>80</v>
      </c>
      <c r="AA267" s="7">
        <v>230.24</v>
      </c>
      <c r="AB267" s="37">
        <v>18419.2</v>
      </c>
      <c r="AC267" s="37">
        <v>18419.2</v>
      </c>
    </row>
    <row r="268" spans="1:29" x14ac:dyDescent="0.2">
      <c r="A268" s="5" t="s">
        <v>2433</v>
      </c>
      <c r="B268" s="21" t="str">
        <f>VLOOKUP(A268,Sheet!B$3:G$2921,2,0)</f>
        <v>Улаштування хвiрток з установленням
стовпiв металевих</v>
      </c>
      <c r="C268" s="22" t="str">
        <f>VLOOKUP(A268,Sheet!B$3:G$2921,3,0)</f>
        <v>100шт</v>
      </c>
      <c r="D268" s="23">
        <v>0.01</v>
      </c>
      <c r="E268" s="24" t="e">
        <f>VLOOKUP(A268,N$3:S$1271,4,FALSE)</f>
        <v>#N/A</v>
      </c>
      <c r="F268" s="30">
        <f t="shared" si="24"/>
        <v>0.01</v>
      </c>
      <c r="G268" s="25">
        <f>VLOOKUP(A268,Sheet!B$3:G$2921,5,0)</f>
        <v>84672.82</v>
      </c>
      <c r="H268" s="24" t="e">
        <f>VLOOKUP(A268,N$3:S$1271,5,FALSE)</f>
        <v>#N/A</v>
      </c>
      <c r="I268" s="30">
        <f t="shared" si="25"/>
        <v>84672.82</v>
      </c>
      <c r="J268" s="25">
        <f>VLOOKUP(A268,Sheet!B$3:G$2921,6,0)</f>
        <v>846.73</v>
      </c>
      <c r="K268" s="26" t="e">
        <f t="shared" si="26"/>
        <v>#N/A</v>
      </c>
      <c r="L268" s="30">
        <f t="shared" si="27"/>
        <v>846.73</v>
      </c>
      <c r="N268" t="s">
        <v>2594</v>
      </c>
      <c r="O268" t="s">
        <v>3343</v>
      </c>
      <c r="P268" t="s">
        <v>48</v>
      </c>
      <c r="Q268">
        <v>2.06</v>
      </c>
      <c r="R268">
        <v>3191.99</v>
      </c>
      <c r="S268">
        <v>6575.5</v>
      </c>
      <c r="V268" s="33" t="str">
        <f t="shared" si="28"/>
        <v>С114-4-У-1</v>
      </c>
      <c r="W268" s="33" t="str">
        <f t="shared" si="29"/>
        <v>С114-4-У-1</v>
      </c>
      <c r="X268" s="33" t="s">
        <v>3343</v>
      </c>
      <c r="Y268" s="34" t="s">
        <v>48</v>
      </c>
      <c r="Z268" s="34">
        <v>2.06</v>
      </c>
      <c r="AA268" s="34">
        <v>3191.99</v>
      </c>
      <c r="AB268" s="34">
        <v>6575.5</v>
      </c>
      <c r="AC268" s="34">
        <v>0</v>
      </c>
    </row>
    <row r="269" spans="1:29" x14ac:dyDescent="0.2">
      <c r="A269" s="5" t="s">
        <v>2306</v>
      </c>
      <c r="B269" s="21" t="str">
        <f>VLOOKUP(A269,Sheet!B$3:G$2921,2,0)</f>
        <v>Установлення опор iз плит i кiлець
дiаметром до 1000 мм</v>
      </c>
      <c r="C269" s="22" t="str">
        <f>VLOOKUP(A269,Sheet!B$3:G$2921,3,0)</f>
        <v>100м3</v>
      </c>
      <c r="D269" s="23">
        <v>1.2000000000000001E-3</v>
      </c>
      <c r="E269" s="24" t="e">
        <f>VLOOKUP(A269,N$3:S$1271,4,FALSE)</f>
        <v>#N/A</v>
      </c>
      <c r="F269" s="30">
        <f t="shared" si="24"/>
        <v>1.2000000000000001E-3</v>
      </c>
      <c r="G269" s="25">
        <f>VLOOKUP(A269,Sheet!B$3:G$2921,5,0)</f>
        <v>128478.96</v>
      </c>
      <c r="H269" s="24" t="e">
        <f>VLOOKUP(A269,N$3:S$1271,5,FALSE)</f>
        <v>#N/A</v>
      </c>
      <c r="I269" s="30">
        <f t="shared" si="25"/>
        <v>128478.96</v>
      </c>
      <c r="J269" s="25">
        <f>VLOOKUP(A269,Sheet!B$3:G$2921,6,0)</f>
        <v>154.16999999999999</v>
      </c>
      <c r="K269" s="26" t="e">
        <f t="shared" si="26"/>
        <v>#N/A</v>
      </c>
      <c r="L269" s="30">
        <f t="shared" si="27"/>
        <v>154.16999999999999</v>
      </c>
      <c r="N269" t="s">
        <v>2595</v>
      </c>
      <c r="O269" t="s">
        <v>3344</v>
      </c>
      <c r="P269" t="s">
        <v>48</v>
      </c>
      <c r="Q269">
        <v>2.06</v>
      </c>
      <c r="R269">
        <v>3191.99</v>
      </c>
      <c r="S269">
        <v>3287.75</v>
      </c>
      <c r="V269" s="33" t="str">
        <f t="shared" si="28"/>
        <v>С114-4-У-2</v>
      </c>
      <c r="W269" s="33" t="str">
        <f t="shared" si="29"/>
        <v>С114-4-У-2</v>
      </c>
      <c r="X269" s="33" t="s">
        <v>3344</v>
      </c>
      <c r="Y269" s="34" t="s">
        <v>48</v>
      </c>
      <c r="Z269" s="34">
        <v>2.06</v>
      </c>
      <c r="AA269" s="34">
        <v>3191.99</v>
      </c>
      <c r="AB269" s="34">
        <v>3287.75</v>
      </c>
      <c r="AC269" s="34">
        <v>0</v>
      </c>
    </row>
    <row r="270" spans="1:29" x14ac:dyDescent="0.2">
      <c r="A270" s="5" t="s">
        <v>2338</v>
      </c>
      <c r="B270" s="21" t="str">
        <f>VLOOKUP(A270,Sheet!B$3:G$2921,2,0)</f>
        <v>Установлення опор iз плит i кiлець
дiаметром бiльше 1000 мм</v>
      </c>
      <c r="C270" s="22" t="str">
        <f>VLOOKUP(A270,Sheet!B$3:G$2921,3,0)</f>
        <v>100м3</v>
      </c>
      <c r="D270" s="23">
        <v>1.1599999999999999E-2</v>
      </c>
      <c r="E270" s="24" t="e">
        <f>VLOOKUP(A270,N$3:S$1271,4,FALSE)</f>
        <v>#N/A</v>
      </c>
      <c r="F270" s="30">
        <f t="shared" si="24"/>
        <v>1.1599999999999999E-2</v>
      </c>
      <c r="G270" s="25">
        <f>VLOOKUP(A270,Sheet!B$3:G$2921,5,0)</f>
        <v>73647.13</v>
      </c>
      <c r="H270" s="24" t="e">
        <f>VLOOKUP(A270,N$3:S$1271,5,FALSE)</f>
        <v>#N/A</v>
      </c>
      <c r="I270" s="30">
        <f t="shared" si="25"/>
        <v>73647.13</v>
      </c>
      <c r="J270" s="25">
        <f>VLOOKUP(A270,Sheet!B$3:G$2921,6,0)</f>
        <v>640.73</v>
      </c>
      <c r="K270" s="26" t="e">
        <f t="shared" si="26"/>
        <v>#N/A</v>
      </c>
      <c r="L270" s="30">
        <f t="shared" si="27"/>
        <v>640.73</v>
      </c>
      <c r="N270" t="s">
        <v>4600</v>
      </c>
      <c r="O270" t="s">
        <v>3345</v>
      </c>
      <c r="P270" t="s">
        <v>60</v>
      </c>
      <c r="Q270">
        <v>101.4594</v>
      </c>
      <c r="R270">
        <v>127.55</v>
      </c>
      <c r="S270">
        <v>12941.15</v>
      </c>
      <c r="V270" t="str">
        <f t="shared" si="28"/>
        <v>С114-4-У-4варіант3</v>
      </c>
      <c r="W270" t="e">
        <f t="shared" si="29"/>
        <v>#N/A</v>
      </c>
      <c r="X270" t="s">
        <v>3345</v>
      </c>
      <c r="Y270" s="7" t="s">
        <v>60</v>
      </c>
      <c r="Z270" s="7">
        <v>101.4594</v>
      </c>
      <c r="AA270" s="7">
        <v>127.55</v>
      </c>
      <c r="AB270" s="37">
        <v>12941.15</v>
      </c>
      <c r="AC270" s="37">
        <v>12941.15</v>
      </c>
    </row>
    <row r="271" spans="1:29" x14ac:dyDescent="0.2">
      <c r="A271" s="5" t="s">
        <v>393</v>
      </c>
      <c r="B271" s="21" t="str">
        <f>VLOOKUP(A271,Sheet!B$3:G$2921,2,0)</f>
        <v>Установлення сходових площадок
залізобетонніх П1, П2 масою до 1 т</v>
      </c>
      <c r="C271" s="22" t="str">
        <f>VLOOKUP(A271,Sheet!B$3:G$2921,3,0)</f>
        <v>100шт</v>
      </c>
      <c r="D271" s="23">
        <v>0.1</v>
      </c>
      <c r="E271" s="24" t="e">
        <f>VLOOKUP(A271,N$3:S$1271,4,FALSE)</f>
        <v>#N/A</v>
      </c>
      <c r="F271" s="30">
        <f t="shared" si="24"/>
        <v>0.1</v>
      </c>
      <c r="G271" s="25">
        <f>VLOOKUP(A271,Sheet!B$3:G$2921,5,0)</f>
        <v>28042.49</v>
      </c>
      <c r="H271" s="24" t="e">
        <f>VLOOKUP(A271,N$3:S$1271,5,FALSE)</f>
        <v>#N/A</v>
      </c>
      <c r="I271" s="30">
        <f t="shared" si="25"/>
        <v>28042.49</v>
      </c>
      <c r="J271" s="25">
        <f>VLOOKUP(A271,Sheet!B$3:G$2921,6,0)</f>
        <v>2804.25</v>
      </c>
      <c r="K271" s="26" t="e">
        <f t="shared" si="26"/>
        <v>#N/A</v>
      </c>
      <c r="L271" s="30">
        <f t="shared" si="27"/>
        <v>2804.25</v>
      </c>
      <c r="N271" t="s">
        <v>4601</v>
      </c>
      <c r="O271" t="s">
        <v>3346</v>
      </c>
      <c r="P271" t="s">
        <v>60</v>
      </c>
      <c r="Q271">
        <v>1077.6606000000002</v>
      </c>
      <c r="R271">
        <v>125.1</v>
      </c>
      <c r="S271">
        <v>60297.72</v>
      </c>
      <c r="V271" t="str">
        <f t="shared" si="28"/>
        <v>С114-4-У-4варіант4</v>
      </c>
      <c r="W271" t="e">
        <f t="shared" si="29"/>
        <v>#N/A</v>
      </c>
      <c r="X271" t="s">
        <v>3346</v>
      </c>
      <c r="Y271" s="7" t="s">
        <v>60</v>
      </c>
      <c r="Z271" s="7">
        <v>1077.6606000000002</v>
      </c>
      <c r="AA271" s="7">
        <v>125.1</v>
      </c>
      <c r="AB271" s="37">
        <v>60297.72</v>
      </c>
      <c r="AC271" s="37">
        <v>60297.72</v>
      </c>
    </row>
    <row r="272" spans="1:29" x14ac:dyDescent="0.2">
      <c r="A272" s="5" t="s">
        <v>655</v>
      </c>
      <c r="B272" s="21" t="str">
        <f>VLOOKUP(A272,Sheet!B$3:G$2921,2,0)</f>
        <v>Укладання сходiв по готовiй основi з
окремих схiдцiв гладких</v>
      </c>
      <c r="C272" s="22" t="str">
        <f>VLOOKUP(A272,Sheet!B$3:G$2921,3,0)</f>
        <v>100м</v>
      </c>
      <c r="D272" s="23">
        <v>0.11550000000000001</v>
      </c>
      <c r="E272" s="24">
        <f>VLOOKUP(A272,N$3:S$1271,4,FALSE)</f>
        <v>0.11550000000000001</v>
      </c>
      <c r="F272" s="30">
        <f t="shared" si="24"/>
        <v>0</v>
      </c>
      <c r="G272" s="25">
        <f>VLOOKUP(A272,Sheet!B$3:G$2921,5,0)</f>
        <v>11102.23</v>
      </c>
      <c r="H272" s="24">
        <f>VLOOKUP(A272,N$3:S$1271,5,FALSE)</f>
        <v>12330.32</v>
      </c>
      <c r="I272" s="30">
        <f t="shared" si="25"/>
        <v>-1228.0900000000001</v>
      </c>
      <c r="J272" s="25">
        <f>VLOOKUP(A272,Sheet!B$3:G$2921,6,0)</f>
        <v>466.29</v>
      </c>
      <c r="K272" s="26">
        <f t="shared" si="26"/>
        <v>517.87</v>
      </c>
      <c r="L272" s="30">
        <f t="shared" si="27"/>
        <v>-51.579999999999984</v>
      </c>
      <c r="N272" t="s">
        <v>4602</v>
      </c>
      <c r="O272" t="s">
        <v>3347</v>
      </c>
      <c r="P272" t="s">
        <v>60</v>
      </c>
      <c r="Q272">
        <v>535</v>
      </c>
      <c r="R272">
        <v>168.95</v>
      </c>
      <c r="S272">
        <v>50685</v>
      </c>
      <c r="V272" t="str">
        <f t="shared" si="28"/>
        <v>С114-66-1</v>
      </c>
      <c r="W272" t="e">
        <f t="shared" si="29"/>
        <v>#N/A</v>
      </c>
      <c r="X272" t="s">
        <v>3347</v>
      </c>
      <c r="Y272" s="7" t="s">
        <v>60</v>
      </c>
      <c r="Z272" s="7">
        <v>535</v>
      </c>
      <c r="AA272" s="7">
        <v>168.95</v>
      </c>
      <c r="AB272" s="37">
        <v>50685</v>
      </c>
      <c r="AC272" s="37">
        <v>50685</v>
      </c>
    </row>
    <row r="273" spans="1:29" x14ac:dyDescent="0.2">
      <c r="A273" s="5" t="s">
        <v>401</v>
      </c>
      <c r="B273" s="21" t="str">
        <f>VLOOKUP(A273,Sheet!B$3:G$2921,2,0)</f>
        <v>Укладання сходiв по готовiй основi з
окремих схiдцiв iз мозаїчним покриттям</v>
      </c>
      <c r="C273" s="22" t="str">
        <f>VLOOKUP(A273,Sheet!B$3:G$2921,3,0)</f>
        <v>100м</v>
      </c>
      <c r="D273" s="23">
        <v>1.05</v>
      </c>
      <c r="E273" s="24" t="e">
        <f>VLOOKUP(A273,N$3:S$1271,4,FALSE)</f>
        <v>#N/A</v>
      </c>
      <c r="F273" s="30">
        <f t="shared" si="24"/>
        <v>1.05</v>
      </c>
      <c r="G273" s="25">
        <f>VLOOKUP(A273,Sheet!B$3:G$2921,5,0)</f>
        <v>14187.99</v>
      </c>
      <c r="H273" s="24" t="e">
        <f>VLOOKUP(A273,N$3:S$1271,5,FALSE)</f>
        <v>#N/A</v>
      </c>
      <c r="I273" s="30">
        <f t="shared" si="25"/>
        <v>14187.99</v>
      </c>
      <c r="J273" s="25">
        <f>VLOOKUP(A273,Sheet!B$3:G$2921,6,0)</f>
        <v>14897.39</v>
      </c>
      <c r="K273" s="26" t="e">
        <f t="shared" si="26"/>
        <v>#N/A</v>
      </c>
      <c r="L273" s="30">
        <f t="shared" si="27"/>
        <v>14897.39</v>
      </c>
      <c r="N273" t="s">
        <v>4603</v>
      </c>
      <c r="O273" t="s">
        <v>3348</v>
      </c>
      <c r="P273" t="s">
        <v>60</v>
      </c>
      <c r="Q273">
        <v>600</v>
      </c>
      <c r="R273">
        <v>306.22000000000003</v>
      </c>
      <c r="S273">
        <v>183732</v>
      </c>
      <c r="V273" t="str">
        <f t="shared" si="28"/>
        <v>С114-90-3варіант1</v>
      </c>
      <c r="W273" t="e">
        <f t="shared" si="29"/>
        <v>#N/A</v>
      </c>
      <c r="X273" t="s">
        <v>3348</v>
      </c>
      <c r="Y273" s="7" t="s">
        <v>60</v>
      </c>
      <c r="Z273" s="7">
        <v>600</v>
      </c>
      <c r="AA273" s="7">
        <v>306.22000000000003</v>
      </c>
      <c r="AB273" s="37">
        <v>183732</v>
      </c>
      <c r="AC273" s="37">
        <v>183732</v>
      </c>
    </row>
    <row r="274" spans="1:29" x14ac:dyDescent="0.2">
      <c r="A274" s="5" t="s">
        <v>423</v>
      </c>
      <c r="B274" s="21" t="str">
        <f>VLOOKUP(A274,Sheet!B$3:G$2921,2,0)</f>
        <v>Установлення металевої огорожi з
поручнями iз полiвiнiлхлориду</v>
      </c>
      <c r="C274" s="22" t="str">
        <f>VLOOKUP(A274,Sheet!B$3:G$2921,3,0)</f>
        <v>100м</v>
      </c>
      <c r="D274" s="23">
        <v>0.23620000000000002</v>
      </c>
      <c r="E274" s="24" t="e">
        <f>VLOOKUP(A274,N$3:S$1271,4,FALSE)</f>
        <v>#N/A</v>
      </c>
      <c r="F274" s="30">
        <f t="shared" si="24"/>
        <v>0.23620000000000002</v>
      </c>
      <c r="G274" s="25">
        <f>VLOOKUP(A274,Sheet!B$3:G$2921,5,0)</f>
        <v>6850.47</v>
      </c>
      <c r="H274" s="24" t="e">
        <f>VLOOKUP(A274,N$3:S$1271,5,FALSE)</f>
        <v>#N/A</v>
      </c>
      <c r="I274" s="30">
        <f t="shared" si="25"/>
        <v>6850.47</v>
      </c>
      <c r="J274" s="25">
        <f>VLOOKUP(A274,Sheet!B$3:G$2921,6,0)</f>
        <v>1618.08</v>
      </c>
      <c r="K274" s="26" t="e">
        <f t="shared" si="26"/>
        <v>#N/A</v>
      </c>
      <c r="L274" s="30">
        <f t="shared" si="27"/>
        <v>1618.08</v>
      </c>
      <c r="N274" t="s">
        <v>4604</v>
      </c>
      <c r="O274" t="s">
        <v>3349</v>
      </c>
      <c r="P274" t="s">
        <v>60</v>
      </c>
      <c r="Q274">
        <v>672</v>
      </c>
      <c r="R274">
        <v>1734.22</v>
      </c>
      <c r="S274">
        <v>1165395.8400000001</v>
      </c>
      <c r="V274" t="str">
        <f t="shared" si="28"/>
        <v>С114-90-3варіант2</v>
      </c>
      <c r="W274" t="e">
        <f t="shared" si="29"/>
        <v>#N/A</v>
      </c>
      <c r="X274" t="s">
        <v>3349</v>
      </c>
      <c r="Y274" s="7" t="s">
        <v>60</v>
      </c>
      <c r="Z274" s="7">
        <v>672</v>
      </c>
      <c r="AA274" s="7">
        <v>1734.22</v>
      </c>
      <c r="AB274" s="37">
        <v>1165395.8400000001</v>
      </c>
      <c r="AC274" s="37">
        <v>1165395.8400000001</v>
      </c>
    </row>
    <row r="275" spans="1:29" x14ac:dyDescent="0.2">
      <c r="A275" s="5" t="s">
        <v>295</v>
      </c>
      <c r="B275" s="21" t="str">
        <f>VLOOKUP(A275,Sheet!B$3:G$2921,2,0)</f>
        <v>Установлення металевої огорожi без
поручня</v>
      </c>
      <c r="C275" s="22" t="str">
        <f>VLOOKUP(A275,Sheet!B$3:G$2921,3,0)</f>
        <v>100м</v>
      </c>
      <c r="D275" s="23">
        <v>0.72815000000000007</v>
      </c>
      <c r="E275" s="24" t="e">
        <f>VLOOKUP(A275,N$3:S$1271,4,FALSE)</f>
        <v>#N/A</v>
      </c>
      <c r="F275" s="30">
        <f t="shared" si="24"/>
        <v>0.72815000000000007</v>
      </c>
      <c r="G275" s="25">
        <f>VLOOKUP(A275,Sheet!B$3:G$2921,5,0)</f>
        <v>5275.84</v>
      </c>
      <c r="H275" s="24" t="e">
        <f>VLOOKUP(A275,N$3:S$1271,5,FALSE)</f>
        <v>#N/A</v>
      </c>
      <c r="I275" s="30">
        <f t="shared" si="25"/>
        <v>5275.84</v>
      </c>
      <c r="J275" s="25">
        <f>VLOOKUP(A275,Sheet!B$3:G$2921,6,0)</f>
        <v>3285.27</v>
      </c>
      <c r="K275" s="26" t="e">
        <f t="shared" si="26"/>
        <v>#N/A</v>
      </c>
      <c r="L275" s="30">
        <f t="shared" si="27"/>
        <v>3285.27</v>
      </c>
      <c r="N275" t="s">
        <v>4605</v>
      </c>
      <c r="O275" t="s">
        <v>3350</v>
      </c>
      <c r="P275" t="s">
        <v>60</v>
      </c>
      <c r="Q275">
        <v>41</v>
      </c>
      <c r="R275">
        <v>777.46</v>
      </c>
      <c r="S275">
        <v>31875.86</v>
      </c>
      <c r="V275" t="str">
        <f t="shared" si="28"/>
        <v>С114-90-3варіант3</v>
      </c>
      <c r="W275" t="e">
        <f t="shared" si="29"/>
        <v>#N/A</v>
      </c>
      <c r="X275" t="s">
        <v>3350</v>
      </c>
      <c r="Y275" s="7" t="s">
        <v>60</v>
      </c>
      <c r="Z275" s="7">
        <v>41</v>
      </c>
      <c r="AA275" s="7">
        <v>777.46</v>
      </c>
      <c r="AB275" s="37">
        <v>31875.86</v>
      </c>
      <c r="AC275" s="37">
        <v>31875.86</v>
      </c>
    </row>
    <row r="276" spans="1:29" x14ac:dyDescent="0.2">
      <c r="A276" s="5" t="s">
        <v>2374</v>
      </c>
      <c r="B276" s="21" t="str">
        <f>VLOOKUP(A276,Sheet!B$3:G$2921,2,0)</f>
        <v>Улаштування непрохiдних однолоткових
каналiв, що перекриваються або
обпираються на плити</v>
      </c>
      <c r="C276" s="22" t="str">
        <f>VLOOKUP(A276,Sheet!B$3:G$2921,3,0)</f>
        <v>100м3</v>
      </c>
      <c r="D276" s="23">
        <v>5.2000000000000006E-3</v>
      </c>
      <c r="E276" s="24">
        <f>VLOOKUP(A276,N$3:S$1271,4,FALSE)</f>
        <v>1.0400000000000001E-2</v>
      </c>
      <c r="F276" s="30">
        <f t="shared" si="24"/>
        <v>-5.2000000000000006E-3</v>
      </c>
      <c r="G276" s="25">
        <f>VLOOKUP(A276,Sheet!B$3:G$2921,5,0)</f>
        <v>125868.31</v>
      </c>
      <c r="H276" s="24">
        <f>VLOOKUP(A276,N$3:S$1271,5,FALSE)</f>
        <v>147433.79</v>
      </c>
      <c r="I276" s="30">
        <f t="shared" si="25"/>
        <v>-21565.48000000001</v>
      </c>
      <c r="J276" s="25">
        <f>VLOOKUP(A276,Sheet!B$3:G$2921,6,0)</f>
        <v>654.52</v>
      </c>
      <c r="K276" s="26">
        <f t="shared" si="26"/>
        <v>766.66</v>
      </c>
      <c r="L276" s="30">
        <f t="shared" si="27"/>
        <v>-112.13999999999999</v>
      </c>
      <c r="N276" t="s">
        <v>4606</v>
      </c>
      <c r="O276" t="s">
        <v>3351</v>
      </c>
      <c r="P276" t="s">
        <v>60</v>
      </c>
      <c r="Q276">
        <v>8</v>
      </c>
      <c r="R276">
        <v>4080.22</v>
      </c>
      <c r="S276">
        <v>32641.759999999998</v>
      </c>
      <c r="V276" t="str">
        <f t="shared" si="28"/>
        <v>С114-90-3варіант4</v>
      </c>
      <c r="W276" t="e">
        <f t="shared" si="29"/>
        <v>#N/A</v>
      </c>
      <c r="X276" t="s">
        <v>3351</v>
      </c>
      <c r="Y276" s="7" t="s">
        <v>60</v>
      </c>
      <c r="Z276" s="7">
        <v>8</v>
      </c>
      <c r="AA276" s="7">
        <v>4080.22</v>
      </c>
      <c r="AB276" s="37">
        <v>32641.759999999998</v>
      </c>
      <c r="AC276" s="37">
        <v>32641.759999999998</v>
      </c>
    </row>
    <row r="277" spans="1:29" x14ac:dyDescent="0.2">
      <c r="A277" s="5" t="s">
        <v>2516</v>
      </c>
      <c r="B277" s="21" t="str">
        <f>VLOOKUP(A277,Sheet!B$3:G$2921,2,0)</f>
        <v>Демонтаж непрохiдних однолоткових
каналiв (плити П11д-8 120шт, лотки
120шт)</v>
      </c>
      <c r="C277" s="22" t="str">
        <f>VLOOKUP(A277,Sheet!B$3:G$2921,3,0)</f>
        <v>100м3</v>
      </c>
      <c r="D277" s="23">
        <v>0.34800000000000003</v>
      </c>
      <c r="E277" s="24" t="e">
        <f>VLOOKUP(A277,N$3:S$1271,4,FALSE)</f>
        <v>#N/A</v>
      </c>
      <c r="F277" s="30">
        <f t="shared" si="24"/>
        <v>0.34800000000000003</v>
      </c>
      <c r="G277" s="25">
        <f>VLOOKUP(A277,Sheet!B$3:G$2921,5,0)</f>
        <v>51028.38</v>
      </c>
      <c r="H277" s="24" t="e">
        <f>VLOOKUP(A277,N$3:S$1271,5,FALSE)</f>
        <v>#N/A</v>
      </c>
      <c r="I277" s="30">
        <f t="shared" si="25"/>
        <v>51028.38</v>
      </c>
      <c r="J277" s="25">
        <f>VLOOKUP(A277,Sheet!B$3:G$2921,6,0)</f>
        <v>17757.88</v>
      </c>
      <c r="K277" s="26" t="e">
        <f t="shared" si="26"/>
        <v>#N/A</v>
      </c>
      <c r="L277" s="30">
        <f t="shared" si="27"/>
        <v>17757.88</v>
      </c>
      <c r="N277" t="s">
        <v>4607</v>
      </c>
      <c r="O277" t="s">
        <v>3352</v>
      </c>
      <c r="P277" t="s">
        <v>48</v>
      </c>
      <c r="Q277">
        <v>8.9600000000000009</v>
      </c>
      <c r="R277">
        <v>4141.45</v>
      </c>
      <c r="S277">
        <v>2277.8000000000002</v>
      </c>
      <c r="V277" t="str">
        <f t="shared" si="28"/>
        <v>С114-96-2</v>
      </c>
      <c r="W277" t="e">
        <f t="shared" si="29"/>
        <v>#N/A</v>
      </c>
      <c r="X277" t="s">
        <v>3352</v>
      </c>
      <c r="Y277" s="7" t="s">
        <v>48</v>
      </c>
      <c r="Z277" s="7">
        <v>8.9600000000000009</v>
      </c>
      <c r="AA277" s="7">
        <v>4141.45</v>
      </c>
      <c r="AB277" s="37">
        <v>2277.8000000000002</v>
      </c>
      <c r="AC277" s="37">
        <v>2277.8000000000002</v>
      </c>
    </row>
    <row r="278" spans="1:29" x14ac:dyDescent="0.2">
      <c r="A278" s="5" t="s">
        <v>2042</v>
      </c>
      <c r="B278" s="21" t="str">
        <f>VLOOKUP(A278,Sheet!B$3:G$2921,2,0)</f>
        <v>Укладання плит перекриття каналiв
площею до 0,5 м2</v>
      </c>
      <c r="C278" s="22" t="str">
        <f>VLOOKUP(A278,Sheet!B$3:G$2921,3,0)</f>
        <v>100шт</v>
      </c>
      <c r="D278" s="23">
        <v>0.6</v>
      </c>
      <c r="E278" s="24" t="e">
        <f>VLOOKUP(A278,N$3:S$1271,4,FALSE)</f>
        <v>#N/A</v>
      </c>
      <c r="F278" s="30">
        <f t="shared" si="24"/>
        <v>0.6</v>
      </c>
      <c r="G278" s="25">
        <f>VLOOKUP(A278,Sheet!B$3:G$2921,5,0)</f>
        <v>6327.9</v>
      </c>
      <c r="H278" s="24" t="e">
        <f>VLOOKUP(A278,N$3:S$1271,5,FALSE)</f>
        <v>#N/A</v>
      </c>
      <c r="I278" s="30">
        <f t="shared" si="25"/>
        <v>6327.9</v>
      </c>
      <c r="J278" s="25">
        <f>VLOOKUP(A278,Sheet!B$3:G$2921,6,0)</f>
        <v>3733.46</v>
      </c>
      <c r="K278" s="26" t="e">
        <f t="shared" si="26"/>
        <v>#N/A</v>
      </c>
      <c r="L278" s="30">
        <f t="shared" si="27"/>
        <v>3733.46</v>
      </c>
      <c r="N278" t="s">
        <v>4608</v>
      </c>
      <c r="O278" t="s">
        <v>3353</v>
      </c>
      <c r="P278" t="s">
        <v>69</v>
      </c>
      <c r="Q278">
        <v>56</v>
      </c>
      <c r="R278">
        <v>7.94</v>
      </c>
      <c r="S278">
        <v>444.64</v>
      </c>
      <c r="V278" t="str">
        <f t="shared" si="28"/>
        <v>С114-98-Лваріант10</v>
      </c>
      <c r="W278" t="e">
        <f t="shared" si="29"/>
        <v>#N/A</v>
      </c>
      <c r="X278" t="s">
        <v>3353</v>
      </c>
      <c r="Y278" s="7" t="s">
        <v>69</v>
      </c>
      <c r="Z278" s="7">
        <v>56</v>
      </c>
      <c r="AA278" s="7">
        <v>7.94</v>
      </c>
      <c r="AB278" s="37">
        <v>444.64</v>
      </c>
      <c r="AC278" s="37">
        <v>444.64</v>
      </c>
    </row>
    <row r="279" spans="1:29" x14ac:dyDescent="0.2">
      <c r="A279" s="5" t="s">
        <v>2044</v>
      </c>
      <c r="B279" s="21" t="str">
        <f>VLOOKUP(A279,Sheet!B$3:G$2921,2,0)</f>
        <v>Укладання плит перекриття каналiв
площею до 1 м2</v>
      </c>
      <c r="C279" s="22" t="str">
        <f>VLOOKUP(A279,Sheet!B$3:G$2921,3,0)</f>
        <v>100шт</v>
      </c>
      <c r="D279" s="23">
        <v>0.02</v>
      </c>
      <c r="E279" s="24" t="e">
        <f>VLOOKUP(A279,N$3:S$1271,4,FALSE)</f>
        <v>#N/A</v>
      </c>
      <c r="F279" s="30">
        <f t="shared" si="24"/>
        <v>0.02</v>
      </c>
      <c r="G279" s="25">
        <f>VLOOKUP(A279,Sheet!B$3:G$2921,5,0)</f>
        <v>19187.599999999999</v>
      </c>
      <c r="H279" s="24" t="e">
        <f>VLOOKUP(A279,N$3:S$1271,5,FALSE)</f>
        <v>#N/A</v>
      </c>
      <c r="I279" s="30">
        <f t="shared" si="25"/>
        <v>19187.599999999999</v>
      </c>
      <c r="J279" s="25">
        <f>VLOOKUP(A279,Sheet!B$3:G$2921,6,0)</f>
        <v>383.75</v>
      </c>
      <c r="K279" s="26" t="e">
        <f t="shared" si="26"/>
        <v>#N/A</v>
      </c>
      <c r="L279" s="30">
        <f t="shared" si="27"/>
        <v>383.75</v>
      </c>
      <c r="N279" t="s">
        <v>4609</v>
      </c>
      <c r="O279" t="s">
        <v>3354</v>
      </c>
      <c r="P279" t="s">
        <v>69</v>
      </c>
      <c r="Q279">
        <v>26</v>
      </c>
      <c r="R279">
        <v>11.24</v>
      </c>
      <c r="S279">
        <v>292.24</v>
      </c>
      <c r="V279" t="str">
        <f t="shared" si="28"/>
        <v>С114-98-Лваріант11</v>
      </c>
      <c r="W279" t="e">
        <f t="shared" si="29"/>
        <v>#N/A</v>
      </c>
      <c r="X279" t="s">
        <v>3354</v>
      </c>
      <c r="Y279" s="7" t="s">
        <v>69</v>
      </c>
      <c r="Z279" s="7">
        <v>26</v>
      </c>
      <c r="AA279" s="7">
        <v>11.24</v>
      </c>
      <c r="AB279" s="37">
        <v>292.24</v>
      </c>
      <c r="AC279" s="37">
        <v>292.24</v>
      </c>
    </row>
    <row r="280" spans="1:29" x14ac:dyDescent="0.2">
      <c r="A280" s="5" t="s">
        <v>2046</v>
      </c>
      <c r="B280" s="21" t="str">
        <f>VLOOKUP(A280,Sheet!B$3:G$2921,2,0)</f>
        <v>Укладання плит перекриття каналiв
площею до 5 м2</v>
      </c>
      <c r="C280" s="22" t="str">
        <f>VLOOKUP(A280,Sheet!B$3:G$2921,3,0)</f>
        <v>100шт</v>
      </c>
      <c r="D280" s="23">
        <v>0.44000000000000006</v>
      </c>
      <c r="E280" s="24" t="e">
        <f>VLOOKUP(A280,N$3:S$1271,4,FALSE)</f>
        <v>#N/A</v>
      </c>
      <c r="F280" s="30">
        <f t="shared" si="24"/>
        <v>0.44000000000000006</v>
      </c>
      <c r="G280" s="25">
        <f>VLOOKUP(A280,Sheet!B$3:G$2921,5,0)</f>
        <v>20635.57</v>
      </c>
      <c r="H280" s="24" t="e">
        <f>VLOOKUP(A280,N$3:S$1271,5,FALSE)</f>
        <v>#N/A</v>
      </c>
      <c r="I280" s="30">
        <f t="shared" si="25"/>
        <v>20635.57</v>
      </c>
      <c r="J280" s="25">
        <f>VLOOKUP(A280,Sheet!B$3:G$2921,6,0)</f>
        <v>2888.98</v>
      </c>
      <c r="K280" s="26" t="e">
        <f t="shared" si="26"/>
        <v>#N/A</v>
      </c>
      <c r="L280" s="30">
        <f t="shared" si="27"/>
        <v>2888.98</v>
      </c>
      <c r="N280" t="s">
        <v>4610</v>
      </c>
      <c r="O280" t="s">
        <v>3355</v>
      </c>
      <c r="P280" t="s">
        <v>69</v>
      </c>
      <c r="Q280">
        <v>15</v>
      </c>
      <c r="R280">
        <v>12.72</v>
      </c>
      <c r="S280">
        <v>190.8</v>
      </c>
      <c r="V280" t="str">
        <f t="shared" si="28"/>
        <v>С114-98-Лваріант12</v>
      </c>
      <c r="W280" t="e">
        <f t="shared" si="29"/>
        <v>#N/A</v>
      </c>
      <c r="X280" t="s">
        <v>3355</v>
      </c>
      <c r="Y280" s="7" t="s">
        <v>69</v>
      </c>
      <c r="Z280" s="7">
        <v>15</v>
      </c>
      <c r="AA280" s="7">
        <v>12.72</v>
      </c>
      <c r="AB280" s="37">
        <v>190.8</v>
      </c>
      <c r="AC280" s="37">
        <v>190.8</v>
      </c>
    </row>
    <row r="281" spans="1:29" x14ac:dyDescent="0.2">
      <c r="A281" s="5" t="s">
        <v>2515</v>
      </c>
      <c r="B281" s="21" t="str">
        <f>VLOOKUP(A281,Sheet!B$3:G$2921,2,0)</f>
        <v>Демонтаж плит перекриття каналiв
площею до 5 м2</v>
      </c>
      <c r="C281" s="22" t="str">
        <f>VLOOKUP(A281,Sheet!B$3:G$2921,3,0)</f>
        <v>100шт</v>
      </c>
      <c r="D281" s="23">
        <v>0.30000000000000004</v>
      </c>
      <c r="E281" s="24" t="e">
        <f>VLOOKUP(A281,N$3:S$1271,4,FALSE)</f>
        <v>#N/A</v>
      </c>
      <c r="F281" s="30">
        <f t="shared" si="24"/>
        <v>0.30000000000000004</v>
      </c>
      <c r="G281" s="25">
        <f>VLOOKUP(A281,Sheet!B$3:G$2921,5,0)</f>
        <v>15411.29</v>
      </c>
      <c r="H281" s="24" t="e">
        <f>VLOOKUP(A281,N$3:S$1271,5,FALSE)</f>
        <v>#N/A</v>
      </c>
      <c r="I281" s="30">
        <f t="shared" si="25"/>
        <v>15411.29</v>
      </c>
      <c r="J281" s="25">
        <f>VLOOKUP(A281,Sheet!B$3:G$2921,6,0)</f>
        <v>4623.3900000000003</v>
      </c>
      <c r="K281" s="26" t="e">
        <f t="shared" si="26"/>
        <v>#N/A</v>
      </c>
      <c r="L281" s="30">
        <f t="shared" si="27"/>
        <v>4623.3900000000003</v>
      </c>
      <c r="N281" t="s">
        <v>4611</v>
      </c>
      <c r="O281" t="s">
        <v>3356</v>
      </c>
      <c r="P281" t="s">
        <v>69</v>
      </c>
      <c r="Q281">
        <v>94</v>
      </c>
      <c r="R281">
        <v>7.94</v>
      </c>
      <c r="S281">
        <v>746.36</v>
      </c>
      <c r="V281" t="str">
        <f t="shared" si="28"/>
        <v>С114-98-Лваріант13</v>
      </c>
      <c r="W281" t="e">
        <f t="shared" si="29"/>
        <v>#N/A</v>
      </c>
      <c r="X281" t="s">
        <v>3356</v>
      </c>
      <c r="Y281" s="7" t="s">
        <v>69</v>
      </c>
      <c r="Z281" s="7">
        <v>94</v>
      </c>
      <c r="AA281" s="7">
        <v>7.94</v>
      </c>
      <c r="AB281" s="37">
        <v>746.36</v>
      </c>
      <c r="AC281" s="37">
        <v>746.36</v>
      </c>
    </row>
    <row r="282" spans="1:29" x14ac:dyDescent="0.2">
      <c r="A282" s="5" t="s">
        <v>2519</v>
      </c>
      <c r="B282" s="21" t="str">
        <f>VLOOKUP(A282,Sheet!B$3:G$2921,2,0)</f>
        <v>Монтаж колон одноповерхових i
багатоповерхових будiвель i кранових
естакад висотою до 25 м суцiльного
перерiзу масою до 1,0 т</v>
      </c>
      <c r="C282" s="22" t="str">
        <f>VLOOKUP(A282,Sheet!B$3:G$2921,3,0)</f>
        <v>т</v>
      </c>
      <c r="D282" s="23">
        <v>7.4463999999999997</v>
      </c>
      <c r="E282" s="24" t="e">
        <f>VLOOKUP(A282,N$3:S$1271,4,FALSE)</f>
        <v>#N/A</v>
      </c>
      <c r="F282" s="30">
        <f t="shared" si="24"/>
        <v>7.4463999999999997</v>
      </c>
      <c r="G282" s="25">
        <f>VLOOKUP(A282,Sheet!B$3:G$2921,5,0)</f>
        <v>5721.27</v>
      </c>
      <c r="H282" s="24" t="e">
        <f>VLOOKUP(A282,N$3:S$1271,5,FALSE)</f>
        <v>#N/A</v>
      </c>
      <c r="I282" s="30">
        <f t="shared" si="25"/>
        <v>5721.27</v>
      </c>
      <c r="J282" s="25">
        <f>VLOOKUP(A282,Sheet!B$3:G$2921,6,0)</f>
        <v>42602.86</v>
      </c>
      <c r="K282" s="26" t="e">
        <f t="shared" si="26"/>
        <v>#N/A</v>
      </c>
      <c r="L282" s="30">
        <f t="shared" si="27"/>
        <v>42602.86</v>
      </c>
      <c r="N282" t="s">
        <v>4612</v>
      </c>
      <c r="O282" t="s">
        <v>3357</v>
      </c>
      <c r="P282" t="s">
        <v>69</v>
      </c>
      <c r="Q282">
        <v>44</v>
      </c>
      <c r="R282">
        <v>11.24</v>
      </c>
      <c r="S282">
        <v>494.56</v>
      </c>
      <c r="V282" t="str">
        <f t="shared" si="28"/>
        <v>С114-98-Лваріант5</v>
      </c>
      <c r="W282" t="e">
        <f t="shared" si="29"/>
        <v>#N/A</v>
      </c>
      <c r="X282" t="s">
        <v>3357</v>
      </c>
      <c r="Y282" s="7" t="s">
        <v>69</v>
      </c>
      <c r="Z282" s="7">
        <v>44</v>
      </c>
      <c r="AA282" s="7">
        <v>11.24</v>
      </c>
      <c r="AB282" s="37">
        <v>494.56</v>
      </c>
      <c r="AC282" s="37">
        <v>494.56</v>
      </c>
    </row>
    <row r="283" spans="1:29" x14ac:dyDescent="0.2">
      <c r="A283" s="5" t="s">
        <v>2517</v>
      </c>
      <c r="B283" s="21" t="str">
        <f>VLOOKUP(A283,Sheet!B$3:G$2921,2,0)</f>
        <v>Монтаж колон одноповерхових i
багатоповерхових будiвель i кранових
естакад висотою до 25 м складеного
перерiзу масою до 3 т /по залiзобетонних i
кам'яних опорах/</v>
      </c>
      <c r="C283" s="22" t="str">
        <f>VLOOKUP(A283,Sheet!B$3:G$2921,3,0)</f>
        <v>т</v>
      </c>
      <c r="D283" s="23">
        <v>45.396000000000001</v>
      </c>
      <c r="E283" s="24" t="e">
        <f>VLOOKUP(A283,N$3:S$1271,4,FALSE)</f>
        <v>#N/A</v>
      </c>
      <c r="F283" s="30">
        <f t="shared" si="24"/>
        <v>45.396000000000001</v>
      </c>
      <c r="G283" s="25">
        <f>VLOOKUP(A283,Sheet!B$3:G$2921,5,0)</f>
        <v>8274.73</v>
      </c>
      <c r="H283" s="24" t="e">
        <f>VLOOKUP(A283,N$3:S$1271,5,FALSE)</f>
        <v>#N/A</v>
      </c>
      <c r="I283" s="30">
        <f t="shared" si="25"/>
        <v>8274.73</v>
      </c>
      <c r="J283" s="25">
        <f>VLOOKUP(A283,Sheet!B$3:G$2921,6,0)</f>
        <v>375639.64</v>
      </c>
      <c r="K283" s="26" t="e">
        <f t="shared" si="26"/>
        <v>#N/A</v>
      </c>
      <c r="L283" s="30">
        <f t="shared" si="27"/>
        <v>375639.64</v>
      </c>
      <c r="N283" t="s">
        <v>4613</v>
      </c>
      <c r="O283" t="s">
        <v>3358</v>
      </c>
      <c r="P283" t="s">
        <v>69</v>
      </c>
      <c r="Q283">
        <v>15</v>
      </c>
      <c r="R283">
        <v>12.72</v>
      </c>
      <c r="S283">
        <v>190.8</v>
      </c>
      <c r="V283" t="str">
        <f t="shared" si="28"/>
        <v>С114-98-Лваріант6</v>
      </c>
      <c r="W283" t="e">
        <f t="shared" si="29"/>
        <v>#N/A</v>
      </c>
      <c r="X283" t="s">
        <v>3358</v>
      </c>
      <c r="Y283" s="7" t="s">
        <v>69</v>
      </c>
      <c r="Z283" s="7">
        <v>15</v>
      </c>
      <c r="AA283" s="7">
        <v>12.72</v>
      </c>
      <c r="AB283" s="37">
        <v>190.8</v>
      </c>
      <c r="AC283" s="37">
        <v>190.8</v>
      </c>
    </row>
    <row r="284" spans="1:29" x14ac:dyDescent="0.2">
      <c r="A284" s="5" t="s">
        <v>2473</v>
      </c>
      <c r="B284" s="21" t="str">
        <f>VLOOKUP(A284,Sheet!B$3:G$2921,2,0)</f>
        <v>Монтаж кроквяних i пiдкроквяних ферм на
висотi до 25 м прогоном до 24 м, масою до
3 т</v>
      </c>
      <c r="C284" s="22" t="str">
        <f>VLOOKUP(A284,Sheet!B$3:G$2921,3,0)</f>
        <v>т</v>
      </c>
      <c r="D284" s="23">
        <v>10.4032</v>
      </c>
      <c r="E284" s="24" t="e">
        <f>VLOOKUP(A284,N$3:S$1271,4,FALSE)</f>
        <v>#N/A</v>
      </c>
      <c r="F284" s="30">
        <f t="shared" si="24"/>
        <v>10.4032</v>
      </c>
      <c r="G284" s="25">
        <f>VLOOKUP(A284,Sheet!B$3:G$2921,5,0)</f>
        <v>12360.59</v>
      </c>
      <c r="H284" s="24" t="e">
        <f>VLOOKUP(A284,N$3:S$1271,5,FALSE)</f>
        <v>#N/A</v>
      </c>
      <c r="I284" s="30">
        <f t="shared" si="25"/>
        <v>12360.59</v>
      </c>
      <c r="J284" s="25">
        <f>VLOOKUP(A284,Sheet!B$3:G$2921,6,0)</f>
        <v>127393.18</v>
      </c>
      <c r="K284" s="26" t="e">
        <f t="shared" si="26"/>
        <v>#N/A</v>
      </c>
      <c r="L284" s="30">
        <f t="shared" si="27"/>
        <v>127393.18</v>
      </c>
      <c r="N284" t="s">
        <v>4614</v>
      </c>
      <c r="O284" t="s">
        <v>3359</v>
      </c>
      <c r="P284" t="s">
        <v>69</v>
      </c>
      <c r="Q284">
        <v>43</v>
      </c>
      <c r="R284">
        <v>86.85</v>
      </c>
      <c r="S284">
        <v>3734.55</v>
      </c>
      <c r="V284" t="str">
        <f t="shared" si="28"/>
        <v>С114-98-Лваріант7</v>
      </c>
      <c r="W284" t="e">
        <f t="shared" si="29"/>
        <v>#N/A</v>
      </c>
      <c r="X284" t="s">
        <v>3359</v>
      </c>
      <c r="Y284" s="7" t="s">
        <v>69</v>
      </c>
      <c r="Z284" s="7">
        <v>43</v>
      </c>
      <c r="AA284" s="7">
        <v>86.85</v>
      </c>
      <c r="AB284" s="37">
        <v>3734.55</v>
      </c>
      <c r="AC284" s="37">
        <v>3734.55</v>
      </c>
    </row>
    <row r="285" spans="1:29" x14ac:dyDescent="0.2">
      <c r="A285" s="5" t="s">
        <v>2518</v>
      </c>
      <c r="B285" s="21" t="str">
        <f>VLOOKUP(A285,Sheet!B$3:G$2921,2,0)</f>
        <v>Монтаж кроквяних i пiдкроквяних ферм на
висотi до 25 м прогоном до 36 м, масою до
5 т</v>
      </c>
      <c r="C285" s="22" t="str">
        <f>VLOOKUP(A285,Sheet!B$3:G$2921,3,0)</f>
        <v>т</v>
      </c>
      <c r="D285" s="23">
        <v>23.223199999999999</v>
      </c>
      <c r="E285" s="24" t="e">
        <f>VLOOKUP(A285,N$3:S$1271,4,FALSE)</f>
        <v>#N/A</v>
      </c>
      <c r="F285" s="30">
        <f t="shared" si="24"/>
        <v>23.223199999999999</v>
      </c>
      <c r="G285" s="25">
        <f>VLOOKUP(A285,Sheet!B$3:G$2921,5,0)</f>
        <v>10302.75</v>
      </c>
      <c r="H285" s="24" t="e">
        <f>VLOOKUP(A285,N$3:S$1271,5,FALSE)</f>
        <v>#N/A</v>
      </c>
      <c r="I285" s="30">
        <f t="shared" si="25"/>
        <v>10302.75</v>
      </c>
      <c r="J285" s="25">
        <f>VLOOKUP(A285,Sheet!B$3:G$2921,6,0)</f>
        <v>239262.82</v>
      </c>
      <c r="K285" s="26" t="e">
        <f t="shared" si="26"/>
        <v>#N/A</v>
      </c>
      <c r="L285" s="30">
        <f t="shared" si="27"/>
        <v>239262.82</v>
      </c>
      <c r="N285" t="s">
        <v>4615</v>
      </c>
      <c r="O285" t="s">
        <v>3360</v>
      </c>
      <c r="P285" t="s">
        <v>35</v>
      </c>
      <c r="Q285">
        <v>24</v>
      </c>
      <c r="R285">
        <v>356.72</v>
      </c>
      <c r="S285">
        <v>713.44</v>
      </c>
      <c r="V285" t="str">
        <f t="shared" si="28"/>
        <v>С115-134-1</v>
      </c>
      <c r="W285" t="e">
        <f t="shared" si="29"/>
        <v>#N/A</v>
      </c>
      <c r="X285" t="s">
        <v>3360</v>
      </c>
      <c r="Y285" s="7" t="s">
        <v>35</v>
      </c>
      <c r="Z285" s="7">
        <v>24</v>
      </c>
      <c r="AA285" s="7">
        <v>356.72</v>
      </c>
      <c r="AB285" s="37">
        <v>713.44</v>
      </c>
      <c r="AC285" s="37">
        <v>713.44</v>
      </c>
    </row>
    <row r="286" spans="1:29" x14ac:dyDescent="0.2">
      <c r="A286" s="5" t="s">
        <v>2474</v>
      </c>
      <c r="B286" s="21" t="str">
        <f>VLOOKUP(A286,Sheet!B$3:G$2921,2,0)</f>
        <v>Монтаж кронштейнів покриття складного
перерізу при висотi будiвлi до 25 м</v>
      </c>
      <c r="C286" s="22" t="str">
        <f>VLOOKUP(A286,Sheet!B$3:G$2921,3,0)</f>
        <v>т</v>
      </c>
      <c r="D286" s="23">
        <v>5.2103999999999999</v>
      </c>
      <c r="E286" s="24" t="e">
        <f>VLOOKUP(A286,N$3:S$1271,4,FALSE)</f>
        <v>#N/A</v>
      </c>
      <c r="F286" s="30">
        <f t="shared" si="24"/>
        <v>5.2103999999999999</v>
      </c>
      <c r="G286" s="25">
        <f>VLOOKUP(A286,Sheet!B$3:G$2921,5,0)</f>
        <v>11665.75</v>
      </c>
      <c r="H286" s="24" t="e">
        <f>VLOOKUP(A286,N$3:S$1271,5,FALSE)</f>
        <v>#N/A</v>
      </c>
      <c r="I286" s="30">
        <f t="shared" si="25"/>
        <v>11665.75</v>
      </c>
      <c r="J286" s="25">
        <f>VLOOKUP(A286,Sheet!B$3:G$2921,6,0)</f>
        <v>9220.61</v>
      </c>
      <c r="K286" s="26" t="e">
        <f t="shared" si="26"/>
        <v>#N/A</v>
      </c>
      <c r="L286" s="30">
        <f t="shared" si="27"/>
        <v>9220.61</v>
      </c>
      <c r="N286" t="s">
        <v>4616</v>
      </c>
      <c r="O286" t="s">
        <v>3361</v>
      </c>
      <c r="P286" t="s">
        <v>35</v>
      </c>
      <c r="Q286">
        <v>16000</v>
      </c>
      <c r="R286">
        <v>0.24</v>
      </c>
      <c r="S286">
        <v>3841</v>
      </c>
      <c r="V286" t="str">
        <f t="shared" si="28"/>
        <v>С1-180-60-1</v>
      </c>
      <c r="W286" t="e">
        <f t="shared" si="29"/>
        <v>#N/A</v>
      </c>
      <c r="X286" t="s">
        <v>3361</v>
      </c>
      <c r="Y286" s="7" t="s">
        <v>35</v>
      </c>
      <c r="Z286" s="7">
        <v>16000</v>
      </c>
      <c r="AA286" s="7">
        <v>0.24</v>
      </c>
      <c r="AB286" s="37">
        <v>3841</v>
      </c>
      <c r="AC286" s="37">
        <v>3841</v>
      </c>
    </row>
    <row r="287" spans="1:29" x14ac:dyDescent="0.2">
      <c r="A287" s="5" t="s">
        <v>1916</v>
      </c>
      <c r="B287" s="21" t="str">
        <f>VLOOKUP(A287,Sheet!B$3:G$2921,2,0)</f>
        <v>Монтаж зв'язок i розпiрок з одиночних i
парних кутiв, гнутозварних профiлiв для
прогонiв до 24 м при висотi будiвлi до 25 м
Стійки Ст 1-Ст 10</v>
      </c>
      <c r="C287" s="22" t="str">
        <f>VLOOKUP(A287,Sheet!B$3:G$2921,3,0)</f>
        <v>т</v>
      </c>
      <c r="D287" s="23">
        <v>3.1683080000000001</v>
      </c>
      <c r="E287" s="24" t="e">
        <f>VLOOKUP(A287,N$3:S$1271,4,FALSE)</f>
        <v>#N/A</v>
      </c>
      <c r="F287" s="30">
        <f t="shared" si="24"/>
        <v>3.1683080000000001</v>
      </c>
      <c r="G287" s="25">
        <f>VLOOKUP(A287,Sheet!B$3:G$2921,5,0)</f>
        <v>15392.07</v>
      </c>
      <c r="H287" s="24" t="e">
        <f>VLOOKUP(A287,N$3:S$1271,5,FALSE)</f>
        <v>#N/A</v>
      </c>
      <c r="I287" s="30">
        <f t="shared" si="25"/>
        <v>15392.07</v>
      </c>
      <c r="J287" s="25">
        <f>VLOOKUP(A287,Sheet!B$3:G$2921,6,0)</f>
        <v>6627.05</v>
      </c>
      <c r="K287" s="26" t="e">
        <f t="shared" si="26"/>
        <v>#N/A</v>
      </c>
      <c r="L287" s="30">
        <f t="shared" si="27"/>
        <v>6627.05</v>
      </c>
      <c r="N287" t="s">
        <v>4617</v>
      </c>
      <c r="O287" t="s">
        <v>3362</v>
      </c>
      <c r="P287" t="s">
        <v>35</v>
      </c>
      <c r="Q287">
        <v>16000</v>
      </c>
      <c r="R287">
        <v>0.7</v>
      </c>
      <c r="S287">
        <v>11142.51</v>
      </c>
      <c r="V287" t="str">
        <f t="shared" si="28"/>
        <v>С1-180-60-1варіант1</v>
      </c>
      <c r="W287" t="e">
        <f t="shared" si="29"/>
        <v>#N/A</v>
      </c>
      <c r="X287" t="s">
        <v>3362</v>
      </c>
      <c r="Y287" s="7" t="s">
        <v>35</v>
      </c>
      <c r="Z287" s="7">
        <v>16000</v>
      </c>
      <c r="AA287" s="7">
        <v>0.7</v>
      </c>
      <c r="AB287" s="37">
        <v>11142.51</v>
      </c>
      <c r="AC287" s="37">
        <v>11142.51</v>
      </c>
    </row>
    <row r="288" spans="1:29" x14ac:dyDescent="0.2">
      <c r="A288" s="5" t="s">
        <v>2476</v>
      </c>
      <c r="B288" s="21" t="str">
        <f>VLOOKUP(A288,Sheet!B$3:G$2921,2,0)</f>
        <v>Монтаж розпiрок прогоном до 24 м при
висотi будiвлi до 25 м</v>
      </c>
      <c r="C288" s="22" t="str">
        <f>VLOOKUP(A288,Sheet!B$3:G$2921,3,0)</f>
        <v>т</v>
      </c>
      <c r="D288" s="23">
        <v>3.8007999999999997</v>
      </c>
      <c r="E288" s="24" t="e">
        <f>VLOOKUP(A288,N$3:S$1271,4,FALSE)</f>
        <v>#N/A</v>
      </c>
      <c r="F288" s="30">
        <f t="shared" si="24"/>
        <v>3.8007999999999997</v>
      </c>
      <c r="G288" s="25">
        <f>VLOOKUP(A288,Sheet!B$3:G$2921,5,0)</f>
        <v>16080.91</v>
      </c>
      <c r="H288" s="24" t="e">
        <f>VLOOKUP(A288,N$3:S$1271,5,FALSE)</f>
        <v>#N/A</v>
      </c>
      <c r="I288" s="30">
        <f t="shared" si="25"/>
        <v>16080.91</v>
      </c>
      <c r="J288" s="25">
        <f>VLOOKUP(A288,Sheet!B$3:G$2921,6,0)</f>
        <v>57531.06</v>
      </c>
      <c r="K288" s="26" t="e">
        <f t="shared" si="26"/>
        <v>#N/A</v>
      </c>
      <c r="L288" s="30">
        <f t="shared" si="27"/>
        <v>57531.06</v>
      </c>
      <c r="N288" t="s">
        <v>4618</v>
      </c>
      <c r="O288" t="s">
        <v>3363</v>
      </c>
      <c r="P288" t="s">
        <v>35</v>
      </c>
      <c r="Q288">
        <v>78</v>
      </c>
      <c r="R288">
        <v>74.45</v>
      </c>
      <c r="S288">
        <v>5806.71</v>
      </c>
      <c r="V288" t="str">
        <f t="shared" si="28"/>
        <v>С118-47-14варіант7</v>
      </c>
      <c r="W288" t="e">
        <f t="shared" si="29"/>
        <v>#N/A</v>
      </c>
      <c r="X288" t="s">
        <v>3363</v>
      </c>
      <c r="Y288" s="7" t="s">
        <v>35</v>
      </c>
      <c r="Z288" s="7">
        <v>78</v>
      </c>
      <c r="AA288" s="7">
        <v>74.45</v>
      </c>
      <c r="AB288" s="37">
        <v>5806.71</v>
      </c>
      <c r="AC288" s="37">
        <v>5806.71</v>
      </c>
    </row>
    <row r="289" spans="1:29" x14ac:dyDescent="0.2">
      <c r="A289" s="5" t="s">
        <v>187</v>
      </c>
      <c r="B289" s="21" t="str">
        <f>VLOOKUP(A289,Sheet!B$3:G$2921,2,0)</f>
        <v>Монтаж прогонiв iз кроком ферм до 12 м
при висотi будiвлi до 25 м</v>
      </c>
      <c r="C289" s="22" t="str">
        <f>VLOOKUP(A289,Sheet!B$3:G$2921,3,0)</f>
        <v>т</v>
      </c>
      <c r="D289" s="23">
        <v>4.3666999999999998</v>
      </c>
      <c r="E289" s="24" t="e">
        <f>VLOOKUP(A289,N$3:S$1271,4,FALSE)</f>
        <v>#N/A</v>
      </c>
      <c r="F289" s="30">
        <f t="shared" si="24"/>
        <v>4.3666999999999998</v>
      </c>
      <c r="G289" s="25">
        <f>VLOOKUP(A289,Sheet!B$3:G$2921,5,0)</f>
        <v>4612.2700000000004</v>
      </c>
      <c r="H289" s="24" t="e">
        <f>VLOOKUP(A289,N$3:S$1271,5,FALSE)</f>
        <v>#N/A</v>
      </c>
      <c r="I289" s="30">
        <f t="shared" si="25"/>
        <v>4612.2700000000004</v>
      </c>
      <c r="J289" s="25">
        <f>VLOOKUP(A289,Sheet!B$3:G$2921,6,0)</f>
        <v>3492.96</v>
      </c>
      <c r="K289" s="26" t="e">
        <f t="shared" si="26"/>
        <v>#N/A</v>
      </c>
      <c r="L289" s="30">
        <f t="shared" si="27"/>
        <v>3492.96</v>
      </c>
      <c r="N289" t="s">
        <v>4619</v>
      </c>
      <c r="O289" t="s">
        <v>3364</v>
      </c>
      <c r="P289" t="s">
        <v>35</v>
      </c>
      <c r="Q289">
        <v>18</v>
      </c>
      <c r="R289">
        <v>16.760000000000002</v>
      </c>
      <c r="S289">
        <v>301.68</v>
      </c>
      <c r="V289" t="str">
        <f t="shared" si="28"/>
        <v>С118-47-14варіант8</v>
      </c>
      <c r="W289" t="e">
        <f t="shared" si="29"/>
        <v>#N/A</v>
      </c>
      <c r="X289" t="s">
        <v>3364</v>
      </c>
      <c r="Y289" s="7" t="s">
        <v>35</v>
      </c>
      <c r="Z289" s="7">
        <v>18</v>
      </c>
      <c r="AA289" s="7">
        <v>16.760000000000002</v>
      </c>
      <c r="AB289" s="37">
        <v>301.68</v>
      </c>
      <c r="AC289" s="37">
        <v>301.68</v>
      </c>
    </row>
    <row r="290" spans="1:29" x14ac:dyDescent="0.2">
      <c r="A290" s="5" t="s">
        <v>2475</v>
      </c>
      <c r="B290" s="21" t="str">
        <f>VLOOKUP(A290,Sheet!B$3:G$2921,2,0)</f>
        <v>Монтаж балок покриття при висотi
будiвлi до 25 м</v>
      </c>
      <c r="C290" s="22" t="str">
        <f>VLOOKUP(A290,Sheet!B$3:G$2921,3,0)</f>
        <v>т</v>
      </c>
      <c r="D290" s="23">
        <v>31.152000000000001</v>
      </c>
      <c r="E290" s="24" t="e">
        <f>VLOOKUP(A290,N$3:S$1271,4,FALSE)</f>
        <v>#N/A</v>
      </c>
      <c r="F290" s="30">
        <f t="shared" si="24"/>
        <v>31.152000000000001</v>
      </c>
      <c r="G290" s="25">
        <f>VLOOKUP(A290,Sheet!B$3:G$2921,5,0)</f>
        <v>5261.6</v>
      </c>
      <c r="H290" s="24" t="e">
        <f>VLOOKUP(A290,N$3:S$1271,5,FALSE)</f>
        <v>#N/A</v>
      </c>
      <c r="I290" s="30">
        <f t="shared" si="25"/>
        <v>5261.6</v>
      </c>
      <c r="J290" s="25">
        <f>VLOOKUP(A290,Sheet!B$3:G$2921,6,0)</f>
        <v>492.49</v>
      </c>
      <c r="K290" s="26" t="e">
        <f t="shared" si="26"/>
        <v>#N/A</v>
      </c>
      <c r="L290" s="30">
        <f t="shared" si="27"/>
        <v>492.49</v>
      </c>
      <c r="N290" t="s">
        <v>4620</v>
      </c>
      <c r="O290" t="s">
        <v>3365</v>
      </c>
      <c r="P290" t="s">
        <v>35</v>
      </c>
      <c r="Q290">
        <v>500</v>
      </c>
      <c r="R290">
        <v>4.18</v>
      </c>
      <c r="S290">
        <v>2091.35</v>
      </c>
      <c r="V290" t="str">
        <f t="shared" si="28"/>
        <v>С1-1848-2варіант1</v>
      </c>
      <c r="W290" t="e">
        <f t="shared" si="29"/>
        <v>#N/A</v>
      </c>
      <c r="X290" t="s">
        <v>3365</v>
      </c>
      <c r="Y290" s="7" t="s">
        <v>35</v>
      </c>
      <c r="Z290" s="7">
        <v>500</v>
      </c>
      <c r="AA290" s="7">
        <v>4.18</v>
      </c>
      <c r="AB290" s="37">
        <v>2091.35</v>
      </c>
      <c r="AC290" s="37">
        <v>2091.35</v>
      </c>
    </row>
    <row r="291" spans="1:29" x14ac:dyDescent="0.2">
      <c r="A291" s="5" t="s">
        <v>2497</v>
      </c>
      <c r="B291" s="21" t="str">
        <f>VLOOKUP(A291,Sheet!B$3:G$2921,2,0)</f>
        <v>Монтаж прогонiв iз кроком ферм до 12 м
при висотi будiвлi до 25 м /по
залiзобетонних i кам'яних опорах/ Балка Б1</v>
      </c>
      <c r="C291" s="22" t="str">
        <f>VLOOKUP(A291,Sheet!B$3:G$2921,3,0)</f>
        <v>т</v>
      </c>
      <c r="D291" s="23">
        <v>0</v>
      </c>
      <c r="E291" s="24" t="e">
        <f>VLOOKUP(A291,N$3:S$1271,4,FALSE)</f>
        <v>#N/A</v>
      </c>
      <c r="F291" s="30">
        <f t="shared" si="24"/>
        <v>0</v>
      </c>
      <c r="G291" s="25">
        <f>VLOOKUP(A291,Sheet!B$3:G$2921,5,0)</f>
        <v>5267.52</v>
      </c>
      <c r="H291" s="24" t="e">
        <f>VLOOKUP(A291,N$3:S$1271,5,FALSE)</f>
        <v>#N/A</v>
      </c>
      <c r="I291" s="30">
        <f t="shared" si="25"/>
        <v>5267.52</v>
      </c>
      <c r="J291" s="25">
        <f>VLOOKUP(A291,Sheet!B$3:G$2921,6,0)</f>
        <v>3912.98</v>
      </c>
      <c r="K291" s="26" t="e">
        <f t="shared" si="26"/>
        <v>#N/A</v>
      </c>
      <c r="L291" s="30">
        <f t="shared" si="27"/>
        <v>3912.98</v>
      </c>
      <c r="N291" t="s">
        <v>4621</v>
      </c>
      <c r="O291" t="s">
        <v>3366</v>
      </c>
      <c r="P291" t="s">
        <v>35</v>
      </c>
      <c r="Q291">
        <v>12</v>
      </c>
      <c r="R291">
        <v>102.87</v>
      </c>
      <c r="S291">
        <v>102.87</v>
      </c>
      <c r="V291" t="str">
        <f t="shared" si="28"/>
        <v>С119-400-1</v>
      </c>
      <c r="W291" t="e">
        <f t="shared" si="29"/>
        <v>#N/A</v>
      </c>
      <c r="X291" t="s">
        <v>3366</v>
      </c>
      <c r="Y291" s="7" t="s">
        <v>35</v>
      </c>
      <c r="Z291" s="7">
        <v>12</v>
      </c>
      <c r="AA291" s="7">
        <v>102.87</v>
      </c>
      <c r="AB291" s="37">
        <v>102.87</v>
      </c>
      <c r="AC291" s="37">
        <v>102.87</v>
      </c>
    </row>
    <row r="292" spans="1:29" x14ac:dyDescent="0.2">
      <c r="A292" s="5" t="s">
        <v>628</v>
      </c>
      <c r="B292" s="21" t="str">
        <f>VLOOKUP(A292,Sheet!B$3:G$2921,2,0)</f>
        <v>Монтаж сходiв пожежних з огорожею</v>
      </c>
      <c r="C292" s="22" t="str">
        <f>VLOOKUP(A292,Sheet!B$3:G$2921,3,0)</f>
        <v>т</v>
      </c>
      <c r="D292" s="23">
        <v>0.35076000000000002</v>
      </c>
      <c r="E292" s="24">
        <f>VLOOKUP(A292,N$3:S$1271,4,FALSE)</f>
        <v>0.56207839999999998</v>
      </c>
      <c r="F292" s="30">
        <f t="shared" si="24"/>
        <v>-0.21131839999999996</v>
      </c>
      <c r="G292" s="25">
        <f>VLOOKUP(A292,Sheet!B$3:G$2921,5,0)</f>
        <v>7081.89</v>
      </c>
      <c r="H292" s="24">
        <f>VLOOKUP(A292,N$3:S$1271,5,FALSE)</f>
        <v>12525</v>
      </c>
      <c r="I292" s="30">
        <f t="shared" si="25"/>
        <v>-5443.11</v>
      </c>
      <c r="J292" s="25">
        <f>VLOOKUP(A292,Sheet!B$3:G$2921,6,0)</f>
        <v>2276.83</v>
      </c>
      <c r="K292" s="26">
        <f t="shared" si="26"/>
        <v>2006.26</v>
      </c>
      <c r="L292" s="30">
        <f t="shared" si="27"/>
        <v>270.56999999999994</v>
      </c>
      <c r="N292" t="s">
        <v>4622</v>
      </c>
      <c r="O292" t="s">
        <v>3367</v>
      </c>
      <c r="P292" t="s">
        <v>35</v>
      </c>
      <c r="Q292">
        <v>210</v>
      </c>
      <c r="R292">
        <v>89.35</v>
      </c>
      <c r="S292">
        <v>2680.5</v>
      </c>
      <c r="V292" t="str">
        <f t="shared" si="28"/>
        <v>С119-400-1варіант1</v>
      </c>
      <c r="W292" t="e">
        <f t="shared" si="29"/>
        <v>#N/A</v>
      </c>
      <c r="X292" t="s">
        <v>3367</v>
      </c>
      <c r="Y292" s="7" t="s">
        <v>35</v>
      </c>
      <c r="Z292" s="7">
        <v>210</v>
      </c>
      <c r="AA292" s="7">
        <v>89.35</v>
      </c>
      <c r="AB292" s="37">
        <v>2680.5</v>
      </c>
      <c r="AC292" s="37">
        <v>2680.5</v>
      </c>
    </row>
    <row r="293" spans="1:29" x14ac:dyDescent="0.2">
      <c r="A293" s="5" t="s">
        <v>734</v>
      </c>
      <c r="B293" s="21" t="str">
        <f>VLOOKUP(A293,Sheet!B$3:G$2921,2,0)</f>
        <v>Монтаж опорних конструкцiй для
крiплення трубопроводiв всерединi
будiвель i споруд масою до 0,1 т</v>
      </c>
      <c r="C293" s="22" t="str">
        <f>VLOOKUP(A293,Sheet!B$3:G$2921,3,0)</f>
        <v>т</v>
      </c>
      <c r="D293" s="23">
        <v>0.2288</v>
      </c>
      <c r="E293" s="24" t="e">
        <f>VLOOKUP(A293,N$3:S$1271,4,FALSE)</f>
        <v>#N/A</v>
      </c>
      <c r="F293" s="30">
        <f t="shared" si="24"/>
        <v>0.2288</v>
      </c>
      <c r="G293" s="25">
        <f>VLOOKUP(A293,Sheet!B$3:G$2921,5,0)</f>
        <v>10929.5</v>
      </c>
      <c r="H293" s="24" t="e">
        <f>VLOOKUP(A293,N$3:S$1271,5,FALSE)</f>
        <v>#N/A</v>
      </c>
      <c r="I293" s="30">
        <f t="shared" si="25"/>
        <v>10929.5</v>
      </c>
      <c r="J293" s="25">
        <f>VLOOKUP(A293,Sheet!B$3:G$2921,6,0)</f>
        <v>2500.67</v>
      </c>
      <c r="K293" s="26" t="e">
        <f t="shared" si="26"/>
        <v>#N/A</v>
      </c>
      <c r="L293" s="30">
        <f t="shared" si="27"/>
        <v>2500.67</v>
      </c>
      <c r="N293" t="s">
        <v>4623</v>
      </c>
      <c r="O293" t="s">
        <v>3368</v>
      </c>
      <c r="P293" t="s">
        <v>60</v>
      </c>
      <c r="Q293">
        <v>24.375</v>
      </c>
      <c r="R293">
        <v>8836.85</v>
      </c>
      <c r="S293">
        <v>215398.26</v>
      </c>
      <c r="V293" t="str">
        <f t="shared" si="28"/>
        <v>С121-251-1-3Вваріант3</v>
      </c>
      <c r="W293" t="e">
        <f t="shared" si="29"/>
        <v>#N/A</v>
      </c>
      <c r="X293" t="s">
        <v>3368</v>
      </c>
      <c r="Y293" s="7" t="s">
        <v>60</v>
      </c>
      <c r="Z293" s="7">
        <v>24.375</v>
      </c>
      <c r="AA293" s="7">
        <v>8836.85</v>
      </c>
      <c r="AB293" s="37">
        <v>215398.26</v>
      </c>
      <c r="AC293" s="37">
        <v>215398.26</v>
      </c>
    </row>
    <row r="294" spans="1:29" x14ac:dyDescent="0.2">
      <c r="A294" s="5" t="s">
        <v>2480</v>
      </c>
      <c r="B294" s="21" t="str">
        <f>VLOOKUP(A294,Sheet!B$3:G$2921,2,0)</f>
        <v>Монтаж пiдвiсок i хомутiв для крiплення
обладнання всерединi будiвель i споруд</v>
      </c>
      <c r="C294" s="22" t="str">
        <f>VLOOKUP(A294,Sheet!B$3:G$2921,3,0)</f>
        <v>т</v>
      </c>
      <c r="D294" s="23">
        <v>0.52408999999999983</v>
      </c>
      <c r="E294" s="24" t="e">
        <f>VLOOKUP(A294,N$3:S$1271,4,FALSE)</f>
        <v>#N/A</v>
      </c>
      <c r="F294" s="30">
        <f t="shared" si="24"/>
        <v>0.52408999999999983</v>
      </c>
      <c r="G294" s="25">
        <f>VLOOKUP(A294,Sheet!B$3:G$2921,5,0)</f>
        <v>12185.94</v>
      </c>
      <c r="H294" s="24" t="e">
        <f>VLOOKUP(A294,N$3:S$1271,5,FALSE)</f>
        <v>#N/A</v>
      </c>
      <c r="I294" s="30">
        <f t="shared" si="25"/>
        <v>12185.94</v>
      </c>
      <c r="J294" s="25">
        <f>VLOOKUP(A294,Sheet!B$3:G$2921,6,0)</f>
        <v>6386.53</v>
      </c>
      <c r="K294" s="26" t="e">
        <f t="shared" si="26"/>
        <v>#N/A</v>
      </c>
      <c r="L294" s="30">
        <f t="shared" si="27"/>
        <v>6386.53</v>
      </c>
      <c r="N294" t="s">
        <v>4624</v>
      </c>
      <c r="O294" t="s">
        <v>3369</v>
      </c>
      <c r="P294" t="s">
        <v>35</v>
      </c>
      <c r="Q294">
        <v>8</v>
      </c>
      <c r="R294">
        <v>13664.99</v>
      </c>
      <c r="S294">
        <v>54659.96</v>
      </c>
      <c r="V294" t="str">
        <f t="shared" si="28"/>
        <v>С121-781-1-2Д</v>
      </c>
      <c r="W294" t="e">
        <f t="shared" si="29"/>
        <v>#N/A</v>
      </c>
      <c r="X294" t="s">
        <v>3369</v>
      </c>
      <c r="Y294" s="7" t="s">
        <v>35</v>
      </c>
      <c r="Z294" s="7">
        <v>8</v>
      </c>
      <c r="AA294" s="7">
        <v>13664.99</v>
      </c>
      <c r="AB294" s="37">
        <v>54659.96</v>
      </c>
      <c r="AC294" s="37">
        <v>54659.96</v>
      </c>
    </row>
    <row r="295" spans="1:29" x14ac:dyDescent="0.2">
      <c r="A295" s="5" t="s">
        <v>313</v>
      </c>
      <c r="B295" s="21" t="str">
        <f>VLOOKUP(A295,Sheet!B$3:G$2921,2,0)</f>
        <v>Монтаж опорних конструкцiй
етажеркового типу</v>
      </c>
      <c r="C295" s="22" t="str">
        <f>VLOOKUP(A295,Sheet!B$3:G$2921,3,0)</f>
        <v>т</v>
      </c>
      <c r="D295" s="23">
        <v>0.83942000000000017</v>
      </c>
      <c r="E295" s="24" t="e">
        <f>VLOOKUP(A295,N$3:S$1271,4,FALSE)</f>
        <v>#N/A</v>
      </c>
      <c r="F295" s="30">
        <f t="shared" si="24"/>
        <v>0.83942000000000017</v>
      </c>
      <c r="G295" s="25">
        <f>VLOOKUP(A295,Sheet!B$3:G$2921,5,0)</f>
        <v>4513.5200000000004</v>
      </c>
      <c r="H295" s="24" t="e">
        <f>VLOOKUP(A295,N$3:S$1271,5,FALSE)</f>
        <v>#N/A</v>
      </c>
      <c r="I295" s="30">
        <f t="shared" si="25"/>
        <v>4513.5200000000004</v>
      </c>
      <c r="J295" s="25">
        <f>VLOOKUP(A295,Sheet!B$3:G$2921,6,0)</f>
        <v>218.45</v>
      </c>
      <c r="K295" s="26" t="e">
        <f t="shared" si="26"/>
        <v>#N/A</v>
      </c>
      <c r="L295" s="30">
        <f t="shared" si="27"/>
        <v>218.45</v>
      </c>
      <c r="N295" t="s">
        <v>4625</v>
      </c>
      <c r="O295" t="s">
        <v>3370</v>
      </c>
      <c r="P295" t="s">
        <v>35</v>
      </c>
      <c r="Q295">
        <v>1</v>
      </c>
      <c r="R295">
        <v>17373.05</v>
      </c>
      <c r="S295">
        <v>17373.05</v>
      </c>
      <c r="V295" t="str">
        <f t="shared" si="28"/>
        <v>С121-783-10Нваріант1</v>
      </c>
      <c r="W295" t="e">
        <f t="shared" si="29"/>
        <v>#N/A</v>
      </c>
      <c r="X295" t="s">
        <v>3370</v>
      </c>
      <c r="Y295" s="7" t="s">
        <v>35</v>
      </c>
      <c r="Z295" s="7">
        <v>1</v>
      </c>
      <c r="AA295" s="7">
        <v>17373.05</v>
      </c>
      <c r="AB295" s="37">
        <v>17373.05</v>
      </c>
      <c r="AC295" s="37">
        <v>17373.05</v>
      </c>
    </row>
    <row r="296" spans="1:29" x14ac:dyDescent="0.2">
      <c r="A296" s="5" t="s">
        <v>292</v>
      </c>
      <c r="B296" s="21" t="str">
        <f>VLOOKUP(A296,Sheet!B$3:G$2921,2,0)</f>
        <v>Монтаж вітражей алюмiнiєвих зi склiнням</v>
      </c>
      <c r="C296" s="22" t="str">
        <f>VLOOKUP(A296,Sheet!B$3:G$2921,3,0)</f>
        <v>100м2</v>
      </c>
      <c r="D296" s="23">
        <v>4.8078729999999998</v>
      </c>
      <c r="E296" s="24" t="e">
        <f>VLOOKUP(A296,N$3:S$1271,4,FALSE)</f>
        <v>#N/A</v>
      </c>
      <c r="F296" s="30">
        <f t="shared" si="24"/>
        <v>4.8078729999999998</v>
      </c>
      <c r="G296" s="25">
        <f>VLOOKUP(A296,Sheet!B$3:G$2921,5,0)</f>
        <v>36348.300000000003</v>
      </c>
      <c r="H296" s="24" t="e">
        <f>VLOOKUP(A296,N$3:S$1271,5,FALSE)</f>
        <v>#N/A</v>
      </c>
      <c r="I296" s="30">
        <f t="shared" si="25"/>
        <v>36348.300000000003</v>
      </c>
      <c r="J296" s="25">
        <f>VLOOKUP(A296,Sheet!B$3:G$2921,6,0)</f>
        <v>119778.55</v>
      </c>
      <c r="K296" s="26" t="e">
        <f t="shared" si="26"/>
        <v>#N/A</v>
      </c>
      <c r="L296" s="30">
        <f t="shared" si="27"/>
        <v>119778.55</v>
      </c>
      <c r="N296" t="s">
        <v>4626</v>
      </c>
      <c r="O296" t="s">
        <v>3371</v>
      </c>
      <c r="P296" t="s">
        <v>35</v>
      </c>
      <c r="Q296">
        <v>1</v>
      </c>
      <c r="R296">
        <v>16615.91</v>
      </c>
      <c r="S296">
        <v>16615.91</v>
      </c>
      <c r="V296" t="str">
        <f t="shared" si="28"/>
        <v>С121-783-11Нваріант1</v>
      </c>
      <c r="W296" t="e">
        <f t="shared" si="29"/>
        <v>#N/A</v>
      </c>
      <c r="X296" t="s">
        <v>3371</v>
      </c>
      <c r="Y296" s="7" t="s">
        <v>35</v>
      </c>
      <c r="Z296" s="7">
        <v>1</v>
      </c>
      <c r="AA296" s="7">
        <v>16615.91</v>
      </c>
      <c r="AB296" s="37">
        <v>16615.91</v>
      </c>
      <c r="AC296" s="37">
        <v>16615.91</v>
      </c>
    </row>
    <row r="297" spans="1:29" x14ac:dyDescent="0.2">
      <c r="A297" s="5" t="s">
        <v>389</v>
      </c>
      <c r="B297" s="21" t="str">
        <f>VLOOKUP(A297,Sheet!B$3:G$2921,2,0)</f>
        <v>Монтаж стальних плiнтусiв iз гнутого
профiлю (Улаштування на сходах
противоковзких накладок)</v>
      </c>
      <c r="C297" s="22" t="str">
        <f>VLOOKUP(A297,Sheet!B$3:G$2921,3,0)</f>
        <v>100м</v>
      </c>
      <c r="D297" s="23">
        <v>9.7725000000000009</v>
      </c>
      <c r="E297" s="24" t="e">
        <f>VLOOKUP(A297,N$3:S$1271,4,FALSE)</f>
        <v>#N/A</v>
      </c>
      <c r="F297" s="30">
        <f t="shared" si="24"/>
        <v>9.7725000000000009</v>
      </c>
      <c r="G297" s="25">
        <f>VLOOKUP(A297,Sheet!B$3:G$2921,5,0)</f>
        <v>1434.1</v>
      </c>
      <c r="H297" s="24" t="e">
        <f>VLOOKUP(A297,N$3:S$1271,5,FALSE)</f>
        <v>#N/A</v>
      </c>
      <c r="I297" s="30">
        <f t="shared" si="25"/>
        <v>1434.1</v>
      </c>
      <c r="J297" s="25">
        <f>VLOOKUP(A297,Sheet!B$3:G$2921,6,0)</f>
        <v>286.10000000000002</v>
      </c>
      <c r="K297" s="26" t="e">
        <f t="shared" si="26"/>
        <v>#N/A</v>
      </c>
      <c r="L297" s="30">
        <f t="shared" si="27"/>
        <v>286.10000000000002</v>
      </c>
      <c r="N297" t="s">
        <v>4627</v>
      </c>
      <c r="O297" t="s">
        <v>3372</v>
      </c>
      <c r="P297" t="s">
        <v>35</v>
      </c>
      <c r="Q297">
        <v>1</v>
      </c>
      <c r="R297">
        <v>30515.06</v>
      </c>
      <c r="S297">
        <v>30515.06</v>
      </c>
      <c r="V297" t="str">
        <f t="shared" si="28"/>
        <v>С121-783-12Нваріант1</v>
      </c>
      <c r="W297" t="e">
        <f t="shared" si="29"/>
        <v>#N/A</v>
      </c>
      <c r="X297" t="s">
        <v>3372</v>
      </c>
      <c r="Y297" s="7" t="s">
        <v>35</v>
      </c>
      <c r="Z297" s="7">
        <v>1</v>
      </c>
      <c r="AA297" s="7">
        <v>30515.06</v>
      </c>
      <c r="AB297" s="37">
        <v>30515.06</v>
      </c>
      <c r="AC297" s="37">
        <v>30515.06</v>
      </c>
    </row>
    <row r="298" spans="1:29" x14ac:dyDescent="0.2">
      <c r="A298" s="5" t="s">
        <v>706</v>
      </c>
      <c r="B298" s="21" t="str">
        <f>VLOOKUP(A298,Sheet!B$3:G$2921,2,0)</f>
        <v>Монтаж настилу з профiльованого листа
при висотi будiвлi до 25 м</v>
      </c>
      <c r="C298" s="22" t="str">
        <f>VLOOKUP(A298,Sheet!B$3:G$2921,3,0)</f>
        <v>100м2</v>
      </c>
      <c r="D298" s="23">
        <v>16.225994</v>
      </c>
      <c r="E298" s="24" t="e">
        <f>VLOOKUP(A298,N$3:S$1271,4,FALSE)</f>
        <v>#N/A</v>
      </c>
      <c r="F298" s="30">
        <f t="shared" si="24"/>
        <v>16.225994</v>
      </c>
      <c r="G298" s="25">
        <f>VLOOKUP(A298,Sheet!B$3:G$2921,5,0)</f>
        <v>10060.549999999999</v>
      </c>
      <c r="H298" s="24" t="e">
        <f>VLOOKUP(A298,N$3:S$1271,5,FALSE)</f>
        <v>#N/A</v>
      </c>
      <c r="I298" s="30">
        <f t="shared" si="25"/>
        <v>10060.549999999999</v>
      </c>
      <c r="J298" s="25">
        <f>VLOOKUP(A298,Sheet!B$3:G$2921,6,0)</f>
        <v>17643.63</v>
      </c>
      <c r="K298" s="26" t="e">
        <f t="shared" si="26"/>
        <v>#N/A</v>
      </c>
      <c r="L298" s="30">
        <f t="shared" si="27"/>
        <v>17643.63</v>
      </c>
      <c r="N298" t="s">
        <v>4628</v>
      </c>
      <c r="O298" t="s">
        <v>3373</v>
      </c>
      <c r="P298" t="s">
        <v>35</v>
      </c>
      <c r="Q298">
        <v>1</v>
      </c>
      <c r="R298">
        <v>13703.04</v>
      </c>
      <c r="S298">
        <v>13703.04</v>
      </c>
      <c r="V298" t="str">
        <f t="shared" si="28"/>
        <v>С121-783-2Н1варіант1</v>
      </c>
      <c r="W298" t="e">
        <f t="shared" si="29"/>
        <v>#N/A</v>
      </c>
      <c r="X298" t="s">
        <v>3373</v>
      </c>
      <c r="Y298" s="7" t="s">
        <v>35</v>
      </c>
      <c r="Z298" s="7">
        <v>1</v>
      </c>
      <c r="AA298" s="7">
        <v>13703.04</v>
      </c>
      <c r="AB298" s="37">
        <v>13703.04</v>
      </c>
      <c r="AC298" s="37">
        <v>13703.04</v>
      </c>
    </row>
    <row r="299" spans="1:29" x14ac:dyDescent="0.2">
      <c r="A299" s="5" t="s">
        <v>2478</v>
      </c>
      <c r="B299" s="21" t="str">
        <f>VLOOKUP(A299,Sheet!B$3:G$2921,2,0)</f>
        <v>Монтаж фахверка</v>
      </c>
      <c r="C299" s="22" t="str">
        <f>VLOOKUP(A299,Sheet!B$3:G$2921,3,0)</f>
        <v>т</v>
      </c>
      <c r="D299" s="23">
        <v>0.12480000000000001</v>
      </c>
      <c r="E299" s="24" t="e">
        <f>VLOOKUP(A299,N$3:S$1271,4,FALSE)</f>
        <v>#N/A</v>
      </c>
      <c r="F299" s="30">
        <f t="shared" si="24"/>
        <v>0.12480000000000001</v>
      </c>
      <c r="G299" s="25">
        <f>VLOOKUP(A299,Sheet!B$3:G$2921,5,0)</f>
        <v>11504.8</v>
      </c>
      <c r="H299" s="24" t="e">
        <f>VLOOKUP(A299,N$3:S$1271,5,FALSE)</f>
        <v>#N/A</v>
      </c>
      <c r="I299" s="30">
        <f t="shared" si="25"/>
        <v>11504.8</v>
      </c>
      <c r="J299" s="25">
        <f>VLOOKUP(A299,Sheet!B$3:G$2921,6,0)</f>
        <v>1435.8</v>
      </c>
      <c r="K299" s="26" t="e">
        <f t="shared" si="26"/>
        <v>#N/A</v>
      </c>
      <c r="L299" s="30">
        <f t="shared" si="27"/>
        <v>1435.8</v>
      </c>
      <c r="N299" t="s">
        <v>4629</v>
      </c>
      <c r="O299" t="s">
        <v>3374</v>
      </c>
      <c r="P299" t="s">
        <v>35</v>
      </c>
      <c r="Q299">
        <v>2</v>
      </c>
      <c r="R299">
        <v>15016.44</v>
      </c>
      <c r="S299">
        <v>30032.89</v>
      </c>
      <c r="V299" t="str">
        <f t="shared" si="28"/>
        <v>С121-783-7Нваріант1</v>
      </c>
      <c r="W299" t="e">
        <f t="shared" si="29"/>
        <v>#N/A</v>
      </c>
      <c r="X299" t="s">
        <v>3374</v>
      </c>
      <c r="Y299" s="7" t="s">
        <v>35</v>
      </c>
      <c r="Z299" s="7">
        <v>2</v>
      </c>
      <c r="AA299" s="7">
        <v>15016.44</v>
      </c>
      <c r="AB299" s="37">
        <v>30032.89</v>
      </c>
      <c r="AC299" s="37">
        <v>30032.89</v>
      </c>
    </row>
    <row r="300" spans="1:29" x14ac:dyDescent="0.2">
      <c r="A300" s="5" t="s">
        <v>2472</v>
      </c>
      <c r="B300" s="21" t="str">
        <f>VLOOKUP(A300,Sheet!B$3:G$2921,2,0)</f>
        <v>Монтаж фахверка /по залiзобетонних i
кам'яних опорах/</v>
      </c>
      <c r="C300" s="22" t="str">
        <f>VLOOKUP(A300,Sheet!B$3:G$2921,3,0)</f>
        <v>т</v>
      </c>
      <c r="D300" s="23">
        <v>9.2800000000000007E-2</v>
      </c>
      <c r="E300" s="24" t="e">
        <f>VLOOKUP(A300,N$3:S$1271,4,FALSE)</f>
        <v>#N/A</v>
      </c>
      <c r="F300" s="30">
        <f t="shared" si="24"/>
        <v>9.2800000000000007E-2</v>
      </c>
      <c r="G300" s="25">
        <f>VLOOKUP(A300,Sheet!B$3:G$2921,5,0)</f>
        <v>11859.53</v>
      </c>
      <c r="H300" s="24" t="e">
        <f>VLOOKUP(A300,N$3:S$1271,5,FALSE)</f>
        <v>#N/A</v>
      </c>
      <c r="I300" s="30">
        <f t="shared" si="25"/>
        <v>11859.53</v>
      </c>
      <c r="J300" s="25">
        <f>VLOOKUP(A300,Sheet!B$3:G$2921,6,0)</f>
        <v>1100.56</v>
      </c>
      <c r="K300" s="26" t="e">
        <f t="shared" si="26"/>
        <v>#N/A</v>
      </c>
      <c r="L300" s="30">
        <f t="shared" si="27"/>
        <v>1100.56</v>
      </c>
      <c r="N300" t="s">
        <v>4630</v>
      </c>
      <c r="O300" t="s">
        <v>3375</v>
      </c>
      <c r="P300" t="s">
        <v>35</v>
      </c>
      <c r="Q300">
        <v>2</v>
      </c>
      <c r="R300">
        <v>20149.21</v>
      </c>
      <c r="S300">
        <v>40298.43</v>
      </c>
      <c r="V300" t="str">
        <f t="shared" si="28"/>
        <v>С121-783-8Нваріант1</v>
      </c>
      <c r="W300" t="e">
        <f t="shared" si="29"/>
        <v>#N/A</v>
      </c>
      <c r="X300" t="s">
        <v>3375</v>
      </c>
      <c r="Y300" s="7" t="s">
        <v>35</v>
      </c>
      <c r="Z300" s="7">
        <v>2</v>
      </c>
      <c r="AA300" s="7">
        <v>20149.21</v>
      </c>
      <c r="AB300" s="37">
        <v>40298.43</v>
      </c>
      <c r="AC300" s="37">
        <v>40298.43</v>
      </c>
    </row>
    <row r="301" spans="1:29" x14ac:dyDescent="0.2">
      <c r="A301" s="5" t="s">
        <v>470</v>
      </c>
      <c r="B301" s="21" t="str">
        <f>VLOOKUP(A301,Sheet!B$3:G$2921,2,0)</f>
        <v>Обшивка стальним профiльованим листом</v>
      </c>
      <c r="C301" s="22" t="str">
        <f>VLOOKUP(A301,Sheet!B$3:G$2921,3,0)</f>
        <v>100м2</v>
      </c>
      <c r="D301" s="23">
        <v>2.0303</v>
      </c>
      <c r="E301" s="24" t="e">
        <f>VLOOKUP(A301,N$3:S$1271,4,FALSE)</f>
        <v>#N/A</v>
      </c>
      <c r="F301" s="30">
        <f t="shared" si="24"/>
        <v>2.0303</v>
      </c>
      <c r="G301" s="25">
        <f>VLOOKUP(A301,Sheet!B$3:G$2921,5,0)</f>
        <v>3131.26</v>
      </c>
      <c r="H301" s="24" t="e">
        <f>VLOOKUP(A301,N$3:S$1271,5,FALSE)</f>
        <v>#N/A</v>
      </c>
      <c r="I301" s="30">
        <f t="shared" si="25"/>
        <v>3131.26</v>
      </c>
      <c r="J301" s="25">
        <f>VLOOKUP(A301,Sheet!B$3:G$2921,6,0)</f>
        <v>3757.51</v>
      </c>
      <c r="K301" s="26" t="e">
        <f t="shared" si="26"/>
        <v>#N/A</v>
      </c>
      <c r="L301" s="30">
        <f t="shared" si="27"/>
        <v>3757.51</v>
      </c>
      <c r="N301" t="s">
        <v>4631</v>
      </c>
      <c r="O301" t="s">
        <v>3376</v>
      </c>
      <c r="P301" t="s">
        <v>35</v>
      </c>
      <c r="Q301">
        <v>1</v>
      </c>
      <c r="R301">
        <v>16615.91</v>
      </c>
      <c r="S301">
        <v>16615.91</v>
      </c>
      <c r="V301" t="str">
        <f t="shared" si="28"/>
        <v>С121-783-9Нваріант1</v>
      </c>
      <c r="W301" t="e">
        <f t="shared" si="29"/>
        <v>#N/A</v>
      </c>
      <c r="X301" t="s">
        <v>3376</v>
      </c>
      <c r="Y301" s="7" t="s">
        <v>35</v>
      </c>
      <c r="Z301" s="7">
        <v>1</v>
      </c>
      <c r="AA301" s="7">
        <v>16615.91</v>
      </c>
      <c r="AB301" s="37">
        <v>16615.91</v>
      </c>
      <c r="AC301" s="37">
        <v>16615.91</v>
      </c>
    </row>
    <row r="302" spans="1:29" x14ac:dyDescent="0.2">
      <c r="A302" s="5" t="s">
        <v>2502</v>
      </c>
      <c r="B302" s="21" t="str">
        <f>VLOOKUP(A302,Sheet!B$3:G$2921,2,0)</f>
        <v>Демонтаж обшивки стін профiльованим
листом</v>
      </c>
      <c r="C302" s="22" t="str">
        <f>VLOOKUP(A302,Sheet!B$3:G$2921,3,0)</f>
        <v>100м2</v>
      </c>
      <c r="D302" s="23">
        <v>2.1629999999999998</v>
      </c>
      <c r="E302" s="24">
        <f>VLOOKUP(A302,N$3:S$1271,4,FALSE)</f>
        <v>2.1629999999999998</v>
      </c>
      <c r="F302" s="30">
        <f t="shared" si="24"/>
        <v>0</v>
      </c>
      <c r="G302" s="25">
        <f>VLOOKUP(A302,Sheet!B$3:G$2921,5,0)</f>
        <v>2411.06</v>
      </c>
      <c r="H302" s="24">
        <f>VLOOKUP(A302,N$3:S$1271,5,FALSE)</f>
        <v>2401.39</v>
      </c>
      <c r="I302" s="30">
        <f t="shared" si="25"/>
        <v>9.6700000000000728</v>
      </c>
      <c r="J302" s="25">
        <f>VLOOKUP(A302,Sheet!B$3:G$2921,6,0)</f>
        <v>5215.12</v>
      </c>
      <c r="K302" s="26">
        <f t="shared" si="26"/>
        <v>5194.21</v>
      </c>
      <c r="L302" s="30">
        <f t="shared" si="27"/>
        <v>20.909999999999854</v>
      </c>
      <c r="N302" t="s">
        <v>4632</v>
      </c>
      <c r="O302" t="s">
        <v>3377</v>
      </c>
      <c r="P302" t="s">
        <v>35</v>
      </c>
      <c r="Q302">
        <v>76</v>
      </c>
      <c r="R302">
        <v>32.950000000000003</v>
      </c>
      <c r="S302">
        <v>2504.1999999999998</v>
      </c>
      <c r="V302" t="str">
        <f t="shared" si="28"/>
        <v>С121-792-1варіант3</v>
      </c>
      <c r="W302" t="e">
        <f t="shared" si="29"/>
        <v>#N/A</v>
      </c>
      <c r="X302" t="s">
        <v>3377</v>
      </c>
      <c r="Y302" s="7" t="s">
        <v>35</v>
      </c>
      <c r="Z302" s="7">
        <v>76</v>
      </c>
      <c r="AA302" s="7">
        <v>32.950000000000003</v>
      </c>
      <c r="AB302" s="37">
        <v>2504.1999999999998</v>
      </c>
      <c r="AC302" s="37">
        <v>2504.1999999999998</v>
      </c>
    </row>
    <row r="303" spans="1:29" x14ac:dyDescent="0.2">
      <c r="A303" s="5" t="s">
        <v>412</v>
      </c>
      <c r="B303" s="21" t="str">
        <f>VLOOKUP(A303,Sheet!B$3:G$2921,2,0)</f>
        <v>Електродугове зварювання при монтажi
каркасiв одноповерхових виробничих
будiвель</v>
      </c>
      <c r="C303" s="22" t="str">
        <f>VLOOKUP(A303,Sheet!B$3:G$2921,3,0)</f>
        <v>т</v>
      </c>
      <c r="D303" s="23">
        <v>86.423969999999997</v>
      </c>
      <c r="E303" s="24" t="e">
        <f>VLOOKUP(A303,N$3:S$1271,4,FALSE)</f>
        <v>#N/A</v>
      </c>
      <c r="F303" s="30">
        <f t="shared" si="24"/>
        <v>86.423969999999997</v>
      </c>
      <c r="G303" s="25">
        <f>VLOOKUP(A303,Sheet!B$3:G$2921,5,0)</f>
        <v>842.71</v>
      </c>
      <c r="H303" s="24" t="e">
        <f>VLOOKUP(A303,N$3:S$1271,5,FALSE)</f>
        <v>#N/A</v>
      </c>
      <c r="I303" s="30">
        <f t="shared" si="25"/>
        <v>842.71</v>
      </c>
      <c r="J303" s="25">
        <f>VLOOKUP(A303,Sheet!B$3:G$2921,6,0)</f>
        <v>823.81</v>
      </c>
      <c r="K303" s="26" t="e">
        <f t="shared" si="26"/>
        <v>#N/A</v>
      </c>
      <c r="L303" s="30">
        <f t="shared" si="27"/>
        <v>823.81</v>
      </c>
      <c r="N303" t="s">
        <v>4633</v>
      </c>
      <c r="O303" t="s">
        <v>3378</v>
      </c>
      <c r="P303" t="s">
        <v>60</v>
      </c>
      <c r="Q303">
        <v>167.82499999999999</v>
      </c>
      <c r="R303">
        <v>4732.04</v>
      </c>
      <c r="S303">
        <v>794155.32</v>
      </c>
      <c r="V303" t="str">
        <f t="shared" si="28"/>
        <v>С123-120-2варіант3</v>
      </c>
      <c r="W303" t="e">
        <f t="shared" si="29"/>
        <v>#N/A</v>
      </c>
      <c r="X303" t="s">
        <v>3378</v>
      </c>
      <c r="Y303" s="7" t="s">
        <v>60</v>
      </c>
      <c r="Z303" s="7">
        <v>167.82499999999999</v>
      </c>
      <c r="AA303" s="7">
        <v>4732.04</v>
      </c>
      <c r="AB303" s="37">
        <v>794155.32</v>
      </c>
      <c r="AC303" s="37">
        <v>794155.32</v>
      </c>
    </row>
    <row r="304" spans="1:29" x14ac:dyDescent="0.2">
      <c r="A304" s="5" t="s">
        <v>740</v>
      </c>
      <c r="B304" s="21" t="str">
        <f>VLOOKUP(A304,Sheet!B$3:G$2921,2,0)</f>
        <v>Електродугове зварювання при монтажi
опорних частин каркасiв [стійки, балки]
одноповерхових виробничих будiвель</v>
      </c>
      <c r="C304" s="22" t="str">
        <f>VLOOKUP(A304,Sheet!B$3:G$2921,3,0)</f>
        <v>т</v>
      </c>
      <c r="D304" s="23">
        <v>3.43</v>
      </c>
      <c r="E304" s="24" t="e">
        <f>VLOOKUP(A304,N$3:S$1271,4,FALSE)</f>
        <v>#N/A</v>
      </c>
      <c r="F304" s="30">
        <f t="shared" si="24"/>
        <v>3.43</v>
      </c>
      <c r="G304" s="25">
        <f>VLOOKUP(A304,Sheet!B$3:G$2921,5,0)</f>
        <v>368.11</v>
      </c>
      <c r="H304" s="24" t="e">
        <f>VLOOKUP(A304,N$3:S$1271,5,FALSE)</f>
        <v>#N/A</v>
      </c>
      <c r="I304" s="30">
        <f t="shared" si="25"/>
        <v>368.11</v>
      </c>
      <c r="J304" s="25">
        <f>VLOOKUP(A304,Sheet!B$3:G$2921,6,0)</f>
        <v>1262.6199999999999</v>
      </c>
      <c r="K304" s="26" t="e">
        <f t="shared" si="26"/>
        <v>#N/A</v>
      </c>
      <c r="L304" s="30">
        <f t="shared" si="27"/>
        <v>1262.6199999999999</v>
      </c>
      <c r="N304" t="s">
        <v>4634</v>
      </c>
      <c r="O304" t="s">
        <v>3378</v>
      </c>
      <c r="P304" t="s">
        <v>60</v>
      </c>
      <c r="Q304">
        <v>14.773</v>
      </c>
      <c r="R304">
        <v>2773.23</v>
      </c>
      <c r="S304">
        <v>40968.93</v>
      </c>
      <c r="V304" t="str">
        <f t="shared" si="28"/>
        <v>С123-1-2варіант1</v>
      </c>
      <c r="W304" t="e">
        <f t="shared" si="29"/>
        <v>#N/A</v>
      </c>
      <c r="X304" t="s">
        <v>3378</v>
      </c>
      <c r="Y304" s="7" t="s">
        <v>60</v>
      </c>
      <c r="Z304" s="7">
        <v>14.773</v>
      </c>
      <c r="AA304" s="7">
        <v>2773.23</v>
      </c>
      <c r="AB304" s="37">
        <v>40968.93</v>
      </c>
      <c r="AC304" s="37">
        <v>40968.93</v>
      </c>
    </row>
    <row r="305" spans="1:29" x14ac:dyDescent="0.2">
      <c r="A305" s="5" t="s">
        <v>698</v>
      </c>
      <c r="B305" s="21" t="str">
        <f>VLOOKUP(A305,Sheet!B$3:G$2921,2,0)</f>
        <v>Ставлення болтiв будiвельних з гайками й
шайбами</v>
      </c>
      <c r="C305" s="22" t="str">
        <f>VLOOKUP(A305,Sheet!B$3:G$2921,3,0)</f>
        <v>100шт</v>
      </c>
      <c r="D305" s="23">
        <v>2.8</v>
      </c>
      <c r="E305" s="24">
        <f>VLOOKUP(A305,N$3:S$1271,4,FALSE)</f>
        <v>0.1</v>
      </c>
      <c r="F305" s="30">
        <f t="shared" si="24"/>
        <v>2.6999999999999997</v>
      </c>
      <c r="G305" s="25">
        <f>VLOOKUP(A305,Sheet!B$3:G$2921,5,0)</f>
        <v>1394.03</v>
      </c>
      <c r="H305" s="24">
        <f>VLOOKUP(A305,N$3:S$1271,5,FALSE)</f>
        <v>1272.44</v>
      </c>
      <c r="I305" s="30">
        <f t="shared" si="25"/>
        <v>121.58999999999992</v>
      </c>
      <c r="J305" s="25">
        <f>VLOOKUP(A305,Sheet!B$3:G$2921,6,0)</f>
        <v>3903.28</v>
      </c>
      <c r="K305" s="26">
        <f t="shared" si="26"/>
        <v>127.24</v>
      </c>
      <c r="L305" s="30">
        <f t="shared" si="27"/>
        <v>3776.0400000000004</v>
      </c>
      <c r="N305" t="s">
        <v>4635</v>
      </c>
      <c r="O305" t="s">
        <v>3379</v>
      </c>
      <c r="P305" t="s">
        <v>35</v>
      </c>
      <c r="Q305">
        <v>1</v>
      </c>
      <c r="R305">
        <v>16266.84</v>
      </c>
      <c r="S305">
        <v>16266.84</v>
      </c>
      <c r="V305" t="str">
        <f t="shared" si="28"/>
        <v>С1240-86-10варіант3</v>
      </c>
      <c r="W305" t="e">
        <f t="shared" si="29"/>
        <v>#N/A</v>
      </c>
      <c r="X305" t="s">
        <v>3379</v>
      </c>
      <c r="Y305" s="7" t="s">
        <v>35</v>
      </c>
      <c r="Z305" s="7">
        <v>1</v>
      </c>
      <c r="AA305" s="7">
        <v>16266.84</v>
      </c>
      <c r="AB305" s="37">
        <v>16266.84</v>
      </c>
      <c r="AC305" s="37">
        <v>16266.84</v>
      </c>
    </row>
    <row r="306" spans="1:29" x14ac:dyDescent="0.2">
      <c r="A306" s="5" t="s">
        <v>101</v>
      </c>
      <c r="B306" s="21" t="str">
        <f>VLOOKUP(A306,Sheet!B$3:G$2921,2,0)</f>
        <v>Рiзання стального профiльованого
настилу</v>
      </c>
      <c r="C306" s="22" t="str">
        <f>VLOOKUP(A306,Sheet!B$3:G$2921,3,0)</f>
        <v>1м рiза</v>
      </c>
      <c r="D306" s="23">
        <v>1.3</v>
      </c>
      <c r="E306" s="24" t="e">
        <f>VLOOKUP(A306,N$3:S$1271,4,FALSE)</f>
        <v>#N/A</v>
      </c>
      <c r="F306" s="30">
        <f t="shared" si="24"/>
        <v>1.3</v>
      </c>
      <c r="G306" s="25">
        <f>VLOOKUP(A306,Sheet!B$3:G$2921,5,0)</f>
        <v>49.23</v>
      </c>
      <c r="H306" s="24" t="e">
        <f>VLOOKUP(A306,N$3:S$1271,5,FALSE)</f>
        <v>#N/A</v>
      </c>
      <c r="I306" s="30">
        <f t="shared" si="25"/>
        <v>49.23</v>
      </c>
      <c r="J306" s="25">
        <f>VLOOKUP(A306,Sheet!B$3:G$2921,6,0)</f>
        <v>64</v>
      </c>
      <c r="K306" s="26" t="e">
        <f t="shared" si="26"/>
        <v>#N/A</v>
      </c>
      <c r="L306" s="30">
        <f t="shared" si="27"/>
        <v>64</v>
      </c>
      <c r="N306" t="s">
        <v>4636</v>
      </c>
      <c r="O306" t="s">
        <v>3380</v>
      </c>
      <c r="P306" t="s">
        <v>21</v>
      </c>
      <c r="Q306">
        <v>10.69</v>
      </c>
      <c r="R306">
        <v>45553.73</v>
      </c>
      <c r="S306">
        <v>486969.37</v>
      </c>
      <c r="V306" t="str">
        <f t="shared" si="28"/>
        <v>С124-65-3</v>
      </c>
      <c r="W306" t="e">
        <f t="shared" si="29"/>
        <v>#N/A</v>
      </c>
      <c r="X306" t="s">
        <v>3380</v>
      </c>
      <c r="Y306" s="7" t="s">
        <v>21</v>
      </c>
      <c r="Z306" s="7">
        <v>10.69</v>
      </c>
      <c r="AA306" s="7">
        <v>45553.73</v>
      </c>
      <c r="AB306" s="37">
        <v>486969.37</v>
      </c>
      <c r="AC306" s="37">
        <v>486969.37</v>
      </c>
    </row>
    <row r="307" spans="1:29" x14ac:dyDescent="0.2">
      <c r="A307" s="5" t="s">
        <v>2066</v>
      </c>
      <c r="B307" s="21" t="str">
        <f>VLOOKUP(A307,Sheet!B$3:G$2921,2,0)</f>
        <v>Монтаж конструкцiй люкiв</v>
      </c>
      <c r="C307" s="22" t="str">
        <f>VLOOKUP(A307,Sheet!B$3:G$2921,3,0)</f>
        <v>т</v>
      </c>
      <c r="D307" s="23">
        <v>0.22943</v>
      </c>
      <c r="E307" s="24" t="e">
        <f>VLOOKUP(A307,N$3:S$1271,4,FALSE)</f>
        <v>#N/A</v>
      </c>
      <c r="F307" s="30">
        <f t="shared" si="24"/>
        <v>0.22943</v>
      </c>
      <c r="G307" s="25">
        <f>VLOOKUP(A307,Sheet!B$3:G$2921,5,0)</f>
        <v>9371.3799999999992</v>
      </c>
      <c r="H307" s="24" t="e">
        <f>VLOOKUP(A307,N$3:S$1271,5,FALSE)</f>
        <v>#N/A</v>
      </c>
      <c r="I307" s="30">
        <f t="shared" si="25"/>
        <v>9371.3799999999992</v>
      </c>
      <c r="J307" s="25">
        <f>VLOOKUP(A307,Sheet!B$3:G$2921,6,0)</f>
        <v>662.37</v>
      </c>
      <c r="K307" s="26" t="e">
        <f t="shared" si="26"/>
        <v>#N/A</v>
      </c>
      <c r="L307" s="30">
        <f t="shared" si="27"/>
        <v>662.37</v>
      </c>
      <c r="N307" t="s">
        <v>2699</v>
      </c>
      <c r="O307" t="s">
        <v>3381</v>
      </c>
      <c r="P307" t="s">
        <v>69</v>
      </c>
      <c r="Q307">
        <v>47</v>
      </c>
      <c r="R307">
        <v>24.61</v>
      </c>
      <c r="S307">
        <v>1156.44</v>
      </c>
      <c r="V307" s="33" t="str">
        <f t="shared" si="28"/>
        <v>С126-1300-1-В2</v>
      </c>
      <c r="W307" s="33" t="str">
        <f t="shared" si="29"/>
        <v>С126-1300-1-В2</v>
      </c>
      <c r="X307" s="33" t="s">
        <v>3381</v>
      </c>
      <c r="Y307" s="34" t="s">
        <v>69</v>
      </c>
      <c r="Z307" s="34">
        <v>47</v>
      </c>
      <c r="AA307" s="34">
        <v>24.61</v>
      </c>
      <c r="AB307" s="34">
        <v>1156.44</v>
      </c>
      <c r="AC307" s="34">
        <v>0</v>
      </c>
    </row>
    <row r="308" spans="1:29" x14ac:dyDescent="0.2">
      <c r="A308" s="5" t="s">
        <v>2482</v>
      </c>
      <c r="B308" s="21" t="str">
        <f>VLOOKUP(A308,Sheet!B$3:G$2921,2,0)</f>
        <v>Монтаж вентиляційних стаканів з
листової сталi</v>
      </c>
      <c r="C308" s="22" t="str">
        <f>VLOOKUP(A308,Sheet!B$3:G$2921,3,0)</f>
        <v>т</v>
      </c>
      <c r="D308" s="23">
        <v>0.1673</v>
      </c>
      <c r="E308" s="24" t="e">
        <f>VLOOKUP(A308,N$3:S$1271,4,FALSE)</f>
        <v>#N/A</v>
      </c>
      <c r="F308" s="30">
        <f t="shared" si="24"/>
        <v>0.1673</v>
      </c>
      <c r="G308" s="25">
        <f>VLOOKUP(A308,Sheet!B$3:G$2921,5,0)</f>
        <v>9057.06</v>
      </c>
      <c r="H308" s="24" t="e">
        <f>VLOOKUP(A308,N$3:S$1271,5,FALSE)</f>
        <v>#N/A</v>
      </c>
      <c r="I308" s="30">
        <f t="shared" si="25"/>
        <v>9057.06</v>
      </c>
      <c r="J308" s="25">
        <f>VLOOKUP(A308,Sheet!B$3:G$2921,6,0)</f>
        <v>1515.25</v>
      </c>
      <c r="K308" s="26" t="e">
        <f t="shared" si="26"/>
        <v>#N/A</v>
      </c>
      <c r="L308" s="30">
        <f t="shared" si="27"/>
        <v>1515.25</v>
      </c>
      <c r="N308" t="s">
        <v>4637</v>
      </c>
      <c r="O308" t="s">
        <v>3382</v>
      </c>
      <c r="P308" t="s">
        <v>69</v>
      </c>
      <c r="Q308">
        <v>171.5</v>
      </c>
      <c r="R308">
        <v>38.81</v>
      </c>
      <c r="S308">
        <v>4133.8</v>
      </c>
      <c r="V308" t="str">
        <f t="shared" si="28"/>
        <v>С126-1300-1варіант4</v>
      </c>
      <c r="W308" t="e">
        <f t="shared" si="29"/>
        <v>#N/A</v>
      </c>
      <c r="X308" t="s">
        <v>3382</v>
      </c>
      <c r="Y308" s="7" t="s">
        <v>69</v>
      </c>
      <c r="Z308" s="7">
        <v>171.5</v>
      </c>
      <c r="AA308" s="7">
        <v>38.81</v>
      </c>
      <c r="AB308" s="37">
        <v>4133.8</v>
      </c>
      <c r="AC308" s="37">
        <v>4133.8</v>
      </c>
    </row>
    <row r="309" spans="1:29" x14ac:dyDescent="0.2">
      <c r="A309" s="5" t="s">
        <v>1419</v>
      </c>
      <c r="B309" s="21" t="str">
        <f>VLOOKUP(A309,Sheet!B$3:G$2921,2,0)</f>
        <v>Опори пiд трубопроводи, опорнi частини,
сiдла, кронштейни, хомути</v>
      </c>
      <c r="C309" s="22" t="str">
        <f>VLOOKUP(A309,Sheet!B$3:G$2921,3,0)</f>
        <v>т</v>
      </c>
      <c r="D309" s="23">
        <v>6.7540000000000003E-2</v>
      </c>
      <c r="E309" s="24" t="e">
        <f>VLOOKUP(A309,N$3:S$1271,4,FALSE)</f>
        <v>#N/A</v>
      </c>
      <c r="F309" s="30">
        <f t="shared" si="24"/>
        <v>6.7540000000000003E-2</v>
      </c>
      <c r="G309" s="25">
        <f>VLOOKUP(A309,Sheet!B$3:G$2921,5,0)</f>
        <v>3385.87</v>
      </c>
      <c r="H309" s="24" t="e">
        <f>VLOOKUP(A309,N$3:S$1271,5,FALSE)</f>
        <v>#N/A</v>
      </c>
      <c r="I309" s="30">
        <f t="shared" si="25"/>
        <v>3385.87</v>
      </c>
      <c r="J309" s="25">
        <f>VLOOKUP(A309,Sheet!B$3:G$2921,6,0)</f>
        <v>228.68</v>
      </c>
      <c r="K309" s="26" t="e">
        <f t="shared" si="26"/>
        <v>#N/A</v>
      </c>
      <c r="L309" s="30">
        <f t="shared" si="27"/>
        <v>228.68</v>
      </c>
      <c r="N309" t="s">
        <v>4638</v>
      </c>
      <c r="O309" t="s">
        <v>3378</v>
      </c>
      <c r="P309" t="s">
        <v>60</v>
      </c>
      <c r="Q309">
        <v>19.768999999999998</v>
      </c>
      <c r="R309">
        <v>7538.02</v>
      </c>
      <c r="S309">
        <v>149019.12</v>
      </c>
      <c r="V309" t="str">
        <f t="shared" si="28"/>
        <v>С126-440-3варіант6</v>
      </c>
      <c r="W309" t="e">
        <f t="shared" si="29"/>
        <v>#N/A</v>
      </c>
      <c r="X309" t="s">
        <v>3378</v>
      </c>
      <c r="Y309" s="7" t="s">
        <v>60</v>
      </c>
      <c r="Z309" s="7">
        <v>19.768999999999998</v>
      </c>
      <c r="AA309" s="7">
        <v>7538.02</v>
      </c>
      <c r="AB309" s="37">
        <v>149019.12</v>
      </c>
      <c r="AC309" s="37">
        <v>149019.12</v>
      </c>
    </row>
    <row r="310" spans="1:29" x14ac:dyDescent="0.2">
      <c r="A310" s="5" t="s">
        <v>2481</v>
      </c>
      <c r="B310" s="21" t="str">
        <f>VLOOKUP(A310,Sheet!B$3:G$2921,2,0)</f>
        <v>Опори пiд трубопроводи, опорнi частини,
сiдла, кронштейни, хомути</v>
      </c>
      <c r="C310" s="22" t="str">
        <f>VLOOKUP(A310,Sheet!B$3:G$2921,3,0)</f>
        <v>т</v>
      </c>
      <c r="D310" s="23">
        <v>0.10400000000000001</v>
      </c>
      <c r="E310" s="24" t="e">
        <f>VLOOKUP(A310,N$3:S$1271,4,FALSE)</f>
        <v>#N/A</v>
      </c>
      <c r="F310" s="30">
        <f t="shared" si="24"/>
        <v>0.10400000000000001</v>
      </c>
      <c r="G310" s="25">
        <f>VLOOKUP(A310,Sheet!B$3:G$2921,5,0)</f>
        <v>15192.71</v>
      </c>
      <c r="H310" s="24" t="e">
        <f>VLOOKUP(A310,N$3:S$1271,5,FALSE)</f>
        <v>#N/A</v>
      </c>
      <c r="I310" s="30">
        <f t="shared" si="25"/>
        <v>15192.71</v>
      </c>
      <c r="J310" s="25">
        <f>VLOOKUP(A310,Sheet!B$3:G$2921,6,0)</f>
        <v>1580.04</v>
      </c>
      <c r="K310" s="26" t="e">
        <f t="shared" si="26"/>
        <v>#N/A</v>
      </c>
      <c r="L310" s="30">
        <f t="shared" si="27"/>
        <v>1580.04</v>
      </c>
      <c r="N310" t="s">
        <v>4639</v>
      </c>
      <c r="O310" t="s">
        <v>3383</v>
      </c>
      <c r="P310" t="s">
        <v>60</v>
      </c>
      <c r="Q310">
        <v>205.95419999999999</v>
      </c>
      <c r="R310">
        <v>13367.8</v>
      </c>
      <c r="S310">
        <v>913689.13</v>
      </c>
      <c r="V310" t="str">
        <f t="shared" si="28"/>
        <v>С126-907-1Нваріант1</v>
      </c>
      <c r="W310" t="e">
        <f t="shared" si="29"/>
        <v>#N/A</v>
      </c>
      <c r="X310" t="s">
        <v>3383</v>
      </c>
      <c r="Y310" s="7" t="s">
        <v>60</v>
      </c>
      <c r="Z310" s="7">
        <v>205.95419999999999</v>
      </c>
      <c r="AA310" s="7">
        <v>13367.8</v>
      </c>
      <c r="AB310" s="37">
        <v>913689.13</v>
      </c>
      <c r="AC310" s="37">
        <v>913689.13</v>
      </c>
    </row>
    <row r="311" spans="1:29" x14ac:dyDescent="0.2">
      <c r="A311" s="5" t="s">
        <v>518</v>
      </c>
      <c r="B311" s="21" t="str">
        <f>VLOOKUP(A311,Sheet!B$3:G$2921,2,0)</f>
        <v>Улаштування перегородок у душових</v>
      </c>
      <c r="C311" s="22" t="str">
        <f>VLOOKUP(A311,Sheet!B$3:G$2921,3,0)</f>
        <v>100м2</v>
      </c>
      <c r="D311" s="23">
        <v>0.252</v>
      </c>
      <c r="E311" s="24" t="e">
        <f>VLOOKUP(A311,N$3:S$1271,4,FALSE)</f>
        <v>#N/A</v>
      </c>
      <c r="F311" s="30">
        <f t="shared" si="24"/>
        <v>0.252</v>
      </c>
      <c r="G311" s="25">
        <f>VLOOKUP(A311,Sheet!B$3:G$2921,5,0)</f>
        <v>9009.1</v>
      </c>
      <c r="H311" s="24" t="e">
        <f>VLOOKUP(A311,N$3:S$1271,5,FALSE)</f>
        <v>#N/A</v>
      </c>
      <c r="I311" s="30">
        <f t="shared" si="25"/>
        <v>9009.1</v>
      </c>
      <c r="J311" s="25">
        <f>VLOOKUP(A311,Sheet!B$3:G$2921,6,0)</f>
        <v>2270.29</v>
      </c>
      <c r="K311" s="26" t="e">
        <f t="shared" si="26"/>
        <v>#N/A</v>
      </c>
      <c r="L311" s="30">
        <f t="shared" si="27"/>
        <v>2270.29</v>
      </c>
      <c r="N311" t="s">
        <v>4640</v>
      </c>
      <c r="O311" t="s">
        <v>3384</v>
      </c>
      <c r="P311" t="s">
        <v>69</v>
      </c>
      <c r="Q311">
        <v>31</v>
      </c>
      <c r="R311">
        <v>222.37</v>
      </c>
      <c r="S311">
        <v>444.74</v>
      </c>
      <c r="V311" t="str">
        <f t="shared" si="28"/>
        <v>С130-1124-1</v>
      </c>
      <c r="W311" t="e">
        <f t="shared" si="29"/>
        <v>#N/A</v>
      </c>
      <c r="X311" t="s">
        <v>3384</v>
      </c>
      <c r="Y311" s="7" t="s">
        <v>69</v>
      </c>
      <c r="Z311" s="7">
        <v>31</v>
      </c>
      <c r="AA311" s="7">
        <v>222.37</v>
      </c>
      <c r="AB311" s="37">
        <v>444.74</v>
      </c>
      <c r="AC311" s="37">
        <v>444.74</v>
      </c>
    </row>
    <row r="312" spans="1:29" x14ac:dyDescent="0.2">
      <c r="A312" s="5" t="s">
        <v>281</v>
      </c>
      <c r="B312" s="21" t="str">
        <f>VLOOKUP(A312,Sheet!B$3:G$2921,2,0)</f>
        <v>Установлення вiконних блокiв зi спареними
рамами у кам'яних стiнах житлових i
громадських будiвель при площi прорiзу до
2 м2</v>
      </c>
      <c r="C312" s="22" t="str">
        <f>VLOOKUP(A312,Sheet!B$3:G$2921,3,0)</f>
        <v>100м2</v>
      </c>
      <c r="D312" s="23">
        <v>0.23170000000000002</v>
      </c>
      <c r="E312" s="24" t="e">
        <f>VLOOKUP(A312,N$3:S$1271,4,FALSE)</f>
        <v>#N/A</v>
      </c>
      <c r="F312" s="30">
        <f t="shared" si="24"/>
        <v>0.23170000000000002</v>
      </c>
      <c r="G312" s="25">
        <f>VLOOKUP(A312,Sheet!B$3:G$2921,5,0)</f>
        <v>26542.84</v>
      </c>
      <c r="H312" s="24" t="e">
        <f>VLOOKUP(A312,N$3:S$1271,5,FALSE)</f>
        <v>#N/A</v>
      </c>
      <c r="I312" s="30">
        <f t="shared" si="25"/>
        <v>26542.84</v>
      </c>
      <c r="J312" s="25">
        <f>VLOOKUP(A312,Sheet!B$3:G$2921,6,0)</f>
        <v>6149.98</v>
      </c>
      <c r="K312" s="26" t="e">
        <f t="shared" si="26"/>
        <v>#N/A</v>
      </c>
      <c r="L312" s="30">
        <f t="shared" si="27"/>
        <v>6149.98</v>
      </c>
      <c r="N312" t="s">
        <v>4641</v>
      </c>
      <c r="O312" t="s">
        <v>3385</v>
      </c>
      <c r="P312" t="s">
        <v>69</v>
      </c>
      <c r="Q312">
        <v>28.5</v>
      </c>
      <c r="R312">
        <v>277.95999999999998</v>
      </c>
      <c r="S312">
        <v>1667.76</v>
      </c>
      <c r="V312" t="str">
        <f t="shared" si="28"/>
        <v>С130-1124-1варіант1</v>
      </c>
      <c r="W312" t="e">
        <f t="shared" si="29"/>
        <v>#N/A</v>
      </c>
      <c r="X312" t="s">
        <v>3385</v>
      </c>
      <c r="Y312" s="7" t="s">
        <v>69</v>
      </c>
      <c r="Z312" s="7">
        <v>28.5</v>
      </c>
      <c r="AA312" s="7">
        <v>277.95999999999998</v>
      </c>
      <c r="AB312" s="37">
        <v>1667.76</v>
      </c>
      <c r="AC312" s="37">
        <v>1667.76</v>
      </c>
    </row>
    <row r="313" spans="1:29" x14ac:dyDescent="0.2">
      <c r="A313" s="5" t="s">
        <v>289</v>
      </c>
      <c r="B313" s="21" t="str">
        <f>VLOOKUP(A313,Sheet!B$3:G$2921,2,0)</f>
        <v>Заповнення вiконних прорiзiв готовими
блоками площею до 1 м2 з
металопластику в кам'яних стiнах
житлових і громадських будівель</v>
      </c>
      <c r="C313" s="22" t="str">
        <f>VLOOKUP(A313,Sheet!B$3:G$2921,3,0)</f>
        <v>100м2</v>
      </c>
      <c r="D313" s="23">
        <v>5.5000000000000005E-3</v>
      </c>
      <c r="E313" s="24">
        <f>VLOOKUP(A313,N$3:S$1271,4,FALSE)</f>
        <v>8.1090000000000009E-2</v>
      </c>
      <c r="F313" s="30">
        <f t="shared" si="24"/>
        <v>-7.5590000000000004E-2</v>
      </c>
      <c r="G313" s="25">
        <f>VLOOKUP(A313,Sheet!B$3:G$2921,5,0)</f>
        <v>13822.42</v>
      </c>
      <c r="H313" s="24">
        <f>VLOOKUP(A313,N$3:S$1271,5,FALSE)</f>
        <v>13756.63</v>
      </c>
      <c r="I313" s="30">
        <f t="shared" si="25"/>
        <v>65.790000000000873</v>
      </c>
      <c r="J313" s="25">
        <f>VLOOKUP(A313,Sheet!B$3:G$2921,6,0)</f>
        <v>76.02</v>
      </c>
      <c r="K313" s="26">
        <f t="shared" si="26"/>
        <v>1115.53</v>
      </c>
      <c r="L313" s="30">
        <f t="shared" si="27"/>
        <v>-1039.51</v>
      </c>
      <c r="N313" t="s">
        <v>4642</v>
      </c>
      <c r="O313" t="s">
        <v>3386</v>
      </c>
      <c r="P313" t="s">
        <v>69</v>
      </c>
      <c r="Q313">
        <v>26</v>
      </c>
      <c r="R313">
        <v>1097.3499999999999</v>
      </c>
      <c r="S313">
        <v>19752.3</v>
      </c>
      <c r="V313" t="str">
        <f t="shared" si="28"/>
        <v>С130-1124-1варіант10</v>
      </c>
      <c r="W313" t="e">
        <f t="shared" si="29"/>
        <v>#N/A</v>
      </c>
      <c r="X313" t="s">
        <v>3386</v>
      </c>
      <c r="Y313" s="7" t="s">
        <v>69</v>
      </c>
      <c r="Z313" s="7">
        <v>26</v>
      </c>
      <c r="AA313" s="7">
        <v>1097.3499999999999</v>
      </c>
      <c r="AB313" s="37">
        <v>19752.3</v>
      </c>
      <c r="AC313" s="37">
        <v>19752.3</v>
      </c>
    </row>
    <row r="314" spans="1:29" x14ac:dyDescent="0.2">
      <c r="A314" s="5" t="s">
        <v>266</v>
      </c>
      <c r="B314" s="21" t="str">
        <f>VLOOKUP(A314,Sheet!B$3:G$2921,2,0)</f>
        <v>Заповнення вiконних прорiзiв готовими
блоками площею до 2 м2 з
металопластику в кам'яних стiнах
житлових і громадських будівель</v>
      </c>
      <c r="C314" s="22" t="str">
        <f>VLOOKUP(A314,Sheet!B$3:G$2921,3,0)</f>
        <v>100м2</v>
      </c>
      <c r="D314" s="23">
        <v>4.8600000000000004E-2</v>
      </c>
      <c r="E314" s="24">
        <f>VLOOKUP(A314,N$3:S$1271,4,FALSE)</f>
        <v>0.25409000000000004</v>
      </c>
      <c r="F314" s="30">
        <f t="shared" si="24"/>
        <v>-0.20549000000000003</v>
      </c>
      <c r="G314" s="25">
        <f>VLOOKUP(A314,Sheet!B$3:G$2921,5,0)</f>
        <v>10942.49</v>
      </c>
      <c r="H314" s="24">
        <f>VLOOKUP(A314,N$3:S$1271,5,FALSE)</f>
        <v>10916.49</v>
      </c>
      <c r="I314" s="30">
        <f t="shared" si="25"/>
        <v>26</v>
      </c>
      <c r="J314" s="25">
        <f>VLOOKUP(A314,Sheet!B$3:G$2921,6,0)</f>
        <v>531.80999999999995</v>
      </c>
      <c r="K314" s="26">
        <f t="shared" si="26"/>
        <v>1612.69</v>
      </c>
      <c r="L314" s="30">
        <f t="shared" si="27"/>
        <v>-1080.8800000000001</v>
      </c>
      <c r="N314" t="s">
        <v>4643</v>
      </c>
      <c r="O314" t="s">
        <v>3387</v>
      </c>
      <c r="P314" t="s">
        <v>69</v>
      </c>
      <c r="Q314">
        <v>26</v>
      </c>
      <c r="R314">
        <v>1222.0999999999999</v>
      </c>
      <c r="S314">
        <v>12221</v>
      </c>
      <c r="V314" t="str">
        <f t="shared" si="28"/>
        <v>С130-1124-1варіант11</v>
      </c>
      <c r="W314" t="e">
        <f t="shared" si="29"/>
        <v>#N/A</v>
      </c>
      <c r="X314" t="s">
        <v>3387</v>
      </c>
      <c r="Y314" s="7" t="s">
        <v>69</v>
      </c>
      <c r="Z314" s="7">
        <v>26</v>
      </c>
      <c r="AA314" s="7">
        <v>1222.0999999999999</v>
      </c>
      <c r="AB314" s="37">
        <v>12221</v>
      </c>
      <c r="AC314" s="37">
        <v>12221</v>
      </c>
    </row>
    <row r="315" spans="1:29" x14ac:dyDescent="0.2">
      <c r="A315" s="5" t="s">
        <v>269</v>
      </c>
      <c r="B315" s="21" t="str">
        <f>VLOOKUP(A315,Sheet!B$3:G$2921,2,0)</f>
        <v>Заповнення вiконних прорiзiв готовими
блоками площею до 3 м2 з
металопластику в кам'яних стiнах
житлових і громадських будівель</v>
      </c>
      <c r="C315" s="22" t="str">
        <f>VLOOKUP(A315,Sheet!B$3:G$2921,3,0)</f>
        <v>100м2</v>
      </c>
      <c r="D315" s="23">
        <v>0.40410000000000001</v>
      </c>
      <c r="E315" s="24">
        <f>VLOOKUP(A315,N$3:S$1271,4,FALSE)</f>
        <v>0.67641000000000007</v>
      </c>
      <c r="F315" s="30">
        <f t="shared" si="24"/>
        <v>-0.27231000000000005</v>
      </c>
      <c r="G315" s="25">
        <f>VLOOKUP(A315,Sheet!B$3:G$2921,5,0)</f>
        <v>8293.7999999999993</v>
      </c>
      <c r="H315" s="24">
        <f>VLOOKUP(A315,N$3:S$1271,5,FALSE)</f>
        <v>8374.5</v>
      </c>
      <c r="I315" s="30">
        <f t="shared" si="25"/>
        <v>-80.700000000000728</v>
      </c>
      <c r="J315" s="25">
        <f>VLOOKUP(A315,Sheet!B$3:G$2921,6,0)</f>
        <v>3351.52</v>
      </c>
      <c r="K315" s="26">
        <f t="shared" si="26"/>
        <v>5664.6</v>
      </c>
      <c r="L315" s="30">
        <f t="shared" si="27"/>
        <v>-2313.0800000000004</v>
      </c>
      <c r="N315" t="s">
        <v>4644</v>
      </c>
      <c r="O315" t="s">
        <v>3388</v>
      </c>
      <c r="P315" t="s">
        <v>69</v>
      </c>
      <c r="Q315">
        <v>6</v>
      </c>
      <c r="R315">
        <v>1926.91</v>
      </c>
      <c r="S315">
        <v>7707.64</v>
      </c>
      <c r="V315" t="str">
        <f t="shared" si="28"/>
        <v>С130-1124-1варіант12</v>
      </c>
      <c r="W315" t="e">
        <f t="shared" si="29"/>
        <v>#N/A</v>
      </c>
      <c r="X315" t="s">
        <v>3388</v>
      </c>
      <c r="Y315" s="7" t="s">
        <v>69</v>
      </c>
      <c r="Z315" s="7">
        <v>6</v>
      </c>
      <c r="AA315" s="7">
        <v>1926.91</v>
      </c>
      <c r="AB315" s="37">
        <v>7707.64</v>
      </c>
      <c r="AC315" s="37">
        <v>7707.64</v>
      </c>
    </row>
    <row r="316" spans="1:29" x14ac:dyDescent="0.2">
      <c r="A316" s="5" t="s">
        <v>1977</v>
      </c>
      <c r="B316" s="21" t="str">
        <f>VLOOKUP(A316,Sheet!B$3:G$2921,2,0)</f>
        <v>Улаштування перегородок з
металопластику з матовим склінням</v>
      </c>
      <c r="C316" s="22" t="str">
        <f>VLOOKUP(A316,Sheet!B$3:G$2921,3,0)</f>
        <v>100м2</v>
      </c>
      <c r="D316" s="23">
        <v>0.107</v>
      </c>
      <c r="E316" s="24">
        <f>VLOOKUP(A316,N$3:S$1271,4,FALSE)</f>
        <v>0.89548000000000005</v>
      </c>
      <c r="F316" s="30">
        <f t="shared" si="24"/>
        <v>-0.78848000000000007</v>
      </c>
      <c r="G316" s="25">
        <f>VLOOKUP(A316,Sheet!B$3:G$2921,5,0)</f>
        <v>6968.62</v>
      </c>
      <c r="H316" s="24">
        <f>VLOOKUP(A316,N$3:S$1271,5,FALSE)</f>
        <v>6397.26</v>
      </c>
      <c r="I316" s="30">
        <f t="shared" si="25"/>
        <v>571.35999999999967</v>
      </c>
      <c r="J316" s="25">
        <f>VLOOKUP(A316,Sheet!B$3:G$2921,6,0)</f>
        <v>745.64</v>
      </c>
      <c r="K316" s="26">
        <f t="shared" si="26"/>
        <v>5728.62</v>
      </c>
      <c r="L316" s="30">
        <f t="shared" si="27"/>
        <v>-4982.9799999999996</v>
      </c>
      <c r="N316" t="s">
        <v>4645</v>
      </c>
      <c r="O316" t="s">
        <v>3389</v>
      </c>
      <c r="P316" t="s">
        <v>69</v>
      </c>
      <c r="Q316">
        <v>18</v>
      </c>
      <c r="R316">
        <v>1357.61</v>
      </c>
      <c r="S316">
        <v>2715.22</v>
      </c>
      <c r="V316" t="str">
        <f t="shared" si="28"/>
        <v>С130-1124-1варіант13</v>
      </c>
      <c r="W316" t="e">
        <f t="shared" si="29"/>
        <v>#N/A</v>
      </c>
      <c r="X316" t="s">
        <v>3389</v>
      </c>
      <c r="Y316" s="7" t="s">
        <v>69</v>
      </c>
      <c r="Z316" s="7">
        <v>18</v>
      </c>
      <c r="AA316" s="7">
        <v>1357.61</v>
      </c>
      <c r="AB316" s="37">
        <v>2715.22</v>
      </c>
      <c r="AC316" s="37">
        <v>2715.22</v>
      </c>
    </row>
    <row r="317" spans="1:29" x14ac:dyDescent="0.2">
      <c r="A317" s="5" t="s">
        <v>2455</v>
      </c>
      <c r="B317" s="21" t="str">
        <f>VLOOKUP(A317,Sheet!B$3:G$2921,2,0)</f>
        <v>Демонтаж віконного блоку площею бiльше
3 м2 з металлопластику</v>
      </c>
      <c r="C317" s="22" t="str">
        <f>VLOOKUP(A317,Sheet!B$3:G$2921,3,0)</f>
        <v>100м2</v>
      </c>
      <c r="D317" s="23">
        <v>4.5900000000000003E-2</v>
      </c>
      <c r="E317" s="24">
        <f>VLOOKUP(A317,N$3:S$1271,4,FALSE)</f>
        <v>4.5900000000000003E-2</v>
      </c>
      <c r="F317" s="30">
        <f t="shared" si="24"/>
        <v>0</v>
      </c>
      <c r="G317" s="25">
        <f>VLOOKUP(A317,Sheet!B$3:G$2921,5,0)</f>
        <v>5062.49</v>
      </c>
      <c r="H317" s="24">
        <f>VLOOKUP(A317,N$3:S$1271,5,FALSE)</f>
        <v>5117.8</v>
      </c>
      <c r="I317" s="30">
        <f t="shared" si="25"/>
        <v>-55.3100000000004</v>
      </c>
      <c r="J317" s="25">
        <f>VLOOKUP(A317,Sheet!B$3:G$2921,6,0)</f>
        <v>232.37</v>
      </c>
      <c r="K317" s="26">
        <f t="shared" si="26"/>
        <v>234.91</v>
      </c>
      <c r="L317" s="30">
        <f t="shared" si="27"/>
        <v>-2.539999999999992</v>
      </c>
      <c r="N317" t="s">
        <v>4646</v>
      </c>
      <c r="O317" t="s">
        <v>3390</v>
      </c>
      <c r="P317" t="s">
        <v>69</v>
      </c>
      <c r="Q317">
        <v>60</v>
      </c>
      <c r="R317">
        <v>1926.91</v>
      </c>
      <c r="S317">
        <v>115614.6</v>
      </c>
      <c r="V317" t="str">
        <f t="shared" si="28"/>
        <v>С130-1124-1варіант14</v>
      </c>
      <c r="W317" t="e">
        <f t="shared" si="29"/>
        <v>#N/A</v>
      </c>
      <c r="X317" t="s">
        <v>3390</v>
      </c>
      <c r="Y317" s="7" t="s">
        <v>69</v>
      </c>
      <c r="Z317" s="7">
        <v>60</v>
      </c>
      <c r="AA317" s="7">
        <v>1926.91</v>
      </c>
      <c r="AB317" s="37">
        <v>115614.6</v>
      </c>
      <c r="AC317" s="37">
        <v>115614.6</v>
      </c>
    </row>
    <row r="318" spans="1:29" x14ac:dyDescent="0.2">
      <c r="A318" s="5" t="s">
        <v>278</v>
      </c>
      <c r="B318" s="21" t="str">
        <f>VLOOKUP(A318,Sheet!B$3:G$2921,2,0)</f>
        <v>Установлення пластикових пiдвiконних
дошок</v>
      </c>
      <c r="C318" s="22" t="str">
        <f>VLOOKUP(A318,Sheet!B$3:G$2921,3,0)</f>
        <v>100м</v>
      </c>
      <c r="D318" s="23">
        <v>0.108</v>
      </c>
      <c r="E318" s="24" t="e">
        <f>VLOOKUP(A318,N$3:S$1271,4,FALSE)</f>
        <v>#N/A</v>
      </c>
      <c r="F318" s="30">
        <f t="shared" si="24"/>
        <v>0.108</v>
      </c>
      <c r="G318" s="25">
        <f>VLOOKUP(A318,Sheet!B$3:G$2921,5,0)</f>
        <v>2021.69</v>
      </c>
      <c r="H318" s="24" t="e">
        <f>VLOOKUP(A318,N$3:S$1271,5,FALSE)</f>
        <v>#N/A</v>
      </c>
      <c r="I318" s="30">
        <f t="shared" si="25"/>
        <v>2021.69</v>
      </c>
      <c r="J318" s="25">
        <f>VLOOKUP(A318,Sheet!B$3:G$2921,6,0)</f>
        <v>218.34</v>
      </c>
      <c r="K318" s="26" t="e">
        <f t="shared" si="26"/>
        <v>#N/A</v>
      </c>
      <c r="L318" s="30">
        <f t="shared" si="27"/>
        <v>218.34</v>
      </c>
      <c r="N318" t="s">
        <v>4647</v>
      </c>
      <c r="O318" t="s">
        <v>3391</v>
      </c>
      <c r="P318" t="s">
        <v>69</v>
      </c>
      <c r="Q318">
        <v>2</v>
      </c>
      <c r="R318">
        <v>426.19</v>
      </c>
      <c r="S318">
        <v>852.38</v>
      </c>
      <c r="V318" t="str">
        <f t="shared" si="28"/>
        <v>С130-1124-1варіант15</v>
      </c>
      <c r="W318" t="e">
        <f t="shared" si="29"/>
        <v>#N/A</v>
      </c>
      <c r="X318" t="s">
        <v>3391</v>
      </c>
      <c r="Y318" s="7" t="s">
        <v>69</v>
      </c>
      <c r="Z318" s="7">
        <v>2</v>
      </c>
      <c r="AA318" s="7">
        <v>426.19</v>
      </c>
      <c r="AB318" s="37">
        <v>852.38</v>
      </c>
      <c r="AC318" s="37">
        <v>852.38</v>
      </c>
    </row>
    <row r="319" spans="1:29" x14ac:dyDescent="0.2">
      <c r="A319" s="5" t="s">
        <v>228</v>
      </c>
      <c r="B319" s="21" t="str">
        <f>VLOOKUP(A319,Sheet!B$3:G$2921,2,0)</f>
        <v>Установлення дверних блокiв у
перегородках i дерев'яних нерублених
стiнах, площа прорiзу до 3 м2</v>
      </c>
      <c r="C319" s="22" t="str">
        <f>VLOOKUP(A319,Sheet!B$3:G$2921,3,0)</f>
        <v>100м2</v>
      </c>
      <c r="D319" s="23">
        <v>1.4700000000000001E-2</v>
      </c>
      <c r="E319" s="24" t="e">
        <f>VLOOKUP(A319,N$3:S$1271,4,FALSE)</f>
        <v>#N/A</v>
      </c>
      <c r="F319" s="30">
        <f t="shared" si="24"/>
        <v>1.4700000000000001E-2</v>
      </c>
      <c r="G319" s="25">
        <f>VLOOKUP(A319,Sheet!B$3:G$2921,5,0)</f>
        <v>12845.83</v>
      </c>
      <c r="H319" s="24" t="e">
        <f>VLOOKUP(A319,N$3:S$1271,5,FALSE)</f>
        <v>#N/A</v>
      </c>
      <c r="I319" s="30">
        <f t="shared" si="25"/>
        <v>12845.83</v>
      </c>
      <c r="J319" s="25">
        <f>VLOOKUP(A319,Sheet!B$3:G$2921,6,0)</f>
        <v>188.83</v>
      </c>
      <c r="K319" s="26" t="e">
        <f t="shared" si="26"/>
        <v>#N/A</v>
      </c>
      <c r="L319" s="30">
        <f t="shared" si="27"/>
        <v>188.83</v>
      </c>
      <c r="N319" t="s">
        <v>4648</v>
      </c>
      <c r="O319" t="s">
        <v>3392</v>
      </c>
      <c r="P319" t="s">
        <v>69</v>
      </c>
      <c r="Q319">
        <v>87</v>
      </c>
      <c r="R319">
        <v>691.17</v>
      </c>
      <c r="S319">
        <v>60131.79</v>
      </c>
      <c r="V319" t="str">
        <f t="shared" si="28"/>
        <v>С130-1124-1варіант16</v>
      </c>
      <c r="W319" t="e">
        <f t="shared" si="29"/>
        <v>#N/A</v>
      </c>
      <c r="X319" t="s">
        <v>3392</v>
      </c>
      <c r="Y319" s="7" t="s">
        <v>69</v>
      </c>
      <c r="Z319" s="7">
        <v>87</v>
      </c>
      <c r="AA319" s="7">
        <v>691.17</v>
      </c>
      <c r="AB319" s="37">
        <v>60131.79</v>
      </c>
      <c r="AC319" s="37">
        <v>60131.79</v>
      </c>
    </row>
    <row r="320" spans="1:29" x14ac:dyDescent="0.2">
      <c r="A320" s="5" t="s">
        <v>225</v>
      </c>
      <c r="B320" s="21" t="str">
        <f>VLOOKUP(A320,Sheet!B$3:G$2921,2,0)</f>
        <v>Заповнення дверних прорізів ламінованими
дверними блоками із застосуванням
анкерів і монтажної піни, серія блоку ДГ-21-
7</v>
      </c>
      <c r="C320" s="22" t="str">
        <f>VLOOKUP(A320,Sheet!B$3:G$2921,3,0)</f>
        <v>1 блок</v>
      </c>
      <c r="D320" s="23">
        <v>20</v>
      </c>
      <c r="E320" s="24" t="e">
        <f>VLOOKUP(A320,N$3:S$1271,4,FALSE)</f>
        <v>#N/A</v>
      </c>
      <c r="F320" s="30">
        <f t="shared" si="24"/>
        <v>20</v>
      </c>
      <c r="G320" s="25">
        <f>VLOOKUP(A320,Sheet!B$3:G$2921,5,0)</f>
        <v>356.53</v>
      </c>
      <c r="H320" s="24" t="e">
        <f>VLOOKUP(A320,N$3:S$1271,5,FALSE)</f>
        <v>#N/A</v>
      </c>
      <c r="I320" s="30">
        <f t="shared" si="25"/>
        <v>356.53</v>
      </c>
      <c r="J320" s="25">
        <f>VLOOKUP(A320,Sheet!B$3:G$2921,6,0)</f>
        <v>7130.6</v>
      </c>
      <c r="K320" s="26" t="e">
        <f t="shared" si="26"/>
        <v>#N/A</v>
      </c>
      <c r="L320" s="30">
        <f t="shared" si="27"/>
        <v>7130.6</v>
      </c>
      <c r="N320" t="s">
        <v>4649</v>
      </c>
      <c r="O320" t="s">
        <v>3393</v>
      </c>
      <c r="P320" t="s">
        <v>69</v>
      </c>
      <c r="Q320">
        <v>23</v>
      </c>
      <c r="R320">
        <v>1535.6</v>
      </c>
      <c r="S320">
        <v>35318.800000000003</v>
      </c>
      <c r="V320" t="str">
        <f t="shared" si="28"/>
        <v>С130-1124-1варіант17</v>
      </c>
      <c r="W320" t="e">
        <f t="shared" si="29"/>
        <v>#N/A</v>
      </c>
      <c r="X320" t="s">
        <v>3393</v>
      </c>
      <c r="Y320" s="7" t="s">
        <v>69</v>
      </c>
      <c r="Z320" s="7">
        <v>23</v>
      </c>
      <c r="AA320" s="7">
        <v>1535.6</v>
      </c>
      <c r="AB320" s="37">
        <v>35318.800000000003</v>
      </c>
      <c r="AC320" s="37">
        <v>35318.800000000003</v>
      </c>
    </row>
    <row r="321" spans="1:29" x14ac:dyDescent="0.2">
      <c r="A321" s="5" t="s">
        <v>230</v>
      </c>
      <c r="B321" s="21" t="str">
        <f>VLOOKUP(A321,Sheet!B$3:G$2921,2,0)</f>
        <v>Заповнення дверних прорізів ламінованими
дверними блоками із застосуванням
анкерів і монтажної піни, серія блоку ДГ-21-
9</v>
      </c>
      <c r="C321" s="22" t="str">
        <f>VLOOKUP(A321,Sheet!B$3:G$2921,3,0)</f>
        <v>1 блок</v>
      </c>
      <c r="D321" s="23">
        <v>18</v>
      </c>
      <c r="E321" s="24" t="e">
        <f>VLOOKUP(A321,N$3:S$1271,4,FALSE)</f>
        <v>#N/A</v>
      </c>
      <c r="F321" s="30">
        <f t="shared" si="24"/>
        <v>18</v>
      </c>
      <c r="G321" s="25">
        <f>VLOOKUP(A321,Sheet!B$3:G$2921,5,0)</f>
        <v>367.84</v>
      </c>
      <c r="H321" s="24" t="e">
        <f>VLOOKUP(A321,N$3:S$1271,5,FALSE)</f>
        <v>#N/A</v>
      </c>
      <c r="I321" s="30">
        <f t="shared" si="25"/>
        <v>367.84</v>
      </c>
      <c r="J321" s="25">
        <f>VLOOKUP(A321,Sheet!B$3:G$2921,6,0)</f>
        <v>6621.12</v>
      </c>
      <c r="K321" s="26" t="e">
        <f t="shared" si="26"/>
        <v>#N/A</v>
      </c>
      <c r="L321" s="30">
        <f t="shared" si="27"/>
        <v>6621.12</v>
      </c>
      <c r="N321" t="s">
        <v>4650</v>
      </c>
      <c r="O321" t="s">
        <v>3394</v>
      </c>
      <c r="P321" t="s">
        <v>69</v>
      </c>
      <c r="Q321">
        <v>27</v>
      </c>
      <c r="R321">
        <v>1709.76</v>
      </c>
      <c r="S321">
        <v>46163.519999999997</v>
      </c>
      <c r="V321" t="str">
        <f t="shared" si="28"/>
        <v>С130-1124-1варіант18</v>
      </c>
      <c r="W321" t="e">
        <f t="shared" si="29"/>
        <v>#N/A</v>
      </c>
      <c r="X321" t="s">
        <v>3394</v>
      </c>
      <c r="Y321" s="7" t="s">
        <v>69</v>
      </c>
      <c r="Z321" s="7">
        <v>27</v>
      </c>
      <c r="AA321" s="7">
        <v>1709.76</v>
      </c>
      <c r="AB321" s="37">
        <v>46163.519999999997</v>
      </c>
      <c r="AC321" s="37">
        <v>46163.519999999997</v>
      </c>
    </row>
    <row r="322" spans="1:29" x14ac:dyDescent="0.2">
      <c r="A322" s="5" t="s">
        <v>244</v>
      </c>
      <c r="B322" s="21" t="str">
        <f>VLOOKUP(A322,Sheet!B$3:G$2921,2,0)</f>
        <v>Заповнення дверних прорізів ламінованими
дверними блоками із застосуванням
анкерів і монтажної піни, серія блоку ДО-21-
13</v>
      </c>
      <c r="C322" s="22" t="str">
        <f>VLOOKUP(A322,Sheet!B$3:G$2921,3,0)</f>
        <v>1 блок</v>
      </c>
      <c r="D322" s="23">
        <v>6</v>
      </c>
      <c r="E322" s="24" t="e">
        <f>VLOOKUP(A322,N$3:S$1271,4,FALSE)</f>
        <v>#N/A</v>
      </c>
      <c r="F322" s="30">
        <f t="shared" si="24"/>
        <v>6</v>
      </c>
      <c r="G322" s="25">
        <f>VLOOKUP(A322,Sheet!B$3:G$2921,5,0)</f>
        <v>525.1</v>
      </c>
      <c r="H322" s="24" t="e">
        <f>VLOOKUP(A322,N$3:S$1271,5,FALSE)</f>
        <v>#N/A</v>
      </c>
      <c r="I322" s="30">
        <f t="shared" si="25"/>
        <v>525.1</v>
      </c>
      <c r="J322" s="25">
        <f>VLOOKUP(A322,Sheet!B$3:G$2921,6,0)</f>
        <v>3150.6</v>
      </c>
      <c r="K322" s="26" t="e">
        <f t="shared" si="26"/>
        <v>#N/A</v>
      </c>
      <c r="L322" s="30">
        <f t="shared" si="27"/>
        <v>3150.6</v>
      </c>
      <c r="N322" t="s">
        <v>4651</v>
      </c>
      <c r="O322" t="s">
        <v>3395</v>
      </c>
      <c r="P322" t="s">
        <v>69</v>
      </c>
      <c r="Q322">
        <v>11</v>
      </c>
      <c r="R322">
        <v>329.78</v>
      </c>
      <c r="S322">
        <v>3627.58</v>
      </c>
      <c r="V322" t="str">
        <f t="shared" si="28"/>
        <v>С130-1124-1варіант19</v>
      </c>
      <c r="W322" t="e">
        <f t="shared" si="29"/>
        <v>#N/A</v>
      </c>
      <c r="X322" t="s">
        <v>3395</v>
      </c>
      <c r="Y322" s="7" t="s">
        <v>69</v>
      </c>
      <c r="Z322" s="7">
        <v>11</v>
      </c>
      <c r="AA322" s="7">
        <v>329.78</v>
      </c>
      <c r="AB322" s="37">
        <v>3627.58</v>
      </c>
      <c r="AC322" s="37">
        <v>3627.58</v>
      </c>
    </row>
    <row r="323" spans="1:29" x14ac:dyDescent="0.2">
      <c r="A323" s="5" t="s">
        <v>745</v>
      </c>
      <c r="B323" s="21" t="str">
        <f>VLOOKUP(A323,Sheet!B$3:G$2921,2,0)</f>
        <v>Установлення шаф</v>
      </c>
      <c r="C323" s="22" t="str">
        <f>VLOOKUP(A323,Sheet!B$3:G$2921,3,0)</f>
        <v>100шт</v>
      </c>
      <c r="D323" s="23">
        <v>0.05</v>
      </c>
      <c r="E323" s="24">
        <f>VLOOKUP(A323,N$3:S$1271,4,FALSE)</f>
        <v>0.06</v>
      </c>
      <c r="F323" s="30">
        <f t="shared" si="24"/>
        <v>-9.999999999999995E-3</v>
      </c>
      <c r="G323" s="25">
        <f>VLOOKUP(A323,Sheet!B$3:G$2921,5,0)</f>
        <v>22470.12</v>
      </c>
      <c r="H323" s="24">
        <f>VLOOKUP(A323,N$3:S$1271,5,FALSE)</f>
        <v>6712.37</v>
      </c>
      <c r="I323" s="30">
        <f t="shared" si="25"/>
        <v>15757.75</v>
      </c>
      <c r="J323" s="25">
        <f>VLOOKUP(A323,Sheet!B$3:G$2921,6,0)</f>
        <v>1123.51</v>
      </c>
      <c r="K323" s="26">
        <f t="shared" si="26"/>
        <v>402.74</v>
      </c>
      <c r="L323" s="30">
        <f t="shared" si="27"/>
        <v>720.77</v>
      </c>
      <c r="N323" t="s">
        <v>4652</v>
      </c>
      <c r="O323" t="s">
        <v>3396</v>
      </c>
      <c r="P323" t="s">
        <v>69</v>
      </c>
      <c r="Q323">
        <v>7</v>
      </c>
      <c r="R323">
        <v>426.19</v>
      </c>
      <c r="S323">
        <v>426.19</v>
      </c>
      <c r="V323" t="str">
        <f t="shared" si="28"/>
        <v>С130-1124-1варіант2</v>
      </c>
      <c r="W323" t="e">
        <f t="shared" si="29"/>
        <v>#N/A</v>
      </c>
      <c r="X323" t="s">
        <v>3396</v>
      </c>
      <c r="Y323" s="7" t="s">
        <v>69</v>
      </c>
      <c r="Z323" s="7">
        <v>7</v>
      </c>
      <c r="AA323" s="7">
        <v>426.19</v>
      </c>
      <c r="AB323" s="37">
        <v>426.19</v>
      </c>
      <c r="AC323" s="37">
        <v>426.19</v>
      </c>
    </row>
    <row r="324" spans="1:29" x14ac:dyDescent="0.2">
      <c r="A324" s="5" t="s">
        <v>448</v>
      </c>
      <c r="B324" s="21" t="str">
        <f>VLOOKUP(A324,Sheet!B$3:G$2921,2,0)</f>
        <v>Установлення елементiв каркаса з брусiв</v>
      </c>
      <c r="C324" s="22" t="str">
        <f>VLOOKUP(A324,Sheet!B$3:G$2921,3,0)</f>
        <v>м3</v>
      </c>
      <c r="D324" s="23">
        <v>9.9143999999999996E-2</v>
      </c>
      <c r="E324" s="24" t="e">
        <f>VLOOKUP(A324,N$3:S$1271,4,FALSE)</f>
        <v>#N/A</v>
      </c>
      <c r="F324" s="30">
        <f t="shared" ref="F324:F387" si="30">IFERROR(D324-E324,D324)</f>
        <v>9.9143999999999996E-2</v>
      </c>
      <c r="G324" s="25">
        <f>VLOOKUP(A324,Sheet!B$3:G$2921,5,0)</f>
        <v>2673.44</v>
      </c>
      <c r="H324" s="24" t="e">
        <f>VLOOKUP(A324,N$3:S$1271,5,FALSE)</f>
        <v>#N/A</v>
      </c>
      <c r="I324" s="30">
        <f t="shared" ref="I324:I387" si="31">IFERROR(G324-H324,G324)</f>
        <v>2673.44</v>
      </c>
      <c r="J324" s="25">
        <f>VLOOKUP(A324,Sheet!B$3:G$2921,6,0)</f>
        <v>265.06</v>
      </c>
      <c r="K324" s="26" t="e">
        <f t="shared" ref="K324:K387" si="32">VLOOKUP(A324,N$3:S$1271,6,FALSE)</f>
        <v>#N/A</v>
      </c>
      <c r="L324" s="30">
        <f t="shared" ref="L324:L387" si="33">IFERROR(J324-K324,J324)</f>
        <v>265.06</v>
      </c>
      <c r="N324" t="s">
        <v>4653</v>
      </c>
      <c r="O324" t="s">
        <v>3397</v>
      </c>
      <c r="P324" t="s">
        <v>69</v>
      </c>
      <c r="Q324">
        <v>13</v>
      </c>
      <c r="R324">
        <v>351.81</v>
      </c>
      <c r="S324">
        <v>4573.53</v>
      </c>
      <c r="V324" t="str">
        <f t="shared" ref="V324:V387" si="34">IFERROR(VLOOKUP(N324,A$3:L$1153,1,FALSE),N324)</f>
        <v>С130-1124-1варіант20</v>
      </c>
      <c r="W324" t="e">
        <f t="shared" ref="W324:W387" si="35">VLOOKUP(N324,A$3:L$1153,1,FALSE)</f>
        <v>#N/A</v>
      </c>
      <c r="X324" t="s">
        <v>3397</v>
      </c>
      <c r="Y324" s="7" t="s">
        <v>69</v>
      </c>
      <c r="Z324" s="7">
        <v>13</v>
      </c>
      <c r="AA324" s="7">
        <v>351.81</v>
      </c>
      <c r="AB324" s="37">
        <v>4573.53</v>
      </c>
      <c r="AC324" s="37">
        <v>4573.53</v>
      </c>
    </row>
    <row r="325" spans="1:29" x14ac:dyDescent="0.2">
      <c r="A325" s="5" t="s">
        <v>210</v>
      </c>
      <c r="B325" s="21" t="str">
        <f>VLOOKUP(A325,Sheet!B$3:G$2921,2,0)</f>
        <v>Вогнезахист дерев'яних конструкцiй ферм,
арок, балок, крокв, мауерлатiв</v>
      </c>
      <c r="C325" s="22" t="str">
        <f>VLOOKUP(A325,Sheet!B$3:G$2921,3,0)</f>
        <v>10м3</v>
      </c>
      <c r="D325" s="23">
        <v>6.1150000000000003E-2</v>
      </c>
      <c r="E325" s="24">
        <f>VLOOKUP(A325,N$3:S$1271,4,FALSE)</f>
        <v>6.1150000000000003E-2</v>
      </c>
      <c r="F325" s="30">
        <f t="shared" si="30"/>
        <v>0</v>
      </c>
      <c r="G325" s="25">
        <f>VLOOKUP(A325,Sheet!B$3:G$2921,5,0)</f>
        <v>790.2</v>
      </c>
      <c r="H325" s="24">
        <f>VLOOKUP(A325,N$3:S$1271,5,FALSE)</f>
        <v>793.28</v>
      </c>
      <c r="I325" s="30">
        <f t="shared" si="31"/>
        <v>-3.0799999999999272</v>
      </c>
      <c r="J325" s="25">
        <f>VLOOKUP(A325,Sheet!B$3:G$2921,6,0)</f>
        <v>14.22</v>
      </c>
      <c r="K325" s="26">
        <f t="shared" si="32"/>
        <v>14.28</v>
      </c>
      <c r="L325" s="30">
        <f t="shared" si="33"/>
        <v>-5.9999999999998721E-2</v>
      </c>
      <c r="N325" t="s">
        <v>4654</v>
      </c>
      <c r="O325" t="s">
        <v>3398</v>
      </c>
      <c r="P325" t="s">
        <v>69</v>
      </c>
      <c r="Q325">
        <v>70</v>
      </c>
      <c r="R325">
        <v>443.36</v>
      </c>
      <c r="S325">
        <v>11527.36</v>
      </c>
      <c r="V325" t="str">
        <f t="shared" si="34"/>
        <v>С130-1124-1варіант3</v>
      </c>
      <c r="W325" t="e">
        <f t="shared" si="35"/>
        <v>#N/A</v>
      </c>
      <c r="X325" t="s">
        <v>3398</v>
      </c>
      <c r="Y325" s="7" t="s">
        <v>69</v>
      </c>
      <c r="Z325" s="7">
        <v>70</v>
      </c>
      <c r="AA325" s="7">
        <v>443.36</v>
      </c>
      <c r="AB325" s="37">
        <v>11527.36</v>
      </c>
      <c r="AC325" s="37">
        <v>11527.36</v>
      </c>
    </row>
    <row r="326" spans="1:29" x14ac:dyDescent="0.2">
      <c r="A326" s="5" t="s">
        <v>444</v>
      </c>
      <c r="B326" s="21" t="str">
        <f>VLOOKUP(A326,Sheet!B$3:G$2921,2,0)</f>
        <v>Обшивання каркасних стiн дошками
обшивки</v>
      </c>
      <c r="C326" s="22" t="str">
        <f>VLOOKUP(A326,Sheet!B$3:G$2921,3,0)</f>
        <v>100м2</v>
      </c>
      <c r="D326" s="23">
        <v>8.9599999999999992E-3</v>
      </c>
      <c r="E326" s="24" t="e">
        <f>VLOOKUP(A326,N$3:S$1271,4,FALSE)</f>
        <v>#N/A</v>
      </c>
      <c r="F326" s="30">
        <f t="shared" si="30"/>
        <v>8.9599999999999992E-3</v>
      </c>
      <c r="G326" s="25">
        <f>VLOOKUP(A326,Sheet!B$3:G$2921,5,0)</f>
        <v>3629.68</v>
      </c>
      <c r="H326" s="24" t="e">
        <f>VLOOKUP(A326,N$3:S$1271,5,FALSE)</f>
        <v>#N/A</v>
      </c>
      <c r="I326" s="30">
        <f t="shared" si="31"/>
        <v>3629.68</v>
      </c>
      <c r="J326" s="25">
        <f>VLOOKUP(A326,Sheet!B$3:G$2921,6,0)</f>
        <v>32.520000000000003</v>
      </c>
      <c r="K326" s="26" t="e">
        <f t="shared" si="32"/>
        <v>#N/A</v>
      </c>
      <c r="L326" s="30">
        <f t="shared" si="33"/>
        <v>32.520000000000003</v>
      </c>
      <c r="N326" t="s">
        <v>4655</v>
      </c>
      <c r="O326" t="s">
        <v>3399</v>
      </c>
      <c r="P326" t="s">
        <v>69</v>
      </c>
      <c r="Q326">
        <v>33</v>
      </c>
      <c r="R326">
        <v>443.36</v>
      </c>
      <c r="S326">
        <v>3546.88</v>
      </c>
      <c r="V326" t="str">
        <f t="shared" si="34"/>
        <v>С130-1124-1варіант4</v>
      </c>
      <c r="W326" t="e">
        <f t="shared" si="35"/>
        <v>#N/A</v>
      </c>
      <c r="X326" t="s">
        <v>3399</v>
      </c>
      <c r="Y326" s="7" t="s">
        <v>69</v>
      </c>
      <c r="Z326" s="7">
        <v>33</v>
      </c>
      <c r="AA326" s="7">
        <v>443.36</v>
      </c>
      <c r="AB326" s="37">
        <v>3546.88</v>
      </c>
      <c r="AC326" s="37">
        <v>3546.88</v>
      </c>
    </row>
    <row r="327" spans="1:29" x14ac:dyDescent="0.2">
      <c r="A327" s="5" t="s">
        <v>215</v>
      </c>
      <c r="B327" s="21" t="str">
        <f>VLOOKUP(A327,Sheet!B$3:G$2921,2,0)</f>
        <v>Обшивання каркасних стiн плитами OSB-3
товщ.12мм</v>
      </c>
      <c r="C327" s="22" t="str">
        <f>VLOOKUP(A327,Sheet!B$3:G$2921,3,0)</f>
        <v>100м2</v>
      </c>
      <c r="D327" s="23">
        <v>0.22700000000000001</v>
      </c>
      <c r="E327" s="24" t="e">
        <f>VLOOKUP(A327,N$3:S$1271,4,FALSE)</f>
        <v>#N/A</v>
      </c>
      <c r="F327" s="30">
        <f t="shared" si="30"/>
        <v>0.22700000000000001</v>
      </c>
      <c r="G327" s="25">
        <f>VLOOKUP(A327,Sheet!B$3:G$2921,5,0)</f>
        <v>2057.61</v>
      </c>
      <c r="H327" s="24" t="e">
        <f>VLOOKUP(A327,N$3:S$1271,5,FALSE)</f>
        <v>#N/A</v>
      </c>
      <c r="I327" s="30">
        <f t="shared" si="31"/>
        <v>2057.61</v>
      </c>
      <c r="J327" s="25">
        <f>VLOOKUP(A327,Sheet!B$3:G$2921,6,0)</f>
        <v>467.08</v>
      </c>
      <c r="K327" s="26" t="e">
        <f t="shared" si="32"/>
        <v>#N/A</v>
      </c>
      <c r="L327" s="30">
        <f t="shared" si="33"/>
        <v>467.08</v>
      </c>
      <c r="N327" t="s">
        <v>4656</v>
      </c>
      <c r="O327" t="s">
        <v>3400</v>
      </c>
      <c r="P327" t="s">
        <v>69</v>
      </c>
      <c r="Q327">
        <v>15</v>
      </c>
      <c r="R327">
        <v>277.95999999999998</v>
      </c>
      <c r="S327">
        <v>1945.72</v>
      </c>
      <c r="V327" t="str">
        <f t="shared" si="34"/>
        <v>С130-1124-1варіант6</v>
      </c>
      <c r="W327" t="e">
        <f t="shared" si="35"/>
        <v>#N/A</v>
      </c>
      <c r="X327" t="s">
        <v>3400</v>
      </c>
      <c r="Y327" s="7" t="s">
        <v>69</v>
      </c>
      <c r="Z327" s="7">
        <v>15</v>
      </c>
      <c r="AA327" s="7">
        <v>277.95999999999998</v>
      </c>
      <c r="AB327" s="37">
        <v>1945.72</v>
      </c>
      <c r="AC327" s="37">
        <v>1945.72</v>
      </c>
    </row>
    <row r="328" spans="1:29" x14ac:dyDescent="0.2">
      <c r="A328" s="5" t="s">
        <v>491</v>
      </c>
      <c r="B328" s="21" t="str">
        <f>VLOOKUP(A328,Sheet!B$3:G$2921,2,0)</f>
        <v>Улаштування перегородок на металевому
однорядному каркасі з обшивкою
гіпсокартонними листами або
гіпсоволокнистими плитами в один шар з
ізоляцією у житлових і громадських
будівлях</v>
      </c>
      <c r="C328" s="22" t="str">
        <f>VLOOKUP(A328,Sheet!B$3:G$2921,3,0)</f>
        <v>100м2</v>
      </c>
      <c r="D328" s="23">
        <v>3.8570000000000002</v>
      </c>
      <c r="E328" s="24" t="e">
        <f>VLOOKUP(A328,N$3:S$1271,4,FALSE)</f>
        <v>#N/A</v>
      </c>
      <c r="F328" s="30">
        <f t="shared" si="30"/>
        <v>3.8570000000000002</v>
      </c>
      <c r="G328" s="25">
        <f>VLOOKUP(A328,Sheet!B$3:G$2921,5,0)</f>
        <v>21035.39</v>
      </c>
      <c r="H328" s="24" t="e">
        <f>VLOOKUP(A328,N$3:S$1271,5,FALSE)</f>
        <v>#N/A</v>
      </c>
      <c r="I328" s="30">
        <f t="shared" si="31"/>
        <v>21035.39</v>
      </c>
      <c r="J328" s="25">
        <f>VLOOKUP(A328,Sheet!B$3:G$2921,6,0)</f>
        <v>41019.01</v>
      </c>
      <c r="K328" s="26" t="e">
        <f t="shared" si="32"/>
        <v>#N/A</v>
      </c>
      <c r="L328" s="30">
        <f t="shared" si="33"/>
        <v>41019.01</v>
      </c>
      <c r="N328" t="s">
        <v>4657</v>
      </c>
      <c r="O328" t="s">
        <v>3401</v>
      </c>
      <c r="P328" t="s">
        <v>69</v>
      </c>
      <c r="Q328">
        <v>12</v>
      </c>
      <c r="R328">
        <v>553.71</v>
      </c>
      <c r="S328">
        <v>6644.52</v>
      </c>
      <c r="V328" t="str">
        <f t="shared" si="34"/>
        <v>С130-1124-1варіант7</v>
      </c>
      <c r="W328" t="e">
        <f t="shared" si="35"/>
        <v>#N/A</v>
      </c>
      <c r="X328" t="s">
        <v>3401</v>
      </c>
      <c r="Y328" s="7" t="s">
        <v>69</v>
      </c>
      <c r="Z328" s="7">
        <v>12</v>
      </c>
      <c r="AA328" s="7">
        <v>553.71</v>
      </c>
      <c r="AB328" s="37">
        <v>6644.52</v>
      </c>
      <c r="AC328" s="37">
        <v>6644.52</v>
      </c>
    </row>
    <row r="329" spans="1:29" x14ac:dyDescent="0.2">
      <c r="A329" s="5" t="s">
        <v>474</v>
      </c>
      <c r="B329" s="21" t="str">
        <f>VLOOKUP(A329,Sheet!B$3:G$2921,2,0)</f>
        <v>Улаштування перегородок на металевому
однорядному каркасі з обшивкою
гіпсокартонними листами або
гіпсоволокнистими плитами у два шари з
ізоляцією у житлових і громадських
будівлях</v>
      </c>
      <c r="C329" s="22" t="str">
        <f>VLOOKUP(A329,Sheet!B$3:G$2921,3,0)</f>
        <v>100м2</v>
      </c>
      <c r="D329" s="23">
        <v>6.601</v>
      </c>
      <c r="E329" s="24" t="e">
        <f>VLOOKUP(A329,N$3:S$1271,4,FALSE)</f>
        <v>#N/A</v>
      </c>
      <c r="F329" s="30">
        <f t="shared" si="30"/>
        <v>6.601</v>
      </c>
      <c r="G329" s="25">
        <f>VLOOKUP(A329,Sheet!B$3:G$2921,5,0)</f>
        <v>27558.06</v>
      </c>
      <c r="H329" s="24" t="e">
        <f>VLOOKUP(A329,N$3:S$1271,5,FALSE)</f>
        <v>#N/A</v>
      </c>
      <c r="I329" s="30">
        <f t="shared" si="31"/>
        <v>27558.06</v>
      </c>
      <c r="J329" s="25">
        <f>VLOOKUP(A329,Sheet!B$3:G$2921,6,0)</f>
        <v>156722.69</v>
      </c>
      <c r="K329" s="26" t="e">
        <f t="shared" si="32"/>
        <v>#N/A</v>
      </c>
      <c r="L329" s="30">
        <f t="shared" si="33"/>
        <v>156722.69</v>
      </c>
      <c r="N329" t="s">
        <v>4658</v>
      </c>
      <c r="O329" t="s">
        <v>3402</v>
      </c>
      <c r="P329" t="s">
        <v>69</v>
      </c>
      <c r="Q329">
        <v>22</v>
      </c>
      <c r="R329">
        <v>554.20000000000005</v>
      </c>
      <c r="S329">
        <v>7758.8</v>
      </c>
      <c r="V329" t="str">
        <f t="shared" si="34"/>
        <v>С130-1124-1варіант8</v>
      </c>
      <c r="W329" t="e">
        <f t="shared" si="35"/>
        <v>#N/A</v>
      </c>
      <c r="X329" t="s">
        <v>3402</v>
      </c>
      <c r="Y329" s="7" t="s">
        <v>69</v>
      </c>
      <c r="Z329" s="7">
        <v>22</v>
      </c>
      <c r="AA329" s="7">
        <v>554.20000000000005</v>
      </c>
      <c r="AB329" s="37">
        <v>7758.8</v>
      </c>
      <c r="AC329" s="37">
        <v>7758.8</v>
      </c>
    </row>
    <row r="330" spans="1:29" x14ac:dyDescent="0.2">
      <c r="A330" s="5" t="s">
        <v>504</v>
      </c>
      <c r="B330" s="21" t="str">
        <f>VLOOKUP(A330,Sheet!B$3:G$2921,2,0)</f>
        <v>Улаштування перегородок на металевому
дворядному каркасі з обшивкою
гіпсокартонними листами або
гіпсоволокнистими плитами у два шари з
ізоляцією у житлових і громадських
будівлях</v>
      </c>
      <c r="C330" s="22" t="str">
        <f>VLOOKUP(A330,Sheet!B$3:G$2921,3,0)</f>
        <v>100м2</v>
      </c>
      <c r="D330" s="23">
        <v>0.15</v>
      </c>
      <c r="E330" s="24" t="e">
        <f>VLOOKUP(A330,N$3:S$1271,4,FALSE)</f>
        <v>#N/A</v>
      </c>
      <c r="F330" s="30">
        <f t="shared" si="30"/>
        <v>0.15</v>
      </c>
      <c r="G330" s="25">
        <f>VLOOKUP(A330,Sheet!B$3:G$2921,5,0)</f>
        <v>33424.269999999997</v>
      </c>
      <c r="H330" s="24" t="e">
        <f>VLOOKUP(A330,N$3:S$1271,5,FALSE)</f>
        <v>#N/A</v>
      </c>
      <c r="I330" s="30">
        <f t="shared" si="31"/>
        <v>33424.269999999997</v>
      </c>
      <c r="J330" s="25">
        <f>VLOOKUP(A330,Sheet!B$3:G$2921,6,0)</f>
        <v>5013.6400000000003</v>
      </c>
      <c r="K330" s="26" t="e">
        <f t="shared" si="32"/>
        <v>#N/A</v>
      </c>
      <c r="L330" s="30">
        <f t="shared" si="33"/>
        <v>5013.6400000000003</v>
      </c>
      <c r="N330" t="s">
        <v>4659</v>
      </c>
      <c r="O330" t="s">
        <v>3403</v>
      </c>
      <c r="P330" t="s">
        <v>69</v>
      </c>
      <c r="Q330">
        <v>18</v>
      </c>
      <c r="R330">
        <v>1371.05</v>
      </c>
      <c r="S330">
        <v>24678.9</v>
      </c>
      <c r="V330" t="str">
        <f t="shared" si="34"/>
        <v>С130-1124-1варіант9</v>
      </c>
      <c r="W330" t="e">
        <f t="shared" si="35"/>
        <v>#N/A</v>
      </c>
      <c r="X330" t="s">
        <v>3403</v>
      </c>
      <c r="Y330" s="7" t="s">
        <v>69</v>
      </c>
      <c r="Z330" s="7">
        <v>18</v>
      </c>
      <c r="AA330" s="7">
        <v>1371.05</v>
      </c>
      <c r="AB330" s="37">
        <v>24678.9</v>
      </c>
      <c r="AC330" s="37">
        <v>24678.9</v>
      </c>
    </row>
    <row r="331" spans="1:29" x14ac:dyDescent="0.2">
      <c r="A331" s="5" t="s">
        <v>509</v>
      </c>
      <c r="B331" s="21" t="str">
        <f>VLOOKUP(A331,Sheet!B$3:G$2921,2,0)</f>
        <v>Оформлення [оброблення] дверних прорізів
у перегородках з каркасом із сталевих
профілів</v>
      </c>
      <c r="C331" s="22" t="str">
        <f>VLOOKUP(A331,Sheet!B$3:G$2921,3,0)</f>
        <v>100 м</v>
      </c>
      <c r="D331" s="23">
        <v>2.1629999999999998</v>
      </c>
      <c r="E331" s="24" t="e">
        <f>VLOOKUP(A331,N$3:S$1271,4,FALSE)</f>
        <v>#N/A</v>
      </c>
      <c r="F331" s="30">
        <f t="shared" si="30"/>
        <v>2.1629999999999998</v>
      </c>
      <c r="G331" s="25">
        <f>VLOOKUP(A331,Sheet!B$3:G$2921,5,0)</f>
        <v>1239.06</v>
      </c>
      <c r="H331" s="24" t="e">
        <f>VLOOKUP(A331,N$3:S$1271,5,FALSE)</f>
        <v>#N/A</v>
      </c>
      <c r="I331" s="30">
        <f t="shared" si="31"/>
        <v>1239.06</v>
      </c>
      <c r="J331" s="25">
        <f>VLOOKUP(A331,Sheet!B$3:G$2921,6,0)</f>
        <v>2680.09</v>
      </c>
      <c r="K331" s="26" t="e">
        <f t="shared" si="32"/>
        <v>#N/A</v>
      </c>
      <c r="L331" s="30">
        <f t="shared" si="33"/>
        <v>2680.09</v>
      </c>
      <c r="N331" t="s">
        <v>4660</v>
      </c>
      <c r="O331" t="s">
        <v>3404</v>
      </c>
      <c r="P331" t="s">
        <v>69</v>
      </c>
      <c r="Q331">
        <v>4</v>
      </c>
      <c r="R331">
        <v>1077.0999999999999</v>
      </c>
      <c r="S331">
        <v>4308.3999999999996</v>
      </c>
      <c r="V331" t="str">
        <f t="shared" si="34"/>
        <v>С130-1129-1</v>
      </c>
      <c r="W331" t="e">
        <f t="shared" si="35"/>
        <v>#N/A</v>
      </c>
      <c r="X331" t="s">
        <v>3404</v>
      </c>
      <c r="Y331" s="7" t="s">
        <v>69</v>
      </c>
      <c r="Z331" s="7">
        <v>4</v>
      </c>
      <c r="AA331" s="7">
        <v>1077.0999999999999</v>
      </c>
      <c r="AB331" s="37">
        <v>4308.3999999999996</v>
      </c>
      <c r="AC331" s="37">
        <v>4308.3999999999996</v>
      </c>
    </row>
    <row r="332" spans="1:29" x14ac:dyDescent="0.2">
      <c r="A332" s="5" t="s">
        <v>251</v>
      </c>
      <c r="B332" s="21" t="str">
        <f>VLOOKUP(A332,Sheet!B$3:G$2921,2,0)</f>
        <v>Установлення металевих дверних коробок
iз навiшуванням дверних полотен</v>
      </c>
      <c r="C332" s="22" t="str">
        <f>VLOOKUP(A332,Sheet!B$3:G$2921,3,0)</f>
        <v>100м2</v>
      </c>
      <c r="D332" s="23">
        <v>0.19950000000000004</v>
      </c>
      <c r="E332" s="24">
        <f>VLOOKUP(A332,N$3:S$1271,4,FALSE)</f>
        <v>0.44205000000000005</v>
      </c>
      <c r="F332" s="30">
        <f t="shared" si="30"/>
        <v>-0.24255000000000002</v>
      </c>
      <c r="G332" s="25">
        <f>VLOOKUP(A332,Sheet!B$3:G$2921,5,0)</f>
        <v>17131.34</v>
      </c>
      <c r="H332" s="24">
        <f>VLOOKUP(A332,N$3:S$1271,5,FALSE)</f>
        <v>17223.45</v>
      </c>
      <c r="I332" s="30">
        <f t="shared" si="31"/>
        <v>-92.110000000000582</v>
      </c>
      <c r="J332" s="25">
        <f>VLOOKUP(A332,Sheet!B$3:G$2921,6,0)</f>
        <v>1043.3</v>
      </c>
      <c r="K332" s="26">
        <f t="shared" si="32"/>
        <v>1048.9100000000001</v>
      </c>
      <c r="L332" s="30">
        <f t="shared" si="33"/>
        <v>-5.6100000000001273</v>
      </c>
      <c r="N332" t="s">
        <v>4661</v>
      </c>
      <c r="O332" t="s">
        <v>3405</v>
      </c>
      <c r="P332" t="s">
        <v>69</v>
      </c>
      <c r="Q332">
        <v>6</v>
      </c>
      <c r="R332">
        <v>2864.14</v>
      </c>
      <c r="S332">
        <v>17184.84</v>
      </c>
      <c r="V332" t="str">
        <f t="shared" si="34"/>
        <v>С130-1129-1варіант1</v>
      </c>
      <c r="W332" t="e">
        <f t="shared" si="35"/>
        <v>#N/A</v>
      </c>
      <c r="X332" t="s">
        <v>3405</v>
      </c>
      <c r="Y332" s="7" t="s">
        <v>69</v>
      </c>
      <c r="Z332" s="7">
        <v>6</v>
      </c>
      <c r="AA332" s="7">
        <v>2864.14</v>
      </c>
      <c r="AB332" s="37">
        <v>17184.84</v>
      </c>
      <c r="AC332" s="37">
        <v>17184.84</v>
      </c>
    </row>
    <row r="333" spans="1:29" x14ac:dyDescent="0.2">
      <c r="A333" s="5" t="s">
        <v>366</v>
      </c>
      <c r="B333" s="21" t="str">
        <f>VLOOKUP(A333,Sheet!B$3:G$2921,2,0)</f>
        <v>Улаштування стяжок цементних
товщиною 20 мм</v>
      </c>
      <c r="C333" s="22" t="str">
        <f>VLOOKUP(A333,Sheet!B$3:G$2921,3,0)</f>
        <v>100м2</v>
      </c>
      <c r="D333" s="23">
        <v>0.55320000000000003</v>
      </c>
      <c r="E333" s="24">
        <f>VLOOKUP(A333,N$3:S$1271,4,FALSE)</f>
        <v>11.5723</v>
      </c>
      <c r="F333" s="30">
        <f t="shared" si="30"/>
        <v>-11.0191</v>
      </c>
      <c r="G333" s="25">
        <f>VLOOKUP(A333,Sheet!B$3:G$2921,5,0)</f>
        <v>9656.26</v>
      </c>
      <c r="H333" s="24">
        <f>VLOOKUP(A333,N$3:S$1271,5,FALSE)</f>
        <v>9815.41</v>
      </c>
      <c r="I333" s="30">
        <f t="shared" si="31"/>
        <v>-159.14999999999964</v>
      </c>
      <c r="J333" s="25">
        <f>VLOOKUP(A333,Sheet!B$3:G$2921,6,0)</f>
        <v>1917.73</v>
      </c>
      <c r="K333" s="26">
        <f t="shared" si="32"/>
        <v>46383.7</v>
      </c>
      <c r="L333" s="30">
        <f t="shared" si="33"/>
        <v>-44465.969999999994</v>
      </c>
      <c r="N333" t="s">
        <v>4662</v>
      </c>
      <c r="O333" t="s">
        <v>3406</v>
      </c>
      <c r="P333" t="s">
        <v>69</v>
      </c>
      <c r="Q333">
        <v>2</v>
      </c>
      <c r="R333">
        <v>815.08</v>
      </c>
      <c r="S333">
        <v>1630.16</v>
      </c>
      <c r="V333" t="str">
        <f t="shared" si="34"/>
        <v>С130-1129-1варіант10</v>
      </c>
      <c r="W333" t="e">
        <f t="shared" si="35"/>
        <v>#N/A</v>
      </c>
      <c r="X333" t="s">
        <v>3406</v>
      </c>
      <c r="Y333" s="7" t="s">
        <v>69</v>
      </c>
      <c r="Z333" s="7">
        <v>2</v>
      </c>
      <c r="AA333" s="7">
        <v>815.08</v>
      </c>
      <c r="AB333" s="37">
        <v>1630.16</v>
      </c>
      <c r="AC333" s="37">
        <v>1630.16</v>
      </c>
    </row>
    <row r="334" spans="1:29" x14ac:dyDescent="0.2">
      <c r="A334" s="5" t="s">
        <v>339</v>
      </c>
      <c r="B334" s="21" t="str">
        <f>VLOOKUP(A334,Sheet!B$3:G$2921,2,0)</f>
        <v>Улаштування стяжок самовирівнювальних
з суміші Cerezit CN-72 товщиною 5 мм</v>
      </c>
      <c r="C334" s="22" t="str">
        <f>VLOOKUP(A334,Sheet!B$3:G$2921,3,0)</f>
        <v>100м2</v>
      </c>
      <c r="D334" s="23">
        <v>1.2624</v>
      </c>
      <c r="E334" s="24">
        <f>VLOOKUP(A334,N$3:S$1271,4,FALSE)</f>
        <v>21.290700000000001</v>
      </c>
      <c r="F334" s="30">
        <f t="shared" si="30"/>
        <v>-20.028300000000002</v>
      </c>
      <c r="G334" s="25">
        <f>VLOOKUP(A334,Sheet!B$3:G$2921,5,0)</f>
        <v>34485.279999999999</v>
      </c>
      <c r="H334" s="24">
        <f>VLOOKUP(A334,N$3:S$1271,5,FALSE)</f>
        <v>3997.18</v>
      </c>
      <c r="I334" s="30">
        <f t="shared" si="31"/>
        <v>30488.1</v>
      </c>
      <c r="J334" s="25">
        <f>VLOOKUP(A334,Sheet!B$3:G$2921,6,0)</f>
        <v>43534.22</v>
      </c>
      <c r="K334" s="26">
        <f t="shared" si="32"/>
        <v>18889.07</v>
      </c>
      <c r="L334" s="30">
        <f t="shared" si="33"/>
        <v>24645.15</v>
      </c>
      <c r="N334" t="s">
        <v>4663</v>
      </c>
      <c r="O334" t="s">
        <v>3407</v>
      </c>
      <c r="P334" t="s">
        <v>69</v>
      </c>
      <c r="Q334">
        <v>8</v>
      </c>
      <c r="R334">
        <v>896.31</v>
      </c>
      <c r="S334">
        <v>7170.48</v>
      </c>
      <c r="V334" t="str">
        <f t="shared" si="34"/>
        <v>С130-1129-1варіант11</v>
      </c>
      <c r="W334" t="e">
        <f t="shared" si="35"/>
        <v>#N/A</v>
      </c>
      <c r="X334" t="s">
        <v>3407</v>
      </c>
      <c r="Y334" s="7" t="s">
        <v>69</v>
      </c>
      <c r="Z334" s="7">
        <v>8</v>
      </c>
      <c r="AA334" s="7">
        <v>896.31</v>
      </c>
      <c r="AB334" s="37">
        <v>7170.48</v>
      </c>
      <c r="AC334" s="37">
        <v>7170.48</v>
      </c>
    </row>
    <row r="335" spans="1:29" x14ac:dyDescent="0.2">
      <c r="A335" s="5" t="s">
        <v>2459</v>
      </c>
      <c r="B335" s="21" t="str">
        <f>VLOOKUP(A335,Sheet!B$3:G$2921,2,0)</f>
        <v>Додавати або виключати на кожний 1 мм
товщини стяжок самовирівнювальних з
суміші Cerezit CN-72</v>
      </c>
      <c r="C335" s="22" t="str">
        <f>VLOOKUP(A335,Sheet!B$3:G$2921,3,0)</f>
        <v>100м2</v>
      </c>
      <c r="D335" s="23">
        <v>1.2624</v>
      </c>
      <c r="E335" s="24">
        <f>VLOOKUP(A335,N$3:S$1271,4,FALSE)</f>
        <v>5</v>
      </c>
      <c r="F335" s="30">
        <f t="shared" si="30"/>
        <v>-3.7376</v>
      </c>
      <c r="G335" s="25">
        <f>VLOOKUP(A335,Sheet!B$3:G$2921,5,0)</f>
        <v>8904.73</v>
      </c>
      <c r="H335" s="24">
        <f>VLOOKUP(A335,N$3:S$1271,5,FALSE)</f>
        <v>8741.39</v>
      </c>
      <c r="I335" s="30">
        <f t="shared" si="31"/>
        <v>163.34000000000015</v>
      </c>
      <c r="J335" s="25">
        <f>VLOOKUP(A335,Sheet!B$3:G$2921,6,0)</f>
        <v>11241.33</v>
      </c>
      <c r="K335" s="26">
        <f t="shared" si="32"/>
        <v>43706.95</v>
      </c>
      <c r="L335" s="30">
        <f t="shared" si="33"/>
        <v>-32465.619999999995</v>
      </c>
      <c r="N335" t="s">
        <v>4664</v>
      </c>
      <c r="O335" t="s">
        <v>3408</v>
      </c>
      <c r="P335" t="s">
        <v>69</v>
      </c>
      <c r="Q335">
        <v>9</v>
      </c>
      <c r="R335">
        <v>987.21</v>
      </c>
      <c r="S335">
        <v>8884.89</v>
      </c>
      <c r="V335" t="str">
        <f t="shared" si="34"/>
        <v>С130-1129-1варіант12</v>
      </c>
      <c r="W335" t="e">
        <f t="shared" si="35"/>
        <v>#N/A</v>
      </c>
      <c r="X335" t="s">
        <v>3408</v>
      </c>
      <c r="Y335" s="7" t="s">
        <v>69</v>
      </c>
      <c r="Z335" s="7">
        <v>9</v>
      </c>
      <c r="AA335" s="7">
        <v>987.21</v>
      </c>
      <c r="AB335" s="37">
        <v>8884.89</v>
      </c>
      <c r="AC335" s="37">
        <v>8884.89</v>
      </c>
    </row>
    <row r="336" spans="1:29" x14ac:dyDescent="0.2">
      <c r="A336" s="5" t="s">
        <v>136</v>
      </c>
      <c r="B336" s="21" t="str">
        <f>VLOOKUP(A336,Sheet!B$3:G$2921,2,0)</f>
        <v>Улаштування стяжок з плит
деревноволокнистих</v>
      </c>
      <c r="C336" s="22" t="str">
        <f>VLOOKUP(A336,Sheet!B$3:G$2921,3,0)</f>
        <v>100м2</v>
      </c>
      <c r="D336" s="23">
        <v>3.45</v>
      </c>
      <c r="E336" s="24" t="e">
        <f>VLOOKUP(A336,N$3:S$1271,4,FALSE)</f>
        <v>#N/A</v>
      </c>
      <c r="F336" s="30">
        <f t="shared" si="30"/>
        <v>3.45</v>
      </c>
      <c r="G336" s="25">
        <f>VLOOKUP(A336,Sheet!B$3:G$2921,5,0)</f>
        <v>682.28</v>
      </c>
      <c r="H336" s="24" t="e">
        <f>VLOOKUP(A336,N$3:S$1271,5,FALSE)</f>
        <v>#N/A</v>
      </c>
      <c r="I336" s="30">
        <f t="shared" si="31"/>
        <v>682.28</v>
      </c>
      <c r="J336" s="25">
        <f>VLOOKUP(A336,Sheet!B$3:G$2921,6,0)</f>
        <v>2353.87</v>
      </c>
      <c r="K336" s="26" t="e">
        <f t="shared" si="32"/>
        <v>#N/A</v>
      </c>
      <c r="L336" s="30">
        <f t="shared" si="33"/>
        <v>2353.87</v>
      </c>
      <c r="N336" t="s">
        <v>4665</v>
      </c>
      <c r="O336" t="s">
        <v>3409</v>
      </c>
      <c r="P336" t="s">
        <v>69</v>
      </c>
      <c r="Q336">
        <v>13</v>
      </c>
      <c r="R336">
        <v>1167.3399999999999</v>
      </c>
      <c r="S336">
        <v>15175.42</v>
      </c>
      <c r="V336" t="str">
        <f t="shared" si="34"/>
        <v>С130-1129-1варіант13</v>
      </c>
      <c r="W336" t="e">
        <f t="shared" si="35"/>
        <v>#N/A</v>
      </c>
      <c r="X336" t="s">
        <v>3409</v>
      </c>
      <c r="Y336" s="7" t="s">
        <v>69</v>
      </c>
      <c r="Z336" s="7">
        <v>13</v>
      </c>
      <c r="AA336" s="7">
        <v>1167.3399999999999</v>
      </c>
      <c r="AB336" s="37">
        <v>15175.42</v>
      </c>
      <c r="AC336" s="37">
        <v>15175.42</v>
      </c>
    </row>
    <row r="337" spans="1:29" x14ac:dyDescent="0.2">
      <c r="A337" s="5" t="s">
        <v>2479</v>
      </c>
      <c r="B337" s="21" t="str">
        <f>VLOOKUP(A337,Sheet!B$3:G$2921,2,0)</f>
        <v>Додавати на кожнi 5 мм змiни товщини
стяжок цементних до товщини 30мм</v>
      </c>
      <c r="C337" s="22" t="str">
        <f>VLOOKUP(A337,Sheet!B$3:G$2921,3,0)</f>
        <v>100м2</v>
      </c>
      <c r="D337" s="23">
        <v>0.17419999999999999</v>
      </c>
      <c r="E337" s="24">
        <f>VLOOKUP(A337,N$3:S$1271,4,FALSE)</f>
        <v>8.7451000000000008</v>
      </c>
      <c r="F337" s="30">
        <f t="shared" si="30"/>
        <v>-8.5709</v>
      </c>
      <c r="G337" s="25">
        <f>VLOOKUP(A337,Sheet!B$3:G$2921,5,0)</f>
        <v>258.5</v>
      </c>
      <c r="H337" s="24">
        <f>VLOOKUP(A337,N$3:S$1271,5,FALSE)</f>
        <v>4321.33</v>
      </c>
      <c r="I337" s="30">
        <f t="shared" si="31"/>
        <v>-4062.83</v>
      </c>
      <c r="J337" s="25">
        <f>VLOOKUP(A337,Sheet!B$3:G$2921,6,0)</f>
        <v>0.47</v>
      </c>
      <c r="K337" s="26">
        <f t="shared" si="32"/>
        <v>25841.55</v>
      </c>
      <c r="L337" s="30">
        <f t="shared" si="33"/>
        <v>-25841.079999999998</v>
      </c>
      <c r="N337" t="s">
        <v>4666</v>
      </c>
      <c r="O337" t="s">
        <v>3410</v>
      </c>
      <c r="P337" t="s">
        <v>69</v>
      </c>
      <c r="Q337">
        <v>24</v>
      </c>
      <c r="R337">
        <v>1557.99</v>
      </c>
      <c r="S337">
        <v>37391.760000000002</v>
      </c>
      <c r="V337" t="str">
        <f t="shared" si="34"/>
        <v>С130-1129-1варіант14</v>
      </c>
      <c r="W337" t="e">
        <f t="shared" si="35"/>
        <v>#N/A</v>
      </c>
      <c r="X337" t="s">
        <v>3410</v>
      </c>
      <c r="Y337" s="7" t="s">
        <v>69</v>
      </c>
      <c r="Z337" s="7">
        <v>24</v>
      </c>
      <c r="AA337" s="7">
        <v>1557.99</v>
      </c>
      <c r="AB337" s="37">
        <v>37391.760000000002</v>
      </c>
      <c r="AC337" s="37">
        <v>37391.760000000002</v>
      </c>
    </row>
    <row r="338" spans="1:29" x14ac:dyDescent="0.2">
      <c r="A338" s="5" t="s">
        <v>2465</v>
      </c>
      <c r="B338" s="21" t="str">
        <f>VLOOKUP(A338,Sheet!B$3:G$2921,2,0)</f>
        <v>Додавати на кожнi 5 мм змiни товщини
стяжок цементних до товщ.50 мм</v>
      </c>
      <c r="C338" s="22" t="str">
        <f>VLOOKUP(A338,Sheet!B$3:G$2921,3,0)</f>
        <v>100м2</v>
      </c>
      <c r="D338" s="23">
        <v>0.20660000000000001</v>
      </c>
      <c r="E338" s="24" t="e">
        <f>VLOOKUP(A338,N$3:S$1271,4,FALSE)</f>
        <v>#N/A</v>
      </c>
      <c r="F338" s="30">
        <f t="shared" si="30"/>
        <v>0.20660000000000001</v>
      </c>
      <c r="G338" s="25">
        <f>VLOOKUP(A338,Sheet!B$3:G$2921,5,0)</f>
        <v>9769.52</v>
      </c>
      <c r="H338" s="24" t="e">
        <f>VLOOKUP(A338,N$3:S$1271,5,FALSE)</f>
        <v>#N/A</v>
      </c>
      <c r="I338" s="30">
        <f t="shared" si="31"/>
        <v>9769.52</v>
      </c>
      <c r="J338" s="25">
        <f>VLOOKUP(A338,Sheet!B$3:G$2921,6,0)</f>
        <v>1940.23</v>
      </c>
      <c r="K338" s="26" t="e">
        <f t="shared" si="32"/>
        <v>#N/A</v>
      </c>
      <c r="L338" s="30">
        <f t="shared" si="33"/>
        <v>1940.23</v>
      </c>
      <c r="N338" t="s">
        <v>4667</v>
      </c>
      <c r="O338" t="s">
        <v>3411</v>
      </c>
      <c r="P338" t="s">
        <v>69</v>
      </c>
      <c r="Q338">
        <v>3</v>
      </c>
      <c r="R338">
        <v>1765.4</v>
      </c>
      <c r="S338">
        <v>5296.2</v>
      </c>
      <c r="V338" t="str">
        <f t="shared" si="34"/>
        <v>С130-1129-1варіант15</v>
      </c>
      <c r="W338" t="e">
        <f t="shared" si="35"/>
        <v>#N/A</v>
      </c>
      <c r="X338" t="s">
        <v>3411</v>
      </c>
      <c r="Y338" s="7" t="s">
        <v>69</v>
      </c>
      <c r="Z338" s="7">
        <v>3</v>
      </c>
      <c r="AA338" s="7">
        <v>1765.4</v>
      </c>
      <c r="AB338" s="37">
        <v>5296.2</v>
      </c>
      <c r="AC338" s="37">
        <v>5296.2</v>
      </c>
    </row>
    <row r="339" spans="1:29" x14ac:dyDescent="0.2">
      <c r="A339" s="5" t="s">
        <v>322</v>
      </c>
      <c r="B339" s="21" t="str">
        <f>VLOOKUP(A339,Sheet!B$3:G$2921,2,0)</f>
        <v>Улаштування стяжок бетонних
товщиною 20 мм</v>
      </c>
      <c r="C339" s="22" t="str">
        <f>VLOOKUP(A339,Sheet!B$3:G$2921,3,0)</f>
        <v>100м2</v>
      </c>
      <c r="D339" s="23">
        <v>15.722799999999998</v>
      </c>
      <c r="E339" s="24" t="e">
        <f>VLOOKUP(A339,N$3:S$1271,4,FALSE)</f>
        <v>#N/A</v>
      </c>
      <c r="F339" s="30">
        <f t="shared" si="30"/>
        <v>15.722799999999998</v>
      </c>
      <c r="G339" s="25">
        <f>VLOOKUP(A339,Sheet!B$3:G$2921,5,0)</f>
        <v>7428.84</v>
      </c>
      <c r="H339" s="24" t="e">
        <f>VLOOKUP(A339,N$3:S$1271,5,FALSE)</f>
        <v>#N/A</v>
      </c>
      <c r="I339" s="30">
        <f t="shared" si="31"/>
        <v>7428.84</v>
      </c>
      <c r="J339" s="25">
        <f>VLOOKUP(A339,Sheet!B$3:G$2921,6,0)</f>
        <v>44971.23</v>
      </c>
      <c r="K339" s="26" t="e">
        <f t="shared" si="32"/>
        <v>#N/A</v>
      </c>
      <c r="L339" s="30">
        <f t="shared" si="33"/>
        <v>44971.23</v>
      </c>
      <c r="N339" t="s">
        <v>4668</v>
      </c>
      <c r="O339" t="s">
        <v>3412</v>
      </c>
      <c r="P339" t="s">
        <v>69</v>
      </c>
      <c r="Q339">
        <v>8</v>
      </c>
      <c r="R339">
        <v>1765.4</v>
      </c>
      <c r="S339">
        <v>14123.2</v>
      </c>
      <c r="V339" t="str">
        <f t="shared" si="34"/>
        <v>С130-1129-1варіант16</v>
      </c>
      <c r="W339" t="e">
        <f t="shared" si="35"/>
        <v>#N/A</v>
      </c>
      <c r="X339" t="s">
        <v>3412</v>
      </c>
      <c r="Y339" s="7" t="s">
        <v>69</v>
      </c>
      <c r="Z339" s="7">
        <v>8</v>
      </c>
      <c r="AA339" s="7">
        <v>1765.4</v>
      </c>
      <c r="AB339" s="37">
        <v>14123.2</v>
      </c>
      <c r="AC339" s="37">
        <v>14123.2</v>
      </c>
    </row>
    <row r="340" spans="1:29" x14ac:dyDescent="0.2">
      <c r="A340" s="5" t="s">
        <v>2460</v>
      </c>
      <c r="B340" s="21" t="str">
        <f>VLOOKUP(A340,Sheet!B$3:G$2921,2,0)</f>
        <v>Додавати або виключати на кожнi 5 мм
змiни товщини бетонних стяжок до товщ.
80 мм</v>
      </c>
      <c r="C340" s="22" t="str">
        <f>VLOOKUP(A340,Sheet!B$3:G$2921,3,0)</f>
        <v>100м2</v>
      </c>
      <c r="D340" s="23">
        <v>0.54510000000000003</v>
      </c>
      <c r="E340" s="24" t="e">
        <f>VLOOKUP(A340,N$3:S$1271,4,FALSE)</f>
        <v>#N/A</v>
      </c>
      <c r="F340" s="30">
        <f t="shared" si="30"/>
        <v>0.54510000000000003</v>
      </c>
      <c r="G340" s="25">
        <f>VLOOKUP(A340,Sheet!B$3:G$2921,5,0)</f>
        <v>18834.3</v>
      </c>
      <c r="H340" s="24" t="e">
        <f>VLOOKUP(A340,N$3:S$1271,5,FALSE)</f>
        <v>#N/A</v>
      </c>
      <c r="I340" s="30">
        <f t="shared" si="31"/>
        <v>18834.3</v>
      </c>
      <c r="J340" s="25">
        <f>VLOOKUP(A340,Sheet!B$3:G$2921,6,0)</f>
        <v>10266.58</v>
      </c>
      <c r="K340" s="26" t="e">
        <f t="shared" si="32"/>
        <v>#N/A</v>
      </c>
      <c r="L340" s="30">
        <f t="shared" si="33"/>
        <v>10266.58</v>
      </c>
      <c r="N340" t="s">
        <v>4669</v>
      </c>
      <c r="O340" t="s">
        <v>3413</v>
      </c>
      <c r="P340" t="s">
        <v>69</v>
      </c>
      <c r="Q340">
        <v>6</v>
      </c>
      <c r="R340">
        <v>3082.96</v>
      </c>
      <c r="S340">
        <v>18497.759999999998</v>
      </c>
      <c r="V340" t="str">
        <f t="shared" si="34"/>
        <v>С130-1129-1варіант2</v>
      </c>
      <c r="W340" t="e">
        <f t="shared" si="35"/>
        <v>#N/A</v>
      </c>
      <c r="X340" t="s">
        <v>3413</v>
      </c>
      <c r="Y340" s="7" t="s">
        <v>69</v>
      </c>
      <c r="Z340" s="7">
        <v>6</v>
      </c>
      <c r="AA340" s="7">
        <v>3082.96</v>
      </c>
      <c r="AB340" s="37">
        <v>18497.759999999998</v>
      </c>
      <c r="AC340" s="37">
        <v>18497.759999999998</v>
      </c>
    </row>
    <row r="341" spans="1:29" x14ac:dyDescent="0.2">
      <c r="A341" s="5" t="s">
        <v>2462</v>
      </c>
      <c r="B341" s="21" t="str">
        <f>VLOOKUP(A341,Sheet!B$3:G$2921,2,0)</f>
        <v>Додавати або виключати на кожнi 5 мм
змiни товщини бетонних стяжок до товщ.
96 мм</v>
      </c>
      <c r="C341" s="22" t="str">
        <f>VLOOKUP(A341,Sheet!B$3:G$2921,3,0)</f>
        <v>100м2</v>
      </c>
      <c r="D341" s="23">
        <v>1.1257999999999999</v>
      </c>
      <c r="E341" s="24" t="e">
        <f>VLOOKUP(A341,N$3:S$1271,4,FALSE)</f>
        <v>#N/A</v>
      </c>
      <c r="F341" s="30">
        <f t="shared" si="30"/>
        <v>1.1257999999999999</v>
      </c>
      <c r="G341" s="25">
        <f>VLOOKUP(A341,Sheet!B$3:G$2921,5,0)</f>
        <v>23856.79</v>
      </c>
      <c r="H341" s="24" t="e">
        <f>VLOOKUP(A341,N$3:S$1271,5,FALSE)</f>
        <v>#N/A</v>
      </c>
      <c r="I341" s="30">
        <f t="shared" si="31"/>
        <v>23856.79</v>
      </c>
      <c r="J341" s="25">
        <f>VLOOKUP(A341,Sheet!B$3:G$2921,6,0)</f>
        <v>26857.97</v>
      </c>
      <c r="K341" s="26" t="e">
        <f t="shared" si="32"/>
        <v>#N/A</v>
      </c>
      <c r="L341" s="30">
        <f t="shared" si="33"/>
        <v>26857.97</v>
      </c>
      <c r="N341" t="s">
        <v>4670</v>
      </c>
      <c r="O341" t="s">
        <v>3414</v>
      </c>
      <c r="P341" t="s">
        <v>69</v>
      </c>
      <c r="Q341">
        <v>2</v>
      </c>
      <c r="R341">
        <v>2359.14</v>
      </c>
      <c r="S341">
        <v>4718.28</v>
      </c>
      <c r="V341" t="str">
        <f t="shared" si="34"/>
        <v>С130-1129-1варіант3</v>
      </c>
      <c r="W341" t="e">
        <f t="shared" si="35"/>
        <v>#N/A</v>
      </c>
      <c r="X341" t="s">
        <v>3414</v>
      </c>
      <c r="Y341" s="7" t="s">
        <v>69</v>
      </c>
      <c r="Z341" s="7">
        <v>2</v>
      </c>
      <c r="AA341" s="7">
        <v>2359.14</v>
      </c>
      <c r="AB341" s="37">
        <v>4718.28</v>
      </c>
      <c r="AC341" s="37">
        <v>4718.28</v>
      </c>
    </row>
    <row r="342" spans="1:29" x14ac:dyDescent="0.2">
      <c r="A342" s="5" t="s">
        <v>2463</v>
      </c>
      <c r="B342" s="21" t="str">
        <f>VLOOKUP(A342,Sheet!B$3:G$2921,2,0)</f>
        <v>Додавати або виключати на кожнi 5 мм
змiни товщини бетонних стяжок до товщ.
35 мм</v>
      </c>
      <c r="C342" s="22" t="str">
        <f>VLOOKUP(A342,Sheet!B$3:G$2921,3,0)</f>
        <v>100м2</v>
      </c>
      <c r="D342" s="23">
        <v>5.3</v>
      </c>
      <c r="E342" s="24" t="e">
        <f>VLOOKUP(A342,N$3:S$1271,4,FALSE)</f>
        <v>#N/A</v>
      </c>
      <c r="F342" s="30">
        <f t="shared" si="30"/>
        <v>5.3</v>
      </c>
      <c r="G342" s="25">
        <f>VLOOKUP(A342,Sheet!B$3:G$2921,5,0)</f>
        <v>4708.58</v>
      </c>
      <c r="H342" s="24" t="e">
        <f>VLOOKUP(A342,N$3:S$1271,5,FALSE)</f>
        <v>#N/A</v>
      </c>
      <c r="I342" s="30">
        <f t="shared" si="31"/>
        <v>4708.58</v>
      </c>
      <c r="J342" s="25">
        <f>VLOOKUP(A342,Sheet!B$3:G$2921,6,0)</f>
        <v>24955.47</v>
      </c>
      <c r="K342" s="26" t="e">
        <f t="shared" si="32"/>
        <v>#N/A</v>
      </c>
      <c r="L342" s="30">
        <f t="shared" si="33"/>
        <v>24955.47</v>
      </c>
      <c r="N342" t="s">
        <v>4671</v>
      </c>
      <c r="O342" t="s">
        <v>3415</v>
      </c>
      <c r="P342" t="s">
        <v>69</v>
      </c>
      <c r="Q342">
        <v>1.5</v>
      </c>
      <c r="R342">
        <v>4109.79</v>
      </c>
      <c r="S342">
        <v>6164.69</v>
      </c>
      <c r="V342" t="str">
        <f t="shared" si="34"/>
        <v>С130-1129-1варіант4</v>
      </c>
      <c r="W342" t="e">
        <f t="shared" si="35"/>
        <v>#N/A</v>
      </c>
      <c r="X342" t="s">
        <v>3415</v>
      </c>
      <c r="Y342" s="7" t="s">
        <v>69</v>
      </c>
      <c r="Z342" s="7">
        <v>1.5</v>
      </c>
      <c r="AA342" s="7">
        <v>4109.79</v>
      </c>
      <c r="AB342" s="37">
        <v>6164.69</v>
      </c>
      <c r="AC342" s="37">
        <v>6164.69</v>
      </c>
    </row>
    <row r="343" spans="1:29" x14ac:dyDescent="0.2">
      <c r="A343" s="5" t="s">
        <v>2466</v>
      </c>
      <c r="B343" s="21" t="str">
        <f>VLOOKUP(A343,Sheet!B$3:G$2921,2,0)</f>
        <v>Додавати або виключати на кожнi 5 мм
змiни товщини бетонних стяжок до товщ.
40 мм</v>
      </c>
      <c r="C343" s="22" t="str">
        <f>VLOOKUP(A343,Sheet!B$3:G$2921,3,0)</f>
        <v>100м2</v>
      </c>
      <c r="D343" s="23">
        <v>0.1391</v>
      </c>
      <c r="E343" s="24" t="e">
        <f>VLOOKUP(A343,N$3:S$1271,4,FALSE)</f>
        <v>#N/A</v>
      </c>
      <c r="F343" s="30">
        <f t="shared" si="30"/>
        <v>0.1391</v>
      </c>
      <c r="G343" s="25">
        <f>VLOOKUP(A343,Sheet!B$3:G$2921,5,0)</f>
        <v>6278.1</v>
      </c>
      <c r="H343" s="24" t="e">
        <f>VLOOKUP(A343,N$3:S$1271,5,FALSE)</f>
        <v>#N/A</v>
      </c>
      <c r="I343" s="30">
        <f t="shared" si="31"/>
        <v>6278.1</v>
      </c>
      <c r="J343" s="25">
        <f>VLOOKUP(A343,Sheet!B$3:G$2921,6,0)</f>
        <v>873.28</v>
      </c>
      <c r="K343" s="26" t="e">
        <f t="shared" si="32"/>
        <v>#N/A</v>
      </c>
      <c r="L343" s="30">
        <f t="shared" si="33"/>
        <v>873.28</v>
      </c>
      <c r="N343" t="s">
        <v>4672</v>
      </c>
      <c r="O343" t="s">
        <v>3416</v>
      </c>
      <c r="P343" t="s">
        <v>69</v>
      </c>
      <c r="Q343">
        <v>4</v>
      </c>
      <c r="R343">
        <v>1643.71</v>
      </c>
      <c r="S343">
        <v>6574.84</v>
      </c>
      <c r="V343" t="str">
        <f t="shared" si="34"/>
        <v>С130-1129-1варіант5</v>
      </c>
      <c r="W343" t="e">
        <f t="shared" si="35"/>
        <v>#N/A</v>
      </c>
      <c r="X343" t="s">
        <v>3416</v>
      </c>
      <c r="Y343" s="7" t="s">
        <v>69</v>
      </c>
      <c r="Z343" s="7">
        <v>4</v>
      </c>
      <c r="AA343" s="7">
        <v>1643.71</v>
      </c>
      <c r="AB343" s="37">
        <v>6574.84</v>
      </c>
      <c r="AC343" s="37">
        <v>6574.84</v>
      </c>
    </row>
    <row r="344" spans="1:29" x14ac:dyDescent="0.2">
      <c r="A344" s="5" t="s">
        <v>2464</v>
      </c>
      <c r="B344" s="21" t="str">
        <f>VLOOKUP(A344,Sheet!B$3:G$2921,2,0)</f>
        <v>Додавати або виключати на кожнi 5 мм
змiни товщини бетонних стяжок до товщ.
47 мм</v>
      </c>
      <c r="C344" s="22" t="str">
        <f>VLOOKUP(A344,Sheet!B$3:G$2921,3,0)</f>
        <v>100м2</v>
      </c>
      <c r="D344" s="23">
        <v>0.51980000000000004</v>
      </c>
      <c r="E344" s="24" t="e">
        <f>VLOOKUP(A344,N$3:S$1271,4,FALSE)</f>
        <v>#N/A</v>
      </c>
      <c r="F344" s="30">
        <f t="shared" si="30"/>
        <v>0.51980000000000004</v>
      </c>
      <c r="G344" s="25">
        <f>VLOOKUP(A344,Sheet!B$3:G$2921,5,0)</f>
        <v>8475.44</v>
      </c>
      <c r="H344" s="24" t="e">
        <f>VLOOKUP(A344,N$3:S$1271,5,FALSE)</f>
        <v>#N/A</v>
      </c>
      <c r="I344" s="30">
        <f t="shared" si="31"/>
        <v>8475.44</v>
      </c>
      <c r="J344" s="25">
        <f>VLOOKUP(A344,Sheet!B$3:G$2921,6,0)</f>
        <v>4405.53</v>
      </c>
      <c r="K344" s="26" t="e">
        <f t="shared" si="32"/>
        <v>#N/A</v>
      </c>
      <c r="L344" s="30">
        <f t="shared" si="33"/>
        <v>4405.53</v>
      </c>
      <c r="N344" t="s">
        <v>4673</v>
      </c>
      <c r="O344" t="s">
        <v>3417</v>
      </c>
      <c r="P344" t="s">
        <v>69</v>
      </c>
      <c r="Q344">
        <v>5</v>
      </c>
      <c r="R344">
        <v>1854.14</v>
      </c>
      <c r="S344">
        <v>9270.7000000000007</v>
      </c>
      <c r="V344" t="str">
        <f t="shared" si="34"/>
        <v>С130-1129-1варіант6</v>
      </c>
      <c r="W344" t="e">
        <f t="shared" si="35"/>
        <v>#N/A</v>
      </c>
      <c r="X344" t="s">
        <v>3417</v>
      </c>
      <c r="Y344" s="7" t="s">
        <v>69</v>
      </c>
      <c r="Z344" s="7">
        <v>5</v>
      </c>
      <c r="AA344" s="7">
        <v>1854.14</v>
      </c>
      <c r="AB344" s="37">
        <v>9270.7000000000007</v>
      </c>
      <c r="AC344" s="37">
        <v>9270.7000000000007</v>
      </c>
    </row>
    <row r="345" spans="1:29" x14ac:dyDescent="0.2">
      <c r="A345" s="5" t="s">
        <v>2458</v>
      </c>
      <c r="B345" s="21" t="str">
        <f>VLOOKUP(A345,Sheet!B$3:G$2921,2,0)</f>
        <v>Додавати або виключати на кожнi 5 мм
змiни товщини бетонних стяжок</v>
      </c>
      <c r="C345" s="22" t="str">
        <f>VLOOKUP(A345,Sheet!B$3:G$2921,3,0)</f>
        <v>100м2</v>
      </c>
      <c r="D345" s="23">
        <v>8.0448000000000004</v>
      </c>
      <c r="E345" s="24" t="e">
        <f>VLOOKUP(A345,N$3:S$1271,4,FALSE)</f>
        <v>#N/A</v>
      </c>
      <c r="F345" s="30">
        <f t="shared" si="30"/>
        <v>8.0448000000000004</v>
      </c>
      <c r="G345" s="25">
        <f>VLOOKUP(A345,Sheet!B$3:G$2921,5,0)</f>
        <v>7265.1</v>
      </c>
      <c r="H345" s="24" t="e">
        <f>VLOOKUP(A345,N$3:S$1271,5,FALSE)</f>
        <v>#N/A</v>
      </c>
      <c r="I345" s="30">
        <f t="shared" si="31"/>
        <v>7265.1</v>
      </c>
      <c r="J345" s="25">
        <f>VLOOKUP(A345,Sheet!B$3:G$2921,6,0)</f>
        <v>43980.01</v>
      </c>
      <c r="K345" s="26" t="e">
        <f t="shared" si="32"/>
        <v>#N/A</v>
      </c>
      <c r="L345" s="30">
        <f t="shared" si="33"/>
        <v>43980.01</v>
      </c>
      <c r="N345" t="s">
        <v>4674</v>
      </c>
      <c r="O345" t="s">
        <v>3418</v>
      </c>
      <c r="P345" t="s">
        <v>69</v>
      </c>
      <c r="Q345">
        <v>5</v>
      </c>
      <c r="R345">
        <v>2392.79</v>
      </c>
      <c r="S345">
        <v>11963.95</v>
      </c>
      <c r="V345" t="str">
        <f t="shared" si="34"/>
        <v>С130-1129-1варіант7</v>
      </c>
      <c r="W345" t="e">
        <f t="shared" si="35"/>
        <v>#N/A</v>
      </c>
      <c r="X345" t="s">
        <v>3418</v>
      </c>
      <c r="Y345" s="7" t="s">
        <v>69</v>
      </c>
      <c r="Z345" s="7">
        <v>5</v>
      </c>
      <c r="AA345" s="7">
        <v>2392.79</v>
      </c>
      <c r="AB345" s="37">
        <v>11963.95</v>
      </c>
      <c r="AC345" s="37">
        <v>11963.95</v>
      </c>
    </row>
    <row r="346" spans="1:29" x14ac:dyDescent="0.2">
      <c r="A346" s="5" t="s">
        <v>2471</v>
      </c>
      <c r="B346" s="21" t="str">
        <f>VLOOKUP(A346,Sheet!B$3:G$2921,2,0)</f>
        <v>Додавати або виключати на кожнi 5 мм
змiни товщини бетонних стяжок</v>
      </c>
      <c r="C346" s="22" t="str">
        <f>VLOOKUP(A346,Sheet!B$3:G$2921,3,0)</f>
        <v>100м2</v>
      </c>
      <c r="D346" s="23">
        <v>4.8200000000000007E-2</v>
      </c>
      <c r="E346" s="24" t="e">
        <f>VLOOKUP(A346,N$3:S$1271,4,FALSE)</f>
        <v>#N/A</v>
      </c>
      <c r="F346" s="30">
        <f t="shared" si="30"/>
        <v>4.8200000000000007E-2</v>
      </c>
      <c r="G346" s="25">
        <f>VLOOKUP(A346,Sheet!B$3:G$2921,5,0)</f>
        <v>11790.26</v>
      </c>
      <c r="H346" s="24" t="e">
        <f>VLOOKUP(A346,N$3:S$1271,5,FALSE)</f>
        <v>#N/A</v>
      </c>
      <c r="I346" s="30">
        <f t="shared" si="31"/>
        <v>11790.26</v>
      </c>
      <c r="J346" s="25">
        <f>VLOOKUP(A346,Sheet!B$3:G$2921,6,0)</f>
        <v>155.63</v>
      </c>
      <c r="K346" s="26" t="e">
        <f t="shared" si="32"/>
        <v>#N/A</v>
      </c>
      <c r="L346" s="30">
        <f t="shared" si="33"/>
        <v>155.63</v>
      </c>
      <c r="N346" t="s">
        <v>4675</v>
      </c>
      <c r="O346" t="s">
        <v>3419</v>
      </c>
      <c r="P346" t="s">
        <v>69</v>
      </c>
      <c r="Q346">
        <v>5</v>
      </c>
      <c r="R346">
        <v>2864.14</v>
      </c>
      <c r="S346">
        <v>14320.7</v>
      </c>
      <c r="V346" t="str">
        <f t="shared" si="34"/>
        <v>С130-1129-1варіант8</v>
      </c>
      <c r="W346" t="e">
        <f t="shared" si="35"/>
        <v>#N/A</v>
      </c>
      <c r="X346" t="s">
        <v>3419</v>
      </c>
      <c r="Y346" s="7" t="s">
        <v>69</v>
      </c>
      <c r="Z346" s="7">
        <v>5</v>
      </c>
      <c r="AA346" s="7">
        <v>2864.14</v>
      </c>
      <c r="AB346" s="37">
        <v>14320.7</v>
      </c>
      <c r="AC346" s="37">
        <v>14320.7</v>
      </c>
    </row>
    <row r="347" spans="1:29" x14ac:dyDescent="0.2">
      <c r="A347" s="5" t="s">
        <v>1945</v>
      </c>
      <c r="B347" s="21" t="str">
        <f>VLOOKUP(A347,Sheet!B$3:G$2921,2,0)</f>
        <v>Улаштування стяжок легкобетонних
товщиною 20 мм</v>
      </c>
      <c r="C347" s="22" t="str">
        <f>VLOOKUP(A347,Sheet!B$3:G$2921,3,0)</f>
        <v>100м2</v>
      </c>
      <c r="D347" s="23">
        <v>5.1999999999999993</v>
      </c>
      <c r="E347" s="24">
        <f>VLOOKUP(A347,N$3:S$1271,4,FALSE)</f>
        <v>0.2</v>
      </c>
      <c r="F347" s="30">
        <f t="shared" si="30"/>
        <v>4.9999999999999991</v>
      </c>
      <c r="G347" s="25">
        <f>VLOOKUP(A347,Sheet!B$3:G$2921,5,0)</f>
        <v>9251.5</v>
      </c>
      <c r="H347" s="24">
        <f>VLOOKUP(A347,N$3:S$1271,5,FALSE)</f>
        <v>10051.719999999999</v>
      </c>
      <c r="I347" s="30">
        <f t="shared" si="31"/>
        <v>-800.21999999999935</v>
      </c>
      <c r="J347" s="25">
        <f>VLOOKUP(A347,Sheet!B$3:G$2921,6,0)</f>
        <v>42556.9</v>
      </c>
      <c r="K347" s="26">
        <f t="shared" si="32"/>
        <v>2010.34</v>
      </c>
      <c r="L347" s="30">
        <f t="shared" si="33"/>
        <v>40546.560000000005</v>
      </c>
      <c r="N347" t="s">
        <v>4676</v>
      </c>
      <c r="O347" t="s">
        <v>3420</v>
      </c>
      <c r="P347" t="s">
        <v>69</v>
      </c>
      <c r="Q347">
        <v>2</v>
      </c>
      <c r="R347">
        <v>634.89</v>
      </c>
      <c r="S347">
        <v>1269.78</v>
      </c>
      <c r="V347" t="str">
        <f t="shared" si="34"/>
        <v>С130-1129-1варіант9</v>
      </c>
      <c r="W347" t="e">
        <f t="shared" si="35"/>
        <v>#N/A</v>
      </c>
      <c r="X347" t="s">
        <v>3420</v>
      </c>
      <c r="Y347" s="7" t="s">
        <v>69</v>
      </c>
      <c r="Z347" s="7">
        <v>2</v>
      </c>
      <c r="AA347" s="7">
        <v>634.89</v>
      </c>
      <c r="AB347" s="37">
        <v>1269.78</v>
      </c>
      <c r="AC347" s="37">
        <v>1269.78</v>
      </c>
    </row>
    <row r="348" spans="1:29" x14ac:dyDescent="0.2">
      <c r="A348" s="5" t="s">
        <v>2498</v>
      </c>
      <c r="B348" s="21" t="str">
        <f>VLOOKUP(A348,Sheet!B$3:G$2921,2,0)</f>
        <v>Додавати або виключати на кожнi 5 мм
змiни товщини легкобетонних стяжок
(Додавати до товщ. 50 мм)</v>
      </c>
      <c r="C348" s="22" t="str">
        <f>VLOOKUP(A348,Sheet!B$3:G$2921,3,0)</f>
        <v>100м2</v>
      </c>
      <c r="D348" s="23">
        <v>5.1999999999999993</v>
      </c>
      <c r="E348" s="24">
        <f>VLOOKUP(A348,N$3:S$1271,4,FALSE)</f>
        <v>0.2</v>
      </c>
      <c r="F348" s="30">
        <f t="shared" si="30"/>
        <v>4.9999999999999991</v>
      </c>
      <c r="G348" s="25">
        <f>VLOOKUP(A348,Sheet!B$3:G$2921,5,0)</f>
        <v>7019.49</v>
      </c>
      <c r="H348" s="24">
        <f>VLOOKUP(A348,N$3:S$1271,5,FALSE)</f>
        <v>8340.7099999999991</v>
      </c>
      <c r="I348" s="30">
        <f t="shared" si="31"/>
        <v>-1321.2199999999993</v>
      </c>
      <c r="J348" s="25">
        <f>VLOOKUP(A348,Sheet!B$3:G$2921,6,0)</f>
        <v>32289.65</v>
      </c>
      <c r="K348" s="26">
        <f t="shared" si="32"/>
        <v>1668.14</v>
      </c>
      <c r="L348" s="30">
        <f t="shared" si="33"/>
        <v>30621.510000000002</v>
      </c>
      <c r="N348" t="s">
        <v>4677</v>
      </c>
      <c r="O348" t="s">
        <v>3421</v>
      </c>
      <c r="P348" t="s">
        <v>69</v>
      </c>
      <c r="Q348">
        <v>1.5</v>
      </c>
      <c r="R348">
        <v>4109.8100000000004</v>
      </c>
      <c r="S348">
        <v>6164.72</v>
      </c>
      <c r="V348" t="str">
        <f t="shared" si="34"/>
        <v>С130-1130-1варіант1</v>
      </c>
      <c r="W348" t="e">
        <f t="shared" si="35"/>
        <v>#N/A</v>
      </c>
      <c r="X348" t="s">
        <v>3421</v>
      </c>
      <c r="Y348" s="7" t="s">
        <v>69</v>
      </c>
      <c r="Z348" s="7">
        <v>1.5</v>
      </c>
      <c r="AA348" s="7">
        <v>4109.8100000000004</v>
      </c>
      <c r="AB348" s="37">
        <v>6164.72</v>
      </c>
      <c r="AC348" s="37">
        <v>6164.72</v>
      </c>
    </row>
    <row r="349" spans="1:29" x14ac:dyDescent="0.2">
      <c r="A349" s="5" t="s">
        <v>349</v>
      </c>
      <c r="B349" s="21" t="str">
        <f>VLOOKUP(A349,Sheet!B$3:G$2921,2,0)</f>
        <v>Улаштування покриттів бетонних
товщиною 30 мм</v>
      </c>
      <c r="C349" s="22" t="str">
        <f>VLOOKUP(A349,Sheet!B$3:G$2921,3,0)</f>
        <v>100м2</v>
      </c>
      <c r="D349" s="23">
        <v>0.54510000000000003</v>
      </c>
      <c r="E349" s="24" t="e">
        <f>VLOOKUP(A349,N$3:S$1271,4,FALSE)</f>
        <v>#N/A</v>
      </c>
      <c r="F349" s="30">
        <f t="shared" si="30"/>
        <v>0.54510000000000003</v>
      </c>
      <c r="G349" s="25">
        <f>VLOOKUP(A349,Sheet!B$3:G$2921,5,0)</f>
        <v>12475.85</v>
      </c>
      <c r="H349" s="24" t="e">
        <f>VLOOKUP(A349,N$3:S$1271,5,FALSE)</f>
        <v>#N/A</v>
      </c>
      <c r="I349" s="30">
        <f t="shared" si="31"/>
        <v>12475.85</v>
      </c>
      <c r="J349" s="25">
        <f>VLOOKUP(A349,Sheet!B$3:G$2921,6,0)</f>
        <v>6800.59</v>
      </c>
      <c r="K349" s="26" t="e">
        <f t="shared" si="32"/>
        <v>#N/A</v>
      </c>
      <c r="L349" s="30">
        <f t="shared" si="33"/>
        <v>6800.59</v>
      </c>
      <c r="N349" t="s">
        <v>4678</v>
      </c>
      <c r="O349" t="s">
        <v>3422</v>
      </c>
      <c r="P349" t="s">
        <v>35</v>
      </c>
      <c r="Q349">
        <v>18</v>
      </c>
      <c r="R349">
        <v>1145.6099999999999</v>
      </c>
      <c r="S349">
        <v>6873.66</v>
      </c>
      <c r="V349" t="str">
        <f t="shared" si="34"/>
        <v>С130-471-6варіант2</v>
      </c>
      <c r="W349" t="e">
        <f t="shared" si="35"/>
        <v>#N/A</v>
      </c>
      <c r="X349" t="s">
        <v>3422</v>
      </c>
      <c r="Y349" s="7" t="s">
        <v>35</v>
      </c>
      <c r="Z349" s="7">
        <v>18</v>
      </c>
      <c r="AA349" s="7">
        <v>1145.6099999999999</v>
      </c>
      <c r="AB349" s="37">
        <v>6873.66</v>
      </c>
      <c r="AC349" s="37">
        <v>6873.66</v>
      </c>
    </row>
    <row r="350" spans="1:29" x14ac:dyDescent="0.2">
      <c r="A350" s="5" t="s">
        <v>2461</v>
      </c>
      <c r="B350" s="21" t="str">
        <f>VLOOKUP(A350,Sheet!B$3:G$2921,2,0)</f>
        <v>Додавати або виключати на кожнi 5 мм
змiни товщини бетонних покриттів
виключати до товщ. 20 мм</v>
      </c>
      <c r="C350" s="22" t="str">
        <f>VLOOKUP(A350,Sheet!B$3:G$2921,3,0)</f>
        <v>100м2</v>
      </c>
      <c r="D350" s="23">
        <v>-0.54510000000000003</v>
      </c>
      <c r="E350" s="24" t="e">
        <f>VLOOKUP(A350,N$3:S$1271,4,FALSE)</f>
        <v>#N/A</v>
      </c>
      <c r="F350" s="30">
        <f t="shared" si="30"/>
        <v>-0.54510000000000003</v>
      </c>
      <c r="G350" s="25">
        <f>VLOOKUP(A350,Sheet!B$3:G$2921,5,0)</f>
        <v>3127.89</v>
      </c>
      <c r="H350" s="24" t="e">
        <f>VLOOKUP(A350,N$3:S$1271,5,FALSE)</f>
        <v>#N/A</v>
      </c>
      <c r="I350" s="30">
        <f t="shared" si="31"/>
        <v>3127.89</v>
      </c>
      <c r="J350" s="25">
        <f>VLOOKUP(A350,Sheet!B$3:G$2921,6,0)</f>
        <v>-1705.01</v>
      </c>
      <c r="K350" s="26" t="e">
        <f t="shared" si="32"/>
        <v>#N/A</v>
      </c>
      <c r="L350" s="30">
        <f t="shared" si="33"/>
        <v>-1705.01</v>
      </c>
      <c r="N350" t="s">
        <v>4679</v>
      </c>
      <c r="O350" t="s">
        <v>3423</v>
      </c>
      <c r="P350" t="s">
        <v>35</v>
      </c>
      <c r="Q350">
        <v>6</v>
      </c>
      <c r="R350">
        <v>1187.54</v>
      </c>
      <c r="S350">
        <v>7125.24</v>
      </c>
      <c r="V350" t="str">
        <f t="shared" si="34"/>
        <v>С130-474-1-Уваріант1</v>
      </c>
      <c r="W350" t="e">
        <f t="shared" si="35"/>
        <v>#N/A</v>
      </c>
      <c r="X350" t="s">
        <v>3423</v>
      </c>
      <c r="Y350" s="7" t="s">
        <v>35</v>
      </c>
      <c r="Z350" s="7">
        <v>6</v>
      </c>
      <c r="AA350" s="7">
        <v>1187.54</v>
      </c>
      <c r="AB350" s="37">
        <v>7125.24</v>
      </c>
      <c r="AC350" s="37">
        <v>7125.24</v>
      </c>
    </row>
    <row r="351" spans="1:29" x14ac:dyDescent="0.2">
      <c r="A351" s="5" t="s">
        <v>369</v>
      </c>
      <c r="B351" s="21" t="str">
        <f>VLOOKUP(A351,Sheet!B$3:G$2921,2,0)</f>
        <v>Улаштування покриттів мозаїчних
[терраццо] товщиною 20 мм без малюнка</v>
      </c>
      <c r="C351" s="22" t="str">
        <f>VLOOKUP(A351,Sheet!B$3:G$2921,3,0)</f>
        <v>100м2</v>
      </c>
      <c r="D351" s="23">
        <v>0.1986</v>
      </c>
      <c r="E351" s="24" t="e">
        <f>VLOOKUP(A351,N$3:S$1271,4,FALSE)</f>
        <v>#N/A</v>
      </c>
      <c r="F351" s="30">
        <f t="shared" si="30"/>
        <v>0.1986</v>
      </c>
      <c r="G351" s="25">
        <f>VLOOKUP(A351,Sheet!B$3:G$2921,5,0)</f>
        <v>30903.01</v>
      </c>
      <c r="H351" s="24" t="e">
        <f>VLOOKUP(A351,N$3:S$1271,5,FALSE)</f>
        <v>#N/A</v>
      </c>
      <c r="I351" s="30">
        <f t="shared" si="31"/>
        <v>30903.01</v>
      </c>
      <c r="J351" s="25">
        <f>VLOOKUP(A351,Sheet!B$3:G$2921,6,0)</f>
        <v>6137.34</v>
      </c>
      <c r="K351" s="26" t="e">
        <f t="shared" si="32"/>
        <v>#N/A</v>
      </c>
      <c r="L351" s="30">
        <f t="shared" si="33"/>
        <v>6137.34</v>
      </c>
      <c r="N351" t="s">
        <v>4680</v>
      </c>
      <c r="O351" t="s">
        <v>3424</v>
      </c>
      <c r="P351" t="s">
        <v>35</v>
      </c>
      <c r="Q351">
        <v>5</v>
      </c>
      <c r="R351">
        <v>2250.06</v>
      </c>
      <c r="S351">
        <v>11250.3</v>
      </c>
      <c r="V351" t="str">
        <f t="shared" si="34"/>
        <v>С130-558-3-Уваріант10</v>
      </c>
      <c r="W351" t="e">
        <f t="shared" si="35"/>
        <v>#N/A</v>
      </c>
      <c r="X351" t="s">
        <v>3424</v>
      </c>
      <c r="Y351" s="7" t="s">
        <v>35</v>
      </c>
      <c r="Z351" s="7">
        <v>5</v>
      </c>
      <c r="AA351" s="7">
        <v>2250.06</v>
      </c>
      <c r="AB351" s="37">
        <v>11250.3</v>
      </c>
      <c r="AC351" s="37">
        <v>11250.3</v>
      </c>
    </row>
    <row r="352" spans="1:29" x14ac:dyDescent="0.2">
      <c r="A352" s="5" t="s">
        <v>1981</v>
      </c>
      <c r="B352" s="21" t="str">
        <f>VLOOKUP(A352,Sheet!B$3:G$2921,2,0)</f>
        <v>Улаштування покриття
двокомпонентного поліуретанового
товщиною 3 мм</v>
      </c>
      <c r="C352" s="22" t="str">
        <f>VLOOKUP(A352,Sheet!B$3:G$2921,3,0)</f>
        <v>100м2</v>
      </c>
      <c r="D352" s="23">
        <v>6.9455999999999998</v>
      </c>
      <c r="E352" s="24" t="e">
        <f>VLOOKUP(A352,N$3:S$1271,4,FALSE)</f>
        <v>#N/A</v>
      </c>
      <c r="F352" s="30">
        <f t="shared" si="30"/>
        <v>6.9455999999999998</v>
      </c>
      <c r="G352" s="25">
        <f>VLOOKUP(A352,Sheet!B$3:G$2921,5,0)</f>
        <v>7375.27</v>
      </c>
      <c r="H352" s="24" t="e">
        <f>VLOOKUP(A352,N$3:S$1271,5,FALSE)</f>
        <v>#N/A</v>
      </c>
      <c r="I352" s="30">
        <f t="shared" si="31"/>
        <v>7375.27</v>
      </c>
      <c r="J352" s="25">
        <f>VLOOKUP(A352,Sheet!B$3:G$2921,6,0)</f>
        <v>8303.08</v>
      </c>
      <c r="K352" s="26" t="e">
        <f t="shared" si="32"/>
        <v>#N/A</v>
      </c>
      <c r="L352" s="30">
        <f t="shared" si="33"/>
        <v>8303.08</v>
      </c>
      <c r="N352" t="s">
        <v>4681</v>
      </c>
      <c r="O352" t="s">
        <v>3425</v>
      </c>
      <c r="P352" t="s">
        <v>35</v>
      </c>
      <c r="Q352">
        <v>6</v>
      </c>
      <c r="R352">
        <v>2700.06</v>
      </c>
      <c r="S352">
        <v>16200.36</v>
      </c>
      <c r="V352" t="str">
        <f t="shared" si="34"/>
        <v>С130-558-3-Уваріант11</v>
      </c>
      <c r="W352" t="e">
        <f t="shared" si="35"/>
        <v>#N/A</v>
      </c>
      <c r="X352" t="s">
        <v>3425</v>
      </c>
      <c r="Y352" s="7" t="s">
        <v>35</v>
      </c>
      <c r="Z352" s="7">
        <v>6</v>
      </c>
      <c r="AA352" s="7">
        <v>2700.06</v>
      </c>
      <c r="AB352" s="37">
        <v>16200.36</v>
      </c>
      <c r="AC352" s="37">
        <v>16200.36</v>
      </c>
    </row>
    <row r="353" spans="1:29" x14ac:dyDescent="0.2">
      <c r="A353" s="5" t="s">
        <v>2501</v>
      </c>
      <c r="B353" s="21" t="str">
        <f>VLOOKUP(A353,Sheet!B$3:G$2921,2,0)</f>
        <v>Додавати або виключати на 1 мм змiни
товщини полiвiнiлацетатних покриттів
(Додавати до товщ.8 мм)</v>
      </c>
      <c r="C353" s="22" t="str">
        <f>VLOOKUP(A353,Sheet!B$3:G$2921,3,0)</f>
        <v>100м2</v>
      </c>
      <c r="D353" s="23">
        <v>5.3</v>
      </c>
      <c r="E353" s="24" t="e">
        <f>VLOOKUP(A353,N$3:S$1271,4,FALSE)</f>
        <v>#N/A</v>
      </c>
      <c r="F353" s="30">
        <f t="shared" si="30"/>
        <v>5.3</v>
      </c>
      <c r="G353" s="25">
        <f>VLOOKUP(A353,Sheet!B$3:G$2921,5,0)</f>
        <v>6903.98</v>
      </c>
      <c r="H353" s="24" t="e">
        <f>VLOOKUP(A353,N$3:S$1271,5,FALSE)</f>
        <v>#N/A</v>
      </c>
      <c r="I353" s="30">
        <f t="shared" si="31"/>
        <v>6903.98</v>
      </c>
      <c r="J353" s="25">
        <f>VLOOKUP(A353,Sheet!B$3:G$2921,6,0)</f>
        <v>36591.089999999997</v>
      </c>
      <c r="K353" s="26" t="e">
        <f t="shared" si="32"/>
        <v>#N/A</v>
      </c>
      <c r="L353" s="30">
        <f t="shared" si="33"/>
        <v>36591.089999999997</v>
      </c>
      <c r="N353" t="s">
        <v>4682</v>
      </c>
      <c r="O353" t="s">
        <v>3426</v>
      </c>
      <c r="P353" t="s">
        <v>35</v>
      </c>
      <c r="Q353">
        <v>1</v>
      </c>
      <c r="R353">
        <v>4050.09</v>
      </c>
      <c r="S353">
        <v>4050.09</v>
      </c>
      <c r="V353" t="str">
        <f t="shared" si="34"/>
        <v>С130-558-3-Уваріант12</v>
      </c>
      <c r="W353" t="e">
        <f t="shared" si="35"/>
        <v>#N/A</v>
      </c>
      <c r="X353" t="s">
        <v>3426</v>
      </c>
      <c r="Y353" s="7" t="s">
        <v>35</v>
      </c>
      <c r="Z353" s="7">
        <v>1</v>
      </c>
      <c r="AA353" s="7">
        <v>4050.09</v>
      </c>
      <c r="AB353" s="37">
        <v>4050.09</v>
      </c>
      <c r="AC353" s="37">
        <v>4050.09</v>
      </c>
    </row>
    <row r="354" spans="1:29" x14ac:dyDescent="0.2">
      <c r="A354" s="5" t="s">
        <v>2500</v>
      </c>
      <c r="B354" s="21" t="str">
        <f>VLOOKUP(A354,Sheet!B$3:G$2921,2,0)</f>
        <v>Додавати або виключати на 1 мм змiни
товщини полiвiнiлацетатних покриттів
(Додавати до товщ.10 мм)</v>
      </c>
      <c r="C354" s="22" t="str">
        <f>VLOOKUP(A354,Sheet!B$3:G$2921,3,0)</f>
        <v>100м2</v>
      </c>
      <c r="D354" s="23">
        <v>1.6456</v>
      </c>
      <c r="E354" s="24" t="e">
        <f>VLOOKUP(A354,N$3:S$1271,4,FALSE)</f>
        <v>#N/A</v>
      </c>
      <c r="F354" s="30">
        <f t="shared" si="30"/>
        <v>1.6456</v>
      </c>
      <c r="G354" s="25">
        <f>VLOOKUP(A354,Sheet!B$3:G$2921,5,0)</f>
        <v>9665.57</v>
      </c>
      <c r="H354" s="24" t="e">
        <f>VLOOKUP(A354,N$3:S$1271,5,FALSE)</f>
        <v>#N/A</v>
      </c>
      <c r="I354" s="30">
        <f t="shared" si="31"/>
        <v>9665.57</v>
      </c>
      <c r="J354" s="25">
        <f>VLOOKUP(A354,Sheet!B$3:G$2921,6,0)</f>
        <v>10881.5</v>
      </c>
      <c r="K354" s="26" t="e">
        <f t="shared" si="32"/>
        <v>#N/A</v>
      </c>
      <c r="L354" s="30">
        <f t="shared" si="33"/>
        <v>10881.5</v>
      </c>
      <c r="N354" t="s">
        <v>4683</v>
      </c>
      <c r="O354" t="s">
        <v>3427</v>
      </c>
      <c r="P354" t="s">
        <v>35</v>
      </c>
      <c r="Q354">
        <v>1</v>
      </c>
      <c r="R354">
        <v>4500.1099999999997</v>
      </c>
      <c r="S354">
        <v>4500.1099999999997</v>
      </c>
      <c r="V354" t="str">
        <f t="shared" si="34"/>
        <v>С130-558-3-Уваріант13</v>
      </c>
      <c r="W354" t="e">
        <f t="shared" si="35"/>
        <v>#N/A</v>
      </c>
      <c r="X354" t="s">
        <v>3427</v>
      </c>
      <c r="Y354" s="7" t="s">
        <v>35</v>
      </c>
      <c r="Z354" s="7">
        <v>1</v>
      </c>
      <c r="AA354" s="7">
        <v>4500.1099999999997</v>
      </c>
      <c r="AB354" s="37">
        <v>4500.1099999999997</v>
      </c>
      <c r="AC354" s="37">
        <v>4500.1099999999997</v>
      </c>
    </row>
    <row r="355" spans="1:29" x14ac:dyDescent="0.2">
      <c r="A355" s="5" t="s">
        <v>325</v>
      </c>
      <c r="B355" s="21" t="str">
        <f>VLOOKUP(A355,Sheet!B$3:G$2921,2,0)</f>
        <v>Улаштування покриттів з керамічних
плиток на розчині із сухої клеючої суміші,
кількість плиток в 1 м2 понад 7 до 12 шт</v>
      </c>
      <c r="C355" s="22" t="str">
        <f>VLOOKUP(A355,Sheet!B$3:G$2921,3,0)</f>
        <v>100м2</v>
      </c>
      <c r="D355" s="23">
        <v>6.8566000000000003</v>
      </c>
      <c r="E355" s="24">
        <f>VLOOKUP(A355,N$3:S$1271,4,FALSE)</f>
        <v>2.1486000000000001</v>
      </c>
      <c r="F355" s="30">
        <f t="shared" si="30"/>
        <v>4.7080000000000002</v>
      </c>
      <c r="G355" s="25">
        <f>VLOOKUP(A355,Sheet!B$3:G$2921,5,0)</f>
        <v>11447.04</v>
      </c>
      <c r="H355" s="24">
        <f>VLOOKUP(A355,N$3:S$1271,5,FALSE)</f>
        <v>11284.23</v>
      </c>
      <c r="I355" s="30">
        <f t="shared" si="31"/>
        <v>162.81000000000131</v>
      </c>
      <c r="J355" s="25">
        <f>VLOOKUP(A355,Sheet!B$3:G$2921,6,0)</f>
        <v>69295.8</v>
      </c>
      <c r="K355" s="26">
        <f t="shared" si="32"/>
        <v>19016.18</v>
      </c>
      <c r="L355" s="30">
        <f t="shared" si="33"/>
        <v>50279.62</v>
      </c>
      <c r="N355" t="s">
        <v>4684</v>
      </c>
      <c r="O355" t="s">
        <v>3428</v>
      </c>
      <c r="P355" t="s">
        <v>35</v>
      </c>
      <c r="Q355">
        <v>1</v>
      </c>
      <c r="R355">
        <v>6300.15</v>
      </c>
      <c r="S355">
        <v>6300.15</v>
      </c>
      <c r="V355" t="str">
        <f t="shared" si="34"/>
        <v>С130-558-3-Уваріант14</v>
      </c>
      <c r="W355" t="e">
        <f t="shared" si="35"/>
        <v>#N/A</v>
      </c>
      <c r="X355" t="s">
        <v>3428</v>
      </c>
      <c r="Y355" s="7" t="s">
        <v>35</v>
      </c>
      <c r="Z355" s="7">
        <v>1</v>
      </c>
      <c r="AA355" s="7">
        <v>6300.15</v>
      </c>
      <c r="AB355" s="37">
        <v>6300.15</v>
      </c>
      <c r="AC355" s="37">
        <v>6300.15</v>
      </c>
    </row>
    <row r="356" spans="1:29" x14ac:dyDescent="0.2">
      <c r="A356" s="5" t="s">
        <v>452</v>
      </c>
      <c r="B356" s="21" t="str">
        <f>VLOOKUP(A356,Sheet!B$3:G$2921,2,0)</f>
        <v>Улаштування покриттів дощатих
товщиною 36 мм</v>
      </c>
      <c r="C356" s="22" t="str">
        <f>VLOOKUP(A356,Sheet!B$3:G$2921,3,0)</f>
        <v>100м2</v>
      </c>
      <c r="D356" s="23">
        <v>4.6591999999999995E-2</v>
      </c>
      <c r="E356" s="24" t="e">
        <f>VLOOKUP(A356,N$3:S$1271,4,FALSE)</f>
        <v>#N/A</v>
      </c>
      <c r="F356" s="30">
        <f t="shared" si="30"/>
        <v>4.6591999999999995E-2</v>
      </c>
      <c r="G356" s="25">
        <f>VLOOKUP(A356,Sheet!B$3:G$2921,5,0)</f>
        <v>5658.91</v>
      </c>
      <c r="H356" s="24" t="e">
        <f>VLOOKUP(A356,N$3:S$1271,5,FALSE)</f>
        <v>#N/A</v>
      </c>
      <c r="I356" s="30">
        <f t="shared" si="31"/>
        <v>5658.91</v>
      </c>
      <c r="J356" s="25">
        <f>VLOOKUP(A356,Sheet!B$3:G$2921,6,0)</f>
        <v>263.66000000000003</v>
      </c>
      <c r="K356" s="26" t="e">
        <f t="shared" si="32"/>
        <v>#N/A</v>
      </c>
      <c r="L356" s="30">
        <f t="shared" si="33"/>
        <v>263.66000000000003</v>
      </c>
      <c r="N356" t="s">
        <v>4685</v>
      </c>
      <c r="O356" t="s">
        <v>3429</v>
      </c>
      <c r="P356" t="s">
        <v>35</v>
      </c>
      <c r="Q356">
        <v>3</v>
      </c>
      <c r="R356">
        <v>1350.03</v>
      </c>
      <c r="S356">
        <v>4050.09</v>
      </c>
      <c r="V356" t="str">
        <f t="shared" si="34"/>
        <v>С130-558-3-Уваріант15</v>
      </c>
      <c r="W356" t="e">
        <f t="shared" si="35"/>
        <v>#N/A</v>
      </c>
      <c r="X356" t="s">
        <v>3429</v>
      </c>
      <c r="Y356" s="7" t="s">
        <v>35</v>
      </c>
      <c r="Z356" s="7">
        <v>3</v>
      </c>
      <c r="AA356" s="7">
        <v>1350.03</v>
      </c>
      <c r="AB356" s="37">
        <v>4050.09</v>
      </c>
      <c r="AC356" s="37">
        <v>4050.09</v>
      </c>
    </row>
    <row r="357" spans="1:29" x14ac:dyDescent="0.2">
      <c r="A357" s="5" t="s">
        <v>605</v>
      </c>
      <c r="B357" s="21" t="str">
        <f>VLOOKUP(A357,Sheet!B$3:G$2921,2,0)</f>
        <v>Улаштування покриттів з плит
деревноволокнистих</v>
      </c>
      <c r="C357" s="22" t="str">
        <f>VLOOKUP(A357,Sheet!B$3:G$2921,3,0)</f>
        <v>100м2</v>
      </c>
      <c r="D357" s="23">
        <v>1.7810000000000001</v>
      </c>
      <c r="E357" s="24" t="e">
        <f>VLOOKUP(A357,N$3:S$1271,4,FALSE)</f>
        <v>#N/A</v>
      </c>
      <c r="F357" s="30">
        <f t="shared" si="30"/>
        <v>1.7810000000000001</v>
      </c>
      <c r="G357" s="25">
        <f>VLOOKUP(A357,Sheet!B$3:G$2921,5,0)</f>
        <v>3459.6</v>
      </c>
      <c r="H357" s="24" t="e">
        <f>VLOOKUP(A357,N$3:S$1271,5,FALSE)</f>
        <v>#N/A</v>
      </c>
      <c r="I357" s="30">
        <f t="shared" si="31"/>
        <v>3459.6</v>
      </c>
      <c r="J357" s="25">
        <f>VLOOKUP(A357,Sheet!B$3:G$2921,6,0)</f>
        <v>6161.55</v>
      </c>
      <c r="K357" s="26" t="e">
        <f t="shared" si="32"/>
        <v>#N/A</v>
      </c>
      <c r="L357" s="30">
        <f t="shared" si="33"/>
        <v>6161.55</v>
      </c>
      <c r="N357" t="s">
        <v>4686</v>
      </c>
      <c r="O357" t="s">
        <v>3430</v>
      </c>
      <c r="P357" t="s">
        <v>35</v>
      </c>
      <c r="Q357">
        <v>2</v>
      </c>
      <c r="R357">
        <v>1800.05</v>
      </c>
      <c r="S357">
        <v>3600.1</v>
      </c>
      <c r="V357" t="str">
        <f t="shared" si="34"/>
        <v>С130-558-3-Уваріант9</v>
      </c>
      <c r="W357" t="e">
        <f t="shared" si="35"/>
        <v>#N/A</v>
      </c>
      <c r="X357" t="s">
        <v>3430</v>
      </c>
      <c r="Y357" s="7" t="s">
        <v>35</v>
      </c>
      <c r="Z357" s="7">
        <v>2</v>
      </c>
      <c r="AA357" s="7">
        <v>1800.05</v>
      </c>
      <c r="AB357" s="37">
        <v>3600.1</v>
      </c>
      <c r="AC357" s="37">
        <v>3600.1</v>
      </c>
    </row>
    <row r="358" spans="1:29" x14ac:dyDescent="0.2">
      <c r="A358" s="5" t="s">
        <v>342</v>
      </c>
      <c r="B358" s="21" t="str">
        <f>VLOOKUP(A358,Sheet!B$3:G$2921,2,0)</f>
        <v>Улаштування покриттів з лiнолеуму ПВХ-
TARKETT на клеї зі зварюванням
полотнища у стиках</v>
      </c>
      <c r="C358" s="22" t="str">
        <f>VLOOKUP(A358,Sheet!B$3:G$2921,3,0)</f>
        <v>100м2</v>
      </c>
      <c r="D358" s="23">
        <v>1.3364</v>
      </c>
      <c r="E358" s="24">
        <f>VLOOKUP(A358,N$3:S$1271,4,FALSE)</f>
        <v>16.790700000000001</v>
      </c>
      <c r="F358" s="30">
        <f t="shared" si="30"/>
        <v>-15.454300000000002</v>
      </c>
      <c r="G358" s="25">
        <f>VLOOKUP(A358,Sheet!B$3:G$2921,5,0)</f>
        <v>6540.35</v>
      </c>
      <c r="H358" s="24">
        <f>VLOOKUP(A358,N$3:S$1271,5,FALSE)</f>
        <v>6295.73</v>
      </c>
      <c r="I358" s="30">
        <f t="shared" si="31"/>
        <v>244.6200000000008</v>
      </c>
      <c r="J358" s="25">
        <f>VLOOKUP(A358,Sheet!B$3:G$2921,6,0)</f>
        <v>8256.5400000000009</v>
      </c>
      <c r="K358" s="26">
        <f t="shared" si="32"/>
        <v>29751.1</v>
      </c>
      <c r="L358" s="30">
        <f t="shared" si="33"/>
        <v>-21494.559999999998</v>
      </c>
      <c r="N358" t="s">
        <v>4687</v>
      </c>
      <c r="O358" t="s">
        <v>3431</v>
      </c>
      <c r="P358" t="s">
        <v>35</v>
      </c>
      <c r="Q358">
        <v>8</v>
      </c>
      <c r="R358">
        <v>3822.29</v>
      </c>
      <c r="S358">
        <v>30578.32</v>
      </c>
      <c r="V358" t="str">
        <f t="shared" si="34"/>
        <v>С130-559-188варіант14</v>
      </c>
      <c r="W358" t="e">
        <f t="shared" si="35"/>
        <v>#N/A</v>
      </c>
      <c r="X358" t="s">
        <v>3431</v>
      </c>
      <c r="Y358" s="7" t="s">
        <v>35</v>
      </c>
      <c r="Z358" s="7">
        <v>8</v>
      </c>
      <c r="AA358" s="7">
        <v>3822.29</v>
      </c>
      <c r="AB358" s="37">
        <v>30578.32</v>
      </c>
      <c r="AC358" s="37">
        <v>30578.32</v>
      </c>
    </row>
    <row r="359" spans="1:29" x14ac:dyDescent="0.2">
      <c r="A359" s="5" t="s">
        <v>379</v>
      </c>
      <c r="B359" s="21" t="str">
        <f>VLOOKUP(A359,Sheet!B$3:G$2921,2,0)</f>
        <v>Улаштування покриттів з лiнолеуму
полiвiнiлхлоридного насухо з готових
килимів розміром на приміщення
(Улаштування покриттів з модульного
антиковзаючего пластикового покриття
"Aquafloor")</v>
      </c>
      <c r="C359" s="22" t="str">
        <f>VLOOKUP(A359,Sheet!B$3:G$2921,3,0)</f>
        <v>100м2</v>
      </c>
      <c r="D359" s="23">
        <v>0.61130000000000007</v>
      </c>
      <c r="E359" s="24" t="e">
        <f>VLOOKUP(A359,N$3:S$1271,4,FALSE)</f>
        <v>#N/A</v>
      </c>
      <c r="F359" s="30">
        <f t="shared" si="30"/>
        <v>0.61130000000000007</v>
      </c>
      <c r="G359" s="25">
        <f>VLOOKUP(A359,Sheet!B$3:G$2921,5,0)</f>
        <v>2163.1999999999998</v>
      </c>
      <c r="H359" s="24" t="e">
        <f>VLOOKUP(A359,N$3:S$1271,5,FALSE)</f>
        <v>#N/A</v>
      </c>
      <c r="I359" s="30">
        <f t="shared" si="31"/>
        <v>2163.1999999999998</v>
      </c>
      <c r="J359" s="25">
        <f>VLOOKUP(A359,Sheet!B$3:G$2921,6,0)</f>
        <v>1322.36</v>
      </c>
      <c r="K359" s="26" t="e">
        <f t="shared" si="32"/>
        <v>#N/A</v>
      </c>
      <c r="L359" s="30">
        <f t="shared" si="33"/>
        <v>1322.36</v>
      </c>
      <c r="N359" t="s">
        <v>4688</v>
      </c>
      <c r="O359" t="s">
        <v>3432</v>
      </c>
      <c r="P359" t="s">
        <v>35</v>
      </c>
      <c r="Q359">
        <v>2</v>
      </c>
      <c r="R359">
        <v>5911.72</v>
      </c>
      <c r="S359">
        <v>11823.44</v>
      </c>
      <c r="V359" t="str">
        <f t="shared" si="34"/>
        <v>С130-559-188варіант15</v>
      </c>
      <c r="W359" t="e">
        <f t="shared" si="35"/>
        <v>#N/A</v>
      </c>
      <c r="X359" t="s">
        <v>3432</v>
      </c>
      <c r="Y359" s="7" t="s">
        <v>35</v>
      </c>
      <c r="Z359" s="7">
        <v>2</v>
      </c>
      <c r="AA359" s="7">
        <v>5911.72</v>
      </c>
      <c r="AB359" s="37">
        <v>11823.44</v>
      </c>
      <c r="AC359" s="37">
        <v>11823.44</v>
      </c>
    </row>
    <row r="360" spans="1:29" x14ac:dyDescent="0.2">
      <c r="A360" s="5" t="s">
        <v>371</v>
      </c>
      <c r="B360" s="21" t="str">
        <f>VLOOKUP(A360,Sheet!B$3:G$2921,2,0)</f>
        <v>Улаштування гiдроiзоляцiї обклеювальної
iзолом на мастицi бiтумiноль, перший шар</v>
      </c>
      <c r="C360" s="22" t="str">
        <f>VLOOKUP(A360,Sheet!B$3:G$2921,3,0)</f>
        <v>100м2</v>
      </c>
      <c r="D360" s="23">
        <v>0.69359999999999999</v>
      </c>
      <c r="E360" s="24" t="e">
        <f>VLOOKUP(A360,N$3:S$1271,4,FALSE)</f>
        <v>#N/A</v>
      </c>
      <c r="F360" s="30">
        <f t="shared" si="30"/>
        <v>0.69359999999999999</v>
      </c>
      <c r="G360" s="25">
        <f>VLOOKUP(A360,Sheet!B$3:G$2921,5,0)</f>
        <v>19960.32</v>
      </c>
      <c r="H360" s="24" t="e">
        <f>VLOOKUP(A360,N$3:S$1271,5,FALSE)</f>
        <v>#N/A</v>
      </c>
      <c r="I360" s="30">
        <f t="shared" si="31"/>
        <v>19960.32</v>
      </c>
      <c r="J360" s="25">
        <f>VLOOKUP(A360,Sheet!B$3:G$2921,6,0)</f>
        <v>13844.48</v>
      </c>
      <c r="K360" s="26" t="e">
        <f t="shared" si="32"/>
        <v>#N/A</v>
      </c>
      <c r="L360" s="30">
        <f t="shared" si="33"/>
        <v>13844.48</v>
      </c>
      <c r="N360" t="s">
        <v>4689</v>
      </c>
      <c r="O360" t="s">
        <v>3433</v>
      </c>
      <c r="P360" t="s">
        <v>35</v>
      </c>
      <c r="Q360">
        <v>7</v>
      </c>
      <c r="R360">
        <v>7454.57</v>
      </c>
      <c r="S360">
        <v>52181.99</v>
      </c>
      <c r="V360" t="str">
        <f t="shared" si="34"/>
        <v>С130-559-188варіант16</v>
      </c>
      <c r="W360" t="e">
        <f t="shared" si="35"/>
        <v>#N/A</v>
      </c>
      <c r="X360" t="s">
        <v>3433</v>
      </c>
      <c r="Y360" s="7" t="s">
        <v>35</v>
      </c>
      <c r="Z360" s="7">
        <v>7</v>
      </c>
      <c r="AA360" s="7">
        <v>7454.57</v>
      </c>
      <c r="AB360" s="37">
        <v>52181.99</v>
      </c>
      <c r="AC360" s="37">
        <v>52181.99</v>
      </c>
    </row>
    <row r="361" spans="1:29" x14ac:dyDescent="0.2">
      <c r="A361" s="5" t="s">
        <v>373</v>
      </c>
      <c r="B361" s="21" t="str">
        <f>VLOOKUP(A361,Sheet!B$3:G$2921,2,0)</f>
        <v>Улаштування гiдроiзоляцiї обклеювальної
iзолом на мастицi бiтумiноль, наступний
шар</v>
      </c>
      <c r="C361" s="22" t="str">
        <f>VLOOKUP(A361,Sheet!B$3:G$2921,3,0)</f>
        <v>100м2</v>
      </c>
      <c r="D361" s="23">
        <v>0.69359999999999999</v>
      </c>
      <c r="E361" s="24" t="e">
        <f>VLOOKUP(A361,N$3:S$1271,4,FALSE)</f>
        <v>#N/A</v>
      </c>
      <c r="F361" s="30">
        <f t="shared" si="30"/>
        <v>0.69359999999999999</v>
      </c>
      <c r="G361" s="25">
        <f>VLOOKUP(A361,Sheet!B$3:G$2921,5,0)</f>
        <v>13128.83</v>
      </c>
      <c r="H361" s="24" t="e">
        <f>VLOOKUP(A361,N$3:S$1271,5,FALSE)</f>
        <v>#N/A</v>
      </c>
      <c r="I361" s="30">
        <f t="shared" si="31"/>
        <v>13128.83</v>
      </c>
      <c r="J361" s="25">
        <f>VLOOKUP(A361,Sheet!B$3:G$2921,6,0)</f>
        <v>9106.16</v>
      </c>
      <c r="K361" s="26" t="e">
        <f t="shared" si="32"/>
        <v>#N/A</v>
      </c>
      <c r="L361" s="30">
        <f t="shared" si="33"/>
        <v>9106.16</v>
      </c>
      <c r="N361" t="s">
        <v>4690</v>
      </c>
      <c r="O361" t="s">
        <v>3434</v>
      </c>
      <c r="P361" t="s">
        <v>35</v>
      </c>
      <c r="Q361">
        <v>9</v>
      </c>
      <c r="R361">
        <v>8269.98</v>
      </c>
      <c r="S361">
        <v>74429.820000000007</v>
      </c>
      <c r="V361" t="str">
        <f t="shared" si="34"/>
        <v>С130-559-188варіант17</v>
      </c>
      <c r="W361" t="e">
        <f t="shared" si="35"/>
        <v>#N/A</v>
      </c>
      <c r="X361" t="s">
        <v>3434</v>
      </c>
      <c r="Y361" s="7" t="s">
        <v>35</v>
      </c>
      <c r="Z361" s="7">
        <v>9</v>
      </c>
      <c r="AA361" s="7">
        <v>8269.98</v>
      </c>
      <c r="AB361" s="37">
        <v>74429.820000000007</v>
      </c>
      <c r="AC361" s="37">
        <v>74429.820000000007</v>
      </c>
    </row>
    <row r="362" spans="1:29" x14ac:dyDescent="0.2">
      <c r="A362" s="5" t="s">
        <v>375</v>
      </c>
      <c r="B362" s="21" t="str">
        <f>VLOOKUP(A362,Sheet!B$3:G$2921,2,0)</f>
        <v>Улаштування плiнтусiв дерев'яних з
кріпленням шурупами</v>
      </c>
      <c r="C362" s="22" t="str">
        <f>VLOOKUP(A362,Sheet!B$3:G$2921,3,0)</f>
        <v>100м</v>
      </c>
      <c r="D362" s="23">
        <v>1.7977999999999998</v>
      </c>
      <c r="E362" s="24" t="e">
        <f>VLOOKUP(A362,N$3:S$1271,4,FALSE)</f>
        <v>#N/A</v>
      </c>
      <c r="F362" s="30">
        <f t="shared" si="30"/>
        <v>1.7977999999999998</v>
      </c>
      <c r="G362" s="25">
        <f>VLOOKUP(A362,Sheet!B$3:G$2921,5,0)</f>
        <v>4290.01</v>
      </c>
      <c r="H362" s="24" t="e">
        <f>VLOOKUP(A362,N$3:S$1271,5,FALSE)</f>
        <v>#N/A</v>
      </c>
      <c r="I362" s="30">
        <f t="shared" si="31"/>
        <v>4290.01</v>
      </c>
      <c r="J362" s="25">
        <f>VLOOKUP(A362,Sheet!B$3:G$2921,6,0)</f>
        <v>7528.11</v>
      </c>
      <c r="K362" s="26" t="e">
        <f t="shared" si="32"/>
        <v>#N/A</v>
      </c>
      <c r="L362" s="30">
        <f t="shared" si="33"/>
        <v>7528.11</v>
      </c>
      <c r="N362" t="s">
        <v>4691</v>
      </c>
      <c r="O362" t="s">
        <v>3435</v>
      </c>
      <c r="P362" t="s">
        <v>35</v>
      </c>
      <c r="Q362">
        <v>7</v>
      </c>
      <c r="R362">
        <v>5587.51</v>
      </c>
      <c r="S362">
        <v>39112.57</v>
      </c>
      <c r="V362" t="str">
        <f t="shared" si="34"/>
        <v>С130-559-188варіант18</v>
      </c>
      <c r="W362" t="e">
        <f t="shared" si="35"/>
        <v>#N/A</v>
      </c>
      <c r="X362" t="s">
        <v>3435</v>
      </c>
      <c r="Y362" s="7" t="s">
        <v>35</v>
      </c>
      <c r="Z362" s="7">
        <v>7</v>
      </c>
      <c r="AA362" s="7">
        <v>5587.51</v>
      </c>
      <c r="AB362" s="37">
        <v>39112.57</v>
      </c>
      <c r="AC362" s="37">
        <v>39112.57</v>
      </c>
    </row>
    <row r="363" spans="1:29" x14ac:dyDescent="0.2">
      <c r="A363" s="5" t="s">
        <v>377</v>
      </c>
      <c r="B363" s="21" t="str">
        <f>VLOOKUP(A363,Sheet!B$3:G$2921,2,0)</f>
        <v>Улаштування плiнтусiв бетонних</v>
      </c>
      <c r="C363" s="22" t="str">
        <f>VLOOKUP(A363,Sheet!B$3:G$2921,3,0)</f>
        <v>100м</v>
      </c>
      <c r="D363" s="23">
        <v>0.57279999999999998</v>
      </c>
      <c r="E363" s="24" t="e">
        <f>VLOOKUP(A363,N$3:S$1271,4,FALSE)</f>
        <v>#N/A</v>
      </c>
      <c r="F363" s="30">
        <f t="shared" si="30"/>
        <v>0.57279999999999998</v>
      </c>
      <c r="G363" s="25">
        <f>VLOOKUP(A363,Sheet!B$3:G$2921,5,0)</f>
        <v>1241.22</v>
      </c>
      <c r="H363" s="24" t="e">
        <f>VLOOKUP(A363,N$3:S$1271,5,FALSE)</f>
        <v>#N/A</v>
      </c>
      <c r="I363" s="30">
        <f t="shared" si="31"/>
        <v>1241.22</v>
      </c>
      <c r="J363" s="25">
        <f>VLOOKUP(A363,Sheet!B$3:G$2921,6,0)</f>
        <v>251.72</v>
      </c>
      <c r="K363" s="26" t="e">
        <f t="shared" si="32"/>
        <v>#N/A</v>
      </c>
      <c r="L363" s="30">
        <f t="shared" si="33"/>
        <v>251.72</v>
      </c>
      <c r="N363" t="s">
        <v>4692</v>
      </c>
      <c r="O363" t="s">
        <v>3436</v>
      </c>
      <c r="P363" t="s">
        <v>35</v>
      </c>
      <c r="Q363">
        <v>2</v>
      </c>
      <c r="R363">
        <v>11869.87</v>
      </c>
      <c r="S363">
        <v>23739.74</v>
      </c>
      <c r="V363" t="str">
        <f t="shared" si="34"/>
        <v>С130-559-188варіант19</v>
      </c>
      <c r="W363" t="e">
        <f t="shared" si="35"/>
        <v>#N/A</v>
      </c>
      <c r="X363" t="s">
        <v>3436</v>
      </c>
      <c r="Y363" s="7" t="s">
        <v>35</v>
      </c>
      <c r="Z363" s="7">
        <v>2</v>
      </c>
      <c r="AA363" s="7">
        <v>11869.87</v>
      </c>
      <c r="AB363" s="37">
        <v>23739.74</v>
      </c>
      <c r="AC363" s="37">
        <v>23739.74</v>
      </c>
    </row>
    <row r="364" spans="1:29" x14ac:dyDescent="0.2">
      <c r="A364" s="5" t="s">
        <v>352</v>
      </c>
      <c r="B364" s="21" t="str">
        <f>VLOOKUP(A364,Sheet!B$3:G$2921,2,0)</f>
        <v>Улаштування гiдроiзоляцiї обмазувальної в
один шар товщиною 2 мм</v>
      </c>
      <c r="C364" s="22" t="str">
        <f>VLOOKUP(A364,Sheet!B$3:G$2921,3,0)</f>
        <v>100м2</v>
      </c>
      <c r="D364" s="23">
        <v>0.70879999999999999</v>
      </c>
      <c r="E364" s="24">
        <f>VLOOKUP(A364,N$3:S$1271,4,FALSE)</f>
        <v>6.4296999999999995</v>
      </c>
      <c r="F364" s="30">
        <f t="shared" si="30"/>
        <v>-5.7208999999999994</v>
      </c>
      <c r="G364" s="25">
        <f>VLOOKUP(A364,Sheet!B$3:G$2921,5,0)</f>
        <v>2237.0700000000002</v>
      </c>
      <c r="H364" s="24">
        <f>VLOOKUP(A364,N$3:S$1271,5,FALSE)</f>
        <v>2245.9499999999998</v>
      </c>
      <c r="I364" s="30">
        <f t="shared" si="31"/>
        <v>-8.8799999999996544</v>
      </c>
      <c r="J364" s="25">
        <f>VLOOKUP(A364,Sheet!B$3:G$2921,6,0)</f>
        <v>1585.64</v>
      </c>
      <c r="K364" s="26">
        <f t="shared" si="32"/>
        <v>11903.54</v>
      </c>
      <c r="L364" s="30">
        <f t="shared" si="33"/>
        <v>-10317.900000000001</v>
      </c>
      <c r="N364" t="s">
        <v>4693</v>
      </c>
      <c r="O364" t="s">
        <v>3437</v>
      </c>
      <c r="P364" t="s">
        <v>35</v>
      </c>
      <c r="Q364">
        <v>7</v>
      </c>
      <c r="R364">
        <v>13139.23</v>
      </c>
      <c r="S364">
        <v>91974.61</v>
      </c>
      <c r="V364" t="str">
        <f t="shared" si="34"/>
        <v>С130-559-188варіант20</v>
      </c>
      <c r="W364" t="e">
        <f t="shared" si="35"/>
        <v>#N/A</v>
      </c>
      <c r="X364" t="s">
        <v>3437</v>
      </c>
      <c r="Y364" s="7" t="s">
        <v>35</v>
      </c>
      <c r="Z364" s="7">
        <v>7</v>
      </c>
      <c r="AA364" s="7">
        <v>13139.23</v>
      </c>
      <c r="AB364" s="37">
        <v>91974.61</v>
      </c>
      <c r="AC364" s="37">
        <v>91974.61</v>
      </c>
    </row>
    <row r="365" spans="1:29" x14ac:dyDescent="0.2">
      <c r="A365" s="5" t="s">
        <v>354</v>
      </c>
      <c r="B365" s="21" t="str">
        <f>VLOOKUP(A365,Sheet!B$3:G$2921,2,0)</f>
        <v>Додавати на кожний наступний шар
гiдроiзоляцiї обмазувальної товщиною 1
мм (до 3мм)</v>
      </c>
      <c r="C365" s="22" t="str">
        <f>VLOOKUP(A365,Sheet!B$3:G$2921,3,0)</f>
        <v>100м2</v>
      </c>
      <c r="D365" s="23">
        <v>0.70879999999999999</v>
      </c>
      <c r="E365" s="24">
        <f>VLOOKUP(A365,N$3:S$1271,4,FALSE)</f>
        <v>0.13500000000000001</v>
      </c>
      <c r="F365" s="30">
        <f t="shared" si="30"/>
        <v>0.57379999999999998</v>
      </c>
      <c r="G365" s="25">
        <f>VLOOKUP(A365,Sheet!B$3:G$2921,5,0)</f>
        <v>727.58</v>
      </c>
      <c r="H365" s="24">
        <f>VLOOKUP(A365,N$3:S$1271,5,FALSE)</f>
        <v>730.46</v>
      </c>
      <c r="I365" s="30">
        <f t="shared" si="31"/>
        <v>-2.8799999999999955</v>
      </c>
      <c r="J365" s="25">
        <f>VLOOKUP(A365,Sheet!B$3:G$2921,6,0)</f>
        <v>515.71</v>
      </c>
      <c r="K365" s="26">
        <f t="shared" si="32"/>
        <v>98.61</v>
      </c>
      <c r="L365" s="30">
        <f t="shared" si="33"/>
        <v>417.1</v>
      </c>
      <c r="N365" t="s">
        <v>4694</v>
      </c>
      <c r="O365" t="s">
        <v>3438</v>
      </c>
      <c r="P365" t="s">
        <v>35</v>
      </c>
      <c r="Q365">
        <v>3</v>
      </c>
      <c r="R365">
        <v>3874.89</v>
      </c>
      <c r="S365">
        <v>11624.67</v>
      </c>
      <c r="V365" t="str">
        <f t="shared" si="34"/>
        <v>С130-559-188варіант21</v>
      </c>
      <c r="W365" t="e">
        <f t="shared" si="35"/>
        <v>#N/A</v>
      </c>
      <c r="X365" t="s">
        <v>3438</v>
      </c>
      <c r="Y365" s="7" t="s">
        <v>35</v>
      </c>
      <c r="Z365" s="7">
        <v>3</v>
      </c>
      <c r="AA365" s="7">
        <v>3874.89</v>
      </c>
      <c r="AB365" s="37">
        <v>11624.67</v>
      </c>
      <c r="AC365" s="37">
        <v>11624.67</v>
      </c>
    </row>
    <row r="366" spans="1:29" x14ac:dyDescent="0.2">
      <c r="A366" s="5" t="s">
        <v>316</v>
      </c>
      <c r="B366" s="21" t="str">
        <f>VLOOKUP(A366,Sheet!B$3:G$2921,2,0)</f>
        <v>Улаштування тепло- i звукоiзоляцiї
суцiльної з плит або мат мiнераловатних
або скловолокнистих</v>
      </c>
      <c r="C366" s="22" t="str">
        <f>VLOOKUP(A366,Sheet!B$3:G$2921,3,0)</f>
        <v>100м2</v>
      </c>
      <c r="D366" s="23">
        <v>11.496700000000001</v>
      </c>
      <c r="E366" s="24">
        <f>VLOOKUP(A366,N$3:S$1271,4,FALSE)</f>
        <v>11.56</v>
      </c>
      <c r="F366" s="30">
        <f t="shared" si="30"/>
        <v>-6.3299999999999912E-2</v>
      </c>
      <c r="G366" s="25">
        <f>VLOOKUP(A366,Sheet!B$3:G$2921,5,0)</f>
        <v>2128.41</v>
      </c>
      <c r="H366" s="24">
        <f>VLOOKUP(A366,N$3:S$1271,5,FALSE)</f>
        <v>2136.9299999999998</v>
      </c>
      <c r="I366" s="30">
        <f t="shared" si="31"/>
        <v>-8.5199999999999818</v>
      </c>
      <c r="J366" s="25">
        <f>VLOOKUP(A366,Sheet!B$3:G$2921,6,0)</f>
        <v>12884.54</v>
      </c>
      <c r="K366" s="26">
        <f t="shared" si="32"/>
        <v>10098.280000000001</v>
      </c>
      <c r="L366" s="30">
        <f t="shared" si="33"/>
        <v>2786.26</v>
      </c>
      <c r="N366" t="s">
        <v>4695</v>
      </c>
      <c r="O366" t="s">
        <v>3439</v>
      </c>
      <c r="P366" t="s">
        <v>35</v>
      </c>
      <c r="Q366">
        <v>7</v>
      </c>
      <c r="R366">
        <v>9090.06</v>
      </c>
      <c r="S366">
        <v>63630.42</v>
      </c>
      <c r="V366" t="str">
        <f t="shared" si="34"/>
        <v>С130-559-188варіант22</v>
      </c>
      <c r="W366" t="e">
        <f t="shared" si="35"/>
        <v>#N/A</v>
      </c>
      <c r="X366" t="s">
        <v>3439</v>
      </c>
      <c r="Y366" s="7" t="s">
        <v>35</v>
      </c>
      <c r="Z366" s="7">
        <v>7</v>
      </c>
      <c r="AA366" s="7">
        <v>9090.06</v>
      </c>
      <c r="AB366" s="37">
        <v>63630.42</v>
      </c>
      <c r="AC366" s="37">
        <v>63630.42</v>
      </c>
    </row>
    <row r="367" spans="1:29" x14ac:dyDescent="0.2">
      <c r="A367" s="5" t="s">
        <v>359</v>
      </c>
      <c r="B367" s="21" t="str">
        <f>VLOOKUP(A367,Sheet!B$3:G$2921,2,0)</f>
        <v>Улаштування тепло- i звукоiзоляцiї
суцiльної з плит деревноволокнистих</v>
      </c>
      <c r="C367" s="22" t="str">
        <f>VLOOKUP(A367,Sheet!B$3:G$2921,3,0)</f>
        <v>100м2</v>
      </c>
      <c r="D367" s="23">
        <v>5.3</v>
      </c>
      <c r="E367" s="24" t="e">
        <f>VLOOKUP(A367,N$3:S$1271,4,FALSE)</f>
        <v>#N/A</v>
      </c>
      <c r="F367" s="30">
        <f t="shared" si="30"/>
        <v>5.3</v>
      </c>
      <c r="G367" s="25">
        <f>VLOOKUP(A367,Sheet!B$3:G$2921,5,0)</f>
        <v>549.74</v>
      </c>
      <c r="H367" s="24" t="e">
        <f>VLOOKUP(A367,N$3:S$1271,5,FALSE)</f>
        <v>#N/A</v>
      </c>
      <c r="I367" s="30">
        <f t="shared" si="31"/>
        <v>549.74</v>
      </c>
      <c r="J367" s="25">
        <f>VLOOKUP(A367,Sheet!B$3:G$2921,6,0)</f>
        <v>2913.62</v>
      </c>
      <c r="K367" s="26" t="e">
        <f t="shared" si="32"/>
        <v>#N/A</v>
      </c>
      <c r="L367" s="30">
        <f t="shared" si="33"/>
        <v>2913.62</v>
      </c>
      <c r="N367" t="s">
        <v>4696</v>
      </c>
      <c r="O367" t="s">
        <v>3440</v>
      </c>
      <c r="P367" t="s">
        <v>35</v>
      </c>
      <c r="Q367">
        <v>3</v>
      </c>
      <c r="R367">
        <v>9247.49</v>
      </c>
      <c r="S367">
        <v>27742.47</v>
      </c>
      <c r="V367" t="str">
        <f t="shared" si="34"/>
        <v>С130-559-188варіант23</v>
      </c>
      <c r="W367" t="e">
        <f t="shared" si="35"/>
        <v>#N/A</v>
      </c>
      <c r="X367" t="s">
        <v>3440</v>
      </c>
      <c r="Y367" s="7" t="s">
        <v>35</v>
      </c>
      <c r="Z367" s="7">
        <v>3</v>
      </c>
      <c r="AA367" s="7">
        <v>9247.49</v>
      </c>
      <c r="AB367" s="37">
        <v>27742.47</v>
      </c>
      <c r="AC367" s="37">
        <v>27742.47</v>
      </c>
    </row>
    <row r="368" spans="1:29" x14ac:dyDescent="0.2">
      <c r="A368" s="5" t="s">
        <v>185</v>
      </c>
      <c r="B368" s="21" t="str">
        <f>VLOOKUP(A368,Sheet!B$3:G$2921,2,0)</f>
        <v>Фарбування фасадiв виключати</v>
      </c>
      <c r="C368" s="22" t="str">
        <f>VLOOKUP(A368,Sheet!B$3:G$2921,3,0)</f>
        <v>100м2</v>
      </c>
      <c r="D368" s="23">
        <v>-0.66</v>
      </c>
      <c r="E368" s="24" t="e">
        <f>VLOOKUP(A368,N$3:S$1271,4,FALSE)</f>
        <v>#N/A</v>
      </c>
      <c r="F368" s="30">
        <f t="shared" si="30"/>
        <v>-0.66</v>
      </c>
      <c r="G368" s="25">
        <f>VLOOKUP(A368,Sheet!B$3:G$2921,5,0)</f>
        <v>651.36</v>
      </c>
      <c r="H368" s="24" t="e">
        <f>VLOOKUP(A368,N$3:S$1271,5,FALSE)</f>
        <v>#N/A</v>
      </c>
      <c r="I368" s="30">
        <f t="shared" si="31"/>
        <v>651.36</v>
      </c>
      <c r="J368" s="25">
        <f>VLOOKUP(A368,Sheet!B$3:G$2921,6,0)</f>
        <v>-428.59</v>
      </c>
      <c r="K368" s="26" t="e">
        <f t="shared" si="32"/>
        <v>#N/A</v>
      </c>
      <c r="L368" s="30">
        <f t="shared" si="33"/>
        <v>-428.59</v>
      </c>
      <c r="N368" t="s">
        <v>4697</v>
      </c>
      <c r="O368" t="s">
        <v>3441</v>
      </c>
      <c r="P368" t="s">
        <v>35</v>
      </c>
      <c r="Q368">
        <v>4</v>
      </c>
      <c r="R368">
        <v>7973.28</v>
      </c>
      <c r="S368">
        <v>31893.119999999999</v>
      </c>
      <c r="V368" t="str">
        <f t="shared" si="34"/>
        <v>С130-559-188варіант24</v>
      </c>
      <c r="W368" t="e">
        <f t="shared" si="35"/>
        <v>#N/A</v>
      </c>
      <c r="X368" t="s">
        <v>3441</v>
      </c>
      <c r="Y368" s="7" t="s">
        <v>35</v>
      </c>
      <c r="Z368" s="7">
        <v>4</v>
      </c>
      <c r="AA368" s="7">
        <v>7973.28</v>
      </c>
      <c r="AB368" s="37">
        <v>31893.119999999999</v>
      </c>
      <c r="AC368" s="37">
        <v>31893.119999999999</v>
      </c>
    </row>
    <row r="369" spans="1:29" x14ac:dyDescent="0.2">
      <c r="A369" s="5" t="s">
        <v>607</v>
      </c>
      <c r="B369" s="21" t="str">
        <f>VLOOKUP(A369,Sheet!B$3:G$2921,2,0)</f>
        <v>Полiпшене фарбування плит перекриття</v>
      </c>
      <c r="C369" s="22" t="str">
        <f>VLOOKUP(A369,Sheet!B$3:G$2921,3,0)</f>
        <v>100м2</v>
      </c>
      <c r="D369" s="23">
        <v>1.7810000000000001</v>
      </c>
      <c r="E369" s="24" t="e">
        <f>VLOOKUP(A369,N$3:S$1271,4,FALSE)</f>
        <v>#N/A</v>
      </c>
      <c r="F369" s="30">
        <f t="shared" si="30"/>
        <v>1.7810000000000001</v>
      </c>
      <c r="G369" s="25">
        <f>VLOOKUP(A369,Sheet!B$3:G$2921,5,0)</f>
        <v>5385.47</v>
      </c>
      <c r="H369" s="24" t="e">
        <f>VLOOKUP(A369,N$3:S$1271,5,FALSE)</f>
        <v>#N/A</v>
      </c>
      <c r="I369" s="30">
        <f t="shared" si="31"/>
        <v>5385.47</v>
      </c>
      <c r="J369" s="25">
        <f>VLOOKUP(A369,Sheet!B$3:G$2921,6,0)</f>
        <v>9591.52</v>
      </c>
      <c r="K369" s="26" t="e">
        <f t="shared" si="32"/>
        <v>#N/A</v>
      </c>
      <c r="L369" s="30">
        <f t="shared" si="33"/>
        <v>9591.52</v>
      </c>
      <c r="N369" t="s">
        <v>4698</v>
      </c>
      <c r="O369" t="s">
        <v>3442</v>
      </c>
      <c r="P369" t="s">
        <v>3443</v>
      </c>
      <c r="Q369">
        <v>5</v>
      </c>
      <c r="R369">
        <v>5907.82</v>
      </c>
      <c r="S369">
        <v>29539.1</v>
      </c>
      <c r="V369" t="str">
        <f t="shared" si="34"/>
        <v>С130-904-Аваріант1</v>
      </c>
      <c r="W369" t="e">
        <f t="shared" si="35"/>
        <v>#N/A</v>
      </c>
      <c r="X369" t="s">
        <v>3442</v>
      </c>
      <c r="Y369" s="7" t="s">
        <v>3443</v>
      </c>
      <c r="Z369" s="7">
        <v>5</v>
      </c>
      <c r="AA369" s="7">
        <v>5907.82</v>
      </c>
      <c r="AB369" s="37">
        <v>29539.1</v>
      </c>
      <c r="AC369" s="37">
        <v>29539.1</v>
      </c>
    </row>
    <row r="370" spans="1:29" x14ac:dyDescent="0.2">
      <c r="A370" s="5" t="s">
        <v>462</v>
      </c>
      <c r="B370" s="21" t="str">
        <f>VLOOKUP(A370,Sheet!B$3:G$2921,2,0)</f>
        <v>Покриття пiдлоги лаком за 2 рази</v>
      </c>
      <c r="C370" s="22" t="str">
        <f>VLOOKUP(A370,Sheet!B$3:G$2921,3,0)</f>
        <v>100м2</v>
      </c>
      <c r="D370" s="23">
        <v>0.06</v>
      </c>
      <c r="E370" s="24" t="e">
        <f>VLOOKUP(A370,N$3:S$1271,4,FALSE)</f>
        <v>#N/A</v>
      </c>
      <c r="F370" s="30">
        <f t="shared" si="30"/>
        <v>0.06</v>
      </c>
      <c r="G370" s="25">
        <f>VLOOKUP(A370,Sheet!B$3:G$2921,5,0)</f>
        <v>2889.25</v>
      </c>
      <c r="H370" s="24" t="e">
        <f>VLOOKUP(A370,N$3:S$1271,5,FALSE)</f>
        <v>#N/A</v>
      </c>
      <c r="I370" s="30">
        <f t="shared" si="31"/>
        <v>2889.25</v>
      </c>
      <c r="J370" s="25">
        <f>VLOOKUP(A370,Sheet!B$3:G$2921,6,0)</f>
        <v>173.36</v>
      </c>
      <c r="K370" s="26" t="e">
        <f t="shared" si="32"/>
        <v>#N/A</v>
      </c>
      <c r="L370" s="30">
        <f t="shared" si="33"/>
        <v>173.36</v>
      </c>
      <c r="N370" t="s">
        <v>4699</v>
      </c>
      <c r="O370" t="s">
        <v>3444</v>
      </c>
      <c r="P370" t="s">
        <v>3443</v>
      </c>
      <c r="Q370">
        <v>1</v>
      </c>
      <c r="R370">
        <v>8335.25</v>
      </c>
      <c r="S370">
        <v>8335.25</v>
      </c>
      <c r="V370" t="str">
        <f t="shared" si="34"/>
        <v>С130-904-Аваріант2</v>
      </c>
      <c r="W370" t="e">
        <f t="shared" si="35"/>
        <v>#N/A</v>
      </c>
      <c r="X370" t="s">
        <v>3444</v>
      </c>
      <c r="Y370" s="7" t="s">
        <v>3443</v>
      </c>
      <c r="Z370" s="7">
        <v>1</v>
      </c>
      <c r="AA370" s="7">
        <v>8335.25</v>
      </c>
      <c r="AB370" s="37">
        <v>8335.25</v>
      </c>
      <c r="AC370" s="37">
        <v>8335.25</v>
      </c>
    </row>
    <row r="371" spans="1:29" x14ac:dyDescent="0.2">
      <c r="A371" s="5" t="s">
        <v>207</v>
      </c>
      <c r="B371" s="21" t="str">
        <f>VLOOKUP(A371,Sheet!B$3:G$2921,2,0)</f>
        <v>Олiйне фарбування бiлилами з додаванням
кольору сталевих балок, труб дiаметром
понад 50 мм тощо за два рази</v>
      </c>
      <c r="C371" s="22" t="str">
        <f>VLOOKUP(A371,Sheet!B$3:G$2921,3,0)</f>
        <v>100м2</v>
      </c>
      <c r="D371" s="23">
        <v>2.2805</v>
      </c>
      <c r="E371" s="24" t="e">
        <f>VLOOKUP(A371,N$3:S$1271,4,FALSE)</f>
        <v>#N/A</v>
      </c>
      <c r="F371" s="30">
        <f t="shared" si="30"/>
        <v>2.2805</v>
      </c>
      <c r="G371" s="25">
        <f>VLOOKUP(A371,Sheet!B$3:G$2921,5,0)</f>
        <v>4034.36</v>
      </c>
      <c r="H371" s="24" t="e">
        <f>VLOOKUP(A371,N$3:S$1271,5,FALSE)</f>
        <v>#N/A</v>
      </c>
      <c r="I371" s="30">
        <f t="shared" si="31"/>
        <v>4034.36</v>
      </c>
      <c r="J371" s="25">
        <f>VLOOKUP(A371,Sheet!B$3:G$2921,6,0)</f>
        <v>2081.73</v>
      </c>
      <c r="K371" s="26" t="e">
        <f t="shared" si="32"/>
        <v>#N/A</v>
      </c>
      <c r="L371" s="30">
        <f t="shared" si="33"/>
        <v>2081.73</v>
      </c>
      <c r="N371" t="s">
        <v>2712</v>
      </c>
      <c r="O371" t="s">
        <v>3445</v>
      </c>
      <c r="P371" t="s">
        <v>35</v>
      </c>
      <c r="Q371">
        <v>11</v>
      </c>
      <c r="R371">
        <v>1258.51</v>
      </c>
      <c r="S371">
        <v>5034.04</v>
      </c>
      <c r="V371" s="33" t="str">
        <f t="shared" si="34"/>
        <v>С1418-8851-1</v>
      </c>
      <c r="W371" s="33" t="str">
        <f t="shared" si="35"/>
        <v>С1418-8851-1</v>
      </c>
      <c r="X371" s="33" t="s">
        <v>3445</v>
      </c>
      <c r="Y371" s="34" t="s">
        <v>35</v>
      </c>
      <c r="Z371" s="34">
        <v>11</v>
      </c>
      <c r="AA371" s="34">
        <v>1258.51</v>
      </c>
      <c r="AB371" s="34">
        <v>5034.04</v>
      </c>
      <c r="AC371" s="34">
        <v>0</v>
      </c>
    </row>
    <row r="372" spans="1:29" x14ac:dyDescent="0.2">
      <c r="A372" s="5" t="s">
        <v>442</v>
      </c>
      <c r="B372" s="21" t="str">
        <f>VLOOKUP(A372,Sheet!B$3:G$2921,2,0)</f>
        <v>Олiйне фарбування бiлилами з додаванням
кольору грат, рам, труб дiаметром менше
50 мм тощо за два рази</v>
      </c>
      <c r="C372" s="22" t="str">
        <f>VLOOKUP(A372,Sheet!B$3:G$2921,3,0)</f>
        <v>100м2</v>
      </c>
      <c r="D372" s="23">
        <v>2.7066999999999997</v>
      </c>
      <c r="E372" s="24" t="e">
        <f>VLOOKUP(A372,N$3:S$1271,4,FALSE)</f>
        <v>#N/A</v>
      </c>
      <c r="F372" s="30">
        <f t="shared" si="30"/>
        <v>2.7066999999999997</v>
      </c>
      <c r="G372" s="25">
        <f>VLOOKUP(A372,Sheet!B$3:G$2921,5,0)</f>
        <v>7076.82</v>
      </c>
      <c r="H372" s="24" t="e">
        <f>VLOOKUP(A372,N$3:S$1271,5,FALSE)</f>
        <v>#N/A</v>
      </c>
      <c r="I372" s="30">
        <f t="shared" si="31"/>
        <v>7076.82</v>
      </c>
      <c r="J372" s="25">
        <f>VLOOKUP(A372,Sheet!B$3:G$2921,6,0)</f>
        <v>472.02</v>
      </c>
      <c r="K372" s="26" t="e">
        <f t="shared" si="32"/>
        <v>#N/A</v>
      </c>
      <c r="L372" s="30">
        <f t="shared" si="33"/>
        <v>472.02</v>
      </c>
      <c r="N372" t="s">
        <v>4700</v>
      </c>
      <c r="O372" t="s">
        <v>3446</v>
      </c>
      <c r="P372" t="s">
        <v>35</v>
      </c>
      <c r="Q372">
        <v>312</v>
      </c>
      <c r="R372">
        <v>688.33</v>
      </c>
      <c r="S372">
        <v>107379.48</v>
      </c>
      <c r="V372" t="str">
        <f t="shared" si="34"/>
        <v>С1421-10634-3</v>
      </c>
      <c r="W372" t="e">
        <f t="shared" si="35"/>
        <v>#N/A</v>
      </c>
      <c r="X372" t="s">
        <v>3446</v>
      </c>
      <c r="Y372" s="7" t="s">
        <v>35</v>
      </c>
      <c r="Z372" s="7">
        <v>312</v>
      </c>
      <c r="AA372" s="7">
        <v>688.33</v>
      </c>
      <c r="AB372" s="37">
        <v>107379.48</v>
      </c>
      <c r="AC372" s="37">
        <v>107379.48</v>
      </c>
    </row>
    <row r="373" spans="1:29" x14ac:dyDescent="0.2">
      <c r="A373" s="5" t="s">
        <v>2341</v>
      </c>
      <c r="B373" s="21" t="str">
        <f>VLOOKUP(A373,Sheet!B$3:G$2921,2,0)</f>
        <v>Фарбування суриком грат, рам, радiаторiв,
труб дiаметром менше 50 мм тощо за два
рази (драбин)</v>
      </c>
      <c r="C373" s="22" t="str">
        <f>VLOOKUP(A373,Sheet!B$3:G$2921,3,0)</f>
        <v>100м2</v>
      </c>
      <c r="D373" s="23">
        <v>4.1891999999999999E-2</v>
      </c>
      <c r="E373" s="24" t="e">
        <f>VLOOKUP(A373,N$3:S$1271,4,FALSE)</f>
        <v>#N/A</v>
      </c>
      <c r="F373" s="30">
        <f t="shared" si="30"/>
        <v>4.1891999999999999E-2</v>
      </c>
      <c r="G373" s="25">
        <f>VLOOKUP(A373,Sheet!B$3:G$2921,5,0)</f>
        <v>9290.8799999999992</v>
      </c>
      <c r="H373" s="24" t="e">
        <f>VLOOKUP(A373,N$3:S$1271,5,FALSE)</f>
        <v>#N/A</v>
      </c>
      <c r="I373" s="30">
        <f t="shared" si="31"/>
        <v>9290.8799999999992</v>
      </c>
      <c r="J373" s="25">
        <f>VLOOKUP(A373,Sheet!B$3:G$2921,6,0)</f>
        <v>203.4</v>
      </c>
      <c r="K373" s="26" t="e">
        <f t="shared" si="32"/>
        <v>#N/A</v>
      </c>
      <c r="L373" s="30">
        <f t="shared" si="33"/>
        <v>203.4</v>
      </c>
      <c r="N373" t="s">
        <v>4701</v>
      </c>
      <c r="O373" t="s">
        <v>3447</v>
      </c>
      <c r="P373" t="s">
        <v>48</v>
      </c>
      <c r="Q373">
        <v>15.45</v>
      </c>
      <c r="R373">
        <v>1640.11</v>
      </c>
      <c r="S373">
        <v>25339.7</v>
      </c>
      <c r="V373" t="str">
        <f t="shared" si="34"/>
        <v>С1421-9699-2Нваріант2</v>
      </c>
      <c r="W373" t="e">
        <f t="shared" si="35"/>
        <v>#N/A</v>
      </c>
      <c r="X373" t="s">
        <v>3447</v>
      </c>
      <c r="Y373" s="7" t="s">
        <v>48</v>
      </c>
      <c r="Z373" s="7">
        <v>15.45</v>
      </c>
      <c r="AA373" s="7">
        <v>1640.11</v>
      </c>
      <c r="AB373" s="37">
        <v>25339.7</v>
      </c>
      <c r="AC373" s="37">
        <v>25339.7</v>
      </c>
    </row>
    <row r="374" spans="1:29" x14ac:dyDescent="0.2">
      <c r="A374" s="5" t="s">
        <v>602</v>
      </c>
      <c r="B374" s="21" t="str">
        <f>VLOOKUP(A374,Sheet!B$3:G$2921,2,0)</f>
        <v>Полiпшене фарбування стiн
полiвiнiлацетатними водоемульсiйними
сумiшами по штукатурцi</v>
      </c>
      <c r="C374" s="22" t="str">
        <f>VLOOKUP(A374,Sheet!B$3:G$2921,3,0)</f>
        <v>100м2</v>
      </c>
      <c r="D374" s="23">
        <v>8.500000000000002E-2</v>
      </c>
      <c r="E374" s="24" t="e">
        <f>VLOOKUP(A374,N$3:S$1271,4,FALSE)</f>
        <v>#N/A</v>
      </c>
      <c r="F374" s="30">
        <f t="shared" si="30"/>
        <v>8.500000000000002E-2</v>
      </c>
      <c r="G374" s="25">
        <f>VLOOKUP(A374,Sheet!B$3:G$2921,5,0)</f>
        <v>8024.09</v>
      </c>
      <c r="H374" s="24" t="e">
        <f>VLOOKUP(A374,N$3:S$1271,5,FALSE)</f>
        <v>#N/A</v>
      </c>
      <c r="I374" s="30">
        <f t="shared" si="31"/>
        <v>8024.09</v>
      </c>
      <c r="J374" s="25">
        <f>VLOOKUP(A374,Sheet!B$3:G$2921,6,0)</f>
        <v>682.05</v>
      </c>
      <c r="K374" s="26" t="e">
        <f t="shared" si="32"/>
        <v>#N/A</v>
      </c>
      <c r="L374" s="30">
        <f t="shared" si="33"/>
        <v>682.05</v>
      </c>
      <c r="N374" t="s">
        <v>4702</v>
      </c>
      <c r="O374" t="s">
        <v>3448</v>
      </c>
      <c r="P374" t="s">
        <v>60</v>
      </c>
      <c r="Q374">
        <v>1046.3599999999999</v>
      </c>
      <c r="R374">
        <v>414.31</v>
      </c>
      <c r="S374">
        <v>433517.41</v>
      </c>
      <c r="V374" t="str">
        <f t="shared" si="34"/>
        <v>С1426-11789-1варіант1</v>
      </c>
      <c r="W374" t="e">
        <f t="shared" si="35"/>
        <v>#N/A</v>
      </c>
      <c r="X374" t="s">
        <v>3448</v>
      </c>
      <c r="Y374" s="7" t="s">
        <v>60</v>
      </c>
      <c r="Z374" s="7">
        <v>1046.3599999999999</v>
      </c>
      <c r="AA374" s="7">
        <v>414.31</v>
      </c>
      <c r="AB374" s="37">
        <v>433517.41</v>
      </c>
      <c r="AC374" s="37">
        <v>433517.41</v>
      </c>
    </row>
    <row r="375" spans="1:29" x14ac:dyDescent="0.2">
      <c r="A375" s="5" t="s">
        <v>547</v>
      </c>
      <c r="B375" s="21" t="str">
        <f>VLOOKUP(A375,Sheet!B$3:G$2921,2,0)</f>
        <v>Полiпшене фарбування стiн
полiвiнiлацетатними водоемульсiйними
сумiшами по збiрних конструкцiях,
пiдготовлених пiд фарбування</v>
      </c>
      <c r="C375" s="22" t="str">
        <f>VLOOKUP(A375,Sheet!B$3:G$2921,3,0)</f>
        <v>100м2</v>
      </c>
      <c r="D375" s="23">
        <v>15.095800000000001</v>
      </c>
      <c r="E375" s="24" t="e">
        <f>VLOOKUP(A375,N$3:S$1271,4,FALSE)</f>
        <v>#N/A</v>
      </c>
      <c r="F375" s="30">
        <f t="shared" si="30"/>
        <v>15.095800000000001</v>
      </c>
      <c r="G375" s="25">
        <f>VLOOKUP(A375,Sheet!B$3:G$2921,5,0)</f>
        <v>2621.71</v>
      </c>
      <c r="H375" s="24" t="e">
        <f>VLOOKUP(A375,N$3:S$1271,5,FALSE)</f>
        <v>#N/A</v>
      </c>
      <c r="I375" s="30">
        <f t="shared" si="31"/>
        <v>2621.71</v>
      </c>
      <c r="J375" s="25">
        <f>VLOOKUP(A375,Sheet!B$3:G$2921,6,0)</f>
        <v>10180.1</v>
      </c>
      <c r="K375" s="26" t="e">
        <f t="shared" si="32"/>
        <v>#N/A</v>
      </c>
      <c r="L375" s="30">
        <f t="shared" si="33"/>
        <v>10180.1</v>
      </c>
      <c r="N375" t="s">
        <v>4703</v>
      </c>
      <c r="O375" t="s">
        <v>3449</v>
      </c>
      <c r="P375" t="s">
        <v>19</v>
      </c>
      <c r="Q375">
        <v>7.3999999999999996E-2</v>
      </c>
      <c r="R375">
        <v>188569.32</v>
      </c>
      <c r="S375">
        <v>13954.13</v>
      </c>
      <c r="V375" t="str">
        <f t="shared" si="34"/>
        <v>С152-150-1варіант1</v>
      </c>
      <c r="W375" t="e">
        <f t="shared" si="35"/>
        <v>#N/A</v>
      </c>
      <c r="X375" t="s">
        <v>3449</v>
      </c>
      <c r="Y375" s="7" t="s">
        <v>19</v>
      </c>
      <c r="Z375" s="7">
        <v>7.3999999999999996E-2</v>
      </c>
      <c r="AA375" s="7">
        <v>188569.32</v>
      </c>
      <c r="AB375" s="37">
        <v>13954.13</v>
      </c>
      <c r="AC375" s="37">
        <v>13954.13</v>
      </c>
    </row>
    <row r="376" spans="1:29" x14ac:dyDescent="0.2">
      <c r="A376" s="5" t="s">
        <v>585</v>
      </c>
      <c r="B376" s="21" t="str">
        <f>VLOOKUP(A376,Sheet!B$3:G$2921,2,0)</f>
        <v>Полiпшене фарбування стель
полiвiнiлацетатними водоемульсiйними
сумiшами по збiрних конструкцiях,
пiдготовлених пiд фарбування</v>
      </c>
      <c r="C376" s="22" t="str">
        <f>VLOOKUP(A376,Sheet!B$3:G$2921,3,0)</f>
        <v>100м2</v>
      </c>
      <c r="D376" s="23">
        <v>0.1154</v>
      </c>
      <c r="E376" s="24" t="e">
        <f>VLOOKUP(A376,N$3:S$1271,4,FALSE)</f>
        <v>#N/A</v>
      </c>
      <c r="F376" s="30">
        <f t="shared" si="30"/>
        <v>0.1154</v>
      </c>
      <c r="G376" s="25">
        <f>VLOOKUP(A376,Sheet!B$3:G$2921,5,0)</f>
        <v>2948.61</v>
      </c>
      <c r="H376" s="24" t="e">
        <f>VLOOKUP(A376,N$3:S$1271,5,FALSE)</f>
        <v>#N/A</v>
      </c>
      <c r="I376" s="30">
        <f t="shared" si="31"/>
        <v>2948.61</v>
      </c>
      <c r="J376" s="25">
        <f>VLOOKUP(A376,Sheet!B$3:G$2921,6,0)</f>
        <v>340.27</v>
      </c>
      <c r="K376" s="26" t="e">
        <f t="shared" si="32"/>
        <v>#N/A</v>
      </c>
      <c r="L376" s="30">
        <f t="shared" si="33"/>
        <v>340.27</v>
      </c>
      <c r="N376" t="s">
        <v>4704</v>
      </c>
      <c r="O376" t="s">
        <v>3450</v>
      </c>
      <c r="P376" t="s">
        <v>69</v>
      </c>
      <c r="Q376">
        <v>108</v>
      </c>
      <c r="R376">
        <v>13.03</v>
      </c>
      <c r="S376">
        <v>1407.24</v>
      </c>
      <c r="V376" t="str">
        <f t="shared" si="34"/>
        <v>С1530-1-2варіант3</v>
      </c>
      <c r="W376" t="e">
        <f t="shared" si="35"/>
        <v>#N/A</v>
      </c>
      <c r="X376" t="s">
        <v>3450</v>
      </c>
      <c r="Y376" s="7" t="s">
        <v>69</v>
      </c>
      <c r="Z376" s="7">
        <v>108</v>
      </c>
      <c r="AA376" s="7">
        <v>13.03</v>
      </c>
      <c r="AB376" s="37">
        <v>1407.24</v>
      </c>
      <c r="AC376" s="37">
        <v>1407.24</v>
      </c>
    </row>
    <row r="377" spans="1:29" x14ac:dyDescent="0.2">
      <c r="A377" s="5" t="s">
        <v>543</v>
      </c>
      <c r="B377" s="21" t="str">
        <f>VLOOKUP(A377,Sheet!B$3:G$2921,2,0)</f>
        <v>Шпаклювання стiн шпаклiвкою "Кнауф"</v>
      </c>
      <c r="C377" s="22" t="str">
        <f>VLOOKUP(A377,Sheet!B$3:G$2921,3,0)</f>
        <v>100м2</v>
      </c>
      <c r="D377" s="23">
        <v>15.095800000000001</v>
      </c>
      <c r="E377" s="24">
        <f>VLOOKUP(A377,N$3:S$1271,4,FALSE)</f>
        <v>4.1070000000000002</v>
      </c>
      <c r="F377" s="30">
        <f t="shared" si="30"/>
        <v>10.988800000000001</v>
      </c>
      <c r="G377" s="25">
        <f>VLOOKUP(A377,Sheet!B$3:G$2921,5,0)</f>
        <v>4420.88</v>
      </c>
      <c r="H377" s="24">
        <f>VLOOKUP(A377,N$3:S$1271,5,FALSE)</f>
        <v>4346.8999999999996</v>
      </c>
      <c r="I377" s="30">
        <f t="shared" si="31"/>
        <v>73.980000000000473</v>
      </c>
      <c r="J377" s="25">
        <f>VLOOKUP(A377,Sheet!B$3:G$2921,6,0)</f>
        <v>17166.28</v>
      </c>
      <c r="K377" s="26">
        <f t="shared" si="32"/>
        <v>16879.009999999998</v>
      </c>
      <c r="L377" s="30">
        <f t="shared" si="33"/>
        <v>287.27000000000044</v>
      </c>
      <c r="N377" t="s">
        <v>4705</v>
      </c>
      <c r="O377" t="s">
        <v>3451</v>
      </c>
      <c r="P377" t="s">
        <v>35</v>
      </c>
      <c r="Q377">
        <v>300</v>
      </c>
      <c r="R377">
        <v>11.42</v>
      </c>
      <c r="S377">
        <v>3426</v>
      </c>
      <c r="V377" t="str">
        <f t="shared" si="34"/>
        <v>С1530-180-1Д1варіант19</v>
      </c>
      <c r="W377" t="e">
        <f t="shared" si="35"/>
        <v>#N/A</v>
      </c>
      <c r="X377" t="s">
        <v>3451</v>
      </c>
      <c r="Y377" s="7" t="s">
        <v>35</v>
      </c>
      <c r="Z377" s="7">
        <v>300</v>
      </c>
      <c r="AA377" s="7">
        <v>11.42</v>
      </c>
      <c r="AB377" s="37">
        <v>3426</v>
      </c>
      <c r="AC377" s="37">
        <v>3426</v>
      </c>
    </row>
    <row r="378" spans="1:29" x14ac:dyDescent="0.2">
      <c r="A378" s="5" t="s">
        <v>583</v>
      </c>
      <c r="B378" s="21" t="str">
        <f>VLOOKUP(A378,Sheet!B$3:G$2921,2,0)</f>
        <v>Шпаклювання стель шпаклiвкою "Кнауф"</v>
      </c>
      <c r="C378" s="22" t="str">
        <f>VLOOKUP(A378,Sheet!B$3:G$2921,3,0)</f>
        <v>100м2</v>
      </c>
      <c r="D378" s="23">
        <v>0.1154</v>
      </c>
      <c r="E378" s="24" t="e">
        <f>VLOOKUP(A378,N$3:S$1271,4,FALSE)</f>
        <v>#N/A</v>
      </c>
      <c r="F378" s="30">
        <f t="shared" si="30"/>
        <v>0.1154</v>
      </c>
      <c r="G378" s="25">
        <f>VLOOKUP(A378,Sheet!B$3:G$2921,5,0)</f>
        <v>5798.68</v>
      </c>
      <c r="H378" s="24" t="e">
        <f>VLOOKUP(A378,N$3:S$1271,5,FALSE)</f>
        <v>#N/A</v>
      </c>
      <c r="I378" s="30">
        <f t="shared" si="31"/>
        <v>5798.68</v>
      </c>
      <c r="J378" s="25">
        <f>VLOOKUP(A378,Sheet!B$3:G$2921,6,0)</f>
        <v>669.17</v>
      </c>
      <c r="K378" s="26" t="e">
        <f t="shared" si="32"/>
        <v>#N/A</v>
      </c>
      <c r="L378" s="30">
        <f t="shared" si="33"/>
        <v>669.17</v>
      </c>
      <c r="N378" t="s">
        <v>4706</v>
      </c>
      <c r="O378" t="s">
        <v>3452</v>
      </c>
      <c r="P378" t="s">
        <v>35</v>
      </c>
      <c r="Q378">
        <v>100</v>
      </c>
      <c r="R378">
        <v>14.78</v>
      </c>
      <c r="S378">
        <v>1478</v>
      </c>
      <c r="V378" t="str">
        <f t="shared" si="34"/>
        <v>С1530-180-1Д1варіант20</v>
      </c>
      <c r="W378" t="e">
        <f t="shared" si="35"/>
        <v>#N/A</v>
      </c>
      <c r="X378" t="s">
        <v>3452</v>
      </c>
      <c r="Y378" s="7" t="s">
        <v>35</v>
      </c>
      <c r="Z378" s="7">
        <v>100</v>
      </c>
      <c r="AA378" s="7">
        <v>14.78</v>
      </c>
      <c r="AB378" s="37">
        <v>1478</v>
      </c>
      <c r="AC378" s="37">
        <v>1478</v>
      </c>
    </row>
    <row r="379" spans="1:29" x14ac:dyDescent="0.2">
      <c r="A379" s="5" t="s">
        <v>554</v>
      </c>
      <c r="B379" s="21" t="str">
        <f>VLOOKUP(A379,Sheet!B$3:G$2921,2,0)</f>
        <v>Облицювання поверхонь стін керамiчними
плитками на розчині із сухої клеючої суміші,
число плиток в 1 м2 понад 12 до 20 шт</v>
      </c>
      <c r="C379" s="22" t="str">
        <f>VLOOKUP(A379,Sheet!B$3:G$2921,3,0)</f>
        <v>100м2</v>
      </c>
      <c r="D379" s="23">
        <v>8.5667999999999989</v>
      </c>
      <c r="E379" s="24">
        <f>VLOOKUP(A379,N$3:S$1271,4,FALSE)</f>
        <v>10.2376</v>
      </c>
      <c r="F379" s="30">
        <f t="shared" si="30"/>
        <v>-1.6708000000000016</v>
      </c>
      <c r="G379" s="25">
        <f>VLOOKUP(A379,Sheet!B$3:G$2921,5,0)</f>
        <v>19192</v>
      </c>
      <c r="H379" s="24">
        <f>VLOOKUP(A379,N$3:S$1271,5,FALSE)</f>
        <v>19241.68</v>
      </c>
      <c r="I379" s="30">
        <f t="shared" si="31"/>
        <v>-49.680000000000291</v>
      </c>
      <c r="J379" s="25">
        <f>VLOOKUP(A379,Sheet!B$3:G$2921,6,0)</f>
        <v>6026.29</v>
      </c>
      <c r="K379" s="26">
        <f t="shared" si="32"/>
        <v>120021.9</v>
      </c>
      <c r="L379" s="30">
        <f t="shared" si="33"/>
        <v>-113995.61</v>
      </c>
      <c r="N379" t="s">
        <v>4707</v>
      </c>
      <c r="O379" t="s">
        <v>3453</v>
      </c>
      <c r="P379" t="s">
        <v>35</v>
      </c>
      <c r="Q379">
        <v>20</v>
      </c>
      <c r="R379">
        <v>22.28</v>
      </c>
      <c r="S379">
        <v>445.6</v>
      </c>
      <c r="V379" t="str">
        <f t="shared" si="34"/>
        <v>С1530-180-1Д1варіант21</v>
      </c>
      <c r="W379" t="e">
        <f t="shared" si="35"/>
        <v>#N/A</v>
      </c>
      <c r="X379" t="s">
        <v>3453</v>
      </c>
      <c r="Y379" s="7" t="s">
        <v>35</v>
      </c>
      <c r="Z379" s="7">
        <v>20</v>
      </c>
      <c r="AA379" s="7">
        <v>22.28</v>
      </c>
      <c r="AB379" s="37">
        <v>445.6</v>
      </c>
      <c r="AC379" s="37">
        <v>445.6</v>
      </c>
    </row>
    <row r="380" spans="1:29" x14ac:dyDescent="0.2">
      <c r="A380" s="5" t="s">
        <v>529</v>
      </c>
      <c r="B380" s="21" t="str">
        <f>VLOOKUP(A380,Sheet!B$3:G$2921,2,0)</f>
        <v>Обклеювання стiн полiвiнiлхлоридною
декоративно-оздоблювальною
самоклеючою плівкою (Фольгова
теплоізоляція з матеріалу Пінофол)</v>
      </c>
      <c r="C380" s="22" t="str">
        <f>VLOOKUP(A380,Sheet!B$3:G$2921,3,0)</f>
        <v>100м2</v>
      </c>
      <c r="D380" s="23">
        <v>0.28100000000000003</v>
      </c>
      <c r="E380" s="24" t="e">
        <f>VLOOKUP(A380,N$3:S$1271,4,FALSE)</f>
        <v>#N/A</v>
      </c>
      <c r="F380" s="30">
        <f t="shared" si="30"/>
        <v>0.28100000000000003</v>
      </c>
      <c r="G380" s="25">
        <f>VLOOKUP(A380,Sheet!B$3:G$2921,5,0)</f>
        <v>5287.24</v>
      </c>
      <c r="H380" s="24" t="e">
        <f>VLOOKUP(A380,N$3:S$1271,5,FALSE)</f>
        <v>#N/A</v>
      </c>
      <c r="I380" s="30">
        <f t="shared" si="31"/>
        <v>5287.24</v>
      </c>
      <c r="J380" s="25">
        <f>VLOOKUP(A380,Sheet!B$3:G$2921,6,0)</f>
        <v>1485.71</v>
      </c>
      <c r="K380" s="26" t="e">
        <f t="shared" si="32"/>
        <v>#N/A</v>
      </c>
      <c r="L380" s="30">
        <f t="shared" si="33"/>
        <v>1485.71</v>
      </c>
      <c r="N380" t="s">
        <v>4708</v>
      </c>
      <c r="O380" t="s">
        <v>3454</v>
      </c>
      <c r="P380" t="s">
        <v>35</v>
      </c>
      <c r="Q380">
        <v>40</v>
      </c>
      <c r="R380">
        <v>33.130000000000003</v>
      </c>
      <c r="S380">
        <v>1325.2</v>
      </c>
      <c r="V380" t="str">
        <f t="shared" si="34"/>
        <v>С1530-180-1Д1варіант22</v>
      </c>
      <c r="W380" t="e">
        <f t="shared" si="35"/>
        <v>#N/A</v>
      </c>
      <c r="X380" t="s">
        <v>3454</v>
      </c>
      <c r="Y380" s="7" t="s">
        <v>35</v>
      </c>
      <c r="Z380" s="7">
        <v>40</v>
      </c>
      <c r="AA380" s="7">
        <v>33.130000000000003</v>
      </c>
      <c r="AB380" s="37">
        <v>1325.2</v>
      </c>
      <c r="AC380" s="37">
        <v>1325.2</v>
      </c>
    </row>
    <row r="381" spans="1:29" x14ac:dyDescent="0.2">
      <c r="A381" s="5" t="s">
        <v>386</v>
      </c>
      <c r="B381" s="21" t="str">
        <f>VLOOKUP(A381,Sheet!B$3:G$2921,2,0)</f>
        <v>Улаштування покриттів східців і підсхідців
з керамiчних плиток розміром 30х30 см на
розчині із сухої клеючої суміші</v>
      </c>
      <c r="C381" s="22" t="str">
        <f>VLOOKUP(A381,Sheet!B$3:G$2921,3,0)</f>
        <v>1 м2</v>
      </c>
      <c r="D381" s="23">
        <v>8.6</v>
      </c>
      <c r="E381" s="24" t="e">
        <f>VLOOKUP(A381,N$3:S$1271,4,FALSE)</f>
        <v>#N/A</v>
      </c>
      <c r="F381" s="30">
        <f t="shared" si="30"/>
        <v>8.6</v>
      </c>
      <c r="G381" s="25">
        <f>VLOOKUP(A381,Sheet!B$3:G$2921,5,0)</f>
        <v>363.77</v>
      </c>
      <c r="H381" s="24" t="e">
        <f>VLOOKUP(A381,N$3:S$1271,5,FALSE)</f>
        <v>#N/A</v>
      </c>
      <c r="I381" s="30">
        <f t="shared" si="31"/>
        <v>363.77</v>
      </c>
      <c r="J381" s="25">
        <f>VLOOKUP(A381,Sheet!B$3:G$2921,6,0)</f>
        <v>3128.42</v>
      </c>
      <c r="K381" s="26" t="e">
        <f t="shared" si="32"/>
        <v>#N/A</v>
      </c>
      <c r="L381" s="30">
        <f t="shared" si="33"/>
        <v>3128.42</v>
      </c>
      <c r="N381" t="s">
        <v>4709</v>
      </c>
      <c r="O381" t="s">
        <v>3455</v>
      </c>
      <c r="P381" t="s">
        <v>35</v>
      </c>
      <c r="Q381">
        <v>100</v>
      </c>
      <c r="R381">
        <v>21.33</v>
      </c>
      <c r="S381">
        <v>2133</v>
      </c>
      <c r="V381" t="str">
        <f t="shared" si="34"/>
        <v>С1530-180-1Д1варіант23</v>
      </c>
      <c r="W381" t="e">
        <f t="shared" si="35"/>
        <v>#N/A</v>
      </c>
      <c r="X381" t="s">
        <v>3455</v>
      </c>
      <c r="Y381" s="7" t="s">
        <v>35</v>
      </c>
      <c r="Z381" s="7">
        <v>100</v>
      </c>
      <c r="AA381" s="7">
        <v>21.33</v>
      </c>
      <c r="AB381" s="37">
        <v>2133</v>
      </c>
      <c r="AC381" s="37">
        <v>2133</v>
      </c>
    </row>
    <row r="382" spans="1:29" x14ac:dyDescent="0.2">
      <c r="A382" s="5" t="s">
        <v>552</v>
      </c>
      <c r="B382" s="21" t="str">
        <f>VLOOKUP(A382,Sheet!B$3:G$2921,2,0)</f>
        <v>Просте штукатурення цементно-
вапняним розчином по каменю i бетону
стін вручну</v>
      </c>
      <c r="C382" s="22" t="str">
        <f>VLOOKUP(A382,Sheet!B$3:G$2921,3,0)</f>
        <v>100м2</v>
      </c>
      <c r="D382" s="23">
        <v>1.1636000000000002</v>
      </c>
      <c r="E382" s="24">
        <f>VLOOKUP(A382,N$3:S$1271,4,FALSE)</f>
        <v>10.35</v>
      </c>
      <c r="F382" s="30">
        <f t="shared" si="30"/>
        <v>-9.186399999999999</v>
      </c>
      <c r="G382" s="25">
        <f>VLOOKUP(A382,Sheet!B$3:G$2921,5,0)</f>
        <v>10289.19</v>
      </c>
      <c r="H382" s="24">
        <f>VLOOKUP(A382,N$3:S$1271,5,FALSE)</f>
        <v>9511.81</v>
      </c>
      <c r="I382" s="30">
        <f t="shared" si="31"/>
        <v>777.38000000000102</v>
      </c>
      <c r="J382" s="25">
        <f>VLOOKUP(A382,Sheet!B$3:G$2921,6,0)</f>
        <v>1694.63</v>
      </c>
      <c r="K382" s="26">
        <f t="shared" si="32"/>
        <v>38047.24</v>
      </c>
      <c r="L382" s="30">
        <f t="shared" si="33"/>
        <v>-36352.61</v>
      </c>
      <c r="N382" t="s">
        <v>4710</v>
      </c>
      <c r="O382" t="s">
        <v>3456</v>
      </c>
      <c r="P382" t="s">
        <v>35</v>
      </c>
      <c r="Q382">
        <v>40</v>
      </c>
      <c r="R382">
        <v>57.85</v>
      </c>
      <c r="S382">
        <v>2314</v>
      </c>
      <c r="V382" t="str">
        <f t="shared" si="34"/>
        <v>С1530-180-1Д1варіант24</v>
      </c>
      <c r="W382" t="e">
        <f t="shared" si="35"/>
        <v>#N/A</v>
      </c>
      <c r="X382" t="s">
        <v>3456</v>
      </c>
      <c r="Y382" s="7" t="s">
        <v>35</v>
      </c>
      <c r="Z382" s="7">
        <v>40</v>
      </c>
      <c r="AA382" s="7">
        <v>57.85</v>
      </c>
      <c r="AB382" s="37">
        <v>2314</v>
      </c>
      <c r="AC382" s="37">
        <v>2314</v>
      </c>
    </row>
    <row r="383" spans="1:29" x14ac:dyDescent="0.2">
      <c r="A383" s="5" t="s">
        <v>573</v>
      </c>
      <c r="B383" s="21" t="str">
        <f>VLOOKUP(A383,Sheet!B$3:G$2921,2,0)</f>
        <v>Поліпшенене штукатурення цементно-
вапняним розчином по каменю i бетону
стін вручну</v>
      </c>
      <c r="C383" s="22" t="str">
        <f>VLOOKUP(A383,Sheet!B$3:G$2921,3,0)</f>
        <v>100м2</v>
      </c>
      <c r="D383" s="23">
        <v>3.6510000000000002</v>
      </c>
      <c r="E383" s="24" t="e">
        <f>VLOOKUP(A383,N$3:S$1271,4,FALSE)</f>
        <v>#N/A</v>
      </c>
      <c r="F383" s="30">
        <f t="shared" si="30"/>
        <v>3.6510000000000002</v>
      </c>
      <c r="G383" s="25">
        <f>VLOOKUP(A383,Sheet!B$3:G$2921,5,0)</f>
        <v>14425</v>
      </c>
      <c r="H383" s="24" t="e">
        <f>VLOOKUP(A383,N$3:S$1271,5,FALSE)</f>
        <v>#N/A</v>
      </c>
      <c r="I383" s="30">
        <f t="shared" si="31"/>
        <v>14425</v>
      </c>
      <c r="J383" s="25">
        <f>VLOOKUP(A383,Sheet!B$3:G$2921,6,0)</f>
        <v>1658.88</v>
      </c>
      <c r="K383" s="26" t="e">
        <f t="shared" si="32"/>
        <v>#N/A</v>
      </c>
      <c r="L383" s="30">
        <f t="shared" si="33"/>
        <v>1658.88</v>
      </c>
      <c r="N383" t="s">
        <v>4711</v>
      </c>
      <c r="O383" t="s">
        <v>3457</v>
      </c>
      <c r="P383" t="s">
        <v>35</v>
      </c>
      <c r="Q383">
        <v>100</v>
      </c>
      <c r="R383">
        <v>46.99</v>
      </c>
      <c r="S383">
        <v>4699</v>
      </c>
      <c r="V383" t="str">
        <f t="shared" si="34"/>
        <v>С1530-180-1Д1варіант25</v>
      </c>
      <c r="W383" t="e">
        <f t="shared" si="35"/>
        <v>#N/A</v>
      </c>
      <c r="X383" t="s">
        <v>3457</v>
      </c>
      <c r="Y383" s="7" t="s">
        <v>35</v>
      </c>
      <c r="Z383" s="7">
        <v>100</v>
      </c>
      <c r="AA383" s="7">
        <v>46.99</v>
      </c>
      <c r="AB383" s="37">
        <v>4699</v>
      </c>
      <c r="AC383" s="37">
        <v>4699</v>
      </c>
    </row>
    <row r="384" spans="1:29" x14ac:dyDescent="0.2">
      <c r="A384" s="5" t="s">
        <v>2468</v>
      </c>
      <c r="B384" s="21" t="str">
        <f>VLOOKUP(A384,Sheet!B$3:G$2921,2,0)</f>
        <v>Поліпшенене штукатурення цементно-
вапняним розчином по каменю i бетону
стін вручну у примiщеннях висотою
бiльше 4 м iз готових риштувань</v>
      </c>
      <c r="C384" s="22" t="str">
        <f>VLOOKUP(A384,Sheet!B$3:G$2921,3,0)</f>
        <v>100м2</v>
      </c>
      <c r="D384" s="23">
        <v>2.4323000000000001</v>
      </c>
      <c r="E384" s="24" t="e">
        <f>VLOOKUP(A384,N$3:S$1271,4,FALSE)</f>
        <v>#N/A</v>
      </c>
      <c r="F384" s="30">
        <f t="shared" si="30"/>
        <v>2.4323000000000001</v>
      </c>
      <c r="G384" s="25">
        <f>VLOOKUP(A384,Sheet!B$3:G$2921,5,0)</f>
        <v>13631.65</v>
      </c>
      <c r="H384" s="24" t="e">
        <f>VLOOKUP(A384,N$3:S$1271,5,FALSE)</f>
        <v>#N/A</v>
      </c>
      <c r="I384" s="30">
        <f t="shared" si="31"/>
        <v>13631.65</v>
      </c>
      <c r="J384" s="25">
        <f>VLOOKUP(A384,Sheet!B$3:G$2921,6,0)</f>
        <v>33156.26</v>
      </c>
      <c r="K384" s="26" t="e">
        <f t="shared" si="32"/>
        <v>#N/A</v>
      </c>
      <c r="L384" s="30">
        <f t="shared" si="33"/>
        <v>33156.26</v>
      </c>
      <c r="N384" t="s">
        <v>4712</v>
      </c>
      <c r="O384" t="s">
        <v>3458</v>
      </c>
      <c r="P384" t="s">
        <v>35</v>
      </c>
      <c r="Q384">
        <v>10</v>
      </c>
      <c r="R384">
        <v>112.7</v>
      </c>
      <c r="S384">
        <v>1127</v>
      </c>
      <c r="V384" t="str">
        <f t="shared" si="34"/>
        <v>С1530-180-1Д1варіант26</v>
      </c>
      <c r="W384" t="e">
        <f t="shared" si="35"/>
        <v>#N/A</v>
      </c>
      <c r="X384" t="s">
        <v>3458</v>
      </c>
      <c r="Y384" s="7" t="s">
        <v>35</v>
      </c>
      <c r="Z384" s="7">
        <v>10</v>
      </c>
      <c r="AA384" s="7">
        <v>112.7</v>
      </c>
      <c r="AB384" s="37">
        <v>1127</v>
      </c>
      <c r="AC384" s="37">
        <v>1127</v>
      </c>
    </row>
    <row r="385" spans="1:29" x14ac:dyDescent="0.2">
      <c r="A385" s="5" t="s">
        <v>600</v>
      </c>
      <c r="B385" s="21" t="str">
        <f>VLOOKUP(A385,Sheet!B$3:G$2921,2,0)</f>
        <v>Штукатурення вiконних i дверних плоских
косякiв по каменю i бетону</v>
      </c>
      <c r="C385" s="22" t="str">
        <f>VLOOKUP(A385,Sheet!B$3:G$2921,3,0)</f>
        <v>100м2</v>
      </c>
      <c r="D385" s="23">
        <v>8.500000000000002E-2</v>
      </c>
      <c r="E385" s="24" t="e">
        <f>VLOOKUP(A385,N$3:S$1271,4,FALSE)</f>
        <v>#N/A</v>
      </c>
      <c r="F385" s="30">
        <f t="shared" si="30"/>
        <v>8.500000000000002E-2</v>
      </c>
      <c r="G385" s="25">
        <f>VLOOKUP(A385,Sheet!B$3:G$2921,5,0)</f>
        <v>30459.35</v>
      </c>
      <c r="H385" s="24" t="e">
        <f>VLOOKUP(A385,N$3:S$1271,5,FALSE)</f>
        <v>#N/A</v>
      </c>
      <c r="I385" s="30">
        <f t="shared" si="31"/>
        <v>30459.35</v>
      </c>
      <c r="J385" s="25">
        <f>VLOOKUP(A385,Sheet!B$3:G$2921,6,0)</f>
        <v>2589.04</v>
      </c>
      <c r="K385" s="26" t="e">
        <f t="shared" si="32"/>
        <v>#N/A</v>
      </c>
      <c r="L385" s="30">
        <f t="shared" si="33"/>
        <v>2589.04</v>
      </c>
      <c r="N385" t="s">
        <v>4713</v>
      </c>
      <c r="O385" t="s">
        <v>3459</v>
      </c>
      <c r="P385" t="s">
        <v>35</v>
      </c>
      <c r="Q385">
        <v>10</v>
      </c>
      <c r="R385">
        <v>100.34</v>
      </c>
      <c r="S385">
        <v>1003.4</v>
      </c>
      <c r="V385" t="str">
        <f t="shared" si="34"/>
        <v>С1530-180-1Д1варіант27</v>
      </c>
      <c r="W385" t="e">
        <f t="shared" si="35"/>
        <v>#N/A</v>
      </c>
      <c r="X385" t="s">
        <v>3459</v>
      </c>
      <c r="Y385" s="7" t="s">
        <v>35</v>
      </c>
      <c r="Z385" s="7">
        <v>10</v>
      </c>
      <c r="AA385" s="7">
        <v>100.34</v>
      </c>
      <c r="AB385" s="37">
        <v>1003.4</v>
      </c>
      <c r="AC385" s="37">
        <v>1003.4</v>
      </c>
    </row>
    <row r="386" spans="1:29" x14ac:dyDescent="0.2">
      <c r="A386" s="5" t="s">
        <v>85</v>
      </c>
      <c r="B386" s="21" t="str">
        <f>VLOOKUP(A386,Sheet!B$3:G$2921,2,0)</f>
        <v>Оббивання поверхонь стін iзоляцiйним
матерiалом</v>
      </c>
      <c r="C386" s="22" t="str">
        <f>VLOOKUP(A386,Sheet!B$3:G$2921,3,0)</f>
        <v>100м2</v>
      </c>
      <c r="D386" s="23">
        <v>8.1242000000000001</v>
      </c>
      <c r="E386" s="24" t="e">
        <f>VLOOKUP(A386,N$3:S$1271,4,FALSE)</f>
        <v>#N/A</v>
      </c>
      <c r="F386" s="30">
        <f t="shared" si="30"/>
        <v>8.1242000000000001</v>
      </c>
      <c r="G386" s="25">
        <f>VLOOKUP(A386,Sheet!B$3:G$2921,5,0)</f>
        <v>295.98</v>
      </c>
      <c r="H386" s="24" t="e">
        <f>VLOOKUP(A386,N$3:S$1271,5,FALSE)</f>
        <v>#N/A</v>
      </c>
      <c r="I386" s="30">
        <f t="shared" si="31"/>
        <v>295.98</v>
      </c>
      <c r="J386" s="25">
        <f>VLOOKUP(A386,Sheet!B$3:G$2921,6,0)</f>
        <v>2084.94</v>
      </c>
      <c r="K386" s="26" t="e">
        <f t="shared" si="32"/>
        <v>#N/A</v>
      </c>
      <c r="L386" s="30">
        <f t="shared" si="33"/>
        <v>2084.94</v>
      </c>
      <c r="N386" t="s">
        <v>4714</v>
      </c>
      <c r="O386" t="s">
        <v>3460</v>
      </c>
      <c r="P386" t="s">
        <v>35</v>
      </c>
      <c r="Q386">
        <v>10</v>
      </c>
      <c r="R386">
        <v>208.53</v>
      </c>
      <c r="S386">
        <v>2085.3000000000002</v>
      </c>
      <c r="V386" t="str">
        <f t="shared" si="34"/>
        <v>С1530-180-1Д1варіант28</v>
      </c>
      <c r="W386" t="e">
        <f t="shared" si="35"/>
        <v>#N/A</v>
      </c>
      <c r="X386" t="s">
        <v>3460</v>
      </c>
      <c r="Y386" s="7" t="s">
        <v>35</v>
      </c>
      <c r="Z386" s="7">
        <v>10</v>
      </c>
      <c r="AA386" s="7">
        <v>208.53</v>
      </c>
      <c r="AB386" s="37">
        <v>2085.3000000000002</v>
      </c>
      <c r="AC386" s="37">
        <v>2085.3000000000002</v>
      </c>
    </row>
    <row r="387" spans="1:29" x14ac:dyDescent="0.2">
      <c r="A387" s="5" t="s">
        <v>435</v>
      </c>
      <c r="B387" s="21" t="str">
        <f>VLOOKUP(A387,Sheet!B$3:G$2921,2,0)</f>
        <v>Полiпшене штукатурення по сiтцi стiн
без улаштування каркаса</v>
      </c>
      <c r="C387" s="22" t="str">
        <f>VLOOKUP(A387,Sheet!B$3:G$2921,3,0)</f>
        <v>100м2</v>
      </c>
      <c r="D387" s="23">
        <v>0.29089999999999999</v>
      </c>
      <c r="E387" s="24" t="e">
        <f>VLOOKUP(A387,N$3:S$1271,4,FALSE)</f>
        <v>#N/A</v>
      </c>
      <c r="F387" s="30">
        <f t="shared" si="30"/>
        <v>0.29089999999999999</v>
      </c>
      <c r="G387" s="25">
        <f>VLOOKUP(A387,Sheet!B$3:G$2921,5,0)</f>
        <v>36298.76</v>
      </c>
      <c r="H387" s="24" t="e">
        <f>VLOOKUP(A387,N$3:S$1271,5,FALSE)</f>
        <v>#N/A</v>
      </c>
      <c r="I387" s="30">
        <f t="shared" si="31"/>
        <v>36298.76</v>
      </c>
      <c r="J387" s="25">
        <f>VLOOKUP(A387,Sheet!B$3:G$2921,6,0)</f>
        <v>10559.31</v>
      </c>
      <c r="K387" s="26" t="e">
        <f t="shared" si="32"/>
        <v>#N/A</v>
      </c>
      <c r="L387" s="30">
        <f t="shared" si="33"/>
        <v>10559.31</v>
      </c>
      <c r="N387" t="s">
        <v>4715</v>
      </c>
      <c r="O387" t="s">
        <v>3461</v>
      </c>
      <c r="P387" t="s">
        <v>35</v>
      </c>
      <c r="Q387">
        <v>20</v>
      </c>
      <c r="R387">
        <v>177.84</v>
      </c>
      <c r="S387">
        <v>3556.8</v>
      </c>
      <c r="V387" t="str">
        <f t="shared" si="34"/>
        <v>С1530-180-1Д1варіант29</v>
      </c>
      <c r="W387" t="e">
        <f t="shared" si="35"/>
        <v>#N/A</v>
      </c>
      <c r="X387" t="s">
        <v>3461</v>
      </c>
      <c r="Y387" s="7" t="s">
        <v>35</v>
      </c>
      <c r="Z387" s="7">
        <v>20</v>
      </c>
      <c r="AA387" s="7">
        <v>177.84</v>
      </c>
      <c r="AB387" s="37">
        <v>3556.8</v>
      </c>
      <c r="AC387" s="37">
        <v>3556.8</v>
      </c>
    </row>
    <row r="388" spans="1:29" x14ac:dyDescent="0.2">
      <c r="A388" s="5" t="s">
        <v>493</v>
      </c>
      <c r="B388" s="21" t="str">
        <f>VLOOKUP(A388,Sheet!B$3:G$2921,2,0)</f>
        <v>Улаштування обшивки стін
гіпсокартонними і гіпсоволокнистими
листами на клеї</v>
      </c>
      <c r="C388" s="22" t="str">
        <f>VLOOKUP(A388,Sheet!B$3:G$2921,3,0)</f>
        <v>100м2</v>
      </c>
      <c r="D388" s="23">
        <v>5.0035000000000007</v>
      </c>
      <c r="E388" s="24">
        <f>VLOOKUP(A388,N$3:S$1271,4,FALSE)</f>
        <v>1.645</v>
      </c>
      <c r="F388" s="30">
        <f t="shared" ref="F388:F451" si="36">IFERROR(D388-E388,D388)</f>
        <v>3.3585000000000007</v>
      </c>
      <c r="G388" s="25">
        <f>VLOOKUP(A388,Sheet!B$3:G$2921,5,0)</f>
        <v>5645.83</v>
      </c>
      <c r="H388" s="24">
        <f>VLOOKUP(A388,N$3:S$1271,5,FALSE)</f>
        <v>5919.56</v>
      </c>
      <c r="I388" s="30">
        <f t="shared" ref="I388:I451" si="37">IFERROR(G388-H388,G388)</f>
        <v>-273.73000000000047</v>
      </c>
      <c r="J388" s="25">
        <f>VLOOKUP(A388,Sheet!B$3:G$2921,6,0)</f>
        <v>11009.37</v>
      </c>
      <c r="K388" s="26">
        <f t="shared" ref="K388:K451" si="38">VLOOKUP(A388,N$3:S$1271,6,FALSE)</f>
        <v>9737.68</v>
      </c>
      <c r="L388" s="30">
        <f t="shared" ref="L388:L451" si="39">IFERROR(J388-K388,J388)</f>
        <v>1271.6900000000005</v>
      </c>
      <c r="N388" t="s">
        <v>4716</v>
      </c>
      <c r="O388" t="s">
        <v>3462</v>
      </c>
      <c r="P388" t="s">
        <v>35</v>
      </c>
      <c r="Q388">
        <v>110</v>
      </c>
      <c r="R388">
        <v>14.42</v>
      </c>
      <c r="S388">
        <v>721</v>
      </c>
      <c r="V388" t="str">
        <f t="shared" ref="V388:V451" si="40">IFERROR(VLOOKUP(N388,A$3:L$1153,1,FALSE),N388)</f>
        <v>С1530-180-1Д1варіант30</v>
      </c>
      <c r="W388" t="e">
        <f t="shared" ref="W388:W451" si="41">VLOOKUP(N388,A$3:L$1153,1,FALSE)</f>
        <v>#N/A</v>
      </c>
      <c r="X388" t="s">
        <v>3462</v>
      </c>
      <c r="Y388" s="7" t="s">
        <v>35</v>
      </c>
      <c r="Z388" s="7">
        <v>110</v>
      </c>
      <c r="AA388" s="7">
        <v>14.42</v>
      </c>
      <c r="AB388" s="37">
        <v>721</v>
      </c>
      <c r="AC388" s="37">
        <v>721</v>
      </c>
    </row>
    <row r="389" spans="1:29" x14ac:dyDescent="0.2">
      <c r="A389" s="5" t="s">
        <v>596</v>
      </c>
      <c r="B389" s="21" t="str">
        <f>VLOOKUP(A389,Sheet!B$3:G$2921,2,0)</f>
        <v>Улаштування обшивки укосів
гіпсокартонними і гіпсоволокнистими
листами з кріпленням на клеї</v>
      </c>
      <c r="C389" s="22" t="str">
        <f>VLOOKUP(A389,Sheet!B$3:G$2921,3,0)</f>
        <v>100м2</v>
      </c>
      <c r="D389" s="23">
        <v>8.2000000000000003E-2</v>
      </c>
      <c r="E389" s="24">
        <f>VLOOKUP(A389,N$3:S$1271,4,FALSE)</f>
        <v>8.2000000000000003E-2</v>
      </c>
      <c r="F389" s="30">
        <f t="shared" si="36"/>
        <v>0</v>
      </c>
      <c r="G389" s="25">
        <f>VLOOKUP(A389,Sheet!B$3:G$2921,5,0)</f>
        <v>15933.89</v>
      </c>
      <c r="H389" s="24">
        <f>VLOOKUP(A389,N$3:S$1271,5,FALSE)</f>
        <v>15793.58</v>
      </c>
      <c r="I389" s="30">
        <f t="shared" si="37"/>
        <v>140.30999999999949</v>
      </c>
      <c r="J389" s="25">
        <f>VLOOKUP(A389,Sheet!B$3:G$2921,6,0)</f>
        <v>1306.58</v>
      </c>
      <c r="K389" s="26">
        <f t="shared" si="38"/>
        <v>1295.07</v>
      </c>
      <c r="L389" s="30">
        <f t="shared" si="39"/>
        <v>11.509999999999991</v>
      </c>
      <c r="N389" t="s">
        <v>4717</v>
      </c>
      <c r="O389" t="s">
        <v>3463</v>
      </c>
      <c r="P389" t="s">
        <v>35</v>
      </c>
      <c r="Q389">
        <v>16</v>
      </c>
      <c r="R389">
        <v>134.65</v>
      </c>
      <c r="S389">
        <v>1077.2</v>
      </c>
      <c r="V389" t="str">
        <f t="shared" si="40"/>
        <v>С1545-13-7-1Жваріант2</v>
      </c>
      <c r="W389" t="e">
        <f t="shared" si="41"/>
        <v>#N/A</v>
      </c>
      <c r="X389" t="s">
        <v>3463</v>
      </c>
      <c r="Y389" s="7" t="s">
        <v>35</v>
      </c>
      <c r="Z389" s="7">
        <v>16</v>
      </c>
      <c r="AA389" s="7">
        <v>134.65</v>
      </c>
      <c r="AB389" s="37">
        <v>1077.2</v>
      </c>
      <c r="AC389" s="37">
        <v>1077.2</v>
      </c>
    </row>
    <row r="390" spans="1:29" x14ac:dyDescent="0.2">
      <c r="A390" s="5" t="s">
        <v>589</v>
      </c>
      <c r="B390" s="21" t="str">
        <f>VLOOKUP(A390,Sheet!B$3:G$2921,2,0)</f>
        <v>Улаштування обшивки укосів
гіпсокартонними і гіпсоволокнистими
листами з кріпленням шурупами з
улаштуванням металевого каркасу з
утепленням мінераловатними плитами</v>
      </c>
      <c r="C390" s="22" t="str">
        <f>VLOOKUP(A390,Sheet!B$3:G$2921,3,0)</f>
        <v>100м2</v>
      </c>
      <c r="D390" s="23">
        <v>0.14200000000000002</v>
      </c>
      <c r="E390" s="24">
        <f>VLOOKUP(A390,N$3:S$1271,4,FALSE)</f>
        <v>0.14200000000000002</v>
      </c>
      <c r="F390" s="30">
        <f t="shared" si="36"/>
        <v>0</v>
      </c>
      <c r="G390" s="25">
        <f>VLOOKUP(A390,Sheet!B$3:G$2921,5,0)</f>
        <v>31684.94</v>
      </c>
      <c r="H390" s="24">
        <f>VLOOKUP(A390,N$3:S$1271,5,FALSE)</f>
        <v>32541.24</v>
      </c>
      <c r="I390" s="30">
        <f t="shared" si="37"/>
        <v>-856.30000000000291</v>
      </c>
      <c r="J390" s="25">
        <f>VLOOKUP(A390,Sheet!B$3:G$2921,6,0)</f>
        <v>4499.26</v>
      </c>
      <c r="K390" s="26">
        <f t="shared" si="38"/>
        <v>4620.8599999999997</v>
      </c>
      <c r="L390" s="30">
        <f t="shared" si="39"/>
        <v>-121.59999999999945</v>
      </c>
      <c r="N390" t="s">
        <v>4718</v>
      </c>
      <c r="O390" t="s">
        <v>3464</v>
      </c>
      <c r="P390" t="s">
        <v>35</v>
      </c>
      <c r="Q390">
        <v>6</v>
      </c>
      <c r="R390">
        <v>148.86000000000001</v>
      </c>
      <c r="S390">
        <v>893.16</v>
      </c>
      <c r="V390" t="str">
        <f t="shared" si="40"/>
        <v>С1545-13-7-1Жваріант3</v>
      </c>
      <c r="W390" t="e">
        <f t="shared" si="41"/>
        <v>#N/A</v>
      </c>
      <c r="X390" t="s">
        <v>3464</v>
      </c>
      <c r="Y390" s="7" t="s">
        <v>35</v>
      </c>
      <c r="Z390" s="7">
        <v>6</v>
      </c>
      <c r="AA390" s="7">
        <v>148.86000000000001</v>
      </c>
      <c r="AB390" s="37">
        <v>893.16</v>
      </c>
      <c r="AC390" s="37">
        <v>893.16</v>
      </c>
    </row>
    <row r="391" spans="1:29" x14ac:dyDescent="0.2">
      <c r="A391" s="5" t="s">
        <v>514</v>
      </c>
      <c r="B391" s="21" t="str">
        <f>VLOOKUP(A391,Sheet!B$3:G$2921,2,0)</f>
        <v>Улаштування обшивки колон периметром
до 1600 мм гіпсокартонними і
гіпсоволокнистими листами з
улаштуванням металевого каркасу</v>
      </c>
      <c r="C391" s="22" t="str">
        <f>VLOOKUP(A391,Sheet!B$3:G$2921,3,0)</f>
        <v>100м2</v>
      </c>
      <c r="D391" s="23">
        <v>0.47850000000000004</v>
      </c>
      <c r="E391" s="24">
        <f>VLOOKUP(A391,N$3:S$1271,4,FALSE)</f>
        <v>0.47850000000000004</v>
      </c>
      <c r="F391" s="30">
        <f t="shared" si="36"/>
        <v>0</v>
      </c>
      <c r="G391" s="25">
        <f>VLOOKUP(A391,Sheet!B$3:G$2921,5,0)</f>
        <v>26967.97</v>
      </c>
      <c r="H391" s="24">
        <f>VLOOKUP(A391,N$3:S$1271,5,FALSE)</f>
        <v>27694.799999999999</v>
      </c>
      <c r="I391" s="30">
        <f t="shared" si="37"/>
        <v>-726.82999999999811</v>
      </c>
      <c r="J391" s="25">
        <f>VLOOKUP(A391,Sheet!B$3:G$2921,6,0)</f>
        <v>12904.17</v>
      </c>
      <c r="K391" s="26">
        <f t="shared" si="38"/>
        <v>13251.96</v>
      </c>
      <c r="L391" s="30">
        <f t="shared" si="39"/>
        <v>-347.78999999999905</v>
      </c>
      <c r="N391" t="s">
        <v>4719</v>
      </c>
      <c r="O391" t="s">
        <v>3465</v>
      </c>
      <c r="P391" t="s">
        <v>35</v>
      </c>
      <c r="Q391">
        <v>5</v>
      </c>
      <c r="R391">
        <v>4141.66</v>
      </c>
      <c r="S391">
        <v>4141.66</v>
      </c>
      <c r="V391" t="str">
        <f t="shared" si="40"/>
        <v>С1545-13-Ш</v>
      </c>
      <c r="W391" t="e">
        <f t="shared" si="41"/>
        <v>#N/A</v>
      </c>
      <c r="X391" t="s">
        <v>3465</v>
      </c>
      <c r="Y391" s="7" t="s">
        <v>35</v>
      </c>
      <c r="Z391" s="7">
        <v>5</v>
      </c>
      <c r="AA391" s="7">
        <v>4141.66</v>
      </c>
      <c r="AB391" s="37">
        <v>4141.66</v>
      </c>
      <c r="AC391" s="37">
        <v>4141.66</v>
      </c>
    </row>
    <row r="392" spans="1:29" x14ac:dyDescent="0.2">
      <c r="A392" s="5" t="s">
        <v>2467</v>
      </c>
      <c r="B392" s="21" t="str">
        <f>VLOOKUP(A392,Sheet!B$3:G$2921,2,0)</f>
        <v>Улаштування коробу гіпсокартонними і
гіпсоволокнистими листами з
улаштуванням металевого каркасу (з двох
сторін)</v>
      </c>
      <c r="C392" s="22" t="str">
        <f>VLOOKUP(A392,Sheet!B$3:G$2921,3,0)</f>
        <v>100м2</v>
      </c>
      <c r="D392" s="23">
        <v>0.05</v>
      </c>
      <c r="E392" s="24" t="e">
        <f>VLOOKUP(A392,N$3:S$1271,4,FALSE)</f>
        <v>#N/A</v>
      </c>
      <c r="F392" s="30">
        <f t="shared" si="36"/>
        <v>0.05</v>
      </c>
      <c r="G392" s="25">
        <f>VLOOKUP(A392,Sheet!B$3:G$2921,5,0)</f>
        <v>26797.97</v>
      </c>
      <c r="H392" s="24" t="e">
        <f>VLOOKUP(A392,N$3:S$1271,5,FALSE)</f>
        <v>#N/A</v>
      </c>
      <c r="I392" s="30">
        <f t="shared" si="37"/>
        <v>26797.97</v>
      </c>
      <c r="J392" s="25">
        <f>VLOOKUP(A392,Sheet!B$3:G$2921,6,0)</f>
        <v>1339.9</v>
      </c>
      <c r="K392" s="26" t="e">
        <f t="shared" si="38"/>
        <v>#N/A</v>
      </c>
      <c r="L392" s="30">
        <f t="shared" si="39"/>
        <v>1339.9</v>
      </c>
      <c r="N392" t="s">
        <v>4720</v>
      </c>
      <c r="O392" t="s">
        <v>3466</v>
      </c>
      <c r="P392" t="s">
        <v>69</v>
      </c>
      <c r="Q392">
        <v>2010</v>
      </c>
      <c r="R392">
        <v>57.63</v>
      </c>
      <c r="S392">
        <v>102811.92</v>
      </c>
      <c r="V392" t="str">
        <f t="shared" si="40"/>
        <v>С1545-203-3ПОваріант8</v>
      </c>
      <c r="W392" t="e">
        <f t="shared" si="41"/>
        <v>#N/A</v>
      </c>
      <c r="X392" t="s">
        <v>3466</v>
      </c>
      <c r="Y392" s="7" t="s">
        <v>69</v>
      </c>
      <c r="Z392" s="7">
        <v>2010</v>
      </c>
      <c r="AA392" s="7">
        <v>57.63</v>
      </c>
      <c r="AB392" s="37">
        <v>102811.92</v>
      </c>
      <c r="AC392" s="37">
        <v>102811.92</v>
      </c>
    </row>
    <row r="393" spans="1:29" x14ac:dyDescent="0.2">
      <c r="A393" s="5" t="s">
        <v>562</v>
      </c>
      <c r="B393" s="21" t="str">
        <f>VLOOKUP(A393,Sheet!B$3:G$2921,2,0)</f>
        <v>Улаштування каркасу підвісних стель
"Армстронг"</v>
      </c>
      <c r="C393" s="22" t="str">
        <f>VLOOKUP(A393,Sheet!B$3:G$2921,3,0)</f>
        <v>100м2</v>
      </c>
      <c r="D393" s="23">
        <v>5.2330000000000005</v>
      </c>
      <c r="E393" s="24">
        <f>VLOOKUP(A393,N$3:S$1271,4,FALSE)</f>
        <v>1.8957999999999999</v>
      </c>
      <c r="F393" s="30">
        <f t="shared" si="36"/>
        <v>3.3372000000000006</v>
      </c>
      <c r="G393" s="25">
        <f>VLOOKUP(A393,Sheet!B$3:G$2921,5,0)</f>
        <v>9344.24</v>
      </c>
      <c r="H393" s="24">
        <f>VLOOKUP(A393,N$3:S$1271,5,FALSE)</f>
        <v>9431.26</v>
      </c>
      <c r="I393" s="30">
        <f t="shared" si="37"/>
        <v>-87.020000000000437</v>
      </c>
      <c r="J393" s="25">
        <f>VLOOKUP(A393,Sheet!B$3:G$2921,6,0)</f>
        <v>13608.02</v>
      </c>
      <c r="K393" s="26">
        <f t="shared" si="38"/>
        <v>17879.78</v>
      </c>
      <c r="L393" s="30">
        <f t="shared" si="39"/>
        <v>-4271.7599999999984</v>
      </c>
      <c r="N393" t="s">
        <v>4721</v>
      </c>
      <c r="O393" t="s">
        <v>3467</v>
      </c>
      <c r="P393" t="s">
        <v>69</v>
      </c>
      <c r="Q393">
        <v>3000</v>
      </c>
      <c r="R393">
        <v>63.65</v>
      </c>
      <c r="S393">
        <v>149959.4</v>
      </c>
      <c r="V393" t="str">
        <f t="shared" si="40"/>
        <v>С1545-203-3ПОваріант9</v>
      </c>
      <c r="W393" t="e">
        <f t="shared" si="41"/>
        <v>#N/A</v>
      </c>
      <c r="X393" t="s">
        <v>3467</v>
      </c>
      <c r="Y393" s="7" t="s">
        <v>69</v>
      </c>
      <c r="Z393" s="7">
        <v>3000</v>
      </c>
      <c r="AA393" s="7">
        <v>63.65</v>
      </c>
      <c r="AB393" s="37">
        <v>149959.4</v>
      </c>
      <c r="AC393" s="37">
        <v>149959.4</v>
      </c>
    </row>
    <row r="394" spans="1:29" x14ac:dyDescent="0.2">
      <c r="A394" s="5" t="s">
        <v>570</v>
      </c>
      <c r="B394" s="21" t="str">
        <f>VLOOKUP(A394,Sheet!B$3:G$2921,2,0)</f>
        <v>Укладання плит стельових в каркас стелі
"Армстронг"</v>
      </c>
      <c r="C394" s="22" t="str">
        <f>VLOOKUP(A394,Sheet!B$3:G$2921,3,0)</f>
        <v>100м2</v>
      </c>
      <c r="D394" s="23">
        <v>5.2330000000000005</v>
      </c>
      <c r="E394" s="24">
        <f>VLOOKUP(A394,N$3:S$1271,4,FALSE)</f>
        <v>1.8957999999999999</v>
      </c>
      <c r="F394" s="30">
        <f t="shared" si="36"/>
        <v>3.3372000000000006</v>
      </c>
      <c r="G394" s="25">
        <f>VLOOKUP(A394,Sheet!B$3:G$2921,5,0)</f>
        <v>1116.8800000000001</v>
      </c>
      <c r="H394" s="24">
        <f>VLOOKUP(A394,N$3:S$1271,5,FALSE)</f>
        <v>1121.4100000000001</v>
      </c>
      <c r="I394" s="30">
        <f t="shared" si="37"/>
        <v>-4.5299999999999727</v>
      </c>
      <c r="J394" s="25">
        <f>VLOOKUP(A394,Sheet!B$3:G$2921,6,0)</f>
        <v>1626.51</v>
      </c>
      <c r="K394" s="26">
        <f t="shared" si="38"/>
        <v>2125.9699999999998</v>
      </c>
      <c r="L394" s="30">
        <f t="shared" si="39"/>
        <v>-499.45999999999981</v>
      </c>
      <c r="N394" t="s">
        <v>4722</v>
      </c>
      <c r="O394" t="s">
        <v>3468</v>
      </c>
      <c r="P394" t="s">
        <v>35</v>
      </c>
      <c r="Q394">
        <v>30</v>
      </c>
      <c r="R394">
        <v>910</v>
      </c>
      <c r="S394">
        <v>27300</v>
      </c>
      <c r="V394" t="str">
        <f t="shared" si="40"/>
        <v>С1545-294-2</v>
      </c>
      <c r="W394" t="e">
        <f t="shared" si="41"/>
        <v>#N/A</v>
      </c>
      <c r="X394" t="s">
        <v>3468</v>
      </c>
      <c r="Y394" s="7" t="s">
        <v>35</v>
      </c>
      <c r="Z394" s="7">
        <v>30</v>
      </c>
      <c r="AA394" s="7">
        <v>910</v>
      </c>
      <c r="AB394" s="37">
        <v>27300</v>
      </c>
      <c r="AC394" s="37">
        <v>27300</v>
      </c>
    </row>
    <row r="395" spans="1:29" x14ac:dyDescent="0.2">
      <c r="A395" s="5" t="s">
        <v>145</v>
      </c>
      <c r="B395" s="21" t="str">
        <f>VLOOKUP(A395,Sheet!B$3:G$2921,2,0)</f>
        <v>Утеплення фасадів мінеральними
плитами товщиною 100 мм з
опорядженням декоротивним розчином за
технологією "CEREZIT". Стіни гладкі</v>
      </c>
      <c r="C395" s="22" t="str">
        <f>VLOOKUP(A395,Sheet!B$3:G$2921,3,0)</f>
        <v>100 м2</v>
      </c>
      <c r="D395" s="23">
        <v>0.88500000000000001</v>
      </c>
      <c r="E395" s="24" t="e">
        <f>VLOOKUP(A395,N$3:S$1271,4,FALSE)</f>
        <v>#N/A</v>
      </c>
      <c r="F395" s="30">
        <f t="shared" si="36"/>
        <v>0.88500000000000001</v>
      </c>
      <c r="G395" s="25">
        <f>VLOOKUP(A395,Sheet!B$3:G$2921,5,0)</f>
        <v>39030.9</v>
      </c>
      <c r="H395" s="24" t="e">
        <f>VLOOKUP(A395,N$3:S$1271,5,FALSE)</f>
        <v>#N/A</v>
      </c>
      <c r="I395" s="30">
        <f t="shared" si="37"/>
        <v>39030.9</v>
      </c>
      <c r="J395" s="25">
        <f>VLOOKUP(A395,Sheet!B$3:G$2921,6,0)</f>
        <v>8703.89</v>
      </c>
      <c r="K395" s="26" t="e">
        <f t="shared" si="38"/>
        <v>#N/A</v>
      </c>
      <c r="L395" s="30">
        <f t="shared" si="39"/>
        <v>8703.89</v>
      </c>
      <c r="N395" t="s">
        <v>4723</v>
      </c>
      <c r="O395" t="s">
        <v>3469</v>
      </c>
      <c r="P395" t="s">
        <v>35</v>
      </c>
      <c r="Q395">
        <v>11</v>
      </c>
      <c r="R395">
        <v>79.56</v>
      </c>
      <c r="S395">
        <v>79.56</v>
      </c>
      <c r="V395" t="str">
        <f t="shared" si="40"/>
        <v>С1545-295-2варіант3</v>
      </c>
      <c r="W395" t="e">
        <f t="shared" si="41"/>
        <v>#N/A</v>
      </c>
      <c r="X395" t="s">
        <v>3469</v>
      </c>
      <c r="Y395" s="7" t="s">
        <v>35</v>
      </c>
      <c r="Z395" s="7">
        <v>11</v>
      </c>
      <c r="AA395" s="7">
        <v>79.56</v>
      </c>
      <c r="AB395" s="37">
        <v>79.56</v>
      </c>
      <c r="AC395" s="37">
        <v>79.56</v>
      </c>
    </row>
    <row r="396" spans="1:29" x14ac:dyDescent="0.2">
      <c r="A396" s="5" t="s">
        <v>54</v>
      </c>
      <c r="B396" s="21" t="str">
        <f>VLOOKUP(A396,Sheet!B$3:G$2921,2,0)</f>
        <v>Монтаж PS- панелей з утепленням з
риштувань</v>
      </c>
      <c r="C396" s="22" t="str">
        <f>VLOOKUP(A396,Sheet!B$3:G$2921,3,0)</f>
        <v>100 м2</v>
      </c>
      <c r="D396" s="23">
        <v>1.116349</v>
      </c>
      <c r="E396" s="24">
        <f>VLOOKUP(A396,N$3:S$1271,4,FALSE)</f>
        <v>21.664200000000001</v>
      </c>
      <c r="F396" s="30">
        <f t="shared" si="36"/>
        <v>-20.547851000000001</v>
      </c>
      <c r="G396" s="25">
        <f>VLOOKUP(A396,Sheet!B$3:G$2921,5,0)</f>
        <v>16701.88</v>
      </c>
      <c r="H396" s="24">
        <f>VLOOKUP(A396,N$3:S$1271,5,FALSE)</f>
        <v>16976.560000000001</v>
      </c>
      <c r="I396" s="30">
        <f t="shared" si="37"/>
        <v>-274.68000000000029</v>
      </c>
      <c r="J396" s="25">
        <f>VLOOKUP(A396,Sheet!B$3:G$2921,6,0)</f>
        <v>106251.23</v>
      </c>
      <c r="K396" s="26">
        <f t="shared" si="38"/>
        <v>161919.03</v>
      </c>
      <c r="L396" s="30">
        <f t="shared" si="39"/>
        <v>-55667.8</v>
      </c>
      <c r="N396" t="s">
        <v>4724</v>
      </c>
      <c r="O396" s="13" t="s">
        <v>5220</v>
      </c>
      <c r="P396" t="s">
        <v>35</v>
      </c>
      <c r="Q396">
        <v>149</v>
      </c>
      <c r="R396">
        <v>11.3</v>
      </c>
      <c r="S396">
        <v>1682.96</v>
      </c>
      <c r="V396" t="str">
        <f t="shared" si="40"/>
        <v>С1545-313-203</v>
      </c>
      <c r="W396" t="e">
        <f t="shared" si="41"/>
        <v>#N/A</v>
      </c>
      <c r="X396" t="s">
        <v>3470</v>
      </c>
      <c r="Y396" s="7" t="s">
        <v>35</v>
      </c>
      <c r="Z396" s="7">
        <v>149</v>
      </c>
      <c r="AA396" s="7">
        <v>11.3</v>
      </c>
      <c r="AB396" s="37">
        <v>1682.96</v>
      </c>
      <c r="AC396" s="37">
        <v>1682.96</v>
      </c>
    </row>
    <row r="397" spans="1:29" x14ac:dyDescent="0.2">
      <c r="A397" s="5" t="s">
        <v>51</v>
      </c>
      <c r="B397" s="21" t="str">
        <f>VLOOKUP(A397,Sheet!B$3:G$2921,2,0)</f>
        <v>Монтаж стінових касет без утеплення з
риштувань</v>
      </c>
      <c r="C397" s="22" t="str">
        <f>VLOOKUP(A397,Sheet!B$3:G$2921,3,0)</f>
        <v>100 м2</v>
      </c>
      <c r="D397" s="23">
        <v>4.9219800000000005</v>
      </c>
      <c r="E397" s="24">
        <f>VLOOKUP(A397,N$3:S$1271,4,FALSE)</f>
        <v>2.1</v>
      </c>
      <c r="F397" s="30">
        <f t="shared" si="36"/>
        <v>2.8219800000000004</v>
      </c>
      <c r="G397" s="25">
        <f>VLOOKUP(A397,Sheet!B$3:G$2921,5,0)</f>
        <v>9594.69</v>
      </c>
      <c r="H397" s="24">
        <f>VLOOKUP(A397,N$3:S$1271,5,FALSE)</f>
        <v>10955.03</v>
      </c>
      <c r="I397" s="30">
        <f t="shared" si="37"/>
        <v>-1360.3400000000001</v>
      </c>
      <c r="J397" s="25">
        <f>VLOOKUP(A397,Sheet!B$3:G$2921,6,0)</f>
        <v>47129.88</v>
      </c>
      <c r="K397" s="26">
        <f t="shared" si="38"/>
        <v>11502.78</v>
      </c>
      <c r="L397" s="30">
        <f t="shared" si="39"/>
        <v>35627.1</v>
      </c>
      <c r="N397" t="s">
        <v>4725</v>
      </c>
      <c r="O397" t="s">
        <v>3471</v>
      </c>
      <c r="P397" t="s">
        <v>35</v>
      </c>
      <c r="Q397">
        <v>149</v>
      </c>
      <c r="R397">
        <v>5.12</v>
      </c>
      <c r="S397">
        <v>762.38</v>
      </c>
      <c r="V397" t="str">
        <f t="shared" si="40"/>
        <v>С1545-313-213</v>
      </c>
      <c r="W397" t="e">
        <f t="shared" si="41"/>
        <v>#N/A</v>
      </c>
      <c r="X397" t="s">
        <v>3471</v>
      </c>
      <c r="Y397" s="7" t="s">
        <v>35</v>
      </c>
      <c r="Z397" s="7">
        <v>149</v>
      </c>
      <c r="AA397" s="7">
        <v>5.12</v>
      </c>
      <c r="AB397" s="37">
        <v>762.38</v>
      </c>
      <c r="AC397" s="37">
        <v>762.38</v>
      </c>
    </row>
    <row r="398" spans="1:29" x14ac:dyDescent="0.2">
      <c r="A398" s="5" t="s">
        <v>57</v>
      </c>
      <c r="B398" s="21" t="str">
        <f>VLOOKUP(A398,Sheet!B$3:G$2921,2,0)</f>
        <v>Обрамовування прорізів у зовнішніх стінах
оцинкованою сталлю з риштувань</v>
      </c>
      <c r="C398" s="22" t="str">
        <f>VLOOKUP(A398,Sheet!B$3:G$2921,3,0)</f>
        <v>100 м2</v>
      </c>
      <c r="D398" s="23">
        <v>1.0548250000000001</v>
      </c>
      <c r="E398" s="24" t="e">
        <f>VLOOKUP(A398,N$3:S$1271,4,FALSE)</f>
        <v>#N/A</v>
      </c>
      <c r="F398" s="30">
        <f t="shared" si="36"/>
        <v>1.0548250000000001</v>
      </c>
      <c r="G398" s="25">
        <f>VLOOKUP(A398,Sheet!B$3:G$2921,5,0)</f>
        <v>9423.11</v>
      </c>
      <c r="H398" s="24" t="e">
        <f>VLOOKUP(A398,N$3:S$1271,5,FALSE)</f>
        <v>#N/A</v>
      </c>
      <c r="I398" s="30">
        <f t="shared" si="37"/>
        <v>9423.11</v>
      </c>
      <c r="J398" s="25">
        <f>VLOOKUP(A398,Sheet!B$3:G$2921,6,0)</f>
        <v>9689.83</v>
      </c>
      <c r="K398" s="26" t="e">
        <f t="shared" si="38"/>
        <v>#N/A</v>
      </c>
      <c r="L398" s="30">
        <f t="shared" si="39"/>
        <v>9689.83</v>
      </c>
      <c r="N398" t="s">
        <v>4726</v>
      </c>
      <c r="O398" t="s">
        <v>3472</v>
      </c>
      <c r="P398" t="s">
        <v>35</v>
      </c>
      <c r="Q398">
        <v>192</v>
      </c>
      <c r="R398">
        <v>39.119999999999997</v>
      </c>
      <c r="S398">
        <v>547.67999999999995</v>
      </c>
      <c r="V398" t="str">
        <f t="shared" si="40"/>
        <v>С1545-32-1-Шваріант45</v>
      </c>
      <c r="W398" t="e">
        <f t="shared" si="41"/>
        <v>#N/A</v>
      </c>
      <c r="X398" t="s">
        <v>3472</v>
      </c>
      <c r="Y398" s="7" t="s">
        <v>35</v>
      </c>
      <c r="Z398" s="7">
        <v>192</v>
      </c>
      <c r="AA398" s="7">
        <v>39.119999999999997</v>
      </c>
      <c r="AB398" s="37">
        <v>547.67999999999995</v>
      </c>
      <c r="AC398" s="37">
        <v>547.67999999999995</v>
      </c>
    </row>
    <row r="399" spans="1:29" x14ac:dyDescent="0.2">
      <c r="A399" s="5" t="s">
        <v>2285</v>
      </c>
      <c r="B399" s="21" t="str">
        <f>VLOOKUP(A399,Sheet!B$3:G$2921,2,0)</f>
        <v>Укладання трубопроводiв iз
полiетиленових труб дiаметром 110 мм з
гідравличним випробуванням</v>
      </c>
      <c r="C399" s="22" t="str">
        <f>VLOOKUP(A399,Sheet!B$3:G$2921,3,0)</f>
        <v>1000м</v>
      </c>
      <c r="D399" s="23">
        <v>7.7000000000000002E-3</v>
      </c>
      <c r="E399" s="24">
        <f>VLOOKUP(A399,N$3:S$1271,4,FALSE)</f>
        <v>1.54E-2</v>
      </c>
      <c r="F399" s="30">
        <f t="shared" si="36"/>
        <v>-7.7000000000000002E-3</v>
      </c>
      <c r="G399" s="25">
        <f>VLOOKUP(A399,Sheet!B$3:G$2921,5,0)</f>
        <v>29058.5</v>
      </c>
      <c r="H399" s="24">
        <f>VLOOKUP(A399,N$3:S$1271,5,FALSE)</f>
        <v>27776.880000000001</v>
      </c>
      <c r="I399" s="30">
        <f t="shared" si="37"/>
        <v>1281.619999999999</v>
      </c>
      <c r="J399" s="25">
        <f>VLOOKUP(A399,Sheet!B$3:G$2921,6,0)</f>
        <v>223.75</v>
      </c>
      <c r="K399" s="26">
        <f t="shared" si="38"/>
        <v>213.88</v>
      </c>
      <c r="L399" s="30">
        <f t="shared" si="39"/>
        <v>9.8700000000000045</v>
      </c>
      <c r="N399" t="s">
        <v>4727</v>
      </c>
      <c r="O399" t="s">
        <v>3473</v>
      </c>
      <c r="P399" t="s">
        <v>35</v>
      </c>
      <c r="Q399">
        <v>32</v>
      </c>
      <c r="R399">
        <v>52.6</v>
      </c>
      <c r="S399">
        <v>841.6</v>
      </c>
      <c r="V399" t="str">
        <f t="shared" si="40"/>
        <v>С1545-32-1-Шваріант46</v>
      </c>
      <c r="W399" t="e">
        <f t="shared" si="41"/>
        <v>#N/A</v>
      </c>
      <c r="X399" t="s">
        <v>3473</v>
      </c>
      <c r="Y399" s="7" t="s">
        <v>35</v>
      </c>
      <c r="Z399" s="7">
        <v>32</v>
      </c>
      <c r="AA399" s="7">
        <v>52.6</v>
      </c>
      <c r="AB399" s="37">
        <v>841.6</v>
      </c>
      <c r="AC399" s="37">
        <v>841.6</v>
      </c>
    </row>
    <row r="400" spans="1:29" x14ac:dyDescent="0.2">
      <c r="A400" s="5" t="s">
        <v>2319</v>
      </c>
      <c r="B400" s="21" t="str">
        <f>VLOOKUP(A400,Sheet!B$3:G$2921,2,0)</f>
        <v>Укладання трубопроводiв iз
полiетиленових труб дiаметром 250 мм з
гідравличним випробуванням</v>
      </c>
      <c r="C400" s="22" t="str">
        <f>VLOOKUP(A400,Sheet!B$3:G$2921,3,0)</f>
        <v>1000м</v>
      </c>
      <c r="D400" s="23">
        <v>1.3999999999999999E-2</v>
      </c>
      <c r="E400" s="24">
        <f>VLOOKUP(A400,N$3:S$1271,4,FALSE)</f>
        <v>2.7999999999999997E-2</v>
      </c>
      <c r="F400" s="30">
        <f t="shared" si="36"/>
        <v>-1.3999999999999999E-2</v>
      </c>
      <c r="G400" s="25">
        <f>VLOOKUP(A400,Sheet!B$3:G$2921,5,0)</f>
        <v>49496</v>
      </c>
      <c r="H400" s="24">
        <f>VLOOKUP(A400,N$3:S$1271,5,FALSE)</f>
        <v>45136.26</v>
      </c>
      <c r="I400" s="30">
        <f t="shared" si="37"/>
        <v>4359.739999999998</v>
      </c>
      <c r="J400" s="25">
        <f>VLOOKUP(A400,Sheet!B$3:G$2921,6,0)</f>
        <v>247.48</v>
      </c>
      <c r="K400" s="26">
        <f t="shared" si="38"/>
        <v>225.68</v>
      </c>
      <c r="L400" s="30">
        <f t="shared" si="39"/>
        <v>21.799999999999983</v>
      </c>
      <c r="N400" t="s">
        <v>4728</v>
      </c>
      <c r="O400" t="s">
        <v>3474</v>
      </c>
      <c r="P400" t="s">
        <v>35</v>
      </c>
      <c r="Q400">
        <v>278</v>
      </c>
      <c r="R400">
        <v>72.45</v>
      </c>
      <c r="S400">
        <v>2028.6</v>
      </c>
      <c r="V400" t="str">
        <f t="shared" si="40"/>
        <v>С1545-32-1-Шваріант47</v>
      </c>
      <c r="W400" t="e">
        <f t="shared" si="41"/>
        <v>#N/A</v>
      </c>
      <c r="X400" t="s">
        <v>3474</v>
      </c>
      <c r="Y400" s="7" t="s">
        <v>35</v>
      </c>
      <c r="Z400" s="7">
        <v>278</v>
      </c>
      <c r="AA400" s="7">
        <v>72.45</v>
      </c>
      <c r="AB400" s="37">
        <v>2028.6</v>
      </c>
      <c r="AC400" s="37">
        <v>2028.6</v>
      </c>
    </row>
    <row r="401" spans="1:29" x14ac:dyDescent="0.2">
      <c r="A401" s="5" t="s">
        <v>2292</v>
      </c>
      <c r="B401" s="21" t="str">
        <f>VLOOKUP(A401,Sheet!B$3:G$2921,2,0)</f>
        <v>Нанесення дуже посиленої антикорозiйної
бiтумно-гумової iзоляцiї на сталевi
трубопроводи дiаметром 300 мм</v>
      </c>
      <c r="C401" s="22" t="str">
        <f>VLOOKUP(A401,Sheet!B$3:G$2921,3,0)</f>
        <v>1000м</v>
      </c>
      <c r="D401" s="23">
        <v>7.7000000000000002E-3</v>
      </c>
      <c r="E401" s="24" t="e">
        <f>VLOOKUP(A401,N$3:S$1271,4,FALSE)</f>
        <v>#N/A</v>
      </c>
      <c r="F401" s="30">
        <f t="shared" si="36"/>
        <v>7.7000000000000002E-3</v>
      </c>
      <c r="G401" s="25">
        <f>VLOOKUP(A401,Sheet!B$3:G$2921,5,0)</f>
        <v>392230.27</v>
      </c>
      <c r="H401" s="24" t="e">
        <f>VLOOKUP(A401,N$3:S$1271,5,FALSE)</f>
        <v>#N/A</v>
      </c>
      <c r="I401" s="30">
        <f t="shared" si="37"/>
        <v>392230.27</v>
      </c>
      <c r="J401" s="25">
        <f>VLOOKUP(A401,Sheet!B$3:G$2921,6,0)</f>
        <v>3020.17</v>
      </c>
      <c r="K401" s="26" t="e">
        <f t="shared" si="38"/>
        <v>#N/A</v>
      </c>
      <c r="L401" s="30">
        <f t="shared" si="39"/>
        <v>3020.17</v>
      </c>
      <c r="N401" t="s">
        <v>4729</v>
      </c>
      <c r="O401" t="s">
        <v>3475</v>
      </c>
      <c r="P401" t="s">
        <v>35</v>
      </c>
      <c r="Q401">
        <v>24</v>
      </c>
      <c r="R401">
        <v>204.42</v>
      </c>
      <c r="S401">
        <v>817.68</v>
      </c>
      <c r="V401" t="str">
        <f t="shared" si="40"/>
        <v>С1545-32-1-Шваріант48</v>
      </c>
      <c r="W401" t="e">
        <f t="shared" si="41"/>
        <v>#N/A</v>
      </c>
      <c r="X401" t="s">
        <v>3475</v>
      </c>
      <c r="Y401" s="7" t="s">
        <v>35</v>
      </c>
      <c r="Z401" s="7">
        <v>24</v>
      </c>
      <c r="AA401" s="7">
        <v>204.42</v>
      </c>
      <c r="AB401" s="37">
        <v>817.68</v>
      </c>
      <c r="AC401" s="37">
        <v>817.68</v>
      </c>
    </row>
    <row r="402" spans="1:29" x14ac:dyDescent="0.2">
      <c r="A402" s="5" t="s">
        <v>2294</v>
      </c>
      <c r="B402" s="21" t="str">
        <f>VLOOKUP(A402,Sheet!B$3:G$2921,2,0)</f>
        <v>Протягування в футляр полiетиленових
труб дiаметром до 100мм</v>
      </c>
      <c r="C402" s="22" t="str">
        <f>VLOOKUP(A402,Sheet!B$3:G$2921,3,0)</f>
        <v>100м</v>
      </c>
      <c r="D402" s="23">
        <v>7.6999999999999999E-2</v>
      </c>
      <c r="E402" s="24">
        <f>VLOOKUP(A402,N$3:S$1271,4,FALSE)</f>
        <v>0.154</v>
      </c>
      <c r="F402" s="30">
        <f t="shared" si="36"/>
        <v>-7.6999999999999999E-2</v>
      </c>
      <c r="G402" s="25">
        <f>VLOOKUP(A402,Sheet!B$3:G$2921,5,0)</f>
        <v>10506.1</v>
      </c>
      <c r="H402" s="24">
        <f>VLOOKUP(A402,N$3:S$1271,5,FALSE)</f>
        <v>5841.32</v>
      </c>
      <c r="I402" s="30">
        <f t="shared" si="37"/>
        <v>4664.7800000000007</v>
      </c>
      <c r="J402" s="25">
        <f>VLOOKUP(A402,Sheet!B$3:G$2921,6,0)</f>
        <v>808.97</v>
      </c>
      <c r="K402" s="26">
        <f t="shared" si="38"/>
        <v>449.78</v>
      </c>
      <c r="L402" s="30">
        <f t="shared" si="39"/>
        <v>359.19000000000005</v>
      </c>
      <c r="N402" t="s">
        <v>4730</v>
      </c>
      <c r="O402" t="s">
        <v>3476</v>
      </c>
      <c r="P402" t="s">
        <v>35</v>
      </c>
      <c r="Q402">
        <v>4</v>
      </c>
      <c r="R402">
        <v>268.06</v>
      </c>
      <c r="S402">
        <v>1072.24</v>
      </c>
      <c r="V402" t="str">
        <f t="shared" si="40"/>
        <v>С1545-32-1-Шваріант49</v>
      </c>
      <c r="W402" t="e">
        <f t="shared" si="41"/>
        <v>#N/A</v>
      </c>
      <c r="X402" t="s">
        <v>3476</v>
      </c>
      <c r="Y402" s="7" t="s">
        <v>35</v>
      </c>
      <c r="Z402" s="7">
        <v>4</v>
      </c>
      <c r="AA402" s="7">
        <v>268.06</v>
      </c>
      <c r="AB402" s="37">
        <v>1072.24</v>
      </c>
      <c r="AC402" s="37">
        <v>1072.24</v>
      </c>
    </row>
    <row r="403" spans="1:29" x14ac:dyDescent="0.2">
      <c r="A403" s="5" t="s">
        <v>2534</v>
      </c>
      <c r="B403" s="21" t="str">
        <f>VLOOKUP(A403,Sheet!B$3:G$2921,2,0)</f>
        <v>Забивання бiтумом та пасмом смоляним
кiнцiв футляра дiаметром 300 мм</v>
      </c>
      <c r="C403" s="22" t="str">
        <f>VLOOKUP(A403,Sheet!B$3:G$2921,3,0)</f>
        <v>1 футляр</v>
      </c>
      <c r="D403" s="23">
        <v>1</v>
      </c>
      <c r="E403" s="24">
        <f>VLOOKUP(A403,N$3:S$1271,4,FALSE)</f>
        <v>2</v>
      </c>
      <c r="F403" s="30">
        <f t="shared" si="36"/>
        <v>-1</v>
      </c>
      <c r="G403" s="25">
        <f>VLOOKUP(A403,Sheet!B$3:G$2921,5,0)</f>
        <v>1004.06</v>
      </c>
      <c r="H403" s="24">
        <f>VLOOKUP(A403,N$3:S$1271,5,FALSE)</f>
        <v>470.24</v>
      </c>
      <c r="I403" s="30">
        <f t="shared" si="37"/>
        <v>533.81999999999994</v>
      </c>
      <c r="J403" s="25">
        <f>VLOOKUP(A403,Sheet!B$3:G$2921,6,0)</f>
        <v>1004.06</v>
      </c>
      <c r="K403" s="26">
        <f t="shared" si="38"/>
        <v>470.24</v>
      </c>
      <c r="L403" s="30">
        <f t="shared" si="39"/>
        <v>533.81999999999994</v>
      </c>
      <c r="N403" t="s">
        <v>4731</v>
      </c>
      <c r="O403" t="s">
        <v>3477</v>
      </c>
      <c r="P403" t="s">
        <v>35</v>
      </c>
      <c r="Q403">
        <v>78</v>
      </c>
      <c r="R403">
        <v>393.11</v>
      </c>
      <c r="S403">
        <v>3144.88</v>
      </c>
      <c r="V403" t="str">
        <f t="shared" si="40"/>
        <v>С1545-32-1-Шваріант50</v>
      </c>
      <c r="W403" t="e">
        <f t="shared" si="41"/>
        <v>#N/A</v>
      </c>
      <c r="X403" t="s">
        <v>3477</v>
      </c>
      <c r="Y403" s="7" t="s">
        <v>35</v>
      </c>
      <c r="Z403" s="7">
        <v>78</v>
      </c>
      <c r="AA403" s="7">
        <v>393.11</v>
      </c>
      <c r="AB403" s="37">
        <v>3144.88</v>
      </c>
      <c r="AC403" s="37">
        <v>3144.88</v>
      </c>
    </row>
    <row r="404" spans="1:29" x14ac:dyDescent="0.2">
      <c r="A404" s="5" t="s">
        <v>2448</v>
      </c>
      <c r="B404" s="21" t="str">
        <f>VLOOKUP(A404,Sheet!B$3:G$2921,2,0)</f>
        <v>Демонтаж сталевих водопровiдних труб,
дiаметр труб 150 мм</v>
      </c>
      <c r="C404" s="22" t="str">
        <f>VLOOKUP(A404,Sheet!B$3:G$2921,3,0)</f>
        <v>1000м</v>
      </c>
      <c r="D404" s="23">
        <v>3.6000000000000004E-2</v>
      </c>
      <c r="E404" s="24">
        <f>VLOOKUP(A404,N$3:S$1271,4,FALSE)</f>
        <v>7.2000000000000008E-2</v>
      </c>
      <c r="F404" s="30">
        <f t="shared" si="36"/>
        <v>-3.6000000000000004E-2</v>
      </c>
      <c r="G404" s="25">
        <f>VLOOKUP(A404,Sheet!B$3:G$2921,5,0)</f>
        <v>21589.5</v>
      </c>
      <c r="H404" s="24">
        <f>VLOOKUP(A404,N$3:S$1271,5,FALSE)</f>
        <v>30387.5</v>
      </c>
      <c r="I404" s="30">
        <f t="shared" si="37"/>
        <v>-8798</v>
      </c>
      <c r="J404" s="25">
        <f>VLOOKUP(A404,Sheet!B$3:G$2921,6,0)</f>
        <v>777.22</v>
      </c>
      <c r="K404" s="26">
        <f t="shared" si="38"/>
        <v>1093.95</v>
      </c>
      <c r="L404" s="30">
        <f t="shared" si="39"/>
        <v>-316.73</v>
      </c>
      <c r="N404" t="s">
        <v>4732</v>
      </c>
      <c r="O404" t="s">
        <v>3478</v>
      </c>
      <c r="P404" t="s">
        <v>35</v>
      </c>
      <c r="Q404">
        <v>22</v>
      </c>
      <c r="R404">
        <v>274.23</v>
      </c>
      <c r="S404">
        <v>1096.92</v>
      </c>
      <c r="V404" t="str">
        <f t="shared" si="40"/>
        <v>С1545-32-1-Шваріант51</v>
      </c>
      <c r="W404" t="e">
        <f t="shared" si="41"/>
        <v>#N/A</v>
      </c>
      <c r="X404" t="s">
        <v>3478</v>
      </c>
      <c r="Y404" s="7" t="s">
        <v>35</v>
      </c>
      <c r="Z404" s="7">
        <v>22</v>
      </c>
      <c r="AA404" s="7">
        <v>274.23</v>
      </c>
      <c r="AB404" s="37">
        <v>1096.92</v>
      </c>
      <c r="AC404" s="37">
        <v>1096.92</v>
      </c>
    </row>
    <row r="405" spans="1:29" x14ac:dyDescent="0.2">
      <c r="A405" s="5" t="s">
        <v>2533</v>
      </c>
      <c r="B405" s="21" t="str">
        <f>VLOOKUP(A405,Sheet!B$3:G$2921,2,0)</f>
        <v>Укладання футляра iз стальних труб
вiдкритим способом дiаметром 300 мм</v>
      </c>
      <c r="C405" s="22" t="str">
        <f>VLOOKUP(A405,Sheet!B$3:G$2921,3,0)</f>
        <v>1000м</v>
      </c>
      <c r="D405" s="23">
        <v>7.7000000000000002E-3</v>
      </c>
      <c r="E405" s="24" t="e">
        <f>VLOOKUP(A405,N$3:S$1271,4,FALSE)</f>
        <v>#N/A</v>
      </c>
      <c r="F405" s="30">
        <f t="shared" si="36"/>
        <v>7.7000000000000002E-3</v>
      </c>
      <c r="G405" s="25">
        <f>VLOOKUP(A405,Sheet!B$3:G$2921,5,0)</f>
        <v>99064.59</v>
      </c>
      <c r="H405" s="24" t="e">
        <f>VLOOKUP(A405,N$3:S$1271,5,FALSE)</f>
        <v>#N/A</v>
      </c>
      <c r="I405" s="30">
        <f t="shared" si="37"/>
        <v>99064.59</v>
      </c>
      <c r="J405" s="25">
        <f>VLOOKUP(A405,Sheet!B$3:G$2921,6,0)</f>
        <v>762.8</v>
      </c>
      <c r="K405" s="26" t="e">
        <f t="shared" si="38"/>
        <v>#N/A</v>
      </c>
      <c r="L405" s="30">
        <f t="shared" si="39"/>
        <v>762.8</v>
      </c>
      <c r="N405" t="s">
        <v>4733</v>
      </c>
      <c r="O405" t="s">
        <v>3479</v>
      </c>
      <c r="P405" t="s">
        <v>35</v>
      </c>
      <c r="Q405">
        <v>16</v>
      </c>
      <c r="R405">
        <v>315.05</v>
      </c>
      <c r="S405">
        <v>3780.6</v>
      </c>
      <c r="V405" t="str">
        <f t="shared" si="40"/>
        <v>С1545-32-1-Шваріант52</v>
      </c>
      <c r="W405" t="e">
        <f t="shared" si="41"/>
        <v>#N/A</v>
      </c>
      <c r="X405" t="s">
        <v>3479</v>
      </c>
      <c r="Y405" s="7" t="s">
        <v>35</v>
      </c>
      <c r="Z405" s="7">
        <v>16</v>
      </c>
      <c r="AA405" s="7">
        <v>315.05</v>
      </c>
      <c r="AB405" s="37">
        <v>3780.6</v>
      </c>
      <c r="AC405" s="37">
        <v>3780.6</v>
      </c>
    </row>
    <row r="406" spans="1:29" x14ac:dyDescent="0.2">
      <c r="A406" s="5" t="s">
        <v>826</v>
      </c>
      <c r="B406" s="21" t="str">
        <f>VLOOKUP(A406,Sheet!B$3:G$2921,2,0)</f>
        <v>Ізоляція трубопроводів трубками із
спіненого каучуку, поліетилену</v>
      </c>
      <c r="C406" s="22" t="str">
        <f>VLOOKUP(A406,Sheet!B$3:G$2921,3,0)</f>
        <v>10 м</v>
      </c>
      <c r="D406" s="23">
        <v>97.5</v>
      </c>
      <c r="E406" s="24">
        <f>VLOOKUP(A406,N$3:S$1271,4,FALSE)</f>
        <v>104.89999999999999</v>
      </c>
      <c r="F406" s="30">
        <f t="shared" si="36"/>
        <v>-7.3999999999999915</v>
      </c>
      <c r="G406" s="25">
        <f>VLOOKUP(A406,Sheet!B$3:G$2921,5,0)</f>
        <v>234.29</v>
      </c>
      <c r="H406" s="24">
        <f>VLOOKUP(A406,N$3:S$1271,5,FALSE)</f>
        <v>235.24</v>
      </c>
      <c r="I406" s="30">
        <f t="shared" si="37"/>
        <v>-0.95000000000001705</v>
      </c>
      <c r="J406" s="25">
        <f>VLOOKUP(A406,Sheet!B$3:G$2921,6,0)</f>
        <v>2249.1799999999998</v>
      </c>
      <c r="K406" s="26">
        <f t="shared" si="38"/>
        <v>2258.3000000000002</v>
      </c>
      <c r="L406" s="30">
        <f t="shared" si="39"/>
        <v>-9.1200000000003456</v>
      </c>
      <c r="N406" t="s">
        <v>4734</v>
      </c>
      <c r="O406" t="s">
        <v>3480</v>
      </c>
      <c r="P406" t="s">
        <v>35</v>
      </c>
      <c r="Q406">
        <v>56</v>
      </c>
      <c r="R406">
        <v>471.16</v>
      </c>
      <c r="S406">
        <v>2826.96</v>
      </c>
      <c r="V406" t="str">
        <f t="shared" si="40"/>
        <v>С1545-32-1-Шваріант53</v>
      </c>
      <c r="W406" t="e">
        <f t="shared" si="41"/>
        <v>#N/A</v>
      </c>
      <c r="X406" t="s">
        <v>3480</v>
      </c>
      <c r="Y406" s="7" t="s">
        <v>35</v>
      </c>
      <c r="Z406" s="7">
        <v>56</v>
      </c>
      <c r="AA406" s="7">
        <v>471.16</v>
      </c>
      <c r="AB406" s="37">
        <v>2826.96</v>
      </c>
      <c r="AC406" s="37">
        <v>2826.96</v>
      </c>
    </row>
    <row r="407" spans="1:29" x14ac:dyDescent="0.2">
      <c r="A407" s="5" t="s">
        <v>1428</v>
      </c>
      <c r="B407" s="21" t="str">
        <f>VLOOKUP(A407,Sheet!B$3:G$2921,2,0)</f>
        <v>Iзоляцiя трубопроводiв дiаметром 25 мм
напiвцилiндрами з мiнеральної вати на
синтетичному зв'язуючому, товщина
iзоляцiйного шару 40 мм</v>
      </c>
      <c r="C407" s="22" t="str">
        <f>VLOOKUP(A407,Sheet!B$3:G$2921,3,0)</f>
        <v>10м</v>
      </c>
      <c r="D407" s="23">
        <v>0.65</v>
      </c>
      <c r="E407" s="24" t="e">
        <f>VLOOKUP(A407,N$3:S$1271,4,FALSE)</f>
        <v>#N/A</v>
      </c>
      <c r="F407" s="30">
        <f t="shared" si="36"/>
        <v>0.65</v>
      </c>
      <c r="G407" s="25">
        <f>VLOOKUP(A407,Sheet!B$3:G$2921,5,0)</f>
        <v>222.93</v>
      </c>
      <c r="H407" s="24" t="e">
        <f>VLOOKUP(A407,N$3:S$1271,5,FALSE)</f>
        <v>#N/A</v>
      </c>
      <c r="I407" s="30">
        <f t="shared" si="37"/>
        <v>222.93</v>
      </c>
      <c r="J407" s="25">
        <f>VLOOKUP(A407,Sheet!B$3:G$2921,6,0)</f>
        <v>144.9</v>
      </c>
      <c r="K407" s="26" t="e">
        <f t="shared" si="38"/>
        <v>#N/A</v>
      </c>
      <c r="L407" s="30">
        <f t="shared" si="39"/>
        <v>144.9</v>
      </c>
      <c r="N407" t="s">
        <v>4735</v>
      </c>
      <c r="O407" t="s">
        <v>3481</v>
      </c>
      <c r="P407" t="s">
        <v>35</v>
      </c>
      <c r="Q407">
        <v>118</v>
      </c>
      <c r="R407">
        <v>166.78</v>
      </c>
      <c r="S407">
        <v>8672.56</v>
      </c>
      <c r="V407" t="str">
        <f t="shared" si="40"/>
        <v>С1545-32-1-Шваріант54</v>
      </c>
      <c r="W407" t="e">
        <f t="shared" si="41"/>
        <v>#N/A</v>
      </c>
      <c r="X407" t="s">
        <v>3481</v>
      </c>
      <c r="Y407" s="7" t="s">
        <v>35</v>
      </c>
      <c r="Z407" s="7">
        <v>118</v>
      </c>
      <c r="AA407" s="7">
        <v>166.78</v>
      </c>
      <c r="AB407" s="37">
        <v>8672.56</v>
      </c>
      <c r="AC407" s="37">
        <v>8672.56</v>
      </c>
    </row>
    <row r="408" spans="1:29" x14ac:dyDescent="0.2">
      <c r="A408" s="5" t="s">
        <v>1442</v>
      </c>
      <c r="B408" s="21" t="str">
        <f>VLOOKUP(A408,Sheet!B$3:G$2921,2,0)</f>
        <v>Iзоляцiя трубопроводiв дiаметром 76 мм
напiвцилiндрами з мiнеральної вати на
синтетичному зв'язуючому, товщина
iзоляцiйного шару до 40 мм</v>
      </c>
      <c r="C408" s="22" t="str">
        <f>VLOOKUP(A408,Sheet!B$3:G$2921,3,0)</f>
        <v>10м</v>
      </c>
      <c r="D408" s="23">
        <v>2.6</v>
      </c>
      <c r="E408" s="24" t="e">
        <f>VLOOKUP(A408,N$3:S$1271,4,FALSE)</f>
        <v>#N/A</v>
      </c>
      <c r="F408" s="30">
        <f t="shared" si="36"/>
        <v>2.6</v>
      </c>
      <c r="G408" s="25">
        <f>VLOOKUP(A408,Sheet!B$3:G$2921,5,0)</f>
        <v>341.46</v>
      </c>
      <c r="H408" s="24" t="e">
        <f>VLOOKUP(A408,N$3:S$1271,5,FALSE)</f>
        <v>#N/A</v>
      </c>
      <c r="I408" s="30">
        <f t="shared" si="37"/>
        <v>341.46</v>
      </c>
      <c r="J408" s="25">
        <f>VLOOKUP(A408,Sheet!B$3:G$2921,6,0)</f>
        <v>887.8</v>
      </c>
      <c r="K408" s="26" t="e">
        <f t="shared" si="38"/>
        <v>#N/A</v>
      </c>
      <c r="L408" s="30">
        <f t="shared" si="39"/>
        <v>887.8</v>
      </c>
      <c r="N408" t="s">
        <v>4736</v>
      </c>
      <c r="O408" t="s">
        <v>3482</v>
      </c>
      <c r="P408" t="s">
        <v>35</v>
      </c>
      <c r="Q408">
        <v>16</v>
      </c>
      <c r="R408">
        <v>876.43</v>
      </c>
      <c r="S408">
        <v>14022.88</v>
      </c>
      <c r="V408" t="str">
        <f t="shared" si="40"/>
        <v>С1545-32-1-Шваріант55</v>
      </c>
      <c r="W408" t="e">
        <f t="shared" si="41"/>
        <v>#N/A</v>
      </c>
      <c r="X408" t="s">
        <v>3482</v>
      </c>
      <c r="Y408" s="7" t="s">
        <v>35</v>
      </c>
      <c r="Z408" s="7">
        <v>16</v>
      </c>
      <c r="AA408" s="7">
        <v>876.43</v>
      </c>
      <c r="AB408" s="37">
        <v>14022.88</v>
      </c>
      <c r="AC408" s="37">
        <v>14022.88</v>
      </c>
    </row>
    <row r="409" spans="1:29" x14ac:dyDescent="0.2">
      <c r="A409" s="5" t="s">
        <v>1494</v>
      </c>
      <c r="B409" s="21" t="str">
        <f>VLOOKUP(A409,Sheet!B$3:G$2921,2,0)</f>
        <v>Iзоляцiя трубопроводiв дiаметром 89 мм
напiвцилiндрами з мiнеральної вати на
синтетичному зв'язуючому, товщина
iзоляцiйного шару 40 мм</v>
      </c>
      <c r="C409" s="22" t="str">
        <f>VLOOKUP(A409,Sheet!B$3:G$2921,3,0)</f>
        <v>10м</v>
      </c>
      <c r="D409" s="23">
        <v>10</v>
      </c>
      <c r="E409" s="24" t="e">
        <f>VLOOKUP(A409,N$3:S$1271,4,FALSE)</f>
        <v>#N/A</v>
      </c>
      <c r="F409" s="30">
        <f t="shared" si="36"/>
        <v>10</v>
      </c>
      <c r="G409" s="25">
        <f>VLOOKUP(A409,Sheet!B$3:G$2921,5,0)</f>
        <v>406.12</v>
      </c>
      <c r="H409" s="24" t="e">
        <f>VLOOKUP(A409,N$3:S$1271,5,FALSE)</f>
        <v>#N/A</v>
      </c>
      <c r="I409" s="30">
        <f t="shared" si="37"/>
        <v>406.12</v>
      </c>
      <c r="J409" s="25">
        <f>VLOOKUP(A409,Sheet!B$3:G$2921,6,0)</f>
        <v>4061.2</v>
      </c>
      <c r="K409" s="26" t="e">
        <f t="shared" si="38"/>
        <v>#N/A</v>
      </c>
      <c r="L409" s="30">
        <f t="shared" si="39"/>
        <v>4061.2</v>
      </c>
      <c r="N409" t="s">
        <v>4737</v>
      </c>
      <c r="O409" t="s">
        <v>3483</v>
      </c>
      <c r="P409" t="s">
        <v>35</v>
      </c>
      <c r="Q409">
        <v>2</v>
      </c>
      <c r="R409">
        <v>1312.42</v>
      </c>
      <c r="S409">
        <v>2624.84</v>
      </c>
      <c r="V409" t="str">
        <f t="shared" si="40"/>
        <v>С1545-32-1-Шваріант56</v>
      </c>
      <c r="W409" t="e">
        <f t="shared" si="41"/>
        <v>#N/A</v>
      </c>
      <c r="X409" t="s">
        <v>3483</v>
      </c>
      <c r="Y409" s="7" t="s">
        <v>35</v>
      </c>
      <c r="Z409" s="7">
        <v>2</v>
      </c>
      <c r="AA409" s="7">
        <v>1312.42</v>
      </c>
      <c r="AB409" s="37">
        <v>2624.84</v>
      </c>
      <c r="AC409" s="37">
        <v>2624.84</v>
      </c>
    </row>
    <row r="410" spans="1:29" x14ac:dyDescent="0.2">
      <c r="A410" s="5" t="s">
        <v>1446</v>
      </c>
      <c r="B410" s="21" t="str">
        <f>VLOOKUP(A410,Sheet!B$3:G$2921,2,0)</f>
        <v>Iзоляцiя трубопроводiв дiаметром 108 мм
напiвцилiндрами з мiнеральної вати на
синтетичному зв'язуючому, товщина
iзоляцiйного шару 40 мм</v>
      </c>
      <c r="C410" s="22" t="str">
        <f>VLOOKUP(A410,Sheet!B$3:G$2921,3,0)</f>
        <v>10м</v>
      </c>
      <c r="D410" s="23">
        <v>0.35</v>
      </c>
      <c r="E410" s="24" t="e">
        <f>VLOOKUP(A410,N$3:S$1271,4,FALSE)</f>
        <v>#N/A</v>
      </c>
      <c r="F410" s="30">
        <f t="shared" si="36"/>
        <v>0.35</v>
      </c>
      <c r="G410" s="25">
        <f>VLOOKUP(A410,Sheet!B$3:G$2921,5,0)</f>
        <v>395.34</v>
      </c>
      <c r="H410" s="24" t="e">
        <f>VLOOKUP(A410,N$3:S$1271,5,FALSE)</f>
        <v>#N/A</v>
      </c>
      <c r="I410" s="30">
        <f t="shared" si="37"/>
        <v>395.34</v>
      </c>
      <c r="J410" s="25">
        <f>VLOOKUP(A410,Sheet!B$3:G$2921,6,0)</f>
        <v>138.37</v>
      </c>
      <c r="K410" s="26" t="e">
        <f t="shared" si="38"/>
        <v>#N/A</v>
      </c>
      <c r="L410" s="30">
        <f t="shared" si="39"/>
        <v>138.37</v>
      </c>
      <c r="N410" t="s">
        <v>4738</v>
      </c>
      <c r="O410" t="s">
        <v>3484</v>
      </c>
      <c r="P410" t="s">
        <v>35</v>
      </c>
      <c r="Q410">
        <v>2</v>
      </c>
      <c r="R410">
        <v>665.84</v>
      </c>
      <c r="S410">
        <v>1331.68</v>
      </c>
      <c r="V410" t="str">
        <f t="shared" si="40"/>
        <v>С1545-32-1-Шваріант57</v>
      </c>
      <c r="W410" t="e">
        <f t="shared" si="41"/>
        <v>#N/A</v>
      </c>
      <c r="X410" t="s">
        <v>3484</v>
      </c>
      <c r="Y410" s="7" t="s">
        <v>35</v>
      </c>
      <c r="Z410" s="7">
        <v>2</v>
      </c>
      <c r="AA410" s="7">
        <v>665.84</v>
      </c>
      <c r="AB410" s="37">
        <v>1331.68</v>
      </c>
      <c r="AC410" s="37">
        <v>1331.68</v>
      </c>
    </row>
    <row r="411" spans="1:29" x14ac:dyDescent="0.2">
      <c r="A411" s="5" t="s">
        <v>1433</v>
      </c>
      <c r="B411" s="21" t="str">
        <f>VLOOKUP(A411,Sheet!B$3:G$2921,2,0)</f>
        <v>Iзоляцiя трубопроводiв дiаметром 32 мм
напiвцилiндрами з мiнеральної вати на
синтетичному зв'язуючому, товщина
iзоляцiйного шару 30 мм</v>
      </c>
      <c r="C411" s="22" t="str">
        <f>VLOOKUP(A411,Sheet!B$3:G$2921,3,0)</f>
        <v>10м</v>
      </c>
      <c r="D411" s="23">
        <v>0.55000000000000004</v>
      </c>
      <c r="E411" s="24" t="e">
        <f>VLOOKUP(A411,N$3:S$1271,4,FALSE)</f>
        <v>#N/A</v>
      </c>
      <c r="F411" s="30">
        <f t="shared" si="36"/>
        <v>0.55000000000000004</v>
      </c>
      <c r="G411" s="25">
        <f>VLOOKUP(A411,Sheet!B$3:G$2921,5,0)</f>
        <v>222.93</v>
      </c>
      <c r="H411" s="24" t="e">
        <f>VLOOKUP(A411,N$3:S$1271,5,FALSE)</f>
        <v>#N/A</v>
      </c>
      <c r="I411" s="30">
        <f t="shared" si="37"/>
        <v>222.93</v>
      </c>
      <c r="J411" s="25">
        <f>VLOOKUP(A411,Sheet!B$3:G$2921,6,0)</f>
        <v>122.61</v>
      </c>
      <c r="K411" s="26" t="e">
        <f t="shared" si="38"/>
        <v>#N/A</v>
      </c>
      <c r="L411" s="30">
        <f t="shared" si="39"/>
        <v>122.61</v>
      </c>
      <c r="N411" t="s">
        <v>4739</v>
      </c>
      <c r="O411" t="s">
        <v>3485</v>
      </c>
      <c r="P411" t="s">
        <v>35</v>
      </c>
      <c r="Q411">
        <v>4</v>
      </c>
      <c r="R411">
        <v>1491.73</v>
      </c>
      <c r="S411">
        <v>5966.92</v>
      </c>
      <c r="V411" t="str">
        <f t="shared" si="40"/>
        <v>С1545-32-1-Шваріант58</v>
      </c>
      <c r="W411" t="e">
        <f t="shared" si="41"/>
        <v>#N/A</v>
      </c>
      <c r="X411" t="s">
        <v>3485</v>
      </c>
      <c r="Y411" s="7" t="s">
        <v>35</v>
      </c>
      <c r="Z411" s="7">
        <v>4</v>
      </c>
      <c r="AA411" s="7">
        <v>1491.73</v>
      </c>
      <c r="AB411" s="37">
        <v>5966.92</v>
      </c>
      <c r="AC411" s="37">
        <v>5966.92</v>
      </c>
    </row>
    <row r="412" spans="1:29" x14ac:dyDescent="0.2">
      <c r="A412" s="5" t="s">
        <v>1210</v>
      </c>
      <c r="B412" s="21" t="str">
        <f>VLOOKUP(A412,Sheet!B$3:G$2921,2,0)</f>
        <v>Iзоляцiя плоских поверхонь плитами
мiнераловатними</v>
      </c>
      <c r="C412" s="22" t="str">
        <f>VLOOKUP(A412,Sheet!B$3:G$2921,3,0)</f>
        <v>10 м2</v>
      </c>
      <c r="D412" s="23">
        <v>66.391999999999996</v>
      </c>
      <c r="E412" s="24" t="e">
        <f>VLOOKUP(A412,N$3:S$1271,4,FALSE)</f>
        <v>#N/A</v>
      </c>
      <c r="F412" s="30">
        <f t="shared" si="36"/>
        <v>66.391999999999996</v>
      </c>
      <c r="G412" s="25">
        <f>VLOOKUP(A412,Sheet!B$3:G$2921,5,0)</f>
        <v>732.57</v>
      </c>
      <c r="H412" s="24" t="e">
        <f>VLOOKUP(A412,N$3:S$1271,5,FALSE)</f>
        <v>#N/A</v>
      </c>
      <c r="I412" s="30">
        <f t="shared" si="37"/>
        <v>732.57</v>
      </c>
      <c r="J412" s="25">
        <f>VLOOKUP(A412,Sheet!B$3:G$2921,6,0)</f>
        <v>1007.28</v>
      </c>
      <c r="K412" s="26" t="e">
        <f t="shared" si="38"/>
        <v>#N/A</v>
      </c>
      <c r="L412" s="30">
        <f t="shared" si="39"/>
        <v>1007.28</v>
      </c>
      <c r="N412" t="s">
        <v>4740</v>
      </c>
      <c r="O412" t="s">
        <v>3486</v>
      </c>
      <c r="P412" t="s">
        <v>35</v>
      </c>
      <c r="Q412">
        <v>38</v>
      </c>
      <c r="R412">
        <v>231.36</v>
      </c>
      <c r="S412">
        <v>8791.68</v>
      </c>
      <c r="V412" t="str">
        <f t="shared" si="40"/>
        <v>С1545-32-1-Шваріант59</v>
      </c>
      <c r="W412" t="e">
        <f t="shared" si="41"/>
        <v>#N/A</v>
      </c>
      <c r="X412" t="s">
        <v>3486</v>
      </c>
      <c r="Y412" s="7" t="s">
        <v>35</v>
      </c>
      <c r="Z412" s="7">
        <v>38</v>
      </c>
      <c r="AA412" s="7">
        <v>231.36</v>
      </c>
      <c r="AB412" s="37">
        <v>8791.68</v>
      </c>
      <c r="AC412" s="37">
        <v>8791.68</v>
      </c>
    </row>
    <row r="413" spans="1:29" x14ac:dyDescent="0.2">
      <c r="A413" s="5" t="s">
        <v>1451</v>
      </c>
      <c r="B413" s="21" t="str">
        <f>VLOOKUP(A413,Sheet!B$3:G$2921,2,0)</f>
        <v>Iзоляцiя фасонних поверхонь матами
мiнераловатними прошивними на
склотканинi або металевiй сiтцi</v>
      </c>
      <c r="C413" s="22" t="str">
        <f>VLOOKUP(A413,Sheet!B$3:G$2921,3,0)</f>
        <v>10 м2</v>
      </c>
      <c r="D413" s="23">
        <v>0.72</v>
      </c>
      <c r="E413" s="24" t="e">
        <f>VLOOKUP(A413,N$3:S$1271,4,FALSE)</f>
        <v>#N/A</v>
      </c>
      <c r="F413" s="30">
        <f t="shared" si="36"/>
        <v>0.72</v>
      </c>
      <c r="G413" s="25">
        <f>VLOOKUP(A413,Sheet!B$3:G$2921,5,0)</f>
        <v>1252.18</v>
      </c>
      <c r="H413" s="24" t="e">
        <f>VLOOKUP(A413,N$3:S$1271,5,FALSE)</f>
        <v>#N/A</v>
      </c>
      <c r="I413" s="30">
        <f t="shared" si="37"/>
        <v>1252.18</v>
      </c>
      <c r="J413" s="25">
        <f>VLOOKUP(A413,Sheet!B$3:G$2921,6,0)</f>
        <v>375.65</v>
      </c>
      <c r="K413" s="26" t="e">
        <f t="shared" si="38"/>
        <v>#N/A</v>
      </c>
      <c r="L413" s="30">
        <f t="shared" si="39"/>
        <v>375.65</v>
      </c>
      <c r="N413" t="s">
        <v>4741</v>
      </c>
      <c r="O413" t="s">
        <v>3487</v>
      </c>
      <c r="P413" t="s">
        <v>35</v>
      </c>
      <c r="Q413">
        <v>6</v>
      </c>
      <c r="R413">
        <v>630.09</v>
      </c>
      <c r="S413">
        <v>3780.54</v>
      </c>
      <c r="V413" t="str">
        <f t="shared" si="40"/>
        <v>С1545-32-1-Шваріант60</v>
      </c>
      <c r="W413" t="e">
        <f t="shared" si="41"/>
        <v>#N/A</v>
      </c>
      <c r="X413" t="s">
        <v>3487</v>
      </c>
      <c r="Y413" s="7" t="s">
        <v>35</v>
      </c>
      <c r="Z413" s="7">
        <v>6</v>
      </c>
      <c r="AA413" s="7">
        <v>630.09</v>
      </c>
      <c r="AB413" s="37">
        <v>3780.54</v>
      </c>
      <c r="AC413" s="37">
        <v>3780.54</v>
      </c>
    </row>
    <row r="414" spans="1:29" x14ac:dyDescent="0.2">
      <c r="A414" s="5" t="s">
        <v>1436</v>
      </c>
      <c r="B414" s="21" t="str">
        <f>VLOOKUP(A414,Sheet!B$3:G$2921,2,0)</f>
        <v>Iзоляцiя трубопроводiв дiаметром 38 мм
напiвцилiндрами з мiнеральної вати на
синтетичному зв'язуючому, товщина
iзоляцiйного шару 30 мм</v>
      </c>
      <c r="C414" s="22" t="str">
        <f>VLOOKUP(A414,Sheet!B$3:G$2921,3,0)</f>
        <v>10м</v>
      </c>
      <c r="D414" s="23">
        <v>0.35</v>
      </c>
      <c r="E414" s="24" t="e">
        <f>VLOOKUP(A414,N$3:S$1271,4,FALSE)</f>
        <v>#N/A</v>
      </c>
      <c r="F414" s="30">
        <f t="shared" si="36"/>
        <v>0.35</v>
      </c>
      <c r="G414" s="25">
        <f>VLOOKUP(A414,Sheet!B$3:G$2921,5,0)</f>
        <v>233.7</v>
      </c>
      <c r="H414" s="24" t="e">
        <f>VLOOKUP(A414,N$3:S$1271,5,FALSE)</f>
        <v>#N/A</v>
      </c>
      <c r="I414" s="30">
        <f t="shared" si="37"/>
        <v>233.7</v>
      </c>
      <c r="J414" s="25">
        <f>VLOOKUP(A414,Sheet!B$3:G$2921,6,0)</f>
        <v>81.8</v>
      </c>
      <c r="K414" s="26" t="e">
        <f t="shared" si="38"/>
        <v>#N/A</v>
      </c>
      <c r="L414" s="30">
        <f t="shared" si="39"/>
        <v>81.8</v>
      </c>
      <c r="N414" t="s">
        <v>4742</v>
      </c>
      <c r="O414" t="s">
        <v>3488</v>
      </c>
      <c r="P414" t="s">
        <v>35</v>
      </c>
      <c r="Q414">
        <v>2</v>
      </c>
      <c r="R414">
        <v>167.34</v>
      </c>
      <c r="S414">
        <v>334.68</v>
      </c>
      <c r="V414" t="str">
        <f t="shared" si="40"/>
        <v>С1545-32-1-Шваріант61</v>
      </c>
      <c r="W414" t="e">
        <f t="shared" si="41"/>
        <v>#N/A</v>
      </c>
      <c r="X414" t="s">
        <v>3488</v>
      </c>
      <c r="Y414" s="7" t="s">
        <v>35</v>
      </c>
      <c r="Z414" s="7">
        <v>2</v>
      </c>
      <c r="AA414" s="7">
        <v>167.34</v>
      </c>
      <c r="AB414" s="37">
        <v>334.68</v>
      </c>
      <c r="AC414" s="37">
        <v>334.68</v>
      </c>
    </row>
    <row r="415" spans="1:29" x14ac:dyDescent="0.2">
      <c r="A415" s="5" t="s">
        <v>1455</v>
      </c>
      <c r="B415" s="21" t="str">
        <f>VLOOKUP(A415,Sheet!B$3:G$2921,2,0)</f>
        <v>Покриття iзоляцiї фасонних поверхонь
оцинкованою сталлю</v>
      </c>
      <c r="C415" s="22" t="str">
        <f>VLOOKUP(A415,Sheet!B$3:G$2921,3,0)</f>
        <v>10 м2</v>
      </c>
      <c r="D415" s="23">
        <v>1.0580000000000001</v>
      </c>
      <c r="E415" s="24" t="e">
        <f>VLOOKUP(A415,N$3:S$1271,4,FALSE)</f>
        <v>#N/A</v>
      </c>
      <c r="F415" s="30">
        <f t="shared" si="36"/>
        <v>1.0580000000000001</v>
      </c>
      <c r="G415" s="25">
        <f>VLOOKUP(A415,Sheet!B$3:G$2921,5,0)</f>
        <v>2558.27</v>
      </c>
      <c r="H415" s="24" t="e">
        <f>VLOOKUP(A415,N$3:S$1271,5,FALSE)</f>
        <v>#N/A</v>
      </c>
      <c r="I415" s="30">
        <f t="shared" si="37"/>
        <v>2558.27</v>
      </c>
      <c r="J415" s="25">
        <f>VLOOKUP(A415,Sheet!B$3:G$2921,6,0)</f>
        <v>1151.22</v>
      </c>
      <c r="K415" s="26" t="e">
        <f t="shared" si="38"/>
        <v>#N/A</v>
      </c>
      <c r="L415" s="30">
        <f t="shared" si="39"/>
        <v>1151.22</v>
      </c>
      <c r="N415" t="s">
        <v>4743</v>
      </c>
      <c r="O415" t="s">
        <v>3489</v>
      </c>
      <c r="P415" t="s">
        <v>35</v>
      </c>
      <c r="Q415">
        <v>2</v>
      </c>
      <c r="R415">
        <v>470.23</v>
      </c>
      <c r="S415">
        <v>940.46</v>
      </c>
      <c r="V415" t="str">
        <f t="shared" si="40"/>
        <v>С1545-32-1-Шваріант62</v>
      </c>
      <c r="W415" t="e">
        <f t="shared" si="41"/>
        <v>#N/A</v>
      </c>
      <c r="X415" t="s">
        <v>3489</v>
      </c>
      <c r="Y415" s="7" t="s">
        <v>35</v>
      </c>
      <c r="Z415" s="7">
        <v>2</v>
      </c>
      <c r="AA415" s="7">
        <v>470.23</v>
      </c>
      <c r="AB415" s="37">
        <v>940.46</v>
      </c>
      <c r="AC415" s="37">
        <v>940.46</v>
      </c>
    </row>
    <row r="416" spans="1:29" x14ac:dyDescent="0.2">
      <c r="A416" s="5" t="s">
        <v>1439</v>
      </c>
      <c r="B416" s="21" t="str">
        <f>VLOOKUP(A416,Sheet!B$3:G$2921,2,0)</f>
        <v>Iзоляцiя трубопроводiв дiаметром 45 мм
напiвцилiндрами з мiнеральної вати на
синтетичному зв'язуючому, товщина
iзоляцiйного шару 30 мм</v>
      </c>
      <c r="C416" s="22" t="str">
        <f>VLOOKUP(A416,Sheet!B$3:G$2921,3,0)</f>
        <v>10м</v>
      </c>
      <c r="D416" s="23">
        <v>0.8</v>
      </c>
      <c r="E416" s="24" t="e">
        <f>VLOOKUP(A416,N$3:S$1271,4,FALSE)</f>
        <v>#N/A</v>
      </c>
      <c r="F416" s="30">
        <f t="shared" si="36"/>
        <v>0.8</v>
      </c>
      <c r="G416" s="25">
        <f>VLOOKUP(A416,Sheet!B$3:G$2921,5,0)</f>
        <v>244.48</v>
      </c>
      <c r="H416" s="24" t="e">
        <f>VLOOKUP(A416,N$3:S$1271,5,FALSE)</f>
        <v>#N/A</v>
      </c>
      <c r="I416" s="30">
        <f t="shared" si="37"/>
        <v>244.48</v>
      </c>
      <c r="J416" s="25">
        <f>VLOOKUP(A416,Sheet!B$3:G$2921,6,0)</f>
        <v>195.58</v>
      </c>
      <c r="K416" s="26" t="e">
        <f t="shared" si="38"/>
        <v>#N/A</v>
      </c>
      <c r="L416" s="30">
        <f t="shared" si="39"/>
        <v>195.58</v>
      </c>
      <c r="N416" t="s">
        <v>4744</v>
      </c>
      <c r="O416" t="s">
        <v>3490</v>
      </c>
      <c r="P416" t="s">
        <v>35</v>
      </c>
      <c r="Q416">
        <v>8</v>
      </c>
      <c r="R416">
        <v>471.16</v>
      </c>
      <c r="S416">
        <v>3769.28</v>
      </c>
      <c r="V416" t="str">
        <f t="shared" si="40"/>
        <v>С1545-32-1-Шваріант63</v>
      </c>
      <c r="W416" t="e">
        <f t="shared" si="41"/>
        <v>#N/A</v>
      </c>
      <c r="X416" t="s">
        <v>3490</v>
      </c>
      <c r="Y416" s="7" t="s">
        <v>35</v>
      </c>
      <c r="Z416" s="7">
        <v>8</v>
      </c>
      <c r="AA416" s="7">
        <v>471.16</v>
      </c>
      <c r="AB416" s="37">
        <v>3769.28</v>
      </c>
      <c r="AC416" s="37">
        <v>3769.28</v>
      </c>
    </row>
    <row r="417" spans="1:29" x14ac:dyDescent="0.2">
      <c r="A417" s="5" t="s">
        <v>1815</v>
      </c>
      <c r="B417" s="21" t="str">
        <f>VLOOKUP(A417,Sheet!B$3:G$2921,2,0)</f>
        <v>Гідроізоляція провідника</v>
      </c>
      <c r="C417" s="22" t="str">
        <f>VLOOKUP(A417,Sheet!B$3:G$2921,3,0)</f>
        <v>10 м</v>
      </c>
      <c r="D417" s="23">
        <v>2</v>
      </c>
      <c r="E417" s="24" t="e">
        <f>VLOOKUP(A417,N$3:S$1271,4,FALSE)</f>
        <v>#N/A</v>
      </c>
      <c r="F417" s="30">
        <f t="shared" si="36"/>
        <v>2</v>
      </c>
      <c r="G417" s="25">
        <f>VLOOKUP(A417,Sheet!B$3:G$2921,5,0)</f>
        <v>240.05</v>
      </c>
      <c r="H417" s="24" t="e">
        <f>VLOOKUP(A417,N$3:S$1271,5,FALSE)</f>
        <v>#N/A</v>
      </c>
      <c r="I417" s="30">
        <f t="shared" si="37"/>
        <v>240.05</v>
      </c>
      <c r="J417" s="25">
        <f>VLOOKUP(A417,Sheet!B$3:G$2921,6,0)</f>
        <v>480.1</v>
      </c>
      <c r="K417" s="26" t="e">
        <f t="shared" si="38"/>
        <v>#N/A</v>
      </c>
      <c r="L417" s="30">
        <f t="shared" si="39"/>
        <v>480.1</v>
      </c>
      <c r="N417" t="s">
        <v>4745</v>
      </c>
      <c r="O417" t="s">
        <v>3491</v>
      </c>
      <c r="P417" t="s">
        <v>35</v>
      </c>
      <c r="Q417">
        <v>8</v>
      </c>
      <c r="R417">
        <v>669.21</v>
      </c>
      <c r="S417">
        <v>1338.42</v>
      </c>
      <c r="V417" t="str">
        <f t="shared" si="40"/>
        <v>С1545-32-1-Шваріант64</v>
      </c>
      <c r="W417" t="e">
        <f t="shared" si="41"/>
        <v>#N/A</v>
      </c>
      <c r="X417" t="s">
        <v>3491</v>
      </c>
      <c r="Y417" s="7" t="s">
        <v>35</v>
      </c>
      <c r="Z417" s="7">
        <v>8</v>
      </c>
      <c r="AA417" s="7">
        <v>669.21</v>
      </c>
      <c r="AB417" s="37">
        <v>1338.42</v>
      </c>
      <c r="AC417" s="37">
        <v>1338.42</v>
      </c>
    </row>
    <row r="418" spans="1:29" x14ac:dyDescent="0.2">
      <c r="A418" s="5" t="s">
        <v>157</v>
      </c>
      <c r="B418" s="21" t="str">
        <f>VLOOKUP(A418,Sheet!B$3:G$2921,2,0)</f>
        <v>Теплоiзоляцiя покриттiв i перекриттiв
виробами з волокнистих i зернистих
матерiалiв "насухо"</v>
      </c>
      <c r="C418" s="22" t="str">
        <f>VLOOKUP(A418,Sheet!B$3:G$2921,3,0)</f>
        <v>1 м3</v>
      </c>
      <c r="D418" s="23">
        <v>2.1</v>
      </c>
      <c r="E418" s="24" t="e">
        <f>VLOOKUP(A418,N$3:S$1271,4,FALSE)</f>
        <v>#N/A</v>
      </c>
      <c r="F418" s="30">
        <f t="shared" si="36"/>
        <v>2.1</v>
      </c>
      <c r="G418" s="25">
        <f>VLOOKUP(A418,Sheet!B$3:G$2921,5,0)</f>
        <v>1153.6099999999999</v>
      </c>
      <c r="H418" s="24" t="e">
        <f>VLOOKUP(A418,N$3:S$1271,5,FALSE)</f>
        <v>#N/A</v>
      </c>
      <c r="I418" s="30">
        <f t="shared" si="37"/>
        <v>1153.6099999999999</v>
      </c>
      <c r="J418" s="25">
        <f>VLOOKUP(A418,Sheet!B$3:G$2921,6,0)</f>
        <v>1730.42</v>
      </c>
      <c r="K418" s="26" t="e">
        <f t="shared" si="38"/>
        <v>#N/A</v>
      </c>
      <c r="L418" s="30">
        <f t="shared" si="39"/>
        <v>1730.42</v>
      </c>
      <c r="N418" t="s">
        <v>4746</v>
      </c>
      <c r="O418" t="s">
        <v>3492</v>
      </c>
      <c r="P418" t="s">
        <v>35</v>
      </c>
      <c r="Q418">
        <v>30</v>
      </c>
      <c r="R418">
        <v>201.23</v>
      </c>
      <c r="S418">
        <v>6036.9</v>
      </c>
      <c r="V418" t="str">
        <f t="shared" si="40"/>
        <v>С1545-32-1-Шваріант65</v>
      </c>
      <c r="W418" t="e">
        <f t="shared" si="41"/>
        <v>#N/A</v>
      </c>
      <c r="X418" t="s">
        <v>3492</v>
      </c>
      <c r="Y418" s="7" t="s">
        <v>35</v>
      </c>
      <c r="Z418" s="7">
        <v>30</v>
      </c>
      <c r="AA418" s="7">
        <v>201.23</v>
      </c>
      <c r="AB418" s="37">
        <v>6036.9</v>
      </c>
      <c r="AC418" s="37">
        <v>6036.9</v>
      </c>
    </row>
    <row r="419" spans="1:29" x14ac:dyDescent="0.2">
      <c r="A419" s="5" t="s">
        <v>2400</v>
      </c>
      <c r="B419" s="21" t="str">
        <f>VLOOKUP(A419,Sheet!B$3:G$2921,2,0)</f>
        <v>Улаштування одношарової основи зі
щебеню за товщини 15 см</v>
      </c>
      <c r="C419" s="22" t="str">
        <f>VLOOKUP(A419,Sheet!B$3:G$2921,3,0)</f>
        <v>1000м2</v>
      </c>
      <c r="D419" s="23">
        <v>0.42600000000000005</v>
      </c>
      <c r="E419" s="24" t="e">
        <f>VLOOKUP(A419,N$3:S$1271,4,FALSE)</f>
        <v>#N/A</v>
      </c>
      <c r="F419" s="30">
        <f t="shared" si="36"/>
        <v>0.42600000000000005</v>
      </c>
      <c r="G419" s="25">
        <f>VLOOKUP(A419,Sheet!B$3:G$2921,5,0)</f>
        <v>219424.35</v>
      </c>
      <c r="H419" s="24" t="e">
        <f>VLOOKUP(A419,N$3:S$1271,5,FALSE)</f>
        <v>#N/A</v>
      </c>
      <c r="I419" s="30">
        <f t="shared" si="37"/>
        <v>219424.35</v>
      </c>
      <c r="J419" s="25">
        <f>VLOOKUP(A419,Sheet!B$3:G$2921,6,0)</f>
        <v>89525.13</v>
      </c>
      <c r="K419" s="26" t="e">
        <f t="shared" si="38"/>
        <v>#N/A</v>
      </c>
      <c r="L419" s="30">
        <f t="shared" si="39"/>
        <v>89525.13</v>
      </c>
      <c r="N419" t="s">
        <v>4747</v>
      </c>
      <c r="O419" t="s">
        <v>3493</v>
      </c>
      <c r="P419" t="s">
        <v>35</v>
      </c>
      <c r="Q419">
        <v>2</v>
      </c>
      <c r="R419">
        <v>298.77</v>
      </c>
      <c r="S419">
        <v>597.54</v>
      </c>
      <c r="V419" t="str">
        <f t="shared" si="40"/>
        <v>С1545-32-1-Шваріант66</v>
      </c>
      <c r="W419" t="e">
        <f t="shared" si="41"/>
        <v>#N/A</v>
      </c>
      <c r="X419" t="s">
        <v>3493</v>
      </c>
      <c r="Y419" s="7" t="s">
        <v>35</v>
      </c>
      <c r="Z419" s="7">
        <v>2</v>
      </c>
      <c r="AA419" s="7">
        <v>298.77</v>
      </c>
      <c r="AB419" s="37">
        <v>597.54</v>
      </c>
      <c r="AC419" s="37">
        <v>597.54</v>
      </c>
    </row>
    <row r="420" spans="1:29" x14ac:dyDescent="0.2">
      <c r="A420" s="5" t="s">
        <v>2384</v>
      </c>
      <c r="B420" s="21" t="str">
        <f>VLOOKUP(A420,Sheet!B$3:G$2921,2,0)</f>
        <v>Улаштування основи тротуарів із щебеню
за товщини шару 12 см</v>
      </c>
      <c r="C420" s="22" t="str">
        <f>VLOOKUP(A420,Sheet!B$3:G$2921,3,0)</f>
        <v>100м2</v>
      </c>
      <c r="D420" s="23">
        <v>2.58</v>
      </c>
      <c r="E420" s="24" t="e">
        <f>VLOOKUP(A420,N$3:S$1271,4,FALSE)</f>
        <v>#N/A</v>
      </c>
      <c r="F420" s="30">
        <f t="shared" si="36"/>
        <v>2.58</v>
      </c>
      <c r="G420" s="25">
        <f>VLOOKUP(A420,Sheet!B$3:G$2921,5,0)</f>
        <v>20497.240000000002</v>
      </c>
      <c r="H420" s="24" t="e">
        <f>VLOOKUP(A420,N$3:S$1271,5,FALSE)</f>
        <v>#N/A</v>
      </c>
      <c r="I420" s="30">
        <f t="shared" si="37"/>
        <v>20497.240000000002</v>
      </c>
      <c r="J420" s="25">
        <f>VLOOKUP(A420,Sheet!B$3:G$2921,6,0)</f>
        <v>38124.870000000003</v>
      </c>
      <c r="K420" s="26" t="e">
        <f t="shared" si="38"/>
        <v>#N/A</v>
      </c>
      <c r="L420" s="30">
        <f t="shared" si="39"/>
        <v>38124.870000000003</v>
      </c>
      <c r="N420" t="s">
        <v>4748</v>
      </c>
      <c r="O420" t="s">
        <v>3494</v>
      </c>
      <c r="P420" t="s">
        <v>35</v>
      </c>
      <c r="Q420">
        <v>2</v>
      </c>
      <c r="R420">
        <v>230.44</v>
      </c>
      <c r="S420">
        <v>460.88</v>
      </c>
      <c r="V420" t="str">
        <f t="shared" si="40"/>
        <v>С1545-32-1-Шваріант67</v>
      </c>
      <c r="W420" t="e">
        <f t="shared" si="41"/>
        <v>#N/A</v>
      </c>
      <c r="X420" t="s">
        <v>3494</v>
      </c>
      <c r="Y420" s="7" t="s">
        <v>35</v>
      </c>
      <c r="Z420" s="7">
        <v>2</v>
      </c>
      <c r="AA420" s="7">
        <v>230.44</v>
      </c>
      <c r="AB420" s="37">
        <v>460.88</v>
      </c>
      <c r="AC420" s="37">
        <v>460.88</v>
      </c>
    </row>
    <row r="421" spans="1:29" x14ac:dyDescent="0.2">
      <c r="A421" s="5" t="s">
        <v>2546</v>
      </c>
      <c r="B421" s="21" t="str">
        <f>VLOOKUP(A421,Sheet!B$3:G$2921,2,0)</f>
        <v>Улаштування основи тротуарів зі щебеню
, при зміні товщини на кожний 1 см
додавати або виключати до норми 27-17-3
(добавити) до товщини 15 см</v>
      </c>
      <c r="C421" s="22" t="str">
        <f>VLOOKUP(A421,Sheet!B$3:G$2921,3,0)</f>
        <v>100м2</v>
      </c>
      <c r="D421" s="23">
        <v>1.86</v>
      </c>
      <c r="E421" s="24" t="e">
        <f>VLOOKUP(A421,N$3:S$1271,4,FALSE)</f>
        <v>#N/A</v>
      </c>
      <c r="F421" s="30">
        <f t="shared" si="36"/>
        <v>1.86</v>
      </c>
      <c r="G421" s="25">
        <f>VLOOKUP(A421,Sheet!B$3:G$2921,5,0)</f>
        <v>3952.99</v>
      </c>
      <c r="H421" s="24" t="e">
        <f>VLOOKUP(A421,N$3:S$1271,5,FALSE)</f>
        <v>#N/A</v>
      </c>
      <c r="I421" s="30">
        <f t="shared" si="37"/>
        <v>3952.99</v>
      </c>
      <c r="J421" s="25">
        <f>VLOOKUP(A421,Sheet!B$3:G$2921,6,0)</f>
        <v>7352.56</v>
      </c>
      <c r="K421" s="26" t="e">
        <f t="shared" si="38"/>
        <v>#N/A</v>
      </c>
      <c r="L421" s="30">
        <f t="shared" si="39"/>
        <v>7352.56</v>
      </c>
      <c r="N421" t="s">
        <v>4749</v>
      </c>
      <c r="O421" t="s">
        <v>3495</v>
      </c>
      <c r="P421" t="s">
        <v>35</v>
      </c>
      <c r="Q421">
        <v>2</v>
      </c>
      <c r="R421">
        <v>778.35</v>
      </c>
      <c r="S421">
        <v>1556.7</v>
      </c>
      <c r="V421" t="str">
        <f t="shared" si="40"/>
        <v>С1545-32-1-Шваріант68</v>
      </c>
      <c r="W421" t="e">
        <f t="shared" si="41"/>
        <v>#N/A</v>
      </c>
      <c r="X421" t="s">
        <v>3495</v>
      </c>
      <c r="Y421" s="7" t="s">
        <v>35</v>
      </c>
      <c r="Z421" s="7">
        <v>2</v>
      </c>
      <c r="AA421" s="7">
        <v>778.35</v>
      </c>
      <c r="AB421" s="37">
        <v>1556.7</v>
      </c>
      <c r="AC421" s="37">
        <v>1556.7</v>
      </c>
    </row>
    <row r="422" spans="1:29" x14ac:dyDescent="0.2">
      <c r="A422" s="5" t="s">
        <v>2407</v>
      </c>
      <c r="B422" s="21" t="str">
        <f>VLOOKUP(A422,Sheet!B$3:G$2921,2,0)</f>
        <v>Улаштування асфальтобетонного
покриття доріжок і тротуарів двошарових,
верхній шар із дрібнозернистої
асфальтобетонної суміші за товщини 3 см</v>
      </c>
      <c r="C422" s="22" t="str">
        <f>VLOOKUP(A422,Sheet!B$3:G$2921,3,0)</f>
        <v>100м2</v>
      </c>
      <c r="D422" s="23">
        <v>4.26</v>
      </c>
      <c r="E422" s="24" t="e">
        <f>VLOOKUP(A422,N$3:S$1271,4,FALSE)</f>
        <v>#N/A</v>
      </c>
      <c r="F422" s="30">
        <f t="shared" si="36"/>
        <v>4.26</v>
      </c>
      <c r="G422" s="25">
        <f>VLOOKUP(A422,Sheet!B$3:G$2921,5,0)</f>
        <v>1970.57</v>
      </c>
      <c r="H422" s="24" t="e">
        <f>VLOOKUP(A422,N$3:S$1271,5,FALSE)</f>
        <v>#N/A</v>
      </c>
      <c r="I422" s="30">
        <f t="shared" si="37"/>
        <v>1970.57</v>
      </c>
      <c r="J422" s="25">
        <f>VLOOKUP(A422,Sheet!B$3:G$2921,6,0)</f>
        <v>8039.93</v>
      </c>
      <c r="K422" s="26" t="e">
        <f t="shared" si="38"/>
        <v>#N/A</v>
      </c>
      <c r="L422" s="30">
        <f t="shared" si="39"/>
        <v>8039.93</v>
      </c>
      <c r="N422" t="s">
        <v>4750</v>
      </c>
      <c r="O422" t="s">
        <v>3496</v>
      </c>
      <c r="P422" t="s">
        <v>35</v>
      </c>
      <c r="Q422">
        <v>16</v>
      </c>
      <c r="R422">
        <v>1079.55</v>
      </c>
      <c r="S422">
        <v>17272.8</v>
      </c>
      <c r="V422" t="str">
        <f t="shared" si="40"/>
        <v>С1545-32-1-Шваріант69</v>
      </c>
      <c r="W422" t="e">
        <f t="shared" si="41"/>
        <v>#N/A</v>
      </c>
      <c r="X422" t="s">
        <v>3496</v>
      </c>
      <c r="Y422" s="7" t="s">
        <v>35</v>
      </c>
      <c r="Z422" s="7">
        <v>16</v>
      </c>
      <c r="AA422" s="7">
        <v>1079.55</v>
      </c>
      <c r="AB422" s="37">
        <v>17272.8</v>
      </c>
      <c r="AC422" s="37">
        <v>17272.8</v>
      </c>
    </row>
    <row r="423" spans="1:29" x14ac:dyDescent="0.2">
      <c r="A423" s="5" t="s">
        <v>2402</v>
      </c>
      <c r="B423" s="21" t="str">
        <f>VLOOKUP(A423,Sheet!B$3:G$2921,2,0)</f>
        <v>Улаштування асфальтобетонного
покриття доріжок і тротуарів двошарових,
нижній шар із крупнозернистої
асфальтобетонної суміші за товщини 4,5
см</v>
      </c>
      <c r="C423" s="22" t="str">
        <f>VLOOKUP(A423,Sheet!B$3:G$2921,3,0)</f>
        <v>100м2</v>
      </c>
      <c r="D423" s="23">
        <v>4.26</v>
      </c>
      <c r="E423" s="24" t="e">
        <f>VLOOKUP(A423,N$3:S$1271,4,FALSE)</f>
        <v>#N/A</v>
      </c>
      <c r="F423" s="30">
        <f t="shared" si="36"/>
        <v>4.26</v>
      </c>
      <c r="G423" s="25">
        <f>VLOOKUP(A423,Sheet!B$3:G$2921,5,0)</f>
        <v>1970.57</v>
      </c>
      <c r="H423" s="24" t="e">
        <f>VLOOKUP(A423,N$3:S$1271,5,FALSE)</f>
        <v>#N/A</v>
      </c>
      <c r="I423" s="30">
        <f t="shared" si="37"/>
        <v>1970.57</v>
      </c>
      <c r="J423" s="25">
        <f>VLOOKUP(A423,Sheet!B$3:G$2921,6,0)</f>
        <v>8039.93</v>
      </c>
      <c r="K423" s="26" t="e">
        <f t="shared" si="38"/>
        <v>#N/A</v>
      </c>
      <c r="L423" s="30">
        <f t="shared" si="39"/>
        <v>8039.93</v>
      </c>
      <c r="N423" t="s">
        <v>4751</v>
      </c>
      <c r="O423" t="s">
        <v>3497</v>
      </c>
      <c r="P423" t="s">
        <v>35</v>
      </c>
      <c r="Q423">
        <v>106</v>
      </c>
      <c r="R423">
        <v>556.89</v>
      </c>
      <c r="S423">
        <v>59030.34</v>
      </c>
      <c r="V423" t="str">
        <f t="shared" si="40"/>
        <v>С1545-32-1-Шваріант70</v>
      </c>
      <c r="W423" t="e">
        <f t="shared" si="41"/>
        <v>#N/A</v>
      </c>
      <c r="X423" t="s">
        <v>3497</v>
      </c>
      <c r="Y423" s="7" t="s">
        <v>35</v>
      </c>
      <c r="Z423" s="7">
        <v>106</v>
      </c>
      <c r="AA423" s="7">
        <v>556.89</v>
      </c>
      <c r="AB423" s="37">
        <v>59030.34</v>
      </c>
      <c r="AC423" s="37">
        <v>59030.34</v>
      </c>
    </row>
    <row r="424" spans="1:29" x14ac:dyDescent="0.2">
      <c r="A424" s="5" t="s">
        <v>2551</v>
      </c>
      <c r="B424" s="21" t="str">
        <f>VLOOKUP(A424,Sheet!B$3:G$2921,2,0)</f>
        <v>Улаштування асфальтобетонного
покриття доріжок і тротуарів
одношарових, на кожні 0,5 см зміни
товщини шару додавати або вилучати
до/з норм 27-22-3 – 27-22-4 (добавити) до
товщини 4 см</v>
      </c>
      <c r="C424" s="22" t="str">
        <f>VLOOKUP(A424,Sheet!B$3:G$2921,3,0)</f>
        <v>100м2</v>
      </c>
      <c r="D424" s="23">
        <v>4.26</v>
      </c>
      <c r="E424" s="24" t="e">
        <f>VLOOKUP(A424,N$3:S$1271,4,FALSE)</f>
        <v>#N/A</v>
      </c>
      <c r="F424" s="30">
        <f t="shared" si="36"/>
        <v>4.26</v>
      </c>
      <c r="G424" s="25">
        <f>VLOOKUP(A424,Sheet!B$3:G$2921,5,0)</f>
        <v>7741.16</v>
      </c>
      <c r="H424" s="24" t="e">
        <f>VLOOKUP(A424,N$3:S$1271,5,FALSE)</f>
        <v>#N/A</v>
      </c>
      <c r="I424" s="30">
        <f t="shared" si="37"/>
        <v>7741.16</v>
      </c>
      <c r="J424" s="25">
        <f>VLOOKUP(A424,Sheet!B$3:G$2921,6,0)</f>
        <v>31583.93</v>
      </c>
      <c r="K424" s="26" t="e">
        <f t="shared" si="38"/>
        <v>#N/A</v>
      </c>
      <c r="L424" s="30">
        <f t="shared" si="39"/>
        <v>31583.93</v>
      </c>
      <c r="N424" t="s">
        <v>4752</v>
      </c>
      <c r="O424" t="s">
        <v>3498</v>
      </c>
      <c r="P424" t="s">
        <v>35</v>
      </c>
      <c r="Q424">
        <v>24</v>
      </c>
      <c r="R424">
        <v>3104.59</v>
      </c>
      <c r="S424">
        <v>74510.16</v>
      </c>
      <c r="V424" t="str">
        <f t="shared" si="40"/>
        <v>С1545-32-1-Шваріант71</v>
      </c>
      <c r="W424" t="e">
        <f t="shared" si="41"/>
        <v>#N/A</v>
      </c>
      <c r="X424" t="s">
        <v>3498</v>
      </c>
      <c r="Y424" s="7" t="s">
        <v>35</v>
      </c>
      <c r="Z424" s="7">
        <v>24</v>
      </c>
      <c r="AA424" s="7">
        <v>3104.59</v>
      </c>
      <c r="AB424" s="37">
        <v>74510.16</v>
      </c>
      <c r="AC424" s="37">
        <v>74510.16</v>
      </c>
    </row>
    <row r="425" spans="1:29" x14ac:dyDescent="0.2">
      <c r="A425" s="5" t="s">
        <v>2550</v>
      </c>
      <c r="B425" s="21" t="str">
        <f>VLOOKUP(A425,Sheet!B$3:G$2921,2,0)</f>
        <v>Улаштування асфальтобетонного покриття
доріжок і тротуарів одношарових, на кожні 0,
5 см зміни товщини шару додавати або
вилучати до/з норм 27-22-3 – 27-22-4
(додавати до товщ. 8 см)</v>
      </c>
      <c r="C425" s="22" t="str">
        <f>VLOOKUP(A425,Sheet!B$3:G$2921,3,0)</f>
        <v>100м2</v>
      </c>
      <c r="D425" s="23">
        <v>4.26</v>
      </c>
      <c r="E425" s="24" t="e">
        <f>VLOOKUP(A425,N$3:S$1271,4,FALSE)</f>
        <v>#N/A</v>
      </c>
      <c r="F425" s="30">
        <f t="shared" si="36"/>
        <v>4.26</v>
      </c>
      <c r="G425" s="25">
        <f>VLOOKUP(A425,Sheet!B$3:G$2921,5,0)</f>
        <v>563.15</v>
      </c>
      <c r="H425" s="24" t="e">
        <f>VLOOKUP(A425,N$3:S$1271,5,FALSE)</f>
        <v>#N/A</v>
      </c>
      <c r="I425" s="30">
        <f t="shared" si="37"/>
        <v>563.15</v>
      </c>
      <c r="J425" s="25">
        <f>VLOOKUP(A425,Sheet!B$3:G$2921,6,0)</f>
        <v>2297.65</v>
      </c>
      <c r="K425" s="26" t="e">
        <f t="shared" si="38"/>
        <v>#N/A</v>
      </c>
      <c r="L425" s="30">
        <f t="shared" si="39"/>
        <v>2297.65</v>
      </c>
      <c r="N425" t="s">
        <v>4753</v>
      </c>
      <c r="O425" t="s">
        <v>3499</v>
      </c>
      <c r="P425" t="s">
        <v>35</v>
      </c>
      <c r="Q425">
        <v>24</v>
      </c>
      <c r="R425">
        <v>1732.85</v>
      </c>
      <c r="S425">
        <v>41588.400000000001</v>
      </c>
      <c r="V425" t="str">
        <f t="shared" si="40"/>
        <v>С1545-32-1-Шваріант72</v>
      </c>
      <c r="W425" t="e">
        <f t="shared" si="41"/>
        <v>#N/A</v>
      </c>
      <c r="X425" t="s">
        <v>3499</v>
      </c>
      <c r="Y425" s="7" t="s">
        <v>35</v>
      </c>
      <c r="Z425" s="7">
        <v>24</v>
      </c>
      <c r="AA425" s="7">
        <v>1732.85</v>
      </c>
      <c r="AB425" s="37">
        <v>41588.400000000001</v>
      </c>
      <c r="AC425" s="37">
        <v>41588.400000000001</v>
      </c>
    </row>
    <row r="426" spans="1:29" x14ac:dyDescent="0.2">
      <c r="A426" s="5" t="s">
        <v>2390</v>
      </c>
      <c r="B426" s="21" t="str">
        <f>VLOOKUP(A426,Sheet!B$3:G$2921,2,0)</f>
        <v>Улаштування покриття з фігурних
елементів мощення з використанням
готової піщано-цементної суміші
тротуарів, шириною до 2 м</v>
      </c>
      <c r="C426" s="22" t="str">
        <f>VLOOKUP(A426,Sheet!B$3:G$2921,3,0)</f>
        <v>1000 м2</v>
      </c>
      <c r="D426" s="23">
        <v>0.25800000000000001</v>
      </c>
      <c r="E426" s="24" t="e">
        <f>VLOOKUP(A426,N$3:S$1271,4,FALSE)</f>
        <v>#N/A</v>
      </c>
      <c r="F426" s="30">
        <f t="shared" si="36"/>
        <v>0.25800000000000001</v>
      </c>
      <c r="G426" s="25">
        <f>VLOOKUP(A426,Sheet!B$3:G$2921,5,0)</f>
        <v>75989.89</v>
      </c>
      <c r="H426" s="24" t="e">
        <f>VLOOKUP(A426,N$3:S$1271,5,FALSE)</f>
        <v>#N/A</v>
      </c>
      <c r="I426" s="30">
        <f t="shared" si="37"/>
        <v>75989.89</v>
      </c>
      <c r="J426" s="25">
        <f>VLOOKUP(A426,Sheet!B$3:G$2921,6,0)</f>
        <v>14134.12</v>
      </c>
      <c r="K426" s="26" t="e">
        <f t="shared" si="38"/>
        <v>#N/A</v>
      </c>
      <c r="L426" s="30">
        <f t="shared" si="39"/>
        <v>14134.12</v>
      </c>
      <c r="N426" t="s">
        <v>4754</v>
      </c>
      <c r="O426" t="s">
        <v>3500</v>
      </c>
      <c r="P426" t="s">
        <v>35</v>
      </c>
      <c r="Q426">
        <v>2</v>
      </c>
      <c r="R426">
        <v>469.85</v>
      </c>
      <c r="S426">
        <v>939.7</v>
      </c>
      <c r="V426" t="str">
        <f t="shared" si="40"/>
        <v>С1545-32-1-Шваріант73</v>
      </c>
      <c r="W426" t="e">
        <f t="shared" si="41"/>
        <v>#N/A</v>
      </c>
      <c r="X426" t="s">
        <v>3500</v>
      </c>
      <c r="Y426" s="7" t="s">
        <v>35</v>
      </c>
      <c r="Z426" s="7">
        <v>2</v>
      </c>
      <c r="AA426" s="7">
        <v>469.85</v>
      </c>
      <c r="AB426" s="37">
        <v>939.7</v>
      </c>
      <c r="AC426" s="37">
        <v>939.7</v>
      </c>
    </row>
    <row r="427" spans="1:29" x14ac:dyDescent="0.2">
      <c r="A427" s="5" t="s">
        <v>2553</v>
      </c>
      <c r="B427" s="21" t="str">
        <f>VLOOKUP(A427,Sheet!B$3:G$2921,2,0)</f>
        <v>Розбирання покриття з фігурних
елементів мощення (15% в сміття)</v>
      </c>
      <c r="C427" s="22" t="str">
        <f>VLOOKUP(A427,Sheet!B$3:G$2921,3,0)</f>
        <v>1000 м2</v>
      </c>
      <c r="D427" s="23">
        <v>8.500000000000002E-2</v>
      </c>
      <c r="E427" s="24" t="e">
        <f>VLOOKUP(A427,N$3:S$1271,4,FALSE)</f>
        <v>#N/A</v>
      </c>
      <c r="F427" s="30">
        <f t="shared" si="36"/>
        <v>8.500000000000002E-2</v>
      </c>
      <c r="G427" s="25">
        <f>VLOOKUP(A427,Sheet!B$3:G$2921,5,0)</f>
        <v>55895.51</v>
      </c>
      <c r="H427" s="24" t="e">
        <f>VLOOKUP(A427,N$3:S$1271,5,FALSE)</f>
        <v>#N/A</v>
      </c>
      <c r="I427" s="30">
        <f t="shared" si="37"/>
        <v>55895.51</v>
      </c>
      <c r="J427" s="25">
        <f>VLOOKUP(A427,Sheet!B$3:G$2921,6,0)</f>
        <v>4751.12</v>
      </c>
      <c r="K427" s="26" t="e">
        <f t="shared" si="38"/>
        <v>#N/A</v>
      </c>
      <c r="L427" s="30">
        <f t="shared" si="39"/>
        <v>4751.12</v>
      </c>
      <c r="N427" t="s">
        <v>4755</v>
      </c>
      <c r="O427" t="s">
        <v>3501</v>
      </c>
      <c r="P427" t="s">
        <v>35</v>
      </c>
      <c r="Q427">
        <v>2</v>
      </c>
      <c r="R427">
        <v>1557.63</v>
      </c>
      <c r="S427">
        <v>3115.26</v>
      </c>
      <c r="V427" t="str">
        <f t="shared" si="40"/>
        <v>С1545-32-1-Шваріант74</v>
      </c>
      <c r="W427" t="e">
        <f t="shared" si="41"/>
        <v>#N/A</v>
      </c>
      <c r="X427" t="s">
        <v>3501</v>
      </c>
      <c r="Y427" s="7" t="s">
        <v>35</v>
      </c>
      <c r="Z427" s="7">
        <v>2</v>
      </c>
      <c r="AA427" s="7">
        <v>1557.63</v>
      </c>
      <c r="AB427" s="37">
        <v>3115.26</v>
      </c>
      <c r="AC427" s="37">
        <v>3115.26</v>
      </c>
    </row>
    <row r="428" spans="1:29" x14ac:dyDescent="0.2">
      <c r="A428" s="5" t="s">
        <v>648</v>
      </c>
      <c r="B428" s="21" t="str">
        <f>VLOOKUP(A428,Sheet!B$3:G$2921,2,0)</f>
        <v>Установлення бетонних бортових каменів
на бетонну основу до 100 мм</v>
      </c>
      <c r="C428" s="22" t="str">
        <f>VLOOKUP(A428,Sheet!B$3:G$2921,3,0)</f>
        <v>100 м</v>
      </c>
      <c r="D428" s="23">
        <v>0.501</v>
      </c>
      <c r="E428" s="24">
        <f>VLOOKUP(A428,N$3:S$1271,4,FALSE)</f>
        <v>2.2000000000000002</v>
      </c>
      <c r="F428" s="30">
        <f t="shared" si="36"/>
        <v>-1.6990000000000003</v>
      </c>
      <c r="G428" s="25">
        <f>VLOOKUP(A428,Sheet!B$3:G$2921,5,0)</f>
        <v>7718.38</v>
      </c>
      <c r="H428" s="24">
        <f>VLOOKUP(A428,N$3:S$1271,5,FALSE)</f>
        <v>20231.009999999998</v>
      </c>
      <c r="I428" s="30">
        <f t="shared" si="37"/>
        <v>-12512.629999999997</v>
      </c>
      <c r="J428" s="25">
        <f>VLOOKUP(A428,Sheet!B$3:G$2921,6,0)</f>
        <v>239.27</v>
      </c>
      <c r="K428" s="26">
        <f t="shared" si="38"/>
        <v>44508.22</v>
      </c>
      <c r="L428" s="30">
        <f t="shared" si="39"/>
        <v>-44268.950000000004</v>
      </c>
      <c r="N428" t="s">
        <v>4756</v>
      </c>
      <c r="O428" t="s">
        <v>3502</v>
      </c>
      <c r="P428" t="s">
        <v>35</v>
      </c>
      <c r="Q428">
        <v>4</v>
      </c>
      <c r="R428">
        <v>1628.58</v>
      </c>
      <c r="S428">
        <v>6514.32</v>
      </c>
      <c r="V428" t="str">
        <f t="shared" si="40"/>
        <v>С1545-32-1-Шваріант75</v>
      </c>
      <c r="W428" t="e">
        <f t="shared" si="41"/>
        <v>#N/A</v>
      </c>
      <c r="X428" t="s">
        <v>3502</v>
      </c>
      <c r="Y428" s="7" t="s">
        <v>35</v>
      </c>
      <c r="Z428" s="7">
        <v>4</v>
      </c>
      <c r="AA428" s="7">
        <v>1628.58</v>
      </c>
      <c r="AB428" s="37">
        <v>6514.32</v>
      </c>
      <c r="AC428" s="37">
        <v>6514.32</v>
      </c>
    </row>
    <row r="429" spans="1:29" x14ac:dyDescent="0.2">
      <c r="A429" s="5" t="s">
        <v>2412</v>
      </c>
      <c r="B429" s="21" t="str">
        <f>VLOOKUP(A429,Sheet!B$3:G$2921,2,0)</f>
        <v>Установлення бетонних бортових каменів
на бетонну основу понад 100 мм до 150 мм</v>
      </c>
      <c r="C429" s="22" t="str">
        <f>VLOOKUP(A429,Sheet!B$3:G$2921,3,0)</f>
        <v>100 м</v>
      </c>
      <c r="D429" s="23">
        <v>0.65000000000000013</v>
      </c>
      <c r="E429" s="24" t="e">
        <f>VLOOKUP(A429,N$3:S$1271,4,FALSE)</f>
        <v>#N/A</v>
      </c>
      <c r="F429" s="30">
        <f t="shared" si="36"/>
        <v>0.65000000000000013</v>
      </c>
      <c r="G429" s="25">
        <f>VLOOKUP(A429,Sheet!B$3:G$2921,5,0)</f>
        <v>8389.52</v>
      </c>
      <c r="H429" s="24" t="e">
        <f>VLOOKUP(A429,N$3:S$1271,5,FALSE)</f>
        <v>#N/A</v>
      </c>
      <c r="I429" s="30">
        <f t="shared" si="37"/>
        <v>8389.52</v>
      </c>
      <c r="J429" s="25">
        <f>VLOOKUP(A429,Sheet!B$3:G$2921,6,0)</f>
        <v>419.48</v>
      </c>
      <c r="K429" s="26" t="e">
        <f t="shared" si="38"/>
        <v>#N/A</v>
      </c>
      <c r="L429" s="30">
        <f t="shared" si="39"/>
        <v>419.48</v>
      </c>
      <c r="N429" t="s">
        <v>4757</v>
      </c>
      <c r="O429" t="s">
        <v>3503</v>
      </c>
      <c r="P429" t="s">
        <v>35</v>
      </c>
      <c r="Q429">
        <v>2</v>
      </c>
      <c r="R429">
        <v>3362.73</v>
      </c>
      <c r="S429">
        <v>6725.46</v>
      </c>
      <c r="V429" t="str">
        <f t="shared" si="40"/>
        <v>С1545-32-1-Шваріант76</v>
      </c>
      <c r="W429" t="e">
        <f t="shared" si="41"/>
        <v>#N/A</v>
      </c>
      <c r="X429" t="s">
        <v>3503</v>
      </c>
      <c r="Y429" s="7" t="s">
        <v>35</v>
      </c>
      <c r="Z429" s="7">
        <v>2</v>
      </c>
      <c r="AA429" s="7">
        <v>3362.73</v>
      </c>
      <c r="AB429" s="37">
        <v>6725.46</v>
      </c>
      <c r="AC429" s="37">
        <v>6725.46</v>
      </c>
    </row>
    <row r="430" spans="1:29" x14ac:dyDescent="0.2">
      <c r="A430" s="5" t="s">
        <v>2418</v>
      </c>
      <c r="B430" s="21" t="str">
        <f>VLOOKUP(A430,Sheet!B$3:G$2921,2,0)</f>
        <v>Розбирання дорожніх покриттів та основ
щебеневих</v>
      </c>
      <c r="C430" s="22" t="str">
        <f>VLOOKUP(A430,Sheet!B$3:G$2921,3,0)</f>
        <v>100 м3</v>
      </c>
      <c r="D430" s="23">
        <v>0.10200000000000001</v>
      </c>
      <c r="E430" s="24" t="e">
        <f>VLOOKUP(A430,N$3:S$1271,4,FALSE)</f>
        <v>#N/A</v>
      </c>
      <c r="F430" s="30">
        <f t="shared" si="36"/>
        <v>0.10200000000000001</v>
      </c>
      <c r="G430" s="25">
        <f>VLOOKUP(A430,Sheet!B$3:G$2921,5,0)</f>
        <v>2645.04</v>
      </c>
      <c r="H430" s="24" t="e">
        <f>VLOOKUP(A430,N$3:S$1271,5,FALSE)</f>
        <v>#N/A</v>
      </c>
      <c r="I430" s="30">
        <f t="shared" si="37"/>
        <v>2645.04</v>
      </c>
      <c r="J430" s="25">
        <f>VLOOKUP(A430,Sheet!B$3:G$2921,6,0)</f>
        <v>269.79000000000002</v>
      </c>
      <c r="K430" s="26" t="e">
        <f t="shared" si="38"/>
        <v>#N/A</v>
      </c>
      <c r="L430" s="30">
        <f t="shared" si="39"/>
        <v>269.79000000000002</v>
      </c>
      <c r="N430" t="s">
        <v>4758</v>
      </c>
      <c r="O430" t="s">
        <v>3497</v>
      </c>
      <c r="P430" t="s">
        <v>35</v>
      </c>
      <c r="Q430">
        <v>28</v>
      </c>
      <c r="R430">
        <v>556.89</v>
      </c>
      <c r="S430">
        <v>15592.92</v>
      </c>
      <c r="V430" t="str">
        <f t="shared" si="40"/>
        <v>С1545-32-1-Шваріант77</v>
      </c>
      <c r="W430" t="e">
        <f t="shared" si="41"/>
        <v>#N/A</v>
      </c>
      <c r="X430" t="s">
        <v>3497</v>
      </c>
      <c r="Y430" s="7" t="s">
        <v>35</v>
      </c>
      <c r="Z430" s="7">
        <v>28</v>
      </c>
      <c r="AA430" s="7">
        <v>556.89</v>
      </c>
      <c r="AB430" s="37">
        <v>15592.92</v>
      </c>
      <c r="AC430" s="37">
        <v>15592.92</v>
      </c>
    </row>
    <row r="431" spans="1:29" x14ac:dyDescent="0.2">
      <c r="A431" s="5" t="s">
        <v>430</v>
      </c>
      <c r="B431" s="21" t="str">
        <f>VLOOKUP(A431,Sheet!B$3:G$2921,2,0)</f>
        <v>Улаштування бетонної подушкі бетон
важкий В 7,5 (М 100), крупнiсть
заповнювача 20-40мм</v>
      </c>
      <c r="C431" s="22" t="str">
        <f>VLOOKUP(A431,Sheet!B$3:G$2921,3,0)</f>
        <v>100м3</v>
      </c>
      <c r="D431" s="23">
        <v>0.32793</v>
      </c>
      <c r="E431" s="24">
        <f>VLOOKUP(A431,N$3:S$1271,4,FALSE)</f>
        <v>1.77E-2</v>
      </c>
      <c r="F431" s="30">
        <f t="shared" si="36"/>
        <v>0.31023000000000001</v>
      </c>
      <c r="G431" s="25">
        <f>VLOOKUP(A431,Sheet!B$3:G$2921,5,0)</f>
        <v>280629.59000000003</v>
      </c>
      <c r="H431" s="24">
        <f>VLOOKUP(A431,N$3:S$1271,5,FALSE)</f>
        <v>280295.90000000002</v>
      </c>
      <c r="I431" s="30">
        <f t="shared" si="37"/>
        <v>333.69000000000233</v>
      </c>
      <c r="J431" s="25">
        <f>VLOOKUP(A431,Sheet!B$3:G$2921,6,0)</f>
        <v>308.69</v>
      </c>
      <c r="K431" s="26">
        <f t="shared" si="38"/>
        <v>4961.24</v>
      </c>
      <c r="L431" s="30">
        <f t="shared" si="39"/>
        <v>-4652.55</v>
      </c>
      <c r="N431" t="s">
        <v>4759</v>
      </c>
      <c r="O431" t="s">
        <v>3498</v>
      </c>
      <c r="P431" t="s">
        <v>35</v>
      </c>
      <c r="Q431">
        <v>12</v>
      </c>
      <c r="R431">
        <v>3104.59</v>
      </c>
      <c r="S431">
        <v>37255.08</v>
      </c>
      <c r="V431" t="str">
        <f t="shared" si="40"/>
        <v>С1545-32-1-Шваріант78</v>
      </c>
      <c r="W431" t="e">
        <f t="shared" si="41"/>
        <v>#N/A</v>
      </c>
      <c r="X431" t="s">
        <v>3498</v>
      </c>
      <c r="Y431" s="7" t="s">
        <v>35</v>
      </c>
      <c r="Z431" s="7">
        <v>12</v>
      </c>
      <c r="AA431" s="7">
        <v>3104.59</v>
      </c>
      <c r="AB431" s="37">
        <v>37255.08</v>
      </c>
      <c r="AC431" s="37">
        <v>37255.08</v>
      </c>
    </row>
    <row r="432" spans="1:29" x14ac:dyDescent="0.2">
      <c r="A432" s="5" t="s">
        <v>307</v>
      </c>
      <c r="B432" s="21" t="str">
        <f>VLOOKUP(A432,Sheet!B$3:G$2921,2,0)</f>
        <v>Установлення закладних деталей вагою
понад 20 кг</v>
      </c>
      <c r="C432" s="22" t="str">
        <f>VLOOKUP(A432,Sheet!B$3:G$2921,3,0)</f>
        <v>т</v>
      </c>
      <c r="D432" s="23">
        <v>5.9950000000000003E-2</v>
      </c>
      <c r="E432" s="24" t="e">
        <f>VLOOKUP(A432,N$3:S$1271,4,FALSE)</f>
        <v>#N/A</v>
      </c>
      <c r="F432" s="30">
        <f t="shared" si="36"/>
        <v>5.9950000000000003E-2</v>
      </c>
      <c r="G432" s="25">
        <f>VLOOKUP(A432,Sheet!B$3:G$2921,5,0)</f>
        <v>1754.65</v>
      </c>
      <c r="H432" s="24" t="e">
        <f>VLOOKUP(A432,N$3:S$1271,5,FALSE)</f>
        <v>#N/A</v>
      </c>
      <c r="I432" s="30">
        <f t="shared" si="37"/>
        <v>1754.65</v>
      </c>
      <c r="J432" s="25">
        <f>VLOOKUP(A432,Sheet!B$3:G$2921,6,0)</f>
        <v>105.19</v>
      </c>
      <c r="K432" s="26" t="e">
        <f t="shared" si="38"/>
        <v>#N/A</v>
      </c>
      <c r="L432" s="30">
        <f t="shared" si="39"/>
        <v>105.19</v>
      </c>
      <c r="N432" t="s">
        <v>4760</v>
      </c>
      <c r="O432" t="s">
        <v>3502</v>
      </c>
      <c r="P432" t="s">
        <v>35</v>
      </c>
      <c r="Q432">
        <v>4</v>
      </c>
      <c r="R432">
        <v>1628.58</v>
      </c>
      <c r="S432">
        <v>6514.32</v>
      </c>
      <c r="V432" t="str">
        <f t="shared" si="40"/>
        <v>С1545-32-1-Шваріант79</v>
      </c>
      <c r="W432" t="e">
        <f t="shared" si="41"/>
        <v>#N/A</v>
      </c>
      <c r="X432" t="s">
        <v>3502</v>
      </c>
      <c r="Y432" s="7" t="s">
        <v>35</v>
      </c>
      <c r="Z432" s="7">
        <v>4</v>
      </c>
      <c r="AA432" s="7">
        <v>1628.58</v>
      </c>
      <c r="AB432" s="37">
        <v>6514.32</v>
      </c>
      <c r="AC432" s="37">
        <v>6514.32</v>
      </c>
    </row>
    <row r="433" spans="1:29" x14ac:dyDescent="0.2">
      <c r="A433" s="5" t="s">
        <v>646</v>
      </c>
      <c r="B433" s="21" t="str">
        <f>VLOOKUP(A433,Sheet!B$3:G$2921,2,0)</f>
        <v>Улаштування фундаментiв стовпiв
бетонних з бетону С8/10</v>
      </c>
      <c r="C433" s="22" t="str">
        <f>VLOOKUP(A433,Sheet!B$3:G$2921,3,0)</f>
        <v>100м3</v>
      </c>
      <c r="D433" s="23">
        <v>4.7200000000000006E-2</v>
      </c>
      <c r="E433" s="24" t="e">
        <f>VLOOKUP(A433,N$3:S$1271,4,FALSE)</f>
        <v>#N/A</v>
      </c>
      <c r="F433" s="30">
        <f t="shared" si="36"/>
        <v>4.7200000000000006E-2</v>
      </c>
      <c r="G433" s="25">
        <f>VLOOKUP(A433,Sheet!B$3:G$2921,5,0)</f>
        <v>348450.06</v>
      </c>
      <c r="H433" s="24" t="e">
        <f>VLOOKUP(A433,N$3:S$1271,5,FALSE)</f>
        <v>#N/A</v>
      </c>
      <c r="I433" s="30">
        <f t="shared" si="37"/>
        <v>348450.06</v>
      </c>
      <c r="J433" s="25">
        <f>VLOOKUP(A433,Sheet!B$3:G$2921,6,0)</f>
        <v>2090.6999999999998</v>
      </c>
      <c r="K433" s="26" t="e">
        <f t="shared" si="38"/>
        <v>#N/A</v>
      </c>
      <c r="L433" s="30">
        <f t="shared" si="39"/>
        <v>2090.6999999999998</v>
      </c>
      <c r="N433" t="s">
        <v>4761</v>
      </c>
      <c r="O433" t="s">
        <v>3504</v>
      </c>
      <c r="P433" t="s">
        <v>35</v>
      </c>
      <c r="Q433">
        <v>2</v>
      </c>
      <c r="R433">
        <v>835.25</v>
      </c>
      <c r="S433">
        <v>1670.5</v>
      </c>
      <c r="V433" t="str">
        <f t="shared" si="40"/>
        <v>С1545-32-1-Шваріант80</v>
      </c>
      <c r="W433" t="e">
        <f t="shared" si="41"/>
        <v>#N/A</v>
      </c>
      <c r="X433" t="s">
        <v>3504</v>
      </c>
      <c r="Y433" s="7" t="s">
        <v>35</v>
      </c>
      <c r="Z433" s="7">
        <v>2</v>
      </c>
      <c r="AA433" s="7">
        <v>835.25</v>
      </c>
      <c r="AB433" s="37">
        <v>1670.5</v>
      </c>
      <c r="AC433" s="37">
        <v>1670.5</v>
      </c>
    </row>
    <row r="434" spans="1:29" x14ac:dyDescent="0.2">
      <c r="A434" s="5" t="s">
        <v>397</v>
      </c>
      <c r="B434" s="21" t="str">
        <f>VLOOKUP(A434,Sheet!B$3:G$2921,2,0)</f>
        <v>Установлення закладних деталей вагою
до 5 кг</v>
      </c>
      <c r="C434" s="22" t="str">
        <f>VLOOKUP(A434,Sheet!B$3:G$2921,3,0)</f>
        <v>т</v>
      </c>
      <c r="D434" s="23">
        <v>9.2620000000000008E-2</v>
      </c>
      <c r="E434" s="24" t="e">
        <f>VLOOKUP(A434,N$3:S$1271,4,FALSE)</f>
        <v>#N/A</v>
      </c>
      <c r="F434" s="30">
        <f t="shared" si="36"/>
        <v>9.2620000000000008E-2</v>
      </c>
      <c r="G434" s="25">
        <f>VLOOKUP(A434,Sheet!B$3:G$2921,5,0)</f>
        <v>15697.6</v>
      </c>
      <c r="H434" s="24" t="e">
        <f>VLOOKUP(A434,N$3:S$1271,5,FALSE)</f>
        <v>#N/A</v>
      </c>
      <c r="I434" s="30">
        <f t="shared" si="37"/>
        <v>15697.6</v>
      </c>
      <c r="J434" s="25">
        <f>VLOOKUP(A434,Sheet!B$3:G$2921,6,0)</f>
        <v>54.94</v>
      </c>
      <c r="K434" s="26" t="e">
        <f t="shared" si="38"/>
        <v>#N/A</v>
      </c>
      <c r="L434" s="30">
        <f t="shared" si="39"/>
        <v>54.94</v>
      </c>
      <c r="N434" t="s">
        <v>4762</v>
      </c>
      <c r="O434" t="s">
        <v>3487</v>
      </c>
      <c r="P434" t="s">
        <v>35</v>
      </c>
      <c r="Q434">
        <v>20</v>
      </c>
      <c r="R434">
        <v>630.09</v>
      </c>
      <c r="S434">
        <v>12601.8</v>
      </c>
      <c r="V434" t="str">
        <f t="shared" si="40"/>
        <v>С1545-32-1-Шваріант81</v>
      </c>
      <c r="W434" t="e">
        <f t="shared" si="41"/>
        <v>#N/A</v>
      </c>
      <c r="X434" t="s">
        <v>3487</v>
      </c>
      <c r="Y434" s="7" t="s">
        <v>35</v>
      </c>
      <c r="Z434" s="7">
        <v>20</v>
      </c>
      <c r="AA434" s="7">
        <v>630.09</v>
      </c>
      <c r="AB434" s="37">
        <v>12601.8</v>
      </c>
      <c r="AC434" s="37">
        <v>12601.8</v>
      </c>
    </row>
    <row r="435" spans="1:29" x14ac:dyDescent="0.2">
      <c r="A435" s="5" t="s">
        <v>2040</v>
      </c>
      <c r="B435" s="21" t="str">
        <f>VLOOKUP(A435,Sheet!B$3:G$2921,2,0)</f>
        <v>Установлення закладних деталей вагою
понад 5 кг до 10 кг</v>
      </c>
      <c r="C435" s="22" t="str">
        <f>VLOOKUP(A435,Sheet!B$3:G$2921,3,0)</f>
        <v>т</v>
      </c>
      <c r="D435" s="23">
        <v>0.17799000000000001</v>
      </c>
      <c r="E435" s="24" t="e">
        <f>VLOOKUP(A435,N$3:S$1271,4,FALSE)</f>
        <v>#N/A</v>
      </c>
      <c r="F435" s="30">
        <f t="shared" si="36"/>
        <v>0.17799000000000001</v>
      </c>
      <c r="G435" s="25">
        <f>VLOOKUP(A435,Sheet!B$3:G$2921,5,0)</f>
        <v>9039.0499999999993</v>
      </c>
      <c r="H435" s="24" t="e">
        <f>VLOOKUP(A435,N$3:S$1271,5,FALSE)</f>
        <v>#N/A</v>
      </c>
      <c r="I435" s="30">
        <f t="shared" si="37"/>
        <v>9039.0499999999993</v>
      </c>
      <c r="J435" s="25">
        <f>VLOOKUP(A435,Sheet!B$3:G$2921,6,0)</f>
        <v>892.61</v>
      </c>
      <c r="K435" s="26" t="e">
        <f t="shared" si="38"/>
        <v>#N/A</v>
      </c>
      <c r="L435" s="30">
        <f t="shared" si="39"/>
        <v>892.61</v>
      </c>
      <c r="N435" t="s">
        <v>4763</v>
      </c>
      <c r="O435" t="s">
        <v>3505</v>
      </c>
      <c r="P435" t="s">
        <v>35</v>
      </c>
      <c r="Q435">
        <v>4</v>
      </c>
      <c r="R435">
        <v>665.84</v>
      </c>
      <c r="S435">
        <v>1331.68</v>
      </c>
      <c r="V435" t="str">
        <f t="shared" si="40"/>
        <v>С1545-32-1-Шваріант82</v>
      </c>
      <c r="W435" t="e">
        <f t="shared" si="41"/>
        <v>#N/A</v>
      </c>
      <c r="X435" t="s">
        <v>3505</v>
      </c>
      <c r="Y435" s="7" t="s">
        <v>35</v>
      </c>
      <c r="Z435" s="7">
        <v>4</v>
      </c>
      <c r="AA435" s="7">
        <v>665.84</v>
      </c>
      <c r="AB435" s="37">
        <v>1331.68</v>
      </c>
      <c r="AC435" s="37">
        <v>1331.68</v>
      </c>
    </row>
    <row r="436" spans="1:29" x14ac:dyDescent="0.2">
      <c r="A436" s="5" t="s">
        <v>2359</v>
      </c>
      <c r="B436" s="21" t="str">
        <f>VLOOKUP(A436,Sheet!B$3:G$2921,2,0)</f>
        <v>Установлення закладних деталей вагою
понад 10 кг до 20 кг</v>
      </c>
      <c r="C436" s="22" t="str">
        <f>VLOOKUP(A436,Sheet!B$3:G$2921,3,0)</f>
        <v>т</v>
      </c>
      <c r="D436" s="23">
        <v>1.746E-2</v>
      </c>
      <c r="E436" s="24" t="e">
        <f>VLOOKUP(A436,N$3:S$1271,4,FALSE)</f>
        <v>#N/A</v>
      </c>
      <c r="F436" s="30">
        <f t="shared" si="36"/>
        <v>1.746E-2</v>
      </c>
      <c r="G436" s="25">
        <f>VLOOKUP(A436,Sheet!B$3:G$2921,5,0)</f>
        <v>62826.14</v>
      </c>
      <c r="H436" s="24" t="e">
        <f>VLOOKUP(A436,N$3:S$1271,5,FALSE)</f>
        <v>#N/A</v>
      </c>
      <c r="I436" s="30">
        <f t="shared" si="37"/>
        <v>62826.14</v>
      </c>
      <c r="J436" s="25">
        <f>VLOOKUP(A436,Sheet!B$3:G$2921,6,0)</f>
        <v>1096.94</v>
      </c>
      <c r="K436" s="26" t="e">
        <f t="shared" si="38"/>
        <v>#N/A</v>
      </c>
      <c r="L436" s="30">
        <f t="shared" si="39"/>
        <v>1096.94</v>
      </c>
      <c r="N436" t="s">
        <v>4764</v>
      </c>
      <c r="O436" t="s">
        <v>3506</v>
      </c>
      <c r="P436" t="s">
        <v>35</v>
      </c>
      <c r="Q436">
        <v>2</v>
      </c>
      <c r="R436">
        <v>1491.73</v>
      </c>
      <c r="S436">
        <v>2983.46</v>
      </c>
      <c r="V436" t="str">
        <f t="shared" si="40"/>
        <v>С1545-32-1-Шваріант83</v>
      </c>
      <c r="W436" t="e">
        <f t="shared" si="41"/>
        <v>#N/A</v>
      </c>
      <c r="X436" t="s">
        <v>3506</v>
      </c>
      <c r="Y436" s="7" t="s">
        <v>35</v>
      </c>
      <c r="Z436" s="7">
        <v>2</v>
      </c>
      <c r="AA436" s="7">
        <v>1491.73</v>
      </c>
      <c r="AB436" s="37">
        <v>2983.46</v>
      </c>
      <c r="AC436" s="37">
        <v>2983.46</v>
      </c>
    </row>
    <row r="437" spans="1:29" x14ac:dyDescent="0.2">
      <c r="A437" s="5" t="s">
        <v>2483</v>
      </c>
      <c r="B437" s="21" t="str">
        <f>VLOOKUP(A437,Sheet!B$3:G$2921,2,0)</f>
        <v>Улаштування бетоних опор розміром
200х300х90(h) з кроком 1,5м під
трубопровід діам.110мм у каналі</v>
      </c>
      <c r="C437" s="22" t="str">
        <f>VLOOKUP(A437,Sheet!B$3:G$2921,3,0)</f>
        <v>100м3</v>
      </c>
      <c r="D437" s="23">
        <v>4.7000000000000002E-3</v>
      </c>
      <c r="E437" s="24" t="e">
        <f>VLOOKUP(A437,N$3:S$1271,4,FALSE)</f>
        <v>#N/A</v>
      </c>
      <c r="F437" s="30">
        <f t="shared" si="36"/>
        <v>4.7000000000000002E-3</v>
      </c>
      <c r="G437" s="25">
        <f>VLOOKUP(A437,Sheet!B$3:G$2921,5,0)</f>
        <v>29213.87</v>
      </c>
      <c r="H437" s="24" t="e">
        <f>VLOOKUP(A437,N$3:S$1271,5,FALSE)</f>
        <v>#N/A</v>
      </c>
      <c r="I437" s="30">
        <f t="shared" si="37"/>
        <v>29213.87</v>
      </c>
      <c r="J437" s="25">
        <f>VLOOKUP(A437,Sheet!B$3:G$2921,6,0)</f>
        <v>70.11</v>
      </c>
      <c r="K437" s="26" t="e">
        <f t="shared" si="38"/>
        <v>#N/A</v>
      </c>
      <c r="L437" s="30">
        <f t="shared" si="39"/>
        <v>70.11</v>
      </c>
      <c r="N437" t="s">
        <v>4765</v>
      </c>
      <c r="O437" t="s">
        <v>3507</v>
      </c>
      <c r="P437" t="s">
        <v>35</v>
      </c>
      <c r="Q437">
        <v>18</v>
      </c>
      <c r="R437">
        <v>413.13</v>
      </c>
      <c r="S437">
        <v>7436.34</v>
      </c>
      <c r="V437" t="str">
        <f t="shared" si="40"/>
        <v>С1545-32-1-Шваріант84</v>
      </c>
      <c r="W437" t="e">
        <f t="shared" si="41"/>
        <v>#N/A</v>
      </c>
      <c r="X437" t="s">
        <v>3507</v>
      </c>
      <c r="Y437" s="7" t="s">
        <v>35</v>
      </c>
      <c r="Z437" s="7">
        <v>18</v>
      </c>
      <c r="AA437" s="7">
        <v>413.13</v>
      </c>
      <c r="AB437" s="37">
        <v>7436.34</v>
      </c>
      <c r="AC437" s="37">
        <v>7436.34</v>
      </c>
    </row>
    <row r="438" spans="1:29" x14ac:dyDescent="0.2">
      <c r="A438" s="5" t="s">
        <v>635</v>
      </c>
      <c r="B438" s="21" t="str">
        <f>VLOOKUP(A438,Sheet!B$3:G$2921,2,0)</f>
        <v>Улаштування стрiчкових фундаментiв
бетонних бетон важкий В 15 (М 200),
крупнiсть заповнювача 20-40мм</v>
      </c>
      <c r="C438" s="22" t="str">
        <f>VLOOKUP(A438,Sheet!B$3:G$2921,3,0)</f>
        <v>100м3</v>
      </c>
      <c r="D438" s="23">
        <v>2.2000000000000001E-3</v>
      </c>
      <c r="E438" s="24" t="e">
        <f>VLOOKUP(A438,N$3:S$1271,4,FALSE)</f>
        <v>#N/A</v>
      </c>
      <c r="F438" s="30">
        <f t="shared" si="36"/>
        <v>2.2000000000000001E-3</v>
      </c>
      <c r="G438" s="25">
        <f>VLOOKUP(A438,Sheet!B$3:G$2921,5,0)</f>
        <v>349767.09</v>
      </c>
      <c r="H438" s="24" t="e">
        <f>VLOOKUP(A438,N$3:S$1271,5,FALSE)</f>
        <v>#N/A</v>
      </c>
      <c r="I438" s="30">
        <f t="shared" si="37"/>
        <v>349767.09</v>
      </c>
      <c r="J438" s="25">
        <f>VLOOKUP(A438,Sheet!B$3:G$2921,6,0)</f>
        <v>769.49</v>
      </c>
      <c r="K438" s="26" t="e">
        <f t="shared" si="38"/>
        <v>#N/A</v>
      </c>
      <c r="L438" s="30">
        <f t="shared" si="39"/>
        <v>769.49</v>
      </c>
      <c r="N438" t="s">
        <v>4766</v>
      </c>
      <c r="O438" t="s">
        <v>3508</v>
      </c>
      <c r="P438" t="s">
        <v>35</v>
      </c>
      <c r="Q438">
        <v>50</v>
      </c>
      <c r="R438">
        <v>220.32</v>
      </c>
      <c r="S438">
        <v>11016</v>
      </c>
      <c r="V438" t="str">
        <f t="shared" si="40"/>
        <v>С1545-32-1-Шваріант85</v>
      </c>
      <c r="W438" t="e">
        <f t="shared" si="41"/>
        <v>#N/A</v>
      </c>
      <c r="X438" t="s">
        <v>3508</v>
      </c>
      <c r="Y438" s="7" t="s">
        <v>35</v>
      </c>
      <c r="Z438" s="7">
        <v>50</v>
      </c>
      <c r="AA438" s="7">
        <v>220.32</v>
      </c>
      <c r="AB438" s="37">
        <v>11016</v>
      </c>
      <c r="AC438" s="37">
        <v>11016</v>
      </c>
    </row>
    <row r="439" spans="1:29" x14ac:dyDescent="0.2">
      <c r="A439" s="5" t="s">
        <v>2438</v>
      </c>
      <c r="B439" s="21" t="str">
        <f>VLOOKUP(A439,Sheet!B$3:G$2921,2,0)</f>
        <v>Улаштування залiзобетонних пiдпiрних
стiн i стiн пiдвалiв висотою до 3 м,
товщиною до 300 мм бетон важкий В 15
(М 200), крупнiсть заповнювача бiльше 40
мм</v>
      </c>
      <c r="C439" s="22" t="str">
        <f>VLOOKUP(A439,Sheet!B$3:G$2921,3,0)</f>
        <v>100м3</v>
      </c>
      <c r="D439" s="23">
        <v>8.320000000000001E-2</v>
      </c>
      <c r="E439" s="24">
        <f>VLOOKUP(A439,N$3:S$1271,4,FALSE)</f>
        <v>2.8300000000000002E-2</v>
      </c>
      <c r="F439" s="30">
        <f t="shared" si="36"/>
        <v>5.4900000000000004E-2</v>
      </c>
      <c r="G439" s="25">
        <f>VLOOKUP(A439,Sheet!B$3:G$2921,5,0)</f>
        <v>423158.58</v>
      </c>
      <c r="H439" s="24">
        <f>VLOOKUP(A439,N$3:S$1271,5,FALSE)</f>
        <v>431771.25</v>
      </c>
      <c r="I439" s="30">
        <f t="shared" si="37"/>
        <v>-8612.6699999999837</v>
      </c>
      <c r="J439" s="25">
        <f>VLOOKUP(A439,Sheet!B$3:G$2921,6,0)</f>
        <v>35206.79</v>
      </c>
      <c r="K439" s="26">
        <f t="shared" si="38"/>
        <v>12219.13</v>
      </c>
      <c r="L439" s="30">
        <f t="shared" si="39"/>
        <v>22987.660000000003</v>
      </c>
      <c r="N439" t="s">
        <v>4767</v>
      </c>
      <c r="O439" t="s">
        <v>3509</v>
      </c>
      <c r="P439" t="s">
        <v>35</v>
      </c>
      <c r="Q439">
        <v>2</v>
      </c>
      <c r="R439">
        <v>1491.73</v>
      </c>
      <c r="S439">
        <v>2983.46</v>
      </c>
      <c r="V439" t="str">
        <f t="shared" si="40"/>
        <v>С1545-32-1-Шваріант86</v>
      </c>
      <c r="W439" t="e">
        <f t="shared" si="41"/>
        <v>#N/A</v>
      </c>
      <c r="X439" t="s">
        <v>3509</v>
      </c>
      <c r="Y439" s="7" t="s">
        <v>35</v>
      </c>
      <c r="Z439" s="7">
        <v>2</v>
      </c>
      <c r="AA439" s="7">
        <v>1491.73</v>
      </c>
      <c r="AB439" s="37">
        <v>2983.46</v>
      </c>
      <c r="AC439" s="37">
        <v>2983.46</v>
      </c>
    </row>
    <row r="440" spans="1:29" x14ac:dyDescent="0.2">
      <c r="A440" s="5" t="s">
        <v>2000</v>
      </c>
      <c r="B440" s="21" t="str">
        <f>VLOOKUP(A440,Sheet!B$3:G$2921,2,0)</f>
        <v>Улаштування балок фундаментних
/бетон важкий В 20 (М250), крупнiсть
заповнювача 20-40мм/</v>
      </c>
      <c r="C440" s="22" t="str">
        <f>VLOOKUP(A440,Sheet!B$3:G$2921,3,0)</f>
        <v>100м3</v>
      </c>
      <c r="D440" s="23">
        <v>8.5000000000000006E-3</v>
      </c>
      <c r="E440" s="24" t="e">
        <f>VLOOKUP(A440,N$3:S$1271,4,FALSE)</f>
        <v>#N/A</v>
      </c>
      <c r="F440" s="30">
        <f t="shared" si="36"/>
        <v>8.5000000000000006E-3</v>
      </c>
      <c r="G440" s="25">
        <f>VLOOKUP(A440,Sheet!B$3:G$2921,5,0)</f>
        <v>489974.82</v>
      </c>
      <c r="H440" s="24" t="e">
        <f>VLOOKUP(A440,N$3:S$1271,5,FALSE)</f>
        <v>#N/A</v>
      </c>
      <c r="I440" s="30">
        <f t="shared" si="37"/>
        <v>489974.82</v>
      </c>
      <c r="J440" s="25">
        <f>VLOOKUP(A440,Sheet!B$3:G$2921,6,0)</f>
        <v>3331.83</v>
      </c>
      <c r="K440" s="26" t="e">
        <f t="shared" si="38"/>
        <v>#N/A</v>
      </c>
      <c r="L440" s="30">
        <f t="shared" si="39"/>
        <v>3331.83</v>
      </c>
      <c r="N440" t="s">
        <v>4768</v>
      </c>
      <c r="O440" t="s">
        <v>3510</v>
      </c>
      <c r="P440" t="s">
        <v>35</v>
      </c>
      <c r="Q440">
        <v>2</v>
      </c>
      <c r="R440">
        <v>1491.73</v>
      </c>
      <c r="S440">
        <v>2983.46</v>
      </c>
      <c r="V440" t="str">
        <f t="shared" si="40"/>
        <v>С1545-32-1-Шваріант87</v>
      </c>
      <c r="W440" t="e">
        <f t="shared" si="41"/>
        <v>#N/A</v>
      </c>
      <c r="X440" t="s">
        <v>3510</v>
      </c>
      <c r="Y440" s="7" t="s">
        <v>35</v>
      </c>
      <c r="Z440" s="7">
        <v>2</v>
      </c>
      <c r="AA440" s="7">
        <v>1491.73</v>
      </c>
      <c r="AB440" s="37">
        <v>2983.46</v>
      </c>
      <c r="AC440" s="37">
        <v>2983.46</v>
      </c>
    </row>
    <row r="441" spans="1:29" x14ac:dyDescent="0.2">
      <c r="A441" s="5" t="s">
        <v>2018</v>
      </c>
      <c r="B441" s="21" t="str">
        <f>VLOOKUP(A441,Sheet!B$3:G$2921,2,0)</f>
        <v>Улаштування перекриттiв каналiв бетон
важкий В 25 (М 350), крупнiсть
заповнювача 10-20мм</v>
      </c>
      <c r="C441" s="22" t="str">
        <f>VLOOKUP(A441,Sheet!B$3:G$2921,3,0)</f>
        <v>100м3</v>
      </c>
      <c r="D441" s="23">
        <v>1.7000000000000001E-3</v>
      </c>
      <c r="E441" s="24" t="e">
        <f>VLOOKUP(A441,N$3:S$1271,4,FALSE)</f>
        <v>#N/A</v>
      </c>
      <c r="F441" s="30">
        <f t="shared" si="36"/>
        <v>1.7000000000000001E-3</v>
      </c>
      <c r="G441" s="25">
        <f>VLOOKUP(A441,Sheet!B$3:G$2921,5,0)</f>
        <v>489195.21</v>
      </c>
      <c r="H441" s="24" t="e">
        <f>VLOOKUP(A441,N$3:S$1271,5,FALSE)</f>
        <v>#N/A</v>
      </c>
      <c r="I441" s="30">
        <f t="shared" si="37"/>
        <v>489195.21</v>
      </c>
      <c r="J441" s="25">
        <f>VLOOKUP(A441,Sheet!B$3:G$2921,6,0)</f>
        <v>831.63</v>
      </c>
      <c r="K441" s="26" t="e">
        <f t="shared" si="38"/>
        <v>#N/A</v>
      </c>
      <c r="L441" s="30">
        <f t="shared" si="39"/>
        <v>831.63</v>
      </c>
      <c r="N441" t="s">
        <v>4769</v>
      </c>
      <c r="O441" t="s">
        <v>3511</v>
      </c>
      <c r="P441" t="s">
        <v>35</v>
      </c>
      <c r="Q441">
        <v>2</v>
      </c>
      <c r="R441">
        <v>746.71</v>
      </c>
      <c r="S441">
        <v>1493.42</v>
      </c>
      <c r="V441" t="str">
        <f t="shared" si="40"/>
        <v>С1545-32-1-Шваріант88</v>
      </c>
      <c r="W441" t="e">
        <f t="shared" si="41"/>
        <v>#N/A</v>
      </c>
      <c r="X441" t="s">
        <v>3511</v>
      </c>
      <c r="Y441" s="7" t="s">
        <v>35</v>
      </c>
      <c r="Z441" s="7">
        <v>2</v>
      </c>
      <c r="AA441" s="7">
        <v>746.71</v>
      </c>
      <c r="AB441" s="37">
        <v>1493.42</v>
      </c>
      <c r="AC441" s="37">
        <v>1493.42</v>
      </c>
    </row>
    <row r="442" spans="1:29" x14ac:dyDescent="0.2">
      <c r="A442" s="5" t="s">
        <v>651</v>
      </c>
      <c r="B442" s="21" t="str">
        <f>VLOOKUP(A442,Sheet!B$3:G$2921,2,0)</f>
        <v>Улаштування перекриттiв по стальних
балках i монолiтних дiлянок при збiрному
залiзобетонному перекриттi площею до 5
м2, приведеною товщиною до 100 мм з
бетону С12/15</v>
      </c>
      <c r="C442" s="22" t="str">
        <f>VLOOKUP(A442,Sheet!B$3:G$2921,3,0)</f>
        <v>100м3</v>
      </c>
      <c r="D442" s="23">
        <v>4.2000000000000006E-3</v>
      </c>
      <c r="E442" s="24" t="e">
        <f>VLOOKUP(A442,N$3:S$1271,4,FALSE)</f>
        <v>#N/A</v>
      </c>
      <c r="F442" s="30">
        <f t="shared" si="36"/>
        <v>4.2000000000000006E-3</v>
      </c>
      <c r="G442" s="25">
        <f>VLOOKUP(A442,Sheet!B$3:G$2921,5,0)</f>
        <v>532215.56000000006</v>
      </c>
      <c r="H442" s="24" t="e">
        <f>VLOOKUP(A442,N$3:S$1271,5,FALSE)</f>
        <v>#N/A</v>
      </c>
      <c r="I442" s="30">
        <f t="shared" si="37"/>
        <v>532215.56000000006</v>
      </c>
      <c r="J442" s="25">
        <f>VLOOKUP(A442,Sheet!B$3:G$2921,6,0)</f>
        <v>638.66</v>
      </c>
      <c r="K442" s="26" t="e">
        <f t="shared" si="38"/>
        <v>#N/A</v>
      </c>
      <c r="L442" s="30">
        <f t="shared" si="39"/>
        <v>638.66</v>
      </c>
      <c r="N442" t="s">
        <v>4770</v>
      </c>
      <c r="O442" t="s">
        <v>3512</v>
      </c>
      <c r="P442" t="s">
        <v>35</v>
      </c>
      <c r="Q442">
        <v>22</v>
      </c>
      <c r="R442">
        <v>645.80999999999995</v>
      </c>
      <c r="S442">
        <v>14207.82</v>
      </c>
      <c r="V442" t="str">
        <f t="shared" si="40"/>
        <v>С1545-32-Аваріант15</v>
      </c>
      <c r="W442" t="e">
        <f t="shared" si="41"/>
        <v>#N/A</v>
      </c>
      <c r="X442" t="s">
        <v>3512</v>
      </c>
      <c r="Y442" s="7" t="s">
        <v>35</v>
      </c>
      <c r="Z442" s="7">
        <v>22</v>
      </c>
      <c r="AA442" s="7">
        <v>645.80999999999995</v>
      </c>
      <c r="AB442" s="37">
        <v>14207.82</v>
      </c>
      <c r="AC442" s="37">
        <v>14207.82</v>
      </c>
    </row>
    <row r="443" spans="1:29" x14ac:dyDescent="0.2">
      <c r="A443" s="5" t="s">
        <v>2304</v>
      </c>
      <c r="B443" s="21" t="str">
        <f>VLOOKUP(A443,Sheet!B$3:G$2921,2,0)</f>
        <v>Улаштування стiн i плоских днищ круглих
споруд при товщинi стiн до 150 мм</v>
      </c>
      <c r="C443" s="22" t="str">
        <f>VLOOKUP(A443,Sheet!B$3:G$2921,3,0)</f>
        <v>100 м3</v>
      </c>
      <c r="D443" s="23">
        <v>4.9000000000000002E-2</v>
      </c>
      <c r="E443" s="24" t="e">
        <f>VLOOKUP(A443,N$3:S$1271,4,FALSE)</f>
        <v>#N/A</v>
      </c>
      <c r="F443" s="30">
        <f t="shared" si="36"/>
        <v>4.9000000000000002E-2</v>
      </c>
      <c r="G443" s="25">
        <f>VLOOKUP(A443,Sheet!B$3:G$2921,5,0)</f>
        <v>558022.01</v>
      </c>
      <c r="H443" s="24" t="e">
        <f>VLOOKUP(A443,N$3:S$1271,5,FALSE)</f>
        <v>#N/A</v>
      </c>
      <c r="I443" s="30">
        <f t="shared" si="37"/>
        <v>558022.01</v>
      </c>
      <c r="J443" s="25">
        <f>VLOOKUP(A443,Sheet!B$3:G$2921,6,0)</f>
        <v>5022.2</v>
      </c>
      <c r="K443" s="26" t="e">
        <f t="shared" si="38"/>
        <v>#N/A</v>
      </c>
      <c r="L443" s="30">
        <f t="shared" si="39"/>
        <v>5022.2</v>
      </c>
      <c r="N443" t="s">
        <v>4771</v>
      </c>
      <c r="O443" t="s">
        <v>3513</v>
      </c>
      <c r="P443" t="s">
        <v>35</v>
      </c>
      <c r="Q443">
        <v>12</v>
      </c>
      <c r="R443">
        <v>484.84</v>
      </c>
      <c r="S443">
        <v>5818.08</v>
      </c>
      <c r="V443" t="str">
        <f t="shared" si="40"/>
        <v>С1545-32-Аваріант16</v>
      </c>
      <c r="W443" t="e">
        <f t="shared" si="41"/>
        <v>#N/A</v>
      </c>
      <c r="X443" t="s">
        <v>3513</v>
      </c>
      <c r="Y443" s="7" t="s">
        <v>35</v>
      </c>
      <c r="Z443" s="7">
        <v>12</v>
      </c>
      <c r="AA443" s="7">
        <v>484.84</v>
      </c>
      <c r="AB443" s="37">
        <v>5818.08</v>
      </c>
      <c r="AC443" s="37">
        <v>5818.08</v>
      </c>
    </row>
    <row r="444" spans="1:29" x14ac:dyDescent="0.2">
      <c r="A444" s="5" t="s">
        <v>2038</v>
      </c>
      <c r="B444" s="21" t="str">
        <f>VLOOKUP(A444,Sheet!B$3:G$2921,2,0)</f>
        <v>Улаштування стiн i плоских днищ
прямокутних споруд при товщинi стiн до
150 мм</v>
      </c>
      <c r="C444" s="22" t="str">
        <f>VLOOKUP(A444,Sheet!B$3:G$2921,3,0)</f>
        <v>100 м3</v>
      </c>
      <c r="D444" s="23">
        <v>0.25900000000000001</v>
      </c>
      <c r="E444" s="24" t="e">
        <f>VLOOKUP(A444,N$3:S$1271,4,FALSE)</f>
        <v>#N/A</v>
      </c>
      <c r="F444" s="30">
        <f t="shared" si="36"/>
        <v>0.25900000000000001</v>
      </c>
      <c r="G444" s="25">
        <f>VLOOKUP(A444,Sheet!B$3:G$2921,5,0)</f>
        <v>517202.8</v>
      </c>
      <c r="H444" s="24" t="e">
        <f>VLOOKUP(A444,N$3:S$1271,5,FALSE)</f>
        <v>#N/A</v>
      </c>
      <c r="I444" s="30">
        <f t="shared" si="37"/>
        <v>517202.8</v>
      </c>
      <c r="J444" s="25">
        <f>VLOOKUP(A444,Sheet!B$3:G$2921,6,0)</f>
        <v>125163.08</v>
      </c>
      <c r="K444" s="26" t="e">
        <f t="shared" si="38"/>
        <v>#N/A</v>
      </c>
      <c r="L444" s="30">
        <f t="shared" si="39"/>
        <v>125163.08</v>
      </c>
      <c r="N444" t="s">
        <v>4772</v>
      </c>
      <c r="O444" t="s">
        <v>3514</v>
      </c>
      <c r="P444" t="s">
        <v>35</v>
      </c>
      <c r="Q444">
        <v>4</v>
      </c>
      <c r="R444">
        <v>419.31</v>
      </c>
      <c r="S444">
        <v>1677.24</v>
      </c>
      <c r="V444" t="str">
        <f t="shared" si="40"/>
        <v>С1545-32-Аваріант17</v>
      </c>
      <c r="W444" t="e">
        <f t="shared" si="41"/>
        <v>#N/A</v>
      </c>
      <c r="X444" t="s">
        <v>3514</v>
      </c>
      <c r="Y444" s="7" t="s">
        <v>35</v>
      </c>
      <c r="Z444" s="7">
        <v>4</v>
      </c>
      <c r="AA444" s="7">
        <v>419.31</v>
      </c>
      <c r="AB444" s="37">
        <v>1677.24</v>
      </c>
      <c r="AC444" s="37">
        <v>1677.24</v>
      </c>
    </row>
    <row r="445" spans="1:29" x14ac:dyDescent="0.2">
      <c r="A445" s="5" t="s">
        <v>2010</v>
      </c>
      <c r="B445" s="21" t="str">
        <f>VLOOKUP(A445,Sheet!B$3:G$2921,2,0)</f>
        <v>Улаштування стiн i плоских днищ
прямокутних споруд при товщинi стiн
понад 150 мм</v>
      </c>
      <c r="C445" s="22" t="str">
        <f>VLOOKUP(A445,Sheet!B$3:G$2921,3,0)</f>
        <v>100 м3</v>
      </c>
      <c r="D445" s="23">
        <v>1.0634999999999999</v>
      </c>
      <c r="E445" s="24" t="e">
        <f>VLOOKUP(A445,N$3:S$1271,4,FALSE)</f>
        <v>#N/A</v>
      </c>
      <c r="F445" s="30">
        <f t="shared" si="36"/>
        <v>1.0634999999999999</v>
      </c>
      <c r="G445" s="25">
        <f>VLOOKUP(A445,Sheet!B$3:G$2921,5,0)</f>
        <v>433027.53</v>
      </c>
      <c r="H445" s="24" t="e">
        <f>VLOOKUP(A445,N$3:S$1271,5,FALSE)</f>
        <v>#N/A</v>
      </c>
      <c r="I445" s="30">
        <f t="shared" si="37"/>
        <v>433027.53</v>
      </c>
      <c r="J445" s="25">
        <f>VLOOKUP(A445,Sheet!B$3:G$2921,6,0)</f>
        <v>313944.96000000002</v>
      </c>
      <c r="K445" s="26" t="e">
        <f t="shared" si="38"/>
        <v>#N/A</v>
      </c>
      <c r="L445" s="30">
        <f t="shared" si="39"/>
        <v>313944.96000000002</v>
      </c>
      <c r="N445" t="s">
        <v>4773</v>
      </c>
      <c r="O445" t="s">
        <v>3515</v>
      </c>
      <c r="P445" t="s">
        <v>35</v>
      </c>
      <c r="Q445">
        <v>52</v>
      </c>
      <c r="R445">
        <v>387.49</v>
      </c>
      <c r="S445">
        <v>20149.48</v>
      </c>
      <c r="V445" t="str">
        <f t="shared" si="40"/>
        <v>С1545-32-Аваріант18</v>
      </c>
      <c r="W445" t="e">
        <f t="shared" si="41"/>
        <v>#N/A</v>
      </c>
      <c r="X445" t="s">
        <v>3515</v>
      </c>
      <c r="Y445" s="7" t="s">
        <v>35</v>
      </c>
      <c r="Z445" s="7">
        <v>52</v>
      </c>
      <c r="AA445" s="7">
        <v>387.49</v>
      </c>
      <c r="AB445" s="37">
        <v>20149.48</v>
      </c>
      <c r="AC445" s="37">
        <v>20149.48</v>
      </c>
    </row>
    <row r="446" spans="1:29" x14ac:dyDescent="0.2">
      <c r="A446" s="5" t="s">
        <v>688</v>
      </c>
      <c r="B446" s="21" t="str">
        <f>VLOOKUP(A446,Sheet!B$3:G$2921,2,0)</f>
        <v>Улаштування пiдливки пiд колони з бетону
товщиною 20 мм</v>
      </c>
      <c r="C446" s="22" t="str">
        <f>VLOOKUP(A446,Sheet!B$3:G$2921,3,0)</f>
        <v>100м2</v>
      </c>
      <c r="D446" s="23">
        <v>8.43E-2</v>
      </c>
      <c r="E446" s="24" t="e">
        <f>VLOOKUP(A446,N$3:S$1271,4,FALSE)</f>
        <v>#N/A</v>
      </c>
      <c r="F446" s="30">
        <f t="shared" si="36"/>
        <v>8.43E-2</v>
      </c>
      <c r="G446" s="25">
        <f>VLOOKUP(A446,Sheet!B$3:G$2921,5,0)</f>
        <v>5532.39</v>
      </c>
      <c r="H446" s="24" t="e">
        <f>VLOOKUP(A446,N$3:S$1271,5,FALSE)</f>
        <v>#N/A</v>
      </c>
      <c r="I446" s="30">
        <f t="shared" si="37"/>
        <v>5532.39</v>
      </c>
      <c r="J446" s="25">
        <f>VLOOKUP(A446,Sheet!B$3:G$2921,6,0)</f>
        <v>466.38</v>
      </c>
      <c r="K446" s="26" t="e">
        <f t="shared" si="38"/>
        <v>#N/A</v>
      </c>
      <c r="L446" s="30">
        <f t="shared" si="39"/>
        <v>466.38</v>
      </c>
      <c r="N446" t="s">
        <v>4774</v>
      </c>
      <c r="O446" t="s">
        <v>3516</v>
      </c>
      <c r="P446" t="s">
        <v>35</v>
      </c>
      <c r="Q446">
        <v>40</v>
      </c>
      <c r="R446">
        <v>383.74</v>
      </c>
      <c r="S446">
        <v>15349.6</v>
      </c>
      <c r="V446" t="str">
        <f t="shared" si="40"/>
        <v>С1545-32-Аваріант19</v>
      </c>
      <c r="W446" t="e">
        <f t="shared" si="41"/>
        <v>#N/A</v>
      </c>
      <c r="X446" t="s">
        <v>3516</v>
      </c>
      <c r="Y446" s="7" t="s">
        <v>35</v>
      </c>
      <c r="Z446" s="7">
        <v>40</v>
      </c>
      <c r="AA446" s="7">
        <v>383.74</v>
      </c>
      <c r="AB446" s="37">
        <v>15349.6</v>
      </c>
      <c r="AC446" s="37">
        <v>15349.6</v>
      </c>
    </row>
    <row r="447" spans="1:29" x14ac:dyDescent="0.2">
      <c r="A447" s="5" t="s">
        <v>2477</v>
      </c>
      <c r="B447" s="21" t="str">
        <f>VLOOKUP(A447,Sheet!B$3:G$2921,2,0)</f>
        <v>На кожнi 10 мм змiни товщини пiдливки
додавати до норми 6-9-1 до товщини 50мм</v>
      </c>
      <c r="C447" s="22" t="str">
        <f>VLOOKUP(A447,Sheet!B$3:G$2921,3,0)</f>
        <v>100м2</v>
      </c>
      <c r="D447" s="23">
        <v>8.43E-2</v>
      </c>
      <c r="E447" s="24" t="e">
        <f>VLOOKUP(A447,N$3:S$1271,4,FALSE)</f>
        <v>#N/A</v>
      </c>
      <c r="F447" s="30">
        <f t="shared" si="36"/>
        <v>8.43E-2</v>
      </c>
      <c r="G447" s="25">
        <f>VLOOKUP(A447,Sheet!B$3:G$2921,5,0)</f>
        <v>4174.91</v>
      </c>
      <c r="H447" s="24" t="e">
        <f>VLOOKUP(A447,N$3:S$1271,5,FALSE)</f>
        <v>#N/A</v>
      </c>
      <c r="I447" s="30">
        <f t="shared" si="37"/>
        <v>4174.91</v>
      </c>
      <c r="J447" s="25">
        <f>VLOOKUP(A447,Sheet!B$3:G$2921,6,0)</f>
        <v>351.94</v>
      </c>
      <c r="K447" s="26" t="e">
        <f t="shared" si="38"/>
        <v>#N/A</v>
      </c>
      <c r="L447" s="30">
        <f t="shared" si="39"/>
        <v>351.94</v>
      </c>
      <c r="N447" t="s">
        <v>4775</v>
      </c>
      <c r="O447" t="s">
        <v>3517</v>
      </c>
      <c r="P447" t="s">
        <v>35</v>
      </c>
      <c r="Q447">
        <v>32</v>
      </c>
      <c r="R447">
        <v>153.6</v>
      </c>
      <c r="S447">
        <v>4915.2</v>
      </c>
      <c r="V447" t="str">
        <f t="shared" si="40"/>
        <v>С1545-32-Аваріант4</v>
      </c>
      <c r="W447" t="e">
        <f t="shared" si="41"/>
        <v>#N/A</v>
      </c>
      <c r="X447" t="s">
        <v>3517</v>
      </c>
      <c r="Y447" s="7" t="s">
        <v>35</v>
      </c>
      <c r="Z447" s="7">
        <v>32</v>
      </c>
      <c r="AA447" s="7">
        <v>153.6</v>
      </c>
      <c r="AB447" s="37">
        <v>4915.2</v>
      </c>
      <c r="AC447" s="37">
        <v>4915.2</v>
      </c>
    </row>
    <row r="448" spans="1:29" x14ac:dyDescent="0.2">
      <c r="A448" s="5" t="s">
        <v>104</v>
      </c>
      <c r="B448" s="21" t="str">
        <f>VLOOKUP(A448,Sheet!B$3:G$2921,2,0)</f>
        <v>Армування мурування стiн та iнших
конструкцiй</v>
      </c>
      <c r="C448" s="22" t="str">
        <f>VLOOKUP(A448,Sheet!B$3:G$2921,3,0)</f>
        <v>1 т</v>
      </c>
      <c r="D448" s="23">
        <v>9.1686000000000004E-2</v>
      </c>
      <c r="E448" s="24" t="e">
        <f>VLOOKUP(A448,N$3:S$1271,4,FALSE)</f>
        <v>#N/A</v>
      </c>
      <c r="F448" s="30">
        <f t="shared" si="36"/>
        <v>9.1686000000000004E-2</v>
      </c>
      <c r="G448" s="25">
        <f>VLOOKUP(A448,Sheet!B$3:G$2921,5,0)</f>
        <v>4241.87</v>
      </c>
      <c r="H448" s="24" t="e">
        <f>VLOOKUP(A448,N$3:S$1271,5,FALSE)</f>
        <v>#N/A</v>
      </c>
      <c r="I448" s="30">
        <f t="shared" si="37"/>
        <v>4241.87</v>
      </c>
      <c r="J448" s="25">
        <f>VLOOKUP(A448,Sheet!B$3:G$2921,6,0)</f>
        <v>50.31</v>
      </c>
      <c r="K448" s="26" t="e">
        <f t="shared" si="38"/>
        <v>#N/A</v>
      </c>
      <c r="L448" s="30">
        <f t="shared" si="39"/>
        <v>50.31</v>
      </c>
      <c r="N448" t="s">
        <v>4776</v>
      </c>
      <c r="O448" t="s">
        <v>3518</v>
      </c>
      <c r="P448" t="s">
        <v>35</v>
      </c>
      <c r="Q448">
        <v>42</v>
      </c>
      <c r="R448">
        <v>153.6</v>
      </c>
      <c r="S448">
        <v>6451.2</v>
      </c>
      <c r="V448" t="str">
        <f t="shared" si="40"/>
        <v>С1545-32-Аваріант5</v>
      </c>
      <c r="W448" t="e">
        <f t="shared" si="41"/>
        <v>#N/A</v>
      </c>
      <c r="X448" t="s">
        <v>3518</v>
      </c>
      <c r="Y448" s="7" t="s">
        <v>35</v>
      </c>
      <c r="Z448" s="7">
        <v>42</v>
      </c>
      <c r="AA448" s="7">
        <v>153.6</v>
      </c>
      <c r="AB448" s="37">
        <v>6451.2</v>
      </c>
      <c r="AC448" s="37">
        <v>6451.2</v>
      </c>
    </row>
    <row r="449" spans="1:29" x14ac:dyDescent="0.2">
      <c r="A449" s="5" t="s">
        <v>175</v>
      </c>
      <c r="B449" s="21" t="str">
        <f>VLOOKUP(A449,Sheet!B$3:G$2921,2,0)</f>
        <v>Мурування стiн iз легкобетонних каменiв
без облицювання при висотi поверху до 4 м</v>
      </c>
      <c r="C449" s="22" t="str">
        <f>VLOOKUP(A449,Sheet!B$3:G$2921,3,0)</f>
        <v>1 м3</v>
      </c>
      <c r="D449" s="23">
        <v>36.200000000000003</v>
      </c>
      <c r="E449" s="24">
        <f>VLOOKUP(A449,N$3:S$1271,4,FALSE)</f>
        <v>1.25</v>
      </c>
      <c r="F449" s="30">
        <f t="shared" si="36"/>
        <v>34.950000000000003</v>
      </c>
      <c r="G449" s="25">
        <f>VLOOKUP(A449,Sheet!B$3:G$2921,5,0)</f>
        <v>379.13</v>
      </c>
      <c r="H449" s="24">
        <f>VLOOKUP(A449,N$3:S$1271,5,FALSE)</f>
        <v>378.61</v>
      </c>
      <c r="I449" s="30">
        <f t="shared" si="37"/>
        <v>0.51999999999998181</v>
      </c>
      <c r="J449" s="25">
        <f>VLOOKUP(A449,Sheet!B$3:G$2921,6,0)</f>
        <v>12207.99</v>
      </c>
      <c r="K449" s="26">
        <f t="shared" si="38"/>
        <v>473.26</v>
      </c>
      <c r="L449" s="30">
        <f t="shared" si="39"/>
        <v>11734.73</v>
      </c>
      <c r="N449" t="s">
        <v>4777</v>
      </c>
      <c r="O449" t="s">
        <v>3519</v>
      </c>
      <c r="P449" t="s">
        <v>35</v>
      </c>
      <c r="Q449">
        <v>120</v>
      </c>
      <c r="R449">
        <v>25.7</v>
      </c>
      <c r="S449">
        <v>257</v>
      </c>
      <c r="V449" t="str">
        <f t="shared" si="40"/>
        <v>С1545-4-1</v>
      </c>
      <c r="W449" t="e">
        <f t="shared" si="41"/>
        <v>#N/A</v>
      </c>
      <c r="X449" t="s">
        <v>3519</v>
      </c>
      <c r="Y449" s="7" t="s">
        <v>35</v>
      </c>
      <c r="Z449" s="7">
        <v>120</v>
      </c>
      <c r="AA449" s="7">
        <v>25.7</v>
      </c>
      <c r="AB449" s="37">
        <v>257</v>
      </c>
      <c r="AC449" s="37">
        <v>257</v>
      </c>
    </row>
    <row r="450" spans="1:29" x14ac:dyDescent="0.2">
      <c r="A450" s="5" t="s">
        <v>301</v>
      </c>
      <c r="B450" s="21" t="str">
        <f>VLOOKUP(A450,Sheet!B$3:G$2921,2,0)</f>
        <v>Улаштування основи пiд фундаменти
пiщаної</v>
      </c>
      <c r="C450" s="22" t="str">
        <f>VLOOKUP(A450,Sheet!B$3:G$2921,3,0)</f>
        <v>1 м3</v>
      </c>
      <c r="D450" s="23">
        <v>48.35</v>
      </c>
      <c r="E450" s="24" t="e">
        <f>VLOOKUP(A450,N$3:S$1271,4,FALSE)</f>
        <v>#N/A</v>
      </c>
      <c r="F450" s="30">
        <f t="shared" si="36"/>
        <v>48.35</v>
      </c>
      <c r="G450" s="25">
        <f>VLOOKUP(A450,Sheet!B$3:G$2921,5,0)</f>
        <v>865.11</v>
      </c>
      <c r="H450" s="24" t="e">
        <f>VLOOKUP(A450,N$3:S$1271,5,FALSE)</f>
        <v>#N/A</v>
      </c>
      <c r="I450" s="30">
        <f t="shared" si="37"/>
        <v>865.11</v>
      </c>
      <c r="J450" s="25">
        <f>VLOOKUP(A450,Sheet!B$3:G$2921,6,0)</f>
        <v>41828.07</v>
      </c>
      <c r="K450" s="26" t="e">
        <f t="shared" si="38"/>
        <v>#N/A</v>
      </c>
      <c r="L450" s="30">
        <f t="shared" si="39"/>
        <v>41828.07</v>
      </c>
      <c r="N450" t="s">
        <v>4778</v>
      </c>
      <c r="O450" t="s">
        <v>3520</v>
      </c>
      <c r="P450" t="s">
        <v>35</v>
      </c>
      <c r="Q450">
        <v>39</v>
      </c>
      <c r="R450">
        <v>2.11</v>
      </c>
      <c r="S450">
        <v>82.16</v>
      </c>
      <c r="V450" t="str">
        <f t="shared" si="40"/>
        <v>С1545-42-1-Мваріант2</v>
      </c>
      <c r="W450" t="e">
        <f t="shared" si="41"/>
        <v>#N/A</v>
      </c>
      <c r="X450" t="s">
        <v>3520</v>
      </c>
      <c r="Y450" s="7" t="s">
        <v>35</v>
      </c>
      <c r="Z450" s="7">
        <v>39</v>
      </c>
      <c r="AA450" s="7">
        <v>2.11</v>
      </c>
      <c r="AB450" s="37">
        <v>82.16</v>
      </c>
      <c r="AC450" s="37">
        <v>82.16</v>
      </c>
    </row>
    <row r="451" spans="1:29" x14ac:dyDescent="0.2">
      <c r="A451" s="5" t="s">
        <v>299</v>
      </c>
      <c r="B451" s="21" t="str">
        <f>VLOOKUP(A451,Sheet!B$3:G$2921,2,0)</f>
        <v>Улаштування основи пiд фундаменти
щебеневої</v>
      </c>
      <c r="C451" s="22" t="str">
        <f>VLOOKUP(A451,Sheet!B$3:G$2921,3,0)</f>
        <v>1 м3</v>
      </c>
      <c r="D451" s="23">
        <v>184.4</v>
      </c>
      <c r="E451" s="24">
        <f>VLOOKUP(A451,N$3:S$1271,4,FALSE)</f>
        <v>10.5</v>
      </c>
      <c r="F451" s="30">
        <f t="shared" si="36"/>
        <v>173.9</v>
      </c>
      <c r="G451" s="25">
        <f>VLOOKUP(A451,Sheet!B$3:G$2921,5,0)</f>
        <v>1339.62</v>
      </c>
      <c r="H451" s="24">
        <f>VLOOKUP(A451,N$3:S$1271,5,FALSE)</f>
        <v>161.88999999999999</v>
      </c>
      <c r="I451" s="30">
        <f t="shared" si="37"/>
        <v>1177.73</v>
      </c>
      <c r="J451" s="25">
        <f>VLOOKUP(A451,Sheet!B$3:G$2921,6,0)</f>
        <v>247025.93</v>
      </c>
      <c r="K451" s="26">
        <f t="shared" si="38"/>
        <v>1699.85</v>
      </c>
      <c r="L451" s="30">
        <f t="shared" si="39"/>
        <v>245326.07999999999</v>
      </c>
      <c r="N451" t="s">
        <v>4779</v>
      </c>
      <c r="O451" t="s">
        <v>3521</v>
      </c>
      <c r="P451" t="s">
        <v>35</v>
      </c>
      <c r="Q451">
        <v>5500</v>
      </c>
      <c r="R451">
        <v>0.08</v>
      </c>
      <c r="S451">
        <v>458.33</v>
      </c>
      <c r="V451" t="str">
        <f t="shared" si="40"/>
        <v>С1545-44-4-1Щваріант3</v>
      </c>
      <c r="W451" t="e">
        <f t="shared" si="41"/>
        <v>#N/A</v>
      </c>
      <c r="X451" t="s">
        <v>3521</v>
      </c>
      <c r="Y451" s="7" t="s">
        <v>35</v>
      </c>
      <c r="Z451" s="7">
        <v>5500</v>
      </c>
      <c r="AA451" s="7">
        <v>0.08</v>
      </c>
      <c r="AB451" s="37">
        <v>458.33</v>
      </c>
      <c r="AC451" s="37">
        <v>458.33</v>
      </c>
    </row>
    <row r="452" spans="1:29" x14ac:dyDescent="0.2">
      <c r="A452" s="5" t="s">
        <v>172</v>
      </c>
      <c r="B452" s="21" t="str">
        <f>VLOOKUP(A452,Sheet!B$3:G$2921,2,0)</f>
        <v>Укладання пiдвiконних залiзобетонних
плит гладких</v>
      </c>
      <c r="C452" s="22" t="str">
        <f>VLOOKUP(A452,Sheet!B$3:G$2921,3,0)</f>
        <v>100м2</v>
      </c>
      <c r="D452" s="23">
        <v>5.0000000000000001E-3</v>
      </c>
      <c r="E452" s="24" t="e">
        <f>VLOOKUP(A452,N$3:S$1271,4,FALSE)</f>
        <v>#N/A</v>
      </c>
      <c r="F452" s="30">
        <f t="shared" ref="F452:F515" si="42">IFERROR(D452-E452,D452)</f>
        <v>5.0000000000000001E-3</v>
      </c>
      <c r="G452" s="25">
        <f>VLOOKUP(A452,Sheet!B$3:G$2921,5,0)</f>
        <v>22130.95</v>
      </c>
      <c r="H452" s="24" t="e">
        <f>VLOOKUP(A452,N$3:S$1271,5,FALSE)</f>
        <v>#N/A</v>
      </c>
      <c r="I452" s="30">
        <f t="shared" ref="I452:I515" si="43">IFERROR(G452-H452,G452)</f>
        <v>22130.95</v>
      </c>
      <c r="J452" s="25">
        <f>VLOOKUP(A452,Sheet!B$3:G$2921,6,0)</f>
        <v>110.65</v>
      </c>
      <c r="K452" s="26" t="e">
        <f t="shared" ref="K452:K515" si="44">VLOOKUP(A452,N$3:S$1271,6,FALSE)</f>
        <v>#N/A</v>
      </c>
      <c r="L452" s="30">
        <f t="shared" ref="L452:L515" si="45">IFERROR(J452-K452,J452)</f>
        <v>110.65</v>
      </c>
      <c r="N452" t="s">
        <v>4780</v>
      </c>
      <c r="O452" t="s">
        <v>3522</v>
      </c>
      <c r="P452" t="s">
        <v>69</v>
      </c>
      <c r="Q452">
        <v>2630</v>
      </c>
      <c r="R452">
        <v>23.12</v>
      </c>
      <c r="S452">
        <v>60792.45</v>
      </c>
      <c r="V452" t="str">
        <f t="shared" ref="V452:V515" si="46">IFERROR(VLOOKUP(N452,A$3:L$1153,1,FALSE),N452)</f>
        <v>С1545-66-А-17</v>
      </c>
      <c r="W452" t="e">
        <f t="shared" ref="W452:W515" si="47">VLOOKUP(N452,A$3:L$1153,1,FALSE)</f>
        <v>#N/A</v>
      </c>
      <c r="X452" t="s">
        <v>3522</v>
      </c>
      <c r="Y452" s="7" t="s">
        <v>69</v>
      </c>
      <c r="Z452" s="7">
        <v>2630</v>
      </c>
      <c r="AA452" s="7">
        <v>23.12</v>
      </c>
      <c r="AB452" s="37">
        <v>60792.45</v>
      </c>
      <c r="AC452" s="37">
        <v>60792.45</v>
      </c>
    </row>
    <row r="453" spans="1:29" x14ac:dyDescent="0.2">
      <c r="A453" s="5" t="s">
        <v>1994</v>
      </c>
      <c r="B453" s="21" t="str">
        <f>VLOOKUP(A453,Sheet!B$3:G$2921,2,0)</f>
        <v>Гiдроiзоляцiя горизонтальна цементна з
додаванням Mapei Idrosilex polvere (3%)</v>
      </c>
      <c r="C453" s="22" t="str">
        <f>VLOOKUP(A453,Sheet!B$3:G$2921,3,0)</f>
        <v>100м2</v>
      </c>
      <c r="D453" s="23">
        <v>0.28925000000000001</v>
      </c>
      <c r="E453" s="24" t="e">
        <f>VLOOKUP(A453,N$3:S$1271,4,FALSE)</f>
        <v>#N/A</v>
      </c>
      <c r="F453" s="30">
        <f t="shared" si="42"/>
        <v>0.28925000000000001</v>
      </c>
      <c r="G453" s="25">
        <f>VLOOKUP(A453,Sheet!B$3:G$2921,5,0)</f>
        <v>1963.26</v>
      </c>
      <c r="H453" s="24" t="e">
        <f>VLOOKUP(A453,N$3:S$1271,5,FALSE)</f>
        <v>#N/A</v>
      </c>
      <c r="I453" s="30">
        <f t="shared" si="43"/>
        <v>1963.26</v>
      </c>
      <c r="J453" s="25">
        <f>VLOOKUP(A453,Sheet!B$3:G$2921,6,0)</f>
        <v>567.87</v>
      </c>
      <c r="K453" s="26" t="e">
        <f t="shared" si="44"/>
        <v>#N/A</v>
      </c>
      <c r="L453" s="30">
        <f t="shared" si="45"/>
        <v>567.87</v>
      </c>
      <c r="N453" t="s">
        <v>4781</v>
      </c>
      <c r="O453" t="s">
        <v>3523</v>
      </c>
      <c r="P453" t="s">
        <v>69</v>
      </c>
      <c r="Q453">
        <v>1267</v>
      </c>
      <c r="R453">
        <v>36.159999999999997</v>
      </c>
      <c r="S453">
        <v>45811.18</v>
      </c>
      <c r="V453" t="str">
        <f t="shared" si="46"/>
        <v>С1545-66-А-17варіант1</v>
      </c>
      <c r="W453" t="e">
        <f t="shared" si="47"/>
        <v>#N/A</v>
      </c>
      <c r="X453" t="s">
        <v>3523</v>
      </c>
      <c r="Y453" s="7" t="s">
        <v>69</v>
      </c>
      <c r="Z453" s="7">
        <v>1267</v>
      </c>
      <c r="AA453" s="7">
        <v>36.159999999999997</v>
      </c>
      <c r="AB453" s="37">
        <v>45811.18</v>
      </c>
      <c r="AC453" s="37">
        <v>45811.18</v>
      </c>
    </row>
    <row r="454" spans="1:29" x14ac:dyDescent="0.2">
      <c r="A454" s="5" t="s">
        <v>2058</v>
      </c>
      <c r="B454" s="21" t="str">
        <f>VLOOKUP(A454,Sheet!B$3:G$2921,2,0)</f>
        <v>Гiдроiзоляцiя стiн, фундаментiв
горизонтальна обклеювальна в 2 шари</v>
      </c>
      <c r="C454" s="22" t="str">
        <f>VLOOKUP(A454,Sheet!B$3:G$2921,3,0)</f>
        <v>100м2</v>
      </c>
      <c r="D454" s="23">
        <v>2.0324</v>
      </c>
      <c r="E454" s="24" t="e">
        <f>VLOOKUP(A454,N$3:S$1271,4,FALSE)</f>
        <v>#N/A</v>
      </c>
      <c r="F454" s="30">
        <f t="shared" si="42"/>
        <v>2.0324</v>
      </c>
      <c r="G454" s="25">
        <f>VLOOKUP(A454,Sheet!B$3:G$2921,5,0)</f>
        <v>20962.07</v>
      </c>
      <c r="H454" s="24" t="e">
        <f>VLOOKUP(A454,N$3:S$1271,5,FALSE)</f>
        <v>#N/A</v>
      </c>
      <c r="I454" s="30">
        <f t="shared" si="43"/>
        <v>20962.07</v>
      </c>
      <c r="J454" s="25">
        <f>VLOOKUP(A454,Sheet!B$3:G$2921,6,0)</f>
        <v>3613.86</v>
      </c>
      <c r="K454" s="26" t="e">
        <f t="shared" si="44"/>
        <v>#N/A</v>
      </c>
      <c r="L454" s="30">
        <f t="shared" si="45"/>
        <v>3613.86</v>
      </c>
      <c r="N454" t="s">
        <v>4782</v>
      </c>
      <c r="O454" t="s">
        <v>3524</v>
      </c>
      <c r="P454" t="s">
        <v>69</v>
      </c>
      <c r="Q454">
        <v>130</v>
      </c>
      <c r="R454">
        <v>56.89</v>
      </c>
      <c r="S454">
        <v>7395.7</v>
      </c>
      <c r="V454" t="str">
        <f t="shared" si="46"/>
        <v>С1545-66-А-17варіант2</v>
      </c>
      <c r="W454" t="e">
        <f t="shared" si="47"/>
        <v>#N/A</v>
      </c>
      <c r="X454" t="s">
        <v>3524</v>
      </c>
      <c r="Y454" s="7" t="s">
        <v>69</v>
      </c>
      <c r="Z454" s="7">
        <v>130</v>
      </c>
      <c r="AA454" s="7">
        <v>56.89</v>
      </c>
      <c r="AB454" s="37">
        <v>7395.7</v>
      </c>
      <c r="AC454" s="37">
        <v>7395.7</v>
      </c>
    </row>
    <row r="455" spans="1:29" x14ac:dyDescent="0.2">
      <c r="A455" s="5" t="s">
        <v>611</v>
      </c>
      <c r="B455" s="21" t="str">
        <f>VLOOKUP(A455,Sheet!B$3:G$2921,2,0)</f>
        <v>Гiдроiзоляцiя стiн, фундаментiв бокова
обклеювальна по вирiвнянiй поверхнi
бутового мурування, цеглi й бетону в 2
шари</v>
      </c>
      <c r="C455" s="22" t="str">
        <f>VLOOKUP(A455,Sheet!B$3:G$2921,3,0)</f>
        <v>100м2</v>
      </c>
      <c r="D455" s="23">
        <v>0.61199999999999999</v>
      </c>
      <c r="E455" s="24" t="e">
        <f>VLOOKUP(A455,N$3:S$1271,4,FALSE)</f>
        <v>#N/A</v>
      </c>
      <c r="F455" s="30">
        <f t="shared" si="42"/>
        <v>0.61199999999999999</v>
      </c>
      <c r="G455" s="25">
        <f>VLOOKUP(A455,Sheet!B$3:G$2921,5,0)</f>
        <v>3473.85</v>
      </c>
      <c r="H455" s="24" t="e">
        <f>VLOOKUP(A455,N$3:S$1271,5,FALSE)</f>
        <v>#N/A</v>
      </c>
      <c r="I455" s="30">
        <f t="shared" si="43"/>
        <v>3473.85</v>
      </c>
      <c r="J455" s="25">
        <f>VLOOKUP(A455,Sheet!B$3:G$2921,6,0)</f>
        <v>2126</v>
      </c>
      <c r="K455" s="26" t="e">
        <f t="shared" si="44"/>
        <v>#N/A</v>
      </c>
      <c r="L455" s="30">
        <f t="shared" si="45"/>
        <v>2126</v>
      </c>
      <c r="N455" t="s">
        <v>4783</v>
      </c>
      <c r="O455" t="s">
        <v>3525</v>
      </c>
      <c r="P455" t="s">
        <v>69</v>
      </c>
      <c r="Q455">
        <v>10</v>
      </c>
      <c r="R455">
        <v>92.54</v>
      </c>
      <c r="S455">
        <v>925.41</v>
      </c>
      <c r="V455" t="str">
        <f t="shared" si="46"/>
        <v>С1545-66-А-17варіант3</v>
      </c>
      <c r="W455" t="e">
        <f t="shared" si="47"/>
        <v>#N/A</v>
      </c>
      <c r="X455" t="s">
        <v>3525</v>
      </c>
      <c r="Y455" s="7" t="s">
        <v>69</v>
      </c>
      <c r="Z455" s="7">
        <v>10</v>
      </c>
      <c r="AA455" s="7">
        <v>92.54</v>
      </c>
      <c r="AB455" s="37">
        <v>925.41</v>
      </c>
      <c r="AC455" s="37">
        <v>925.41</v>
      </c>
    </row>
    <row r="456" spans="1:29" x14ac:dyDescent="0.2">
      <c r="A456" s="5" t="s">
        <v>116</v>
      </c>
      <c r="B456" s="21" t="str">
        <f>VLOOKUP(A456,Sheet!B$3:G$2921,2,0)</f>
        <v>Установлення i розбирання зовнiшнiх
iнвентарних риштувань трубчастих висотою
до 16 м для мурування облицювання</v>
      </c>
      <c r="C456" s="22" t="str">
        <f>VLOOKUP(A456,Sheet!B$3:G$2921,3,0)</f>
        <v>100м2 вп</v>
      </c>
      <c r="D456" s="23">
        <v>9.2119759999999999</v>
      </c>
      <c r="E456" s="24" t="e">
        <f>VLOOKUP(A456,N$3:S$1271,4,FALSE)</f>
        <v>#N/A</v>
      </c>
      <c r="F456" s="30">
        <f t="shared" si="42"/>
        <v>9.2119759999999999</v>
      </c>
      <c r="G456" s="25">
        <f>VLOOKUP(A456,Sheet!B$3:G$2921,5,0)</f>
        <v>7985.86</v>
      </c>
      <c r="H456" s="24" t="e">
        <f>VLOOKUP(A456,N$3:S$1271,5,FALSE)</f>
        <v>#N/A</v>
      </c>
      <c r="I456" s="30">
        <f t="shared" si="43"/>
        <v>7985.86</v>
      </c>
      <c r="J456" s="25">
        <f>VLOOKUP(A456,Sheet!B$3:G$2921,6,0)</f>
        <v>73565.55</v>
      </c>
      <c r="K456" s="26" t="e">
        <f t="shared" si="44"/>
        <v>#N/A</v>
      </c>
      <c r="L456" s="30">
        <f t="shared" si="45"/>
        <v>73565.55</v>
      </c>
      <c r="N456" t="s">
        <v>4784</v>
      </c>
      <c r="O456" t="s">
        <v>3526</v>
      </c>
      <c r="P456" t="s">
        <v>69</v>
      </c>
      <c r="Q456">
        <v>70</v>
      </c>
      <c r="R456">
        <v>64.92</v>
      </c>
      <c r="S456">
        <v>4544.3999999999996</v>
      </c>
      <c r="V456" t="str">
        <f t="shared" si="46"/>
        <v>С1545-66-А-17варіант5</v>
      </c>
      <c r="W456" t="e">
        <f t="shared" si="47"/>
        <v>#N/A</v>
      </c>
      <c r="X456" t="s">
        <v>3526</v>
      </c>
      <c r="Y456" s="7" t="s">
        <v>69</v>
      </c>
      <c r="Z456" s="7">
        <v>70</v>
      </c>
      <c r="AA456" s="7">
        <v>64.92</v>
      </c>
      <c r="AB456" s="37">
        <v>4544.3999999999996</v>
      </c>
      <c r="AC456" s="37">
        <v>4544.3999999999996</v>
      </c>
    </row>
    <row r="457" spans="1:29" x14ac:dyDescent="0.2">
      <c r="A457" s="5" t="s">
        <v>2016</v>
      </c>
      <c r="B457" s="21" t="str">
        <f>VLOOKUP(A457,Sheet!B$3:G$2921,2,0)</f>
        <v>Гiдроiзоляцiя стiн, фундаментiв бокова
обмазувальна бiтумна в 2 шари по
вирiвнянiй поверхнi бутового мурування,
цеглi, бетону</v>
      </c>
      <c r="C457" s="22" t="str">
        <f>VLOOKUP(A457,Sheet!B$3:G$2921,3,0)</f>
        <v>100м2</v>
      </c>
      <c r="D457" s="23">
        <v>2.7122400000000004</v>
      </c>
      <c r="E457" s="24">
        <f>VLOOKUP(A457,N$3:S$1271,4,FALSE)</f>
        <v>0.5</v>
      </c>
      <c r="F457" s="30">
        <f t="shared" si="42"/>
        <v>2.2122400000000004</v>
      </c>
      <c r="G457" s="25">
        <f>VLOOKUP(A457,Sheet!B$3:G$2921,5,0)</f>
        <v>9402.64</v>
      </c>
      <c r="H457" s="24">
        <f>VLOOKUP(A457,N$3:S$1271,5,FALSE)</f>
        <v>17789.259999999998</v>
      </c>
      <c r="I457" s="30">
        <f t="shared" si="43"/>
        <v>-8386.619999999999</v>
      </c>
      <c r="J457" s="25">
        <f>VLOOKUP(A457,Sheet!B$3:G$2921,6,0)</f>
        <v>10827.14</v>
      </c>
      <c r="K457" s="26">
        <f t="shared" si="44"/>
        <v>1778.93</v>
      </c>
      <c r="L457" s="30">
        <f t="shared" si="45"/>
        <v>9048.2099999999991</v>
      </c>
      <c r="N457" t="s">
        <v>4785</v>
      </c>
      <c r="O457" t="s">
        <v>3527</v>
      </c>
      <c r="P457" t="s">
        <v>69</v>
      </c>
      <c r="Q457">
        <v>100</v>
      </c>
      <c r="R457">
        <v>57.62</v>
      </c>
      <c r="S457">
        <v>5762</v>
      </c>
      <c r="V457" t="str">
        <f t="shared" si="46"/>
        <v>С1545-66-А-17варіант6</v>
      </c>
      <c r="W457" t="e">
        <f t="shared" si="47"/>
        <v>#N/A</v>
      </c>
      <c r="X457" t="s">
        <v>3527</v>
      </c>
      <c r="Y457" s="7" t="s">
        <v>69</v>
      </c>
      <c r="Z457" s="7">
        <v>100</v>
      </c>
      <c r="AA457" s="7">
        <v>57.62</v>
      </c>
      <c r="AB457" s="37">
        <v>5762</v>
      </c>
      <c r="AC457" s="37">
        <v>5762</v>
      </c>
    </row>
    <row r="458" spans="1:29" x14ac:dyDescent="0.2">
      <c r="A458" s="5" t="s">
        <v>2301</v>
      </c>
      <c r="B458" s="21" t="str">
        <f>VLOOKUP(A458,Sheet!B$3:G$2921,2,0)</f>
        <v>Бокова iзоляцiя стiн, фундаментiв глиною
(замок з глини)</v>
      </c>
      <c r="C458" s="22" t="str">
        <f>VLOOKUP(A458,Sheet!B$3:G$2921,3,0)</f>
        <v>1 м3</v>
      </c>
      <c r="D458" s="23">
        <v>19.69708</v>
      </c>
      <c r="E458" s="24">
        <f>VLOOKUP(A458,N$3:S$1271,4,FALSE)</f>
        <v>30.594160000000002</v>
      </c>
      <c r="F458" s="30">
        <f t="shared" si="42"/>
        <v>-10.897080000000003</v>
      </c>
      <c r="G458" s="25">
        <f>VLOOKUP(A458,Sheet!B$3:G$2921,5,0)</f>
        <v>1051.29</v>
      </c>
      <c r="H458" s="24">
        <f>VLOOKUP(A458,N$3:S$1271,5,FALSE)</f>
        <v>1142.01</v>
      </c>
      <c r="I458" s="30">
        <f t="shared" si="43"/>
        <v>-90.720000000000027</v>
      </c>
      <c r="J458" s="25">
        <f>VLOOKUP(A458,Sheet!B$3:G$2921,6,0)</f>
        <v>2144.63</v>
      </c>
      <c r="K458" s="26">
        <f t="shared" si="44"/>
        <v>2329.6999999999998</v>
      </c>
      <c r="L458" s="30">
        <f t="shared" si="45"/>
        <v>-185.06999999999971</v>
      </c>
      <c r="N458" t="s">
        <v>4786</v>
      </c>
      <c r="O458" t="s">
        <v>3528</v>
      </c>
      <c r="P458" t="s">
        <v>35</v>
      </c>
      <c r="Q458">
        <v>48</v>
      </c>
      <c r="R458">
        <v>443.63</v>
      </c>
      <c r="S458">
        <v>3549.04</v>
      </c>
      <c r="V458" t="str">
        <f t="shared" si="46"/>
        <v>С1545-89-1Нваріант3</v>
      </c>
      <c r="W458" t="e">
        <f t="shared" si="47"/>
        <v>#N/A</v>
      </c>
      <c r="X458" t="s">
        <v>3528</v>
      </c>
      <c r="Y458" s="7" t="s">
        <v>35</v>
      </c>
      <c r="Z458" s="7">
        <v>48</v>
      </c>
      <c r="AA458" s="7">
        <v>443.63</v>
      </c>
      <c r="AB458" s="37">
        <v>3549.04</v>
      </c>
      <c r="AC458" s="37">
        <v>3549.04</v>
      </c>
    </row>
    <row r="459" spans="1:29" x14ac:dyDescent="0.2">
      <c r="A459" s="5" t="s">
        <v>1949</v>
      </c>
      <c r="B459" s="21" t="str">
        <f>VLOOKUP(A459,Sheet!B$3:G$2921,2,0)</f>
        <v>Мурування зовнiшнiх простих стiн з цегли
силiкатної при висотi поверху до 4 м</v>
      </c>
      <c r="C459" s="22" t="str">
        <f>VLOOKUP(A459,Sheet!B$3:G$2921,3,0)</f>
        <v>1 м3</v>
      </c>
      <c r="D459" s="23">
        <v>13</v>
      </c>
      <c r="E459" s="24" t="e">
        <f>VLOOKUP(A459,N$3:S$1271,4,FALSE)</f>
        <v>#N/A</v>
      </c>
      <c r="F459" s="30">
        <f t="shared" si="42"/>
        <v>13</v>
      </c>
      <c r="G459" s="25">
        <f>VLOOKUP(A459,Sheet!B$3:G$2921,5,0)</f>
        <v>699</v>
      </c>
      <c r="H459" s="24" t="e">
        <f>VLOOKUP(A459,N$3:S$1271,5,FALSE)</f>
        <v>#N/A</v>
      </c>
      <c r="I459" s="30">
        <f t="shared" si="43"/>
        <v>699</v>
      </c>
      <c r="J459" s="25">
        <f>VLOOKUP(A459,Sheet!B$3:G$2921,6,0)</f>
        <v>2097</v>
      </c>
      <c r="K459" s="26" t="e">
        <f t="shared" si="44"/>
        <v>#N/A</v>
      </c>
      <c r="L459" s="30">
        <f t="shared" si="45"/>
        <v>2097</v>
      </c>
      <c r="N459" t="s">
        <v>4787</v>
      </c>
      <c r="O459" t="s">
        <v>3529</v>
      </c>
      <c r="P459" t="s">
        <v>35</v>
      </c>
      <c r="Q459">
        <v>12</v>
      </c>
      <c r="R459">
        <v>424.73</v>
      </c>
      <c r="S459">
        <v>849.46</v>
      </c>
      <c r="V459" t="str">
        <f t="shared" si="46"/>
        <v>С1545-89-26варіант1</v>
      </c>
      <c r="W459" t="e">
        <f t="shared" si="47"/>
        <v>#N/A</v>
      </c>
      <c r="X459" t="s">
        <v>3529</v>
      </c>
      <c r="Y459" s="7" t="s">
        <v>35</v>
      </c>
      <c r="Z459" s="7">
        <v>12</v>
      </c>
      <c r="AA459" s="7">
        <v>424.73</v>
      </c>
      <c r="AB459" s="37">
        <v>849.46</v>
      </c>
      <c r="AC459" s="37">
        <v>849.46</v>
      </c>
    </row>
    <row r="460" spans="1:29" x14ac:dyDescent="0.2">
      <c r="A460" s="5" t="s">
        <v>1870</v>
      </c>
      <c r="B460" s="21" t="str">
        <f>VLOOKUP(A460,Sheet!B$3:G$2921,2,0)</f>
        <v>Мурування внутрiшнiх стiн з цегли
керамiчної при висотi поверху понад 4 м</v>
      </c>
      <c r="C460" s="22" t="str">
        <f>VLOOKUP(A460,Sheet!B$3:G$2921,3,0)</f>
        <v>1 м3</v>
      </c>
      <c r="D460" s="23">
        <v>3</v>
      </c>
      <c r="E460" s="24" t="e">
        <f>VLOOKUP(A460,N$3:S$1271,4,FALSE)</f>
        <v>#N/A</v>
      </c>
      <c r="F460" s="30">
        <f t="shared" si="42"/>
        <v>3</v>
      </c>
      <c r="G460" s="25">
        <f>VLOOKUP(A460,Sheet!B$3:G$2921,5,0)</f>
        <v>701.84</v>
      </c>
      <c r="H460" s="24" t="e">
        <f>VLOOKUP(A460,N$3:S$1271,5,FALSE)</f>
        <v>#N/A</v>
      </c>
      <c r="I460" s="30">
        <f t="shared" si="43"/>
        <v>701.84</v>
      </c>
      <c r="J460" s="25">
        <f>VLOOKUP(A460,Sheet!B$3:G$2921,6,0)</f>
        <v>1754.6</v>
      </c>
      <c r="K460" s="26" t="e">
        <f t="shared" si="44"/>
        <v>#N/A</v>
      </c>
      <c r="L460" s="30">
        <f t="shared" si="45"/>
        <v>1754.6</v>
      </c>
      <c r="N460" t="s">
        <v>4788</v>
      </c>
      <c r="O460" t="s">
        <v>3530</v>
      </c>
      <c r="P460" t="s">
        <v>35</v>
      </c>
      <c r="Q460">
        <v>12</v>
      </c>
      <c r="R460">
        <v>199.11</v>
      </c>
      <c r="S460">
        <v>398.22</v>
      </c>
      <c r="V460" t="str">
        <f t="shared" si="46"/>
        <v>С1545-89-26варіант2</v>
      </c>
      <c r="W460" t="e">
        <f t="shared" si="47"/>
        <v>#N/A</v>
      </c>
      <c r="X460" t="s">
        <v>3530</v>
      </c>
      <c r="Y460" s="7" t="s">
        <v>35</v>
      </c>
      <c r="Z460" s="7">
        <v>12</v>
      </c>
      <c r="AA460" s="7">
        <v>199.11</v>
      </c>
      <c r="AB460" s="37">
        <v>398.22</v>
      </c>
      <c r="AC460" s="37">
        <v>398.22</v>
      </c>
    </row>
    <row r="461" spans="1:29" x14ac:dyDescent="0.2">
      <c r="A461" s="5" t="s">
        <v>305</v>
      </c>
      <c r="B461" s="21" t="str">
        <f>VLOOKUP(A461,Sheet!B$3:G$2921,2,0)</f>
        <v>Мурування стiн приямкiв i каналiв з цегли
керамiчної</v>
      </c>
      <c r="C461" s="22" t="str">
        <f>VLOOKUP(A461,Sheet!B$3:G$2921,3,0)</f>
        <v>1 м3</v>
      </c>
      <c r="D461" s="23">
        <v>1.05</v>
      </c>
      <c r="E461" s="24" t="e">
        <f>VLOOKUP(A461,N$3:S$1271,4,FALSE)</f>
        <v>#N/A</v>
      </c>
      <c r="F461" s="30">
        <f t="shared" si="42"/>
        <v>1.05</v>
      </c>
      <c r="G461" s="25">
        <f>VLOOKUP(A461,Sheet!B$3:G$2921,5,0)</f>
        <v>3709.35</v>
      </c>
      <c r="H461" s="24" t="e">
        <f>VLOOKUP(A461,N$3:S$1271,5,FALSE)</f>
        <v>#N/A</v>
      </c>
      <c r="I461" s="30">
        <f t="shared" si="43"/>
        <v>3709.35</v>
      </c>
      <c r="J461" s="25">
        <f>VLOOKUP(A461,Sheet!B$3:G$2921,6,0)</f>
        <v>185.47</v>
      </c>
      <c r="K461" s="26" t="e">
        <f t="shared" si="44"/>
        <v>#N/A</v>
      </c>
      <c r="L461" s="30">
        <f t="shared" si="45"/>
        <v>185.47</v>
      </c>
      <c r="N461" t="s">
        <v>4789</v>
      </c>
      <c r="O461" t="s">
        <v>3531</v>
      </c>
      <c r="P461" t="s">
        <v>35</v>
      </c>
      <c r="Q461">
        <v>48</v>
      </c>
      <c r="R461">
        <v>177.88</v>
      </c>
      <c r="S461">
        <v>1423.04</v>
      </c>
      <c r="V461" t="str">
        <f t="shared" si="46"/>
        <v>С1545-89-27варіант1</v>
      </c>
      <c r="W461" t="e">
        <f t="shared" si="47"/>
        <v>#N/A</v>
      </c>
      <c r="X461" t="s">
        <v>3531</v>
      </c>
      <c r="Y461" s="7" t="s">
        <v>35</v>
      </c>
      <c r="Z461" s="7">
        <v>48</v>
      </c>
      <c r="AA461" s="7">
        <v>177.88</v>
      </c>
      <c r="AB461" s="37">
        <v>1423.04</v>
      </c>
      <c r="AC461" s="37">
        <v>1423.04</v>
      </c>
    </row>
    <row r="462" spans="1:29" x14ac:dyDescent="0.2">
      <c r="A462" s="5" t="s">
        <v>717</v>
      </c>
      <c r="B462" s="21" t="str">
        <f>VLOOKUP(A462,Sheet!B$3:G$2921,2,0)</f>
        <v>Свердлення отворів в елементах
устаткування і конструкціях з вуглецевої
стали, діаметр до 15 мм. глибина
свердління до 10 мм</v>
      </c>
      <c r="C462" s="22" t="str">
        <f>VLOOKUP(A462,Sheet!B$3:G$2921,3,0)</f>
        <v>100 отв.</v>
      </c>
      <c r="D462" s="23">
        <v>6.58</v>
      </c>
      <c r="E462" s="24" t="e">
        <f>VLOOKUP(A462,N$3:S$1271,4,FALSE)</f>
        <v>#N/A</v>
      </c>
      <c r="F462" s="30">
        <f t="shared" si="42"/>
        <v>6.58</v>
      </c>
      <c r="G462" s="25">
        <f>VLOOKUP(A462,Sheet!B$3:G$2921,5,0)</f>
        <v>332.79</v>
      </c>
      <c r="H462" s="24" t="e">
        <f>VLOOKUP(A462,N$3:S$1271,5,FALSE)</f>
        <v>#N/A</v>
      </c>
      <c r="I462" s="30">
        <f t="shared" si="43"/>
        <v>332.79</v>
      </c>
      <c r="J462" s="25">
        <f>VLOOKUP(A462,Sheet!B$3:G$2921,6,0)</f>
        <v>2189.7600000000002</v>
      </c>
      <c r="K462" s="26" t="e">
        <f t="shared" si="44"/>
        <v>#N/A</v>
      </c>
      <c r="L462" s="30">
        <f t="shared" si="45"/>
        <v>2189.7600000000002</v>
      </c>
      <c r="N462" t="s">
        <v>4790</v>
      </c>
      <c r="O462" t="s">
        <v>3532</v>
      </c>
      <c r="P462" t="s">
        <v>35</v>
      </c>
      <c r="Q462">
        <v>36</v>
      </c>
      <c r="R462">
        <v>93.3</v>
      </c>
      <c r="S462">
        <v>559.79999999999995</v>
      </c>
      <c r="V462" t="str">
        <f t="shared" si="46"/>
        <v>С1545-89-28варіант1</v>
      </c>
      <c r="W462" t="e">
        <f t="shared" si="47"/>
        <v>#N/A</v>
      </c>
      <c r="X462" t="s">
        <v>3532</v>
      </c>
      <c r="Y462" s="7" t="s">
        <v>35</v>
      </c>
      <c r="Z462" s="7">
        <v>36</v>
      </c>
      <c r="AA462" s="7">
        <v>93.3</v>
      </c>
      <c r="AB462" s="37">
        <v>559.79999999999995</v>
      </c>
      <c r="AC462" s="37">
        <v>559.79999999999995</v>
      </c>
    </row>
    <row r="463" spans="1:29" x14ac:dyDescent="0.2">
      <c r="A463" s="5" t="s">
        <v>2543</v>
      </c>
      <c r="B463" s="21" t="str">
        <f>VLOOKUP(A463,Sheet!B$3:G$2921,2,0)</f>
        <v>Кiльця КС7.3 залiзобетоннi серiя 3.900.1-14
випуск 1 (об'єм бетону - 0,05 м3)(Ф53)</v>
      </c>
      <c r="C463" s="22" t="str">
        <f>VLOOKUP(A463,Sheet!B$3:G$2921,3,0)</f>
        <v>шт</v>
      </c>
      <c r="D463" s="23">
        <v>1</v>
      </c>
      <c r="E463" s="24" t="e">
        <f>VLOOKUP(A463,N$3:S$1271,4,FALSE)</f>
        <v>#N/A</v>
      </c>
      <c r="F463" s="30">
        <f t="shared" si="42"/>
        <v>1</v>
      </c>
      <c r="G463" s="25">
        <f>VLOOKUP(A463,Sheet!B$3:G$2921,5,0)</f>
        <v>549.87</v>
      </c>
      <c r="H463" s="24" t="e">
        <f>VLOOKUP(A463,N$3:S$1271,5,FALSE)</f>
        <v>#N/A</v>
      </c>
      <c r="I463" s="30">
        <f t="shared" si="43"/>
        <v>549.87</v>
      </c>
      <c r="J463" s="25">
        <f>VLOOKUP(A463,Sheet!B$3:G$2921,6,0)</f>
        <v>549.87</v>
      </c>
      <c r="K463" s="26" t="e">
        <f t="shared" si="44"/>
        <v>#N/A</v>
      </c>
      <c r="L463" s="30">
        <f t="shared" si="45"/>
        <v>549.87</v>
      </c>
      <c r="N463" t="s">
        <v>4791</v>
      </c>
      <c r="O463" t="s">
        <v>3533</v>
      </c>
      <c r="P463" t="s">
        <v>35</v>
      </c>
      <c r="Q463">
        <v>600</v>
      </c>
      <c r="R463">
        <v>16.39</v>
      </c>
      <c r="S463">
        <v>1639</v>
      </c>
      <c r="V463" t="str">
        <f t="shared" si="46"/>
        <v>С1545-89-29варіант1</v>
      </c>
      <c r="W463" t="e">
        <f t="shared" si="47"/>
        <v>#N/A</v>
      </c>
      <c r="X463" t="s">
        <v>3533</v>
      </c>
      <c r="Y463" s="7" t="s">
        <v>35</v>
      </c>
      <c r="Z463" s="7">
        <v>600</v>
      </c>
      <c r="AA463" s="7">
        <v>16.39</v>
      </c>
      <c r="AB463" s="37">
        <v>1639</v>
      </c>
      <c r="AC463" s="37">
        <v>1639</v>
      </c>
    </row>
    <row r="464" spans="1:29" x14ac:dyDescent="0.2">
      <c r="A464" s="5" t="s">
        <v>2538</v>
      </c>
      <c r="B464" s="21" t="str">
        <f>VLOOKUP(A464,Sheet!B$3:G$2921,2,0)</f>
        <v>Кiльця КС15.6 залiзобетоннi серiя 3.900.1-
14 випуск 1 (об'єм бетону - 0,265 м3)(Ф53)</v>
      </c>
      <c r="C464" s="22" t="str">
        <f>VLOOKUP(A464,Sheet!B$3:G$2921,3,0)</f>
        <v>шт</v>
      </c>
      <c r="D464" s="23">
        <v>3</v>
      </c>
      <c r="E464" s="24" t="e">
        <f>VLOOKUP(A464,N$3:S$1271,4,FALSE)</f>
        <v>#N/A</v>
      </c>
      <c r="F464" s="30">
        <f t="shared" si="42"/>
        <v>3</v>
      </c>
      <c r="G464" s="25">
        <f>VLOOKUP(A464,Sheet!B$3:G$2921,5,0)</f>
        <v>1101.6199999999999</v>
      </c>
      <c r="H464" s="24" t="e">
        <f>VLOOKUP(A464,N$3:S$1271,5,FALSE)</f>
        <v>#N/A</v>
      </c>
      <c r="I464" s="30">
        <f t="shared" si="43"/>
        <v>1101.6199999999999</v>
      </c>
      <c r="J464" s="25">
        <f>VLOOKUP(A464,Sheet!B$3:G$2921,6,0)</f>
        <v>1101.6199999999999</v>
      </c>
      <c r="K464" s="26" t="e">
        <f t="shared" si="44"/>
        <v>#N/A</v>
      </c>
      <c r="L464" s="30">
        <f t="shared" si="45"/>
        <v>1101.6199999999999</v>
      </c>
      <c r="N464" t="s">
        <v>4792</v>
      </c>
      <c r="O464" t="s">
        <v>3534</v>
      </c>
      <c r="P464" t="s">
        <v>69</v>
      </c>
      <c r="Q464">
        <v>142</v>
      </c>
      <c r="R464">
        <v>138.9</v>
      </c>
      <c r="S464">
        <v>16668</v>
      </c>
      <c r="V464" t="str">
        <f t="shared" si="46"/>
        <v>С1545-89-2-Щваріант10</v>
      </c>
      <c r="W464" t="e">
        <f t="shared" si="47"/>
        <v>#N/A</v>
      </c>
      <c r="X464" t="s">
        <v>3534</v>
      </c>
      <c r="Y464" s="7" t="s">
        <v>69</v>
      </c>
      <c r="Z464" s="7">
        <v>142</v>
      </c>
      <c r="AA464" s="7">
        <v>138.9</v>
      </c>
      <c r="AB464" s="37">
        <v>16668</v>
      </c>
      <c r="AC464" s="37">
        <v>16668</v>
      </c>
    </row>
    <row r="465" spans="1:29" x14ac:dyDescent="0.2">
      <c r="A465" s="5" t="s">
        <v>2539</v>
      </c>
      <c r="B465" s="21" t="str">
        <f>VLOOKUP(A465,Sheet!B$3:G$2921,2,0)</f>
        <v>Кiльця КС15.9 залiзобетоннi серiя 3.900.1-
14 випуск 1 (об'єм бетону - 0,40 м3)(Ф53)</v>
      </c>
      <c r="C465" s="22" t="str">
        <f>VLOOKUP(A465,Sheet!B$3:G$2921,3,0)</f>
        <v>шт</v>
      </c>
      <c r="D465" s="23">
        <v>7</v>
      </c>
      <c r="E465" s="24" t="e">
        <f>VLOOKUP(A465,N$3:S$1271,4,FALSE)</f>
        <v>#N/A</v>
      </c>
      <c r="F465" s="30">
        <f t="shared" si="42"/>
        <v>7</v>
      </c>
      <c r="G465" s="25">
        <f>VLOOKUP(A465,Sheet!B$3:G$2921,5,0)</f>
        <v>3497.4</v>
      </c>
      <c r="H465" s="24" t="e">
        <f>VLOOKUP(A465,N$3:S$1271,5,FALSE)</f>
        <v>#N/A</v>
      </c>
      <c r="I465" s="30">
        <f t="shared" si="43"/>
        <v>3497.4</v>
      </c>
      <c r="J465" s="25">
        <f>VLOOKUP(A465,Sheet!B$3:G$2921,6,0)</f>
        <v>10492.2</v>
      </c>
      <c r="K465" s="26" t="e">
        <f t="shared" si="44"/>
        <v>#N/A</v>
      </c>
      <c r="L465" s="30">
        <f t="shared" si="45"/>
        <v>10492.2</v>
      </c>
      <c r="N465" t="s">
        <v>4793</v>
      </c>
      <c r="O465" t="s">
        <v>3535</v>
      </c>
      <c r="P465" t="s">
        <v>69</v>
      </c>
      <c r="Q465">
        <v>230</v>
      </c>
      <c r="R465">
        <v>171.09</v>
      </c>
      <c r="S465">
        <v>39350.699999999997</v>
      </c>
      <c r="V465" t="str">
        <f t="shared" si="46"/>
        <v>С1545-89-2-Щваріант11</v>
      </c>
      <c r="W465" t="e">
        <f t="shared" si="47"/>
        <v>#N/A</v>
      </c>
      <c r="X465" t="s">
        <v>3535</v>
      </c>
      <c r="Y465" s="7" t="s">
        <v>69</v>
      </c>
      <c r="Z465" s="7">
        <v>230</v>
      </c>
      <c r="AA465" s="7">
        <v>171.09</v>
      </c>
      <c r="AB465" s="37">
        <v>39350.699999999997</v>
      </c>
      <c r="AC465" s="37">
        <v>39350.699999999997</v>
      </c>
    </row>
    <row r="466" spans="1:29" x14ac:dyDescent="0.2">
      <c r="A466" s="5" t="s">
        <v>2535</v>
      </c>
      <c r="B466" s="21" t="str">
        <f>VLOOKUP(A466,Sheet!B$3:G$2921,2,0)</f>
        <v>Плити покриття ПП10-2 залiзобетоннi серiя
3.900.1-14 випуск 1 (об'єм бетону - 0,10
м3)(Ф53)</v>
      </c>
      <c r="C466" s="22" t="str">
        <f>VLOOKUP(A466,Sheet!B$3:G$2921,3,0)</f>
        <v>шт</v>
      </c>
      <c r="D466" s="23">
        <v>1</v>
      </c>
      <c r="E466" s="24" t="e">
        <f>VLOOKUP(A466,N$3:S$1271,4,FALSE)</f>
        <v>#N/A</v>
      </c>
      <c r="F466" s="30">
        <f t="shared" si="42"/>
        <v>1</v>
      </c>
      <c r="G466" s="25">
        <f>VLOOKUP(A466,Sheet!B$3:G$2921,5,0)</f>
        <v>1142.1600000000001</v>
      </c>
      <c r="H466" s="24" t="e">
        <f>VLOOKUP(A466,N$3:S$1271,5,FALSE)</f>
        <v>#N/A</v>
      </c>
      <c r="I466" s="30">
        <f t="shared" si="43"/>
        <v>1142.1600000000001</v>
      </c>
      <c r="J466" s="25">
        <f>VLOOKUP(A466,Sheet!B$3:G$2921,6,0)</f>
        <v>1142.1600000000001</v>
      </c>
      <c r="K466" s="26" t="e">
        <f t="shared" si="44"/>
        <v>#N/A</v>
      </c>
      <c r="L466" s="30">
        <f t="shared" si="45"/>
        <v>1142.1600000000001</v>
      </c>
      <c r="N466" t="s">
        <v>4794</v>
      </c>
      <c r="O466" t="s">
        <v>3536</v>
      </c>
      <c r="P466" t="s">
        <v>69</v>
      </c>
      <c r="Q466">
        <v>80</v>
      </c>
      <c r="R466">
        <v>268.62</v>
      </c>
      <c r="S466">
        <v>21489.599999999999</v>
      </c>
      <c r="V466" t="str">
        <f t="shared" si="46"/>
        <v>С1545-89-2-Щваріант12</v>
      </c>
      <c r="W466" t="e">
        <f t="shared" si="47"/>
        <v>#N/A</v>
      </c>
      <c r="X466" t="s">
        <v>3536</v>
      </c>
      <c r="Y466" s="7" t="s">
        <v>69</v>
      </c>
      <c r="Z466" s="7">
        <v>80</v>
      </c>
      <c r="AA466" s="7">
        <v>268.62</v>
      </c>
      <c r="AB466" s="37">
        <v>21489.599999999999</v>
      </c>
      <c r="AC466" s="37">
        <v>21489.599999999999</v>
      </c>
    </row>
    <row r="467" spans="1:29" x14ac:dyDescent="0.2">
      <c r="A467" s="5" t="s">
        <v>2540</v>
      </c>
      <c r="B467" s="21" t="str">
        <f>VLOOKUP(A467,Sheet!B$3:G$2921,2,0)</f>
        <v>Плити покриття 1ПП15-2 залiзобетоннi серiя
3.900.1-14 випуск 1 (об'єм бетону - 0,27
м3)(Ф53)</v>
      </c>
      <c r="C467" s="22" t="str">
        <f>VLOOKUP(A467,Sheet!B$3:G$2921,3,0)</f>
        <v>шт</v>
      </c>
      <c r="D467" s="23">
        <v>4</v>
      </c>
      <c r="E467" s="24" t="e">
        <f>VLOOKUP(A467,N$3:S$1271,4,FALSE)</f>
        <v>#N/A</v>
      </c>
      <c r="F467" s="30">
        <f t="shared" si="42"/>
        <v>4</v>
      </c>
      <c r="G467" s="25">
        <f>VLOOKUP(A467,Sheet!B$3:G$2921,5,0)</f>
        <v>3774.77</v>
      </c>
      <c r="H467" s="24" t="e">
        <f>VLOOKUP(A467,N$3:S$1271,5,FALSE)</f>
        <v>#N/A</v>
      </c>
      <c r="I467" s="30">
        <f t="shared" si="43"/>
        <v>3774.77</v>
      </c>
      <c r="J467" s="25">
        <f>VLOOKUP(A467,Sheet!B$3:G$2921,6,0)</f>
        <v>3774.77</v>
      </c>
      <c r="K467" s="26" t="e">
        <f t="shared" si="44"/>
        <v>#N/A</v>
      </c>
      <c r="L467" s="30">
        <f t="shared" si="45"/>
        <v>3774.77</v>
      </c>
      <c r="N467" t="s">
        <v>4795</v>
      </c>
      <c r="O467" t="s">
        <v>3537</v>
      </c>
      <c r="P467" t="s">
        <v>69</v>
      </c>
      <c r="Q467">
        <v>190</v>
      </c>
      <c r="R467">
        <v>318.8</v>
      </c>
      <c r="S467">
        <v>11158</v>
      </c>
      <c r="V467" t="str">
        <f t="shared" si="46"/>
        <v>С1545-89-2-Щваріант13</v>
      </c>
      <c r="W467" t="e">
        <f t="shared" si="47"/>
        <v>#N/A</v>
      </c>
      <c r="X467" t="s">
        <v>3537</v>
      </c>
      <c r="Y467" s="7" t="s">
        <v>69</v>
      </c>
      <c r="Z467" s="7">
        <v>190</v>
      </c>
      <c r="AA467" s="7">
        <v>318.8</v>
      </c>
      <c r="AB467" s="37">
        <v>11158</v>
      </c>
      <c r="AC467" s="37">
        <v>11158</v>
      </c>
    </row>
    <row r="468" spans="1:29" x14ac:dyDescent="0.2">
      <c r="A468" s="5" t="s">
        <v>2541</v>
      </c>
      <c r="B468" s="21" t="str">
        <f>VLOOKUP(A468,Sheet!B$3:G$2921,2,0)</f>
        <v>Плити днищ ПН15 залiзобетоннi серiя
3.900.1-14 випуск 1 (об'єм бетону - 0,38
м3)(Ф53)</v>
      </c>
      <c r="C468" s="22" t="str">
        <f>VLOOKUP(A468,Sheet!B$3:G$2921,3,0)</f>
        <v>шт</v>
      </c>
      <c r="D468" s="23">
        <v>2</v>
      </c>
      <c r="E468" s="24" t="e">
        <f>VLOOKUP(A468,N$3:S$1271,4,FALSE)</f>
        <v>#N/A</v>
      </c>
      <c r="F468" s="30">
        <f t="shared" si="42"/>
        <v>2</v>
      </c>
      <c r="G468" s="25">
        <f>VLOOKUP(A468,Sheet!B$3:G$2921,5,0)</f>
        <v>4811.7299999999996</v>
      </c>
      <c r="H468" s="24" t="e">
        <f>VLOOKUP(A468,N$3:S$1271,5,FALSE)</f>
        <v>#N/A</v>
      </c>
      <c r="I468" s="30">
        <f t="shared" si="43"/>
        <v>4811.7299999999996</v>
      </c>
      <c r="J468" s="25">
        <f>VLOOKUP(A468,Sheet!B$3:G$2921,6,0)</f>
        <v>4811.7299999999996</v>
      </c>
      <c r="K468" s="26" t="e">
        <f t="shared" si="44"/>
        <v>#N/A</v>
      </c>
      <c r="L468" s="30">
        <f t="shared" si="45"/>
        <v>4811.7299999999996</v>
      </c>
      <c r="N468" t="s">
        <v>4796</v>
      </c>
      <c r="O468" t="s">
        <v>3538</v>
      </c>
      <c r="P468" t="s">
        <v>69</v>
      </c>
      <c r="Q468">
        <v>15</v>
      </c>
      <c r="R468">
        <v>88.74</v>
      </c>
      <c r="S468">
        <v>1331.1</v>
      </c>
      <c r="V468" t="str">
        <f t="shared" si="46"/>
        <v>С1545-89-2-Щваріант8</v>
      </c>
      <c r="W468" t="e">
        <f t="shared" si="47"/>
        <v>#N/A</v>
      </c>
      <c r="X468" t="s">
        <v>3538</v>
      </c>
      <c r="Y468" s="7" t="s">
        <v>69</v>
      </c>
      <c r="Z468" s="7">
        <v>15</v>
      </c>
      <c r="AA468" s="7">
        <v>88.74</v>
      </c>
      <c r="AB468" s="37">
        <v>1331.1</v>
      </c>
      <c r="AC468" s="37">
        <v>1331.1</v>
      </c>
    </row>
    <row r="469" spans="1:29" x14ac:dyDescent="0.2">
      <c r="A469" s="5" t="s">
        <v>2536</v>
      </c>
      <c r="B469" s="21" t="str">
        <f>VLOOKUP(A469,Sheet!B$3:G$2921,2,0)</f>
        <v>Кiльця опорнi КО6 залiзобетоннi серiя
3.900.1-14 випуск 1 (об'єм бетону - 0,02
м3)(Ф53)</v>
      </c>
      <c r="C469" s="22" t="str">
        <f>VLOOKUP(A469,Sheet!B$3:G$2921,3,0)</f>
        <v>шт</v>
      </c>
      <c r="D469" s="23">
        <v>10</v>
      </c>
      <c r="E469" s="24" t="e">
        <f>VLOOKUP(A469,N$3:S$1271,4,FALSE)</f>
        <v>#N/A</v>
      </c>
      <c r="F469" s="30">
        <f t="shared" si="42"/>
        <v>10</v>
      </c>
      <c r="G469" s="25">
        <f>VLOOKUP(A469,Sheet!B$3:G$2921,5,0)</f>
        <v>324.68</v>
      </c>
      <c r="H469" s="24" t="e">
        <f>VLOOKUP(A469,N$3:S$1271,5,FALSE)</f>
        <v>#N/A</v>
      </c>
      <c r="I469" s="30">
        <f t="shared" si="43"/>
        <v>324.68</v>
      </c>
      <c r="J469" s="25">
        <f>VLOOKUP(A469,Sheet!B$3:G$2921,6,0)</f>
        <v>324.68</v>
      </c>
      <c r="K469" s="26" t="e">
        <f t="shared" si="44"/>
        <v>#N/A</v>
      </c>
      <c r="L469" s="30">
        <f t="shared" si="45"/>
        <v>324.68</v>
      </c>
      <c r="N469" t="s">
        <v>4797</v>
      </c>
      <c r="O469" t="s">
        <v>3539</v>
      </c>
      <c r="P469" t="s">
        <v>69</v>
      </c>
      <c r="Q469">
        <v>87</v>
      </c>
      <c r="R469">
        <v>104.08</v>
      </c>
      <c r="S469">
        <v>7806</v>
      </c>
      <c r="V469" t="str">
        <f t="shared" si="46"/>
        <v>С1545-89-2-Щваріант9</v>
      </c>
      <c r="W469" t="e">
        <f t="shared" si="47"/>
        <v>#N/A</v>
      </c>
      <c r="X469" t="s">
        <v>3539</v>
      </c>
      <c r="Y469" s="7" t="s">
        <v>69</v>
      </c>
      <c r="Z469" s="7">
        <v>87</v>
      </c>
      <c r="AA469" s="7">
        <v>104.08</v>
      </c>
      <c r="AB469" s="37">
        <v>7806</v>
      </c>
      <c r="AC469" s="37">
        <v>7806</v>
      </c>
    </row>
    <row r="470" spans="1:29" x14ac:dyDescent="0.2">
      <c r="A470" s="5" t="s">
        <v>2506</v>
      </c>
      <c r="B470" s="21" t="str">
        <f>VLOOKUP(A470,Sheet!B$3:G$2921,2,0)</f>
        <v>Плити перекриття П1-8 серiя 3.006.1-2.87</v>
      </c>
      <c r="C470" s="22" t="str">
        <f>VLOOKUP(A470,Sheet!B$3:G$2921,3,0)</f>
        <v>шт</v>
      </c>
      <c r="D470" s="23">
        <v>2</v>
      </c>
      <c r="E470" s="24" t="e">
        <f>VLOOKUP(A470,N$3:S$1271,4,FALSE)</f>
        <v>#N/A</v>
      </c>
      <c r="F470" s="30">
        <f t="shared" si="42"/>
        <v>2</v>
      </c>
      <c r="G470" s="25">
        <f>VLOOKUP(A470,Sheet!B$3:G$2921,5,0)</f>
        <v>176.86</v>
      </c>
      <c r="H470" s="24" t="e">
        <f>VLOOKUP(A470,N$3:S$1271,5,FALSE)</f>
        <v>#N/A</v>
      </c>
      <c r="I470" s="30">
        <f t="shared" si="43"/>
        <v>176.86</v>
      </c>
      <c r="J470" s="25">
        <f>VLOOKUP(A470,Sheet!B$3:G$2921,6,0)</f>
        <v>353.72</v>
      </c>
      <c r="K470" s="26" t="e">
        <f t="shared" si="44"/>
        <v>#N/A</v>
      </c>
      <c r="L470" s="30">
        <f t="shared" si="45"/>
        <v>353.72</v>
      </c>
      <c r="N470" t="s">
        <v>4798</v>
      </c>
      <c r="O470" t="s">
        <v>3540</v>
      </c>
      <c r="P470" t="s">
        <v>35</v>
      </c>
      <c r="Q470">
        <v>6</v>
      </c>
      <c r="R470">
        <v>122.5</v>
      </c>
      <c r="S470">
        <v>612.5</v>
      </c>
      <c r="V470" t="str">
        <f t="shared" si="46"/>
        <v>С157-343-1-2-1</v>
      </c>
      <c r="W470" t="e">
        <f t="shared" si="47"/>
        <v>#N/A</v>
      </c>
      <c r="X470" t="s">
        <v>3540</v>
      </c>
      <c r="Y470" s="7" t="s">
        <v>35</v>
      </c>
      <c r="Z470" s="7">
        <v>6</v>
      </c>
      <c r="AA470" s="7">
        <v>122.5</v>
      </c>
      <c r="AB470" s="37">
        <v>612.5</v>
      </c>
      <c r="AC470" s="37">
        <v>612.5</v>
      </c>
    </row>
    <row r="471" spans="1:29" x14ac:dyDescent="0.2">
      <c r="A471" s="5" t="s">
        <v>2507</v>
      </c>
      <c r="B471" s="21" t="str">
        <f>VLOOKUP(A471,Sheet!B$3:G$2921,2,0)</f>
        <v>Плити перекриття П3-5 серiя 3.006.1-2.87</v>
      </c>
      <c r="C471" s="22" t="str">
        <f>VLOOKUP(A471,Sheet!B$3:G$2921,3,0)</f>
        <v>шт</v>
      </c>
      <c r="D471" s="23">
        <v>48</v>
      </c>
      <c r="E471" s="24" t="e">
        <f>VLOOKUP(A471,N$3:S$1271,4,FALSE)</f>
        <v>#N/A</v>
      </c>
      <c r="F471" s="30">
        <f t="shared" si="42"/>
        <v>48</v>
      </c>
      <c r="G471" s="25">
        <f>VLOOKUP(A471,Sheet!B$3:G$2921,5,0)</f>
        <v>203.92</v>
      </c>
      <c r="H471" s="24" t="e">
        <f>VLOOKUP(A471,N$3:S$1271,5,FALSE)</f>
        <v>#N/A</v>
      </c>
      <c r="I471" s="30">
        <f t="shared" si="43"/>
        <v>203.92</v>
      </c>
      <c r="J471" s="25">
        <f>VLOOKUP(A471,Sheet!B$3:G$2921,6,0)</f>
        <v>9788.16</v>
      </c>
      <c r="K471" s="26" t="e">
        <f t="shared" si="44"/>
        <v>#N/A</v>
      </c>
      <c r="L471" s="30">
        <f t="shared" si="45"/>
        <v>9788.16</v>
      </c>
      <c r="N471" t="s">
        <v>4799</v>
      </c>
      <c r="O471" t="s">
        <v>3541</v>
      </c>
      <c r="P471" t="s">
        <v>35</v>
      </c>
      <c r="Q471">
        <v>1</v>
      </c>
      <c r="R471">
        <v>3046.43</v>
      </c>
      <c r="S471">
        <v>3046.43</v>
      </c>
      <c r="V471" t="str">
        <f t="shared" si="46"/>
        <v>С1630-1792-1</v>
      </c>
      <c r="W471" t="e">
        <f t="shared" si="47"/>
        <v>#N/A</v>
      </c>
      <c r="X471" t="s">
        <v>3541</v>
      </c>
      <c r="Y471" s="7" t="s">
        <v>35</v>
      </c>
      <c r="Z471" s="7">
        <v>1</v>
      </c>
      <c r="AA471" s="7">
        <v>3046.43</v>
      </c>
      <c r="AB471" s="37">
        <v>3046.43</v>
      </c>
      <c r="AC471" s="37">
        <v>3046.43</v>
      </c>
    </row>
    <row r="472" spans="1:29" x14ac:dyDescent="0.2">
      <c r="A472" s="5" t="s">
        <v>2508</v>
      </c>
      <c r="B472" s="21" t="str">
        <f>VLOOKUP(A472,Sheet!B$3:G$2921,2,0)</f>
        <v>Плити перекриття П4-15 серiя 3.006.1-2.87</v>
      </c>
      <c r="C472" s="22" t="str">
        <f>VLOOKUP(A472,Sheet!B$3:G$2921,3,0)</f>
        <v>шт</v>
      </c>
      <c r="D472" s="23">
        <v>9</v>
      </c>
      <c r="E472" s="24" t="e">
        <f>VLOOKUP(A472,N$3:S$1271,4,FALSE)</f>
        <v>#N/A</v>
      </c>
      <c r="F472" s="30">
        <f t="shared" si="42"/>
        <v>9</v>
      </c>
      <c r="G472" s="25">
        <f>VLOOKUP(A472,Sheet!B$3:G$2921,5,0)</f>
        <v>346.41</v>
      </c>
      <c r="H472" s="24" t="e">
        <f>VLOOKUP(A472,N$3:S$1271,5,FALSE)</f>
        <v>#N/A</v>
      </c>
      <c r="I472" s="30">
        <f t="shared" si="43"/>
        <v>346.41</v>
      </c>
      <c r="J472" s="25">
        <f>VLOOKUP(A472,Sheet!B$3:G$2921,6,0)</f>
        <v>3117.69</v>
      </c>
      <c r="K472" s="26" t="e">
        <f t="shared" si="44"/>
        <v>#N/A</v>
      </c>
      <c r="L472" s="30">
        <f t="shared" si="45"/>
        <v>3117.69</v>
      </c>
      <c r="N472" t="s">
        <v>4800</v>
      </c>
      <c r="O472" t="s">
        <v>3542</v>
      </c>
      <c r="P472" t="s">
        <v>35</v>
      </c>
      <c r="Q472">
        <v>1</v>
      </c>
      <c r="R472">
        <v>4289.17</v>
      </c>
      <c r="S472">
        <v>4289.17</v>
      </c>
      <c r="V472" t="str">
        <f t="shared" si="46"/>
        <v>С1630-1792-1варіант1</v>
      </c>
      <c r="W472" t="e">
        <f t="shared" si="47"/>
        <v>#N/A</v>
      </c>
      <c r="X472" t="s">
        <v>3542</v>
      </c>
      <c r="Y472" s="7" t="s">
        <v>35</v>
      </c>
      <c r="Z472" s="7">
        <v>1</v>
      </c>
      <c r="AA472" s="7">
        <v>4289.17</v>
      </c>
      <c r="AB472" s="37">
        <v>4289.17</v>
      </c>
      <c r="AC472" s="37">
        <v>4289.17</v>
      </c>
    </row>
    <row r="473" spans="1:29" x14ac:dyDescent="0.2">
      <c r="A473" s="5" t="s">
        <v>2509</v>
      </c>
      <c r="B473" s="21" t="str">
        <f>VLOOKUP(A473,Sheet!B$3:G$2921,2,0)</f>
        <v>Плити перекриття П5-8 серiя 3.006.1-2.87</v>
      </c>
      <c r="C473" s="22" t="str">
        <f>VLOOKUP(A473,Sheet!B$3:G$2921,3,0)</f>
        <v>шт</v>
      </c>
      <c r="D473" s="23">
        <v>6</v>
      </c>
      <c r="E473" s="24" t="e">
        <f>VLOOKUP(A473,N$3:S$1271,4,FALSE)</f>
        <v>#N/A</v>
      </c>
      <c r="F473" s="30">
        <f t="shared" si="42"/>
        <v>6</v>
      </c>
      <c r="G473" s="25">
        <f>VLOOKUP(A473,Sheet!B$3:G$2921,5,0)</f>
        <v>1122.3599999999999</v>
      </c>
      <c r="H473" s="24" t="e">
        <f>VLOOKUP(A473,N$3:S$1271,5,FALSE)</f>
        <v>#N/A</v>
      </c>
      <c r="I473" s="30">
        <f t="shared" si="43"/>
        <v>1122.3599999999999</v>
      </c>
      <c r="J473" s="25">
        <f>VLOOKUP(A473,Sheet!B$3:G$2921,6,0)</f>
        <v>6734.16</v>
      </c>
      <c r="K473" s="26" t="e">
        <f t="shared" si="44"/>
        <v>#N/A</v>
      </c>
      <c r="L473" s="30">
        <f t="shared" si="45"/>
        <v>6734.16</v>
      </c>
      <c r="N473" t="s">
        <v>4801</v>
      </c>
      <c r="O473" t="s">
        <v>3543</v>
      </c>
      <c r="P473" t="s">
        <v>35</v>
      </c>
      <c r="Q473">
        <v>1</v>
      </c>
      <c r="R473">
        <v>2349.44</v>
      </c>
      <c r="S473">
        <v>2349.44</v>
      </c>
      <c r="V473" t="str">
        <f t="shared" si="46"/>
        <v>С1630-1792-1варіант2</v>
      </c>
      <c r="W473" t="e">
        <f t="shared" si="47"/>
        <v>#N/A</v>
      </c>
      <c r="X473" t="s">
        <v>3543</v>
      </c>
      <c r="Y473" s="7" t="s">
        <v>35</v>
      </c>
      <c r="Z473" s="7">
        <v>1</v>
      </c>
      <c r="AA473" s="7">
        <v>2349.44</v>
      </c>
      <c r="AB473" s="37">
        <v>2349.44</v>
      </c>
      <c r="AC473" s="37">
        <v>2349.44</v>
      </c>
    </row>
    <row r="474" spans="1:29" x14ac:dyDescent="0.2">
      <c r="A474" s="5" t="s">
        <v>2510</v>
      </c>
      <c r="B474" s="21" t="str">
        <f>VLOOKUP(A474,Sheet!B$3:G$2921,2,0)</f>
        <v>Плити перекриття П6-15 серiя 3.006.1-2.87</v>
      </c>
      <c r="C474" s="22" t="str">
        <f>VLOOKUP(A474,Sheet!B$3:G$2921,3,0)</f>
        <v>шт</v>
      </c>
      <c r="D474" s="23">
        <v>3</v>
      </c>
      <c r="E474" s="24" t="e">
        <f>VLOOKUP(A474,N$3:S$1271,4,FALSE)</f>
        <v>#N/A</v>
      </c>
      <c r="F474" s="30">
        <f t="shared" si="42"/>
        <v>3</v>
      </c>
      <c r="G474" s="25">
        <f>VLOOKUP(A474,Sheet!B$3:G$2921,5,0)</f>
        <v>2296.73</v>
      </c>
      <c r="H474" s="24" t="e">
        <f>VLOOKUP(A474,N$3:S$1271,5,FALSE)</f>
        <v>#N/A</v>
      </c>
      <c r="I474" s="30">
        <f t="shared" si="43"/>
        <v>2296.73</v>
      </c>
      <c r="J474" s="25">
        <f>VLOOKUP(A474,Sheet!B$3:G$2921,6,0)</f>
        <v>6890.19</v>
      </c>
      <c r="K474" s="26" t="e">
        <f t="shared" si="44"/>
        <v>#N/A</v>
      </c>
      <c r="L474" s="30">
        <f t="shared" si="45"/>
        <v>6890.19</v>
      </c>
      <c r="N474" t="s">
        <v>4802</v>
      </c>
      <c r="O474" t="s">
        <v>3544</v>
      </c>
      <c r="P474" t="s">
        <v>35</v>
      </c>
      <c r="Q474">
        <v>1</v>
      </c>
      <c r="R474">
        <v>2572.13</v>
      </c>
      <c r="S474">
        <v>2572.13</v>
      </c>
      <c r="V474" t="str">
        <f t="shared" si="46"/>
        <v>С1630-1792-1варіант3</v>
      </c>
      <c r="W474" t="e">
        <f t="shared" si="47"/>
        <v>#N/A</v>
      </c>
      <c r="X474" t="s">
        <v>3544</v>
      </c>
      <c r="Y474" s="7" t="s">
        <v>35</v>
      </c>
      <c r="Z474" s="7">
        <v>1</v>
      </c>
      <c r="AA474" s="7">
        <v>2572.13</v>
      </c>
      <c r="AB474" s="37">
        <v>2572.13</v>
      </c>
      <c r="AC474" s="37">
        <v>2572.13</v>
      </c>
    </row>
    <row r="475" spans="1:29" x14ac:dyDescent="0.2">
      <c r="A475" s="5" t="s">
        <v>2511</v>
      </c>
      <c r="B475" s="21" t="str">
        <f>VLOOKUP(A475,Sheet!B$3:G$2921,2,0)</f>
        <v>Плити перекриття П9-15 серiя 3.006.1-2.87</v>
      </c>
      <c r="C475" s="22" t="str">
        <f>VLOOKUP(A475,Sheet!B$3:G$2921,3,0)</f>
        <v>шт</v>
      </c>
      <c r="D475" s="23">
        <v>2</v>
      </c>
      <c r="E475" s="24" t="e">
        <f>VLOOKUP(A475,N$3:S$1271,4,FALSE)</f>
        <v>#N/A</v>
      </c>
      <c r="F475" s="30">
        <f t="shared" si="42"/>
        <v>2</v>
      </c>
      <c r="G475" s="25">
        <f>VLOOKUP(A475,Sheet!B$3:G$2921,5,0)</f>
        <v>4022.98</v>
      </c>
      <c r="H475" s="24" t="e">
        <f>VLOOKUP(A475,N$3:S$1271,5,FALSE)</f>
        <v>#N/A</v>
      </c>
      <c r="I475" s="30">
        <f t="shared" si="43"/>
        <v>4022.98</v>
      </c>
      <c r="J475" s="25">
        <f>VLOOKUP(A475,Sheet!B$3:G$2921,6,0)</f>
        <v>8045.96</v>
      </c>
      <c r="K475" s="26" t="e">
        <f t="shared" si="44"/>
        <v>#N/A</v>
      </c>
      <c r="L475" s="30">
        <f t="shared" si="45"/>
        <v>8045.96</v>
      </c>
      <c r="N475" t="s">
        <v>4803</v>
      </c>
      <c r="O475" t="s">
        <v>3545</v>
      </c>
      <c r="P475" t="s">
        <v>35</v>
      </c>
      <c r="Q475">
        <v>1</v>
      </c>
      <c r="R475">
        <v>1941.44</v>
      </c>
      <c r="S475">
        <v>1941.44</v>
      </c>
      <c r="V475" t="str">
        <f t="shared" si="46"/>
        <v>С1630-1792-1варіант4</v>
      </c>
      <c r="W475" t="e">
        <f t="shared" si="47"/>
        <v>#N/A</v>
      </c>
      <c r="X475" t="s">
        <v>3545</v>
      </c>
      <c r="Y475" s="7" t="s">
        <v>35</v>
      </c>
      <c r="Z475" s="7">
        <v>1</v>
      </c>
      <c r="AA475" s="7">
        <v>1941.44</v>
      </c>
      <c r="AB475" s="37">
        <v>1941.44</v>
      </c>
      <c r="AC475" s="37">
        <v>1941.44</v>
      </c>
    </row>
    <row r="476" spans="1:29" x14ac:dyDescent="0.2">
      <c r="A476" s="5" t="s">
        <v>2512</v>
      </c>
      <c r="B476" s="21" t="str">
        <f>VLOOKUP(A476,Sheet!B$3:G$2921,2,0)</f>
        <v>Плити перекриття П11-8 серiя 3.006.1-2.87</v>
      </c>
      <c r="C476" s="22" t="str">
        <f>VLOOKUP(A476,Sheet!B$3:G$2921,3,0)</f>
        <v>шт</v>
      </c>
      <c r="D476" s="23">
        <v>2</v>
      </c>
      <c r="E476" s="24" t="e">
        <f>VLOOKUP(A476,N$3:S$1271,4,FALSE)</f>
        <v>#N/A</v>
      </c>
      <c r="F476" s="30">
        <f t="shared" si="42"/>
        <v>2</v>
      </c>
      <c r="G476" s="25">
        <f>VLOOKUP(A476,Sheet!B$3:G$2921,5,0)</f>
        <v>4426.8900000000003</v>
      </c>
      <c r="H476" s="24" t="e">
        <f>VLOOKUP(A476,N$3:S$1271,5,FALSE)</f>
        <v>#N/A</v>
      </c>
      <c r="I476" s="30">
        <f t="shared" si="43"/>
        <v>4426.8900000000003</v>
      </c>
      <c r="J476" s="25">
        <f>VLOOKUP(A476,Sheet!B$3:G$2921,6,0)</f>
        <v>8853.7800000000007</v>
      </c>
      <c r="K476" s="26" t="e">
        <f t="shared" si="44"/>
        <v>#N/A</v>
      </c>
      <c r="L476" s="30">
        <f t="shared" si="45"/>
        <v>8853.7800000000007</v>
      </c>
      <c r="N476" t="s">
        <v>4804</v>
      </c>
      <c r="O476" t="s">
        <v>3546</v>
      </c>
      <c r="P476" t="s">
        <v>35</v>
      </c>
      <c r="Q476">
        <v>3</v>
      </c>
      <c r="R476">
        <v>2073.9</v>
      </c>
      <c r="S476">
        <v>6221.7</v>
      </c>
      <c r="V476" t="str">
        <f t="shared" si="46"/>
        <v>С1630-1792-1варіант5</v>
      </c>
      <c r="W476" t="e">
        <f t="shared" si="47"/>
        <v>#N/A</v>
      </c>
      <c r="X476" t="s">
        <v>3546</v>
      </c>
      <c r="Y476" s="7" t="s">
        <v>35</v>
      </c>
      <c r="Z476" s="7">
        <v>3</v>
      </c>
      <c r="AA476" s="7">
        <v>2073.9</v>
      </c>
      <c r="AB476" s="37">
        <v>6221.7</v>
      </c>
      <c r="AC476" s="37">
        <v>6221.7</v>
      </c>
    </row>
    <row r="477" spans="1:29" x14ac:dyDescent="0.2">
      <c r="A477" s="5" t="s">
        <v>2545</v>
      </c>
      <c r="B477" s="21" t="str">
        <f>VLOOKUP(A477,Sheet!B$3:G$2921,2,0)</f>
        <v>Плити перекриття П5Д-5 серiя 3.006.1-
2.87(Ф96)</v>
      </c>
      <c r="C477" s="22" t="str">
        <f>VLOOKUP(A477,Sheet!B$3:G$2921,3,0)</f>
        <v>шт</v>
      </c>
      <c r="D477" s="23">
        <v>4</v>
      </c>
      <c r="E477" s="24" t="e">
        <f>VLOOKUP(A477,N$3:S$1271,4,FALSE)</f>
        <v>#N/A</v>
      </c>
      <c r="F477" s="30">
        <f t="shared" si="42"/>
        <v>4</v>
      </c>
      <c r="G477" s="25">
        <f>VLOOKUP(A477,Sheet!B$3:G$2921,5,0)</f>
        <v>376.4</v>
      </c>
      <c r="H477" s="24" t="e">
        <f>VLOOKUP(A477,N$3:S$1271,5,FALSE)</f>
        <v>#N/A</v>
      </c>
      <c r="I477" s="30">
        <f t="shared" si="43"/>
        <v>376.4</v>
      </c>
      <c r="J477" s="25">
        <f>VLOOKUP(A477,Sheet!B$3:G$2921,6,0)</f>
        <v>1505.6</v>
      </c>
      <c r="K477" s="26" t="e">
        <f t="shared" si="44"/>
        <v>#N/A</v>
      </c>
      <c r="L477" s="30">
        <f t="shared" si="45"/>
        <v>1505.6</v>
      </c>
      <c r="N477" t="s">
        <v>4805</v>
      </c>
      <c r="O477" t="s">
        <v>3547</v>
      </c>
      <c r="P477" t="s">
        <v>35</v>
      </c>
      <c r="Q477">
        <v>3</v>
      </c>
      <c r="R477">
        <v>2068.94</v>
      </c>
      <c r="S477">
        <v>6206.82</v>
      </c>
      <c r="V477" t="str">
        <f t="shared" si="46"/>
        <v>С1630-1792-1варіант6</v>
      </c>
      <c r="W477" t="e">
        <f t="shared" si="47"/>
        <v>#N/A</v>
      </c>
      <c r="X477" t="s">
        <v>3547</v>
      </c>
      <c r="Y477" s="7" t="s">
        <v>35</v>
      </c>
      <c r="Z477" s="7">
        <v>3</v>
      </c>
      <c r="AA477" s="7">
        <v>2068.94</v>
      </c>
      <c r="AB477" s="37">
        <v>6206.82</v>
      </c>
      <c r="AC477" s="37">
        <v>6206.82</v>
      </c>
    </row>
    <row r="478" spans="1:29" x14ac:dyDescent="0.2">
      <c r="A478" s="5" t="s">
        <v>2513</v>
      </c>
      <c r="B478" s="21" t="str">
        <f>VLOOKUP(A478,Sheet!B$3:G$2921,2,0)</f>
        <v>Плити перекриття П6Д-15 серiя 3.006.1-2.87</v>
      </c>
      <c r="C478" s="22" t="str">
        <f>VLOOKUP(A478,Sheet!B$3:G$2921,3,0)</f>
        <v>шт</v>
      </c>
      <c r="D478" s="23">
        <v>2</v>
      </c>
      <c r="E478" s="24" t="e">
        <f>VLOOKUP(A478,N$3:S$1271,4,FALSE)</f>
        <v>#N/A</v>
      </c>
      <c r="F478" s="30">
        <f t="shared" si="42"/>
        <v>2</v>
      </c>
      <c r="G478" s="25">
        <f>VLOOKUP(A478,Sheet!B$3:G$2921,5,0)</f>
        <v>623.25</v>
      </c>
      <c r="H478" s="24" t="e">
        <f>VLOOKUP(A478,N$3:S$1271,5,FALSE)</f>
        <v>#N/A</v>
      </c>
      <c r="I478" s="30">
        <f t="shared" si="43"/>
        <v>623.25</v>
      </c>
      <c r="J478" s="25">
        <f>VLOOKUP(A478,Sheet!B$3:G$2921,6,0)</f>
        <v>1246.5</v>
      </c>
      <c r="K478" s="26" t="e">
        <f t="shared" si="44"/>
        <v>#N/A</v>
      </c>
      <c r="L478" s="30">
        <f t="shared" si="45"/>
        <v>1246.5</v>
      </c>
      <c r="N478" t="s">
        <v>4806</v>
      </c>
      <c r="O478" t="s">
        <v>3548</v>
      </c>
      <c r="P478" t="s">
        <v>35</v>
      </c>
      <c r="Q478">
        <v>2</v>
      </c>
      <c r="R478">
        <v>2068.85</v>
      </c>
      <c r="S478">
        <v>4137.7</v>
      </c>
      <c r="V478" t="str">
        <f t="shared" si="46"/>
        <v>С1630-541-126варіант10</v>
      </c>
      <c r="W478" t="e">
        <f t="shared" si="47"/>
        <v>#N/A</v>
      </c>
      <c r="X478" t="s">
        <v>3548</v>
      </c>
      <c r="Y478" s="7" t="s">
        <v>35</v>
      </c>
      <c r="Z478" s="7">
        <v>2</v>
      </c>
      <c r="AA478" s="7">
        <v>2068.85</v>
      </c>
      <c r="AB478" s="37">
        <v>4137.7</v>
      </c>
      <c r="AC478" s="37">
        <v>4137.7</v>
      </c>
    </row>
    <row r="479" spans="1:29" x14ac:dyDescent="0.2">
      <c r="A479" s="5" t="s">
        <v>2542</v>
      </c>
      <c r="B479" s="21" t="str">
        <f>VLOOKUP(A479,Sheet!B$3:G$2921,2,0)</f>
        <v>Плити перекриття П8Д-8а L=740мм серiя
3.006.1-2.87</v>
      </c>
      <c r="C479" s="22" t="str">
        <f>VLOOKUP(A479,Sheet!B$3:G$2921,3,0)</f>
        <v>шт</v>
      </c>
      <c r="D479" s="23">
        <v>1</v>
      </c>
      <c r="E479" s="24" t="e">
        <f>VLOOKUP(A479,N$3:S$1271,4,FALSE)</f>
        <v>#N/A</v>
      </c>
      <c r="F479" s="30">
        <f t="shared" si="42"/>
        <v>1</v>
      </c>
      <c r="G479" s="25">
        <f>VLOOKUP(A479,Sheet!B$3:G$2921,5,0)</f>
        <v>563.80999999999995</v>
      </c>
      <c r="H479" s="24" t="e">
        <f>VLOOKUP(A479,N$3:S$1271,5,FALSE)</f>
        <v>#N/A</v>
      </c>
      <c r="I479" s="30">
        <f t="shared" si="43"/>
        <v>563.80999999999995</v>
      </c>
      <c r="J479" s="25">
        <f>VLOOKUP(A479,Sheet!B$3:G$2921,6,0)</f>
        <v>563.80999999999995</v>
      </c>
      <c r="K479" s="26" t="e">
        <f t="shared" si="44"/>
        <v>#N/A</v>
      </c>
      <c r="L479" s="30">
        <f t="shared" si="45"/>
        <v>563.80999999999995</v>
      </c>
      <c r="N479" t="s">
        <v>4807</v>
      </c>
      <c r="O479" t="s">
        <v>3549</v>
      </c>
      <c r="P479" t="s">
        <v>35</v>
      </c>
      <c r="Q479">
        <v>2</v>
      </c>
      <c r="R479">
        <v>3306.57</v>
      </c>
      <c r="S479">
        <v>6613.14</v>
      </c>
      <c r="V479" t="str">
        <f t="shared" si="46"/>
        <v>С1630-541-126варіант11</v>
      </c>
      <c r="W479" t="e">
        <f t="shared" si="47"/>
        <v>#N/A</v>
      </c>
      <c r="X479" t="s">
        <v>3549</v>
      </c>
      <c r="Y479" s="7" t="s">
        <v>35</v>
      </c>
      <c r="Z479" s="7">
        <v>2</v>
      </c>
      <c r="AA479" s="7">
        <v>3306.57</v>
      </c>
      <c r="AB479" s="37">
        <v>6613.14</v>
      </c>
      <c r="AC479" s="37">
        <v>6613.14</v>
      </c>
    </row>
    <row r="480" spans="1:29" x14ac:dyDescent="0.2">
      <c r="A480" s="5" t="s">
        <v>2514</v>
      </c>
      <c r="B480" s="21" t="str">
        <f>VLOOKUP(A480,Sheet!B$3:G$2921,2,0)</f>
        <v>Плити перекриття П11Д-8 серiя 3.006.1-2.87</v>
      </c>
      <c r="C480" s="22" t="str">
        <f>VLOOKUP(A480,Sheet!B$3:G$2921,3,0)</f>
        <v>шт</v>
      </c>
      <c r="D480" s="23">
        <v>1</v>
      </c>
      <c r="E480" s="24" t="e">
        <f>VLOOKUP(A480,N$3:S$1271,4,FALSE)</f>
        <v>#N/A</v>
      </c>
      <c r="F480" s="30">
        <f t="shared" si="42"/>
        <v>1</v>
      </c>
      <c r="G480" s="25">
        <f>VLOOKUP(A480,Sheet!B$3:G$2921,5,0)</f>
        <v>1162.23</v>
      </c>
      <c r="H480" s="24" t="e">
        <f>VLOOKUP(A480,N$3:S$1271,5,FALSE)</f>
        <v>#N/A</v>
      </c>
      <c r="I480" s="30">
        <f t="shared" si="43"/>
        <v>1162.23</v>
      </c>
      <c r="J480" s="25">
        <f>VLOOKUP(A480,Sheet!B$3:G$2921,6,0)</f>
        <v>1162.23</v>
      </c>
      <c r="K480" s="26" t="e">
        <f t="shared" si="44"/>
        <v>#N/A</v>
      </c>
      <c r="L480" s="30">
        <f t="shared" si="45"/>
        <v>1162.23</v>
      </c>
      <c r="N480" t="s">
        <v>4808</v>
      </c>
      <c r="O480" t="s">
        <v>3550</v>
      </c>
      <c r="P480" t="s">
        <v>35</v>
      </c>
      <c r="Q480">
        <v>4</v>
      </c>
      <c r="R480">
        <v>255.52</v>
      </c>
      <c r="S480">
        <v>1022.08</v>
      </c>
      <c r="V480" t="str">
        <f t="shared" si="46"/>
        <v>С1630-541-126варіант12</v>
      </c>
      <c r="W480" t="e">
        <f t="shared" si="47"/>
        <v>#N/A</v>
      </c>
      <c r="X480" t="s">
        <v>3550</v>
      </c>
      <c r="Y480" s="7" t="s">
        <v>35</v>
      </c>
      <c r="Z480" s="7">
        <v>4</v>
      </c>
      <c r="AA480" s="7">
        <v>255.52</v>
      </c>
      <c r="AB480" s="37">
        <v>1022.08</v>
      </c>
      <c r="AC480" s="37">
        <v>1022.08</v>
      </c>
    </row>
    <row r="481" spans="1:29" x14ac:dyDescent="0.2">
      <c r="A481" s="5" t="s">
        <v>2544</v>
      </c>
      <c r="B481" s="21" t="str">
        <f>VLOOKUP(A481,Sheet!B$3:G$2921,2,0)</f>
        <v>Лотки каналiв збiрнi з/б марки Л4Д-8 серiя
3.006.1-2.87 вып.0-2(Ф96)</v>
      </c>
      <c r="C481" s="22" t="str">
        <f>VLOOKUP(A481,Sheet!B$3:G$2921,3,0)</f>
        <v>шт</v>
      </c>
      <c r="D481" s="23">
        <v>4</v>
      </c>
      <c r="E481" s="24" t="e">
        <f>VLOOKUP(A481,N$3:S$1271,4,FALSE)</f>
        <v>#N/A</v>
      </c>
      <c r="F481" s="30">
        <f t="shared" si="42"/>
        <v>4</v>
      </c>
      <c r="G481" s="25">
        <f>VLOOKUP(A481,Sheet!B$3:G$2921,5,0)</f>
        <v>797.83</v>
      </c>
      <c r="H481" s="24" t="e">
        <f>VLOOKUP(A481,N$3:S$1271,5,FALSE)</f>
        <v>#N/A</v>
      </c>
      <c r="I481" s="30">
        <f t="shared" si="43"/>
        <v>797.83</v>
      </c>
      <c r="J481" s="25">
        <f>VLOOKUP(A481,Sheet!B$3:G$2921,6,0)</f>
        <v>3191.32</v>
      </c>
      <c r="K481" s="26" t="e">
        <f t="shared" si="44"/>
        <v>#N/A</v>
      </c>
      <c r="L481" s="30">
        <f t="shared" si="45"/>
        <v>3191.32</v>
      </c>
      <c r="N481" t="s">
        <v>4809</v>
      </c>
      <c r="O481" t="s">
        <v>3551</v>
      </c>
      <c r="P481" t="s">
        <v>35</v>
      </c>
      <c r="Q481">
        <v>8</v>
      </c>
      <c r="R481">
        <v>617.74</v>
      </c>
      <c r="S481">
        <v>4941.92</v>
      </c>
      <c r="V481" t="str">
        <f t="shared" si="46"/>
        <v>С1630-541-126варіант13</v>
      </c>
      <c r="W481" t="e">
        <f t="shared" si="47"/>
        <v>#N/A</v>
      </c>
      <c r="X481" t="s">
        <v>3551</v>
      </c>
      <c r="Y481" s="7" t="s">
        <v>35</v>
      </c>
      <c r="Z481" s="7">
        <v>8</v>
      </c>
      <c r="AA481" s="7">
        <v>617.74</v>
      </c>
      <c r="AB481" s="37">
        <v>4941.92</v>
      </c>
      <c r="AC481" s="37">
        <v>4941.92</v>
      </c>
    </row>
    <row r="482" spans="1:29" x14ac:dyDescent="0.2">
      <c r="A482" s="5" t="s">
        <v>403</v>
      </c>
      <c r="B482" s="21" t="str">
        <f>VLOOKUP(A482,Sheet!B$3:G$2921,2,0)</f>
        <v>Схiдцi з/б марки СС14-1Ш, СС14-Ш</v>
      </c>
      <c r="C482" s="22" t="str">
        <f>VLOOKUP(A482,Sheet!B$3:G$2921,3,0)</f>
        <v>шт</v>
      </c>
      <c r="D482" s="23">
        <v>65</v>
      </c>
      <c r="E482" s="24" t="e">
        <f>VLOOKUP(A482,N$3:S$1271,4,FALSE)</f>
        <v>#N/A</v>
      </c>
      <c r="F482" s="30">
        <f t="shared" si="42"/>
        <v>65</v>
      </c>
      <c r="G482" s="25">
        <f>VLOOKUP(A482,Sheet!B$3:G$2921,5,0)</f>
        <v>462.19</v>
      </c>
      <c r="H482" s="24" t="e">
        <f>VLOOKUP(A482,N$3:S$1271,5,FALSE)</f>
        <v>#N/A</v>
      </c>
      <c r="I482" s="30">
        <f t="shared" si="43"/>
        <v>462.19</v>
      </c>
      <c r="J482" s="25">
        <f>VLOOKUP(A482,Sheet!B$3:G$2921,6,0)</f>
        <v>30042.35</v>
      </c>
      <c r="K482" s="26" t="e">
        <f t="shared" si="44"/>
        <v>#N/A</v>
      </c>
      <c r="L482" s="30">
        <f t="shared" si="45"/>
        <v>30042.35</v>
      </c>
      <c r="N482" t="s">
        <v>4810</v>
      </c>
      <c r="O482" t="s">
        <v>3552</v>
      </c>
      <c r="P482" t="s">
        <v>35</v>
      </c>
      <c r="Q482">
        <v>4</v>
      </c>
      <c r="R482">
        <v>919.12</v>
      </c>
      <c r="S482">
        <v>3676.48</v>
      </c>
      <c r="V482" t="str">
        <f t="shared" si="46"/>
        <v>С1630-541-126варіант14</v>
      </c>
      <c r="W482" t="e">
        <f t="shared" si="47"/>
        <v>#N/A</v>
      </c>
      <c r="X482" t="s">
        <v>3552</v>
      </c>
      <c r="Y482" s="7" t="s">
        <v>35</v>
      </c>
      <c r="Z482" s="7">
        <v>4</v>
      </c>
      <c r="AA482" s="7">
        <v>919.12</v>
      </c>
      <c r="AB482" s="37">
        <v>3676.48</v>
      </c>
      <c r="AC482" s="37">
        <v>3676.48</v>
      </c>
    </row>
    <row r="483" spans="1:29" x14ac:dyDescent="0.2">
      <c r="A483" s="5" t="s">
        <v>405</v>
      </c>
      <c r="B483" s="21" t="str">
        <f>VLOOKUP(A483,Sheet!B$3:G$2921,2,0)</f>
        <v>Схiдцi з/б марки ССВ14-Ш</v>
      </c>
      <c r="C483" s="22" t="str">
        <f>VLOOKUP(A483,Sheet!B$3:G$2921,3,0)</f>
        <v>шт</v>
      </c>
      <c r="D483" s="23">
        <v>5</v>
      </c>
      <c r="E483" s="24" t="e">
        <f>VLOOKUP(A483,N$3:S$1271,4,FALSE)</f>
        <v>#N/A</v>
      </c>
      <c r="F483" s="30">
        <f t="shared" si="42"/>
        <v>5</v>
      </c>
      <c r="G483" s="25">
        <f>VLOOKUP(A483,Sheet!B$3:G$2921,5,0)</f>
        <v>468.44</v>
      </c>
      <c r="H483" s="24" t="e">
        <f>VLOOKUP(A483,N$3:S$1271,5,FALSE)</f>
        <v>#N/A</v>
      </c>
      <c r="I483" s="30">
        <f t="shared" si="43"/>
        <v>468.44</v>
      </c>
      <c r="J483" s="25">
        <f>VLOOKUP(A483,Sheet!B$3:G$2921,6,0)</f>
        <v>2342.1999999999998</v>
      </c>
      <c r="K483" s="26" t="e">
        <f t="shared" si="44"/>
        <v>#N/A</v>
      </c>
      <c r="L483" s="30">
        <f t="shared" si="45"/>
        <v>2342.1999999999998</v>
      </c>
      <c r="N483" t="s">
        <v>4811</v>
      </c>
      <c r="O483" t="s">
        <v>3553</v>
      </c>
      <c r="P483" t="s">
        <v>35</v>
      </c>
      <c r="Q483">
        <v>7</v>
      </c>
      <c r="R483">
        <v>1420.8</v>
      </c>
      <c r="S483">
        <v>9945.6</v>
      </c>
      <c r="V483" t="str">
        <f t="shared" si="46"/>
        <v>С1630-541-126варіант8</v>
      </c>
      <c r="W483" t="e">
        <f t="shared" si="47"/>
        <v>#N/A</v>
      </c>
      <c r="X483" t="s">
        <v>3553</v>
      </c>
      <c r="Y483" s="7" t="s">
        <v>35</v>
      </c>
      <c r="Z483" s="7">
        <v>7</v>
      </c>
      <c r="AA483" s="7">
        <v>1420.8</v>
      </c>
      <c r="AB483" s="37">
        <v>9945.6</v>
      </c>
      <c r="AC483" s="37">
        <v>9945.6</v>
      </c>
    </row>
    <row r="484" spans="1:29" x14ac:dyDescent="0.2">
      <c r="A484" s="5" t="s">
        <v>409</v>
      </c>
      <c r="B484" s="21" t="str">
        <f>VLOOKUP(A484,Sheet!B$3:G$2921,2,0)</f>
        <v>Схiдцi з/б марки ССП14 (площадковий
вкладиш)</v>
      </c>
      <c r="C484" s="22" t="str">
        <f>VLOOKUP(A484,Sheet!B$3:G$2921,3,0)</f>
        <v>шт</v>
      </c>
      <c r="D484" s="23">
        <v>1</v>
      </c>
      <c r="E484" s="24" t="e">
        <f>VLOOKUP(A484,N$3:S$1271,4,FALSE)</f>
        <v>#N/A</v>
      </c>
      <c r="F484" s="30">
        <f t="shared" si="42"/>
        <v>1</v>
      </c>
      <c r="G484" s="25">
        <f>VLOOKUP(A484,Sheet!B$3:G$2921,5,0)</f>
        <v>432.35</v>
      </c>
      <c r="H484" s="24" t="e">
        <f>VLOOKUP(A484,N$3:S$1271,5,FALSE)</f>
        <v>#N/A</v>
      </c>
      <c r="I484" s="30">
        <f t="shared" si="43"/>
        <v>432.35</v>
      </c>
      <c r="J484" s="25">
        <f>VLOOKUP(A484,Sheet!B$3:G$2921,6,0)</f>
        <v>432.35</v>
      </c>
      <c r="K484" s="26" t="e">
        <f t="shared" si="44"/>
        <v>#N/A</v>
      </c>
      <c r="L484" s="30">
        <f t="shared" si="45"/>
        <v>432.35</v>
      </c>
      <c r="N484" t="s">
        <v>4812</v>
      </c>
      <c r="O484" t="s">
        <v>3554</v>
      </c>
      <c r="P484" t="s">
        <v>35</v>
      </c>
      <c r="Q484">
        <v>2</v>
      </c>
      <c r="R484">
        <v>2774.01</v>
      </c>
      <c r="S484">
        <v>5548.02</v>
      </c>
      <c r="V484" t="str">
        <f t="shared" si="46"/>
        <v>С1630-541-126варіант9</v>
      </c>
      <c r="W484" t="e">
        <f t="shared" si="47"/>
        <v>#N/A</v>
      </c>
      <c r="X484" t="s">
        <v>3554</v>
      </c>
      <c r="Y484" s="7" t="s">
        <v>35</v>
      </c>
      <c r="Z484" s="7">
        <v>2</v>
      </c>
      <c r="AA484" s="7">
        <v>2774.01</v>
      </c>
      <c r="AB484" s="37">
        <v>5548.02</v>
      </c>
      <c r="AC484" s="37">
        <v>5548.02</v>
      </c>
    </row>
    <row r="485" spans="1:29" x14ac:dyDescent="0.2">
      <c r="A485" s="5" t="s">
        <v>407</v>
      </c>
      <c r="B485" s="21" t="str">
        <f>VLOOKUP(A485,Sheet!B$3:G$2921,2,0)</f>
        <v>Схiдцi з/б марки ССН14-Ш</v>
      </c>
      <c r="C485" s="22" t="str">
        <f>VLOOKUP(A485,Sheet!B$3:G$2921,3,0)</f>
        <v>шт</v>
      </c>
      <c r="D485" s="23">
        <v>4</v>
      </c>
      <c r="E485" s="24" t="e">
        <f>VLOOKUP(A485,N$3:S$1271,4,FALSE)</f>
        <v>#N/A</v>
      </c>
      <c r="F485" s="30">
        <f t="shared" si="42"/>
        <v>4</v>
      </c>
      <c r="G485" s="25">
        <f>VLOOKUP(A485,Sheet!B$3:G$2921,5,0)</f>
        <v>439.45</v>
      </c>
      <c r="H485" s="24" t="e">
        <f>VLOOKUP(A485,N$3:S$1271,5,FALSE)</f>
        <v>#N/A</v>
      </c>
      <c r="I485" s="30">
        <f t="shared" si="43"/>
        <v>439.45</v>
      </c>
      <c r="J485" s="25">
        <f>VLOOKUP(A485,Sheet!B$3:G$2921,6,0)</f>
        <v>1757.8</v>
      </c>
      <c r="K485" s="26" t="e">
        <f t="shared" si="44"/>
        <v>#N/A</v>
      </c>
      <c r="L485" s="30">
        <f t="shared" si="45"/>
        <v>1757.8</v>
      </c>
      <c r="N485" t="s">
        <v>4813</v>
      </c>
      <c r="O485" t="s">
        <v>3555</v>
      </c>
      <c r="P485" t="s">
        <v>35</v>
      </c>
      <c r="Q485">
        <v>324</v>
      </c>
      <c r="R485">
        <v>2.15</v>
      </c>
      <c r="S485">
        <v>354.75</v>
      </c>
      <c r="V485" t="str">
        <f t="shared" si="46"/>
        <v>С1630-85-Уваріант2</v>
      </c>
      <c r="W485" t="e">
        <f t="shared" si="47"/>
        <v>#N/A</v>
      </c>
      <c r="X485" t="s">
        <v>3555</v>
      </c>
      <c r="Y485" s="7" t="s">
        <v>35</v>
      </c>
      <c r="Z485" s="7">
        <v>324</v>
      </c>
      <c r="AA485" s="7">
        <v>2.15</v>
      </c>
      <c r="AB485" s="37">
        <v>354.75</v>
      </c>
      <c r="AC485" s="37">
        <v>354.75</v>
      </c>
    </row>
    <row r="486" spans="1:29" x14ac:dyDescent="0.2">
      <c r="A486" s="5" t="s">
        <v>2456</v>
      </c>
      <c r="B486" s="21" t="str">
        <f>VLOOKUP(A486,Sheet!B$3:G$2921,2,0)</f>
        <v>Плити пiдвiконнi мирки ПО10.25.45-Т серiя
1.136.1-13</v>
      </c>
      <c r="C486" s="22" t="str">
        <f>VLOOKUP(A486,Sheet!B$3:G$2921,3,0)</f>
        <v>шт</v>
      </c>
      <c r="D486" s="23">
        <v>2</v>
      </c>
      <c r="E486" s="24" t="e">
        <f>VLOOKUP(A486,N$3:S$1271,4,FALSE)</f>
        <v>#N/A</v>
      </c>
      <c r="F486" s="30">
        <f t="shared" si="42"/>
        <v>2</v>
      </c>
      <c r="G486" s="25">
        <f>VLOOKUP(A486,Sheet!B$3:G$2921,5,0)</f>
        <v>79.819999999999993</v>
      </c>
      <c r="H486" s="24" t="e">
        <f>VLOOKUP(A486,N$3:S$1271,5,FALSE)</f>
        <v>#N/A</v>
      </c>
      <c r="I486" s="30">
        <f t="shared" si="43"/>
        <v>79.819999999999993</v>
      </c>
      <c r="J486" s="25">
        <f>VLOOKUP(A486,Sheet!B$3:G$2921,6,0)</f>
        <v>159.63999999999999</v>
      </c>
      <c r="K486" s="26" t="e">
        <f t="shared" si="44"/>
        <v>#N/A</v>
      </c>
      <c r="L486" s="30">
        <f t="shared" si="45"/>
        <v>159.63999999999999</v>
      </c>
      <c r="N486" t="s">
        <v>4814</v>
      </c>
      <c r="O486" t="s">
        <v>3556</v>
      </c>
      <c r="P486" t="s">
        <v>35</v>
      </c>
      <c r="Q486">
        <v>90</v>
      </c>
      <c r="R486">
        <v>11.87</v>
      </c>
      <c r="S486">
        <v>534.15</v>
      </c>
      <c r="V486" t="str">
        <f t="shared" si="46"/>
        <v>С1630-85-Уваріант3</v>
      </c>
      <c r="W486" t="e">
        <f t="shared" si="47"/>
        <v>#N/A</v>
      </c>
      <c r="X486" t="s">
        <v>3556</v>
      </c>
      <c r="Y486" s="7" t="s">
        <v>35</v>
      </c>
      <c r="Z486" s="7">
        <v>90</v>
      </c>
      <c r="AA486" s="7">
        <v>11.87</v>
      </c>
      <c r="AB486" s="37">
        <v>534.15</v>
      </c>
      <c r="AC486" s="37">
        <v>534.15</v>
      </c>
    </row>
    <row r="487" spans="1:29" x14ac:dyDescent="0.2">
      <c r="A487" s="5" t="s">
        <v>2552</v>
      </c>
      <c r="B487" s="21" t="str">
        <f>VLOOKUP(A487,Sheet!B$3:G$2921,2,0)</f>
        <v>Каменi бетоннi бортовi БР100.30.15</v>
      </c>
      <c r="C487" s="22" t="str">
        <f>VLOOKUP(A487,Sheet!B$3:G$2921,3,0)</f>
        <v>шт</v>
      </c>
      <c r="D487" s="23">
        <v>5</v>
      </c>
      <c r="E487" s="24" t="e">
        <f>VLOOKUP(A487,N$3:S$1271,4,FALSE)</f>
        <v>#N/A</v>
      </c>
      <c r="F487" s="30">
        <f t="shared" si="42"/>
        <v>5</v>
      </c>
      <c r="G487" s="25">
        <f>VLOOKUP(A487,Sheet!B$3:G$2921,5,0)</f>
        <v>287.76</v>
      </c>
      <c r="H487" s="24" t="e">
        <f>VLOOKUP(A487,N$3:S$1271,5,FALSE)</f>
        <v>#N/A</v>
      </c>
      <c r="I487" s="30">
        <f t="shared" si="43"/>
        <v>287.76</v>
      </c>
      <c r="J487" s="25">
        <f>VLOOKUP(A487,Sheet!B$3:G$2921,6,0)</f>
        <v>1438.8</v>
      </c>
      <c r="K487" s="26" t="e">
        <f t="shared" si="44"/>
        <v>#N/A</v>
      </c>
      <c r="L487" s="30">
        <f t="shared" si="45"/>
        <v>1438.8</v>
      </c>
      <c r="N487" t="s">
        <v>4815</v>
      </c>
      <c r="O487" t="s">
        <v>3557</v>
      </c>
      <c r="P487" t="s">
        <v>35</v>
      </c>
      <c r="Q487">
        <v>210</v>
      </c>
      <c r="R487">
        <v>3.93</v>
      </c>
      <c r="S487">
        <v>306.54000000000002</v>
      </c>
      <c r="V487" t="str">
        <f t="shared" si="46"/>
        <v>С1630-85-Уваріант4</v>
      </c>
      <c r="W487" t="e">
        <f t="shared" si="47"/>
        <v>#N/A</v>
      </c>
      <c r="X487" t="s">
        <v>3557</v>
      </c>
      <c r="Y487" s="7" t="s">
        <v>35</v>
      </c>
      <c r="Z487" s="7">
        <v>210</v>
      </c>
      <c r="AA487" s="7">
        <v>3.93</v>
      </c>
      <c r="AB487" s="37">
        <v>306.54000000000002</v>
      </c>
      <c r="AC487" s="37">
        <v>306.54000000000002</v>
      </c>
    </row>
    <row r="488" spans="1:29" x14ac:dyDescent="0.2">
      <c r="A488" s="5" t="s">
        <v>2554</v>
      </c>
      <c r="B488" s="21" t="str">
        <f>VLOOKUP(A488,Sheet!B$3:G$2921,2,0)</f>
        <v>Каменi бетоннi бортовi БР100.30.15</v>
      </c>
      <c r="C488" s="22" t="str">
        <f>VLOOKUP(A488,Sheet!B$3:G$2921,3,0)</f>
        <v>шт</v>
      </c>
      <c r="D488" s="23">
        <v>60</v>
      </c>
      <c r="E488" s="24" t="e">
        <f>VLOOKUP(A488,N$3:S$1271,4,FALSE)</f>
        <v>#N/A</v>
      </c>
      <c r="F488" s="30">
        <f t="shared" si="42"/>
        <v>60</v>
      </c>
      <c r="G488" s="25" t="str">
        <f>VLOOKUP(A488,Sheet!B$3:G$2921,5,0)</f>
        <v xml:space="preserve">   -   </v>
      </c>
      <c r="H488" s="24" t="e">
        <f>VLOOKUP(A488,N$3:S$1271,5,FALSE)</f>
        <v>#N/A</v>
      </c>
      <c r="I488" s="30" t="str">
        <f t="shared" si="43"/>
        <v xml:space="preserve">   -   </v>
      </c>
      <c r="J488" s="25" t="str">
        <f>VLOOKUP(A488,Sheet!B$3:G$2921,6,0)</f>
        <v xml:space="preserve">   -   </v>
      </c>
      <c r="K488" s="26" t="e">
        <f t="shared" si="44"/>
        <v>#N/A</v>
      </c>
      <c r="L488" s="30" t="str">
        <f t="shared" si="45"/>
        <v xml:space="preserve">   -   </v>
      </c>
      <c r="N488" t="s">
        <v>4816</v>
      </c>
      <c r="O488" t="s">
        <v>3558</v>
      </c>
      <c r="P488" t="s">
        <v>35</v>
      </c>
      <c r="Q488">
        <v>129</v>
      </c>
      <c r="R488">
        <v>11.89</v>
      </c>
      <c r="S488">
        <v>1533.81</v>
      </c>
      <c r="V488" t="str">
        <f t="shared" si="46"/>
        <v>С1630-85-Уваріант5</v>
      </c>
      <c r="W488" t="e">
        <f t="shared" si="47"/>
        <v>#N/A</v>
      </c>
      <c r="X488" t="s">
        <v>3558</v>
      </c>
      <c r="Y488" s="7" t="s">
        <v>35</v>
      </c>
      <c r="Z488" s="7">
        <v>129</v>
      </c>
      <c r="AA488" s="7">
        <v>11.89</v>
      </c>
      <c r="AB488" s="37">
        <v>1533.81</v>
      </c>
      <c r="AC488" s="37">
        <v>1533.81</v>
      </c>
    </row>
    <row r="489" spans="1:29" x14ac:dyDescent="0.2">
      <c r="A489" s="5" t="s">
        <v>2549</v>
      </c>
      <c r="B489" s="21" t="str">
        <f>VLOOKUP(A489,Sheet!B$3:G$2921,2,0)</f>
        <v>Бортовий камінь БР 100.20.8</v>
      </c>
      <c r="C489" s="22" t="str">
        <f>VLOOKUP(A489,Sheet!B$3:G$2921,3,0)</f>
        <v>шт</v>
      </c>
      <c r="D489" s="23">
        <v>47</v>
      </c>
      <c r="E489" s="24" t="e">
        <f>VLOOKUP(A489,N$3:S$1271,4,FALSE)</f>
        <v>#N/A</v>
      </c>
      <c r="F489" s="30">
        <f t="shared" si="42"/>
        <v>47</v>
      </c>
      <c r="G489" s="25">
        <f>VLOOKUP(A489,Sheet!B$3:G$2921,5,0)</f>
        <v>80.680000000000007</v>
      </c>
      <c r="H489" s="24" t="e">
        <f>VLOOKUP(A489,N$3:S$1271,5,FALSE)</f>
        <v>#N/A</v>
      </c>
      <c r="I489" s="30">
        <f t="shared" si="43"/>
        <v>80.680000000000007</v>
      </c>
      <c r="J489" s="25">
        <f>VLOOKUP(A489,Sheet!B$3:G$2921,6,0)</f>
        <v>3791.96</v>
      </c>
      <c r="K489" s="26" t="e">
        <f t="shared" si="44"/>
        <v>#N/A</v>
      </c>
      <c r="L489" s="30">
        <f t="shared" si="45"/>
        <v>3791.96</v>
      </c>
      <c r="N489" t="s">
        <v>4817</v>
      </c>
      <c r="O489" t="s">
        <v>3559</v>
      </c>
      <c r="P489" t="s">
        <v>3560</v>
      </c>
      <c r="Q489">
        <v>70</v>
      </c>
      <c r="R489">
        <v>88.54</v>
      </c>
      <c r="S489">
        <v>5755.1</v>
      </c>
      <c r="V489" t="str">
        <f t="shared" si="46"/>
        <v>С1632-102-11варіант2</v>
      </c>
      <c r="W489" t="e">
        <f t="shared" si="47"/>
        <v>#N/A</v>
      </c>
      <c r="X489" t="s">
        <v>3559</v>
      </c>
      <c r="Y489" s="7" t="s">
        <v>3560</v>
      </c>
      <c r="Z489" s="7">
        <v>70</v>
      </c>
      <c r="AA489" s="7">
        <v>88.54</v>
      </c>
      <c r="AB489" s="37">
        <v>5755.1</v>
      </c>
      <c r="AC489" s="37">
        <v>5755.1</v>
      </c>
    </row>
    <row r="490" spans="1:29" x14ac:dyDescent="0.2">
      <c r="A490" s="5" t="s">
        <v>2470</v>
      </c>
      <c r="B490" s="21" t="str">
        <f>VLOOKUP(A490,Sheet!B$3:G$2921,2,0)</f>
        <v>Бортовий камінь БР 100.20.6</v>
      </c>
      <c r="C490" s="22" t="str">
        <f>VLOOKUP(A490,Sheet!B$3:G$2921,3,0)</f>
        <v>шт</v>
      </c>
      <c r="D490" s="23">
        <v>3</v>
      </c>
      <c r="E490" s="24" t="e">
        <f>VLOOKUP(A490,N$3:S$1271,4,FALSE)</f>
        <v>#N/A</v>
      </c>
      <c r="F490" s="30">
        <f t="shared" si="42"/>
        <v>3</v>
      </c>
      <c r="G490" s="25">
        <f>VLOOKUP(A490,Sheet!B$3:G$2921,5,0)</f>
        <v>69.709999999999994</v>
      </c>
      <c r="H490" s="24" t="e">
        <f>VLOOKUP(A490,N$3:S$1271,5,FALSE)</f>
        <v>#N/A</v>
      </c>
      <c r="I490" s="30">
        <f t="shared" si="43"/>
        <v>69.709999999999994</v>
      </c>
      <c r="J490" s="25">
        <f>VLOOKUP(A490,Sheet!B$3:G$2921,6,0)</f>
        <v>209.13</v>
      </c>
      <c r="K490" s="26" t="e">
        <f t="shared" si="44"/>
        <v>#N/A</v>
      </c>
      <c r="L490" s="30">
        <f t="shared" si="45"/>
        <v>209.13</v>
      </c>
      <c r="N490" t="s">
        <v>4818</v>
      </c>
      <c r="O490" t="s">
        <v>3561</v>
      </c>
      <c r="P490" t="s">
        <v>149</v>
      </c>
      <c r="Q490">
        <v>175.06720000000001</v>
      </c>
      <c r="R490">
        <v>69.48</v>
      </c>
      <c r="S490">
        <v>12162.97</v>
      </c>
      <c r="V490" t="str">
        <f t="shared" si="46"/>
        <v>С1633-127ВД-1варіант2</v>
      </c>
      <c r="W490" t="e">
        <f t="shared" si="47"/>
        <v>#N/A</v>
      </c>
      <c r="X490" t="s">
        <v>3561</v>
      </c>
      <c r="Y490" s="7" t="s">
        <v>149</v>
      </c>
      <c r="Z490" s="7">
        <v>175.06720000000001</v>
      </c>
      <c r="AA490" s="7">
        <v>69.48</v>
      </c>
      <c r="AB490" s="37">
        <v>12162.97</v>
      </c>
      <c r="AC490" s="37">
        <v>12162.97</v>
      </c>
    </row>
    <row r="491" spans="1:29" x14ac:dyDescent="0.2">
      <c r="A491" s="5" t="s">
        <v>1564</v>
      </c>
      <c r="B491" s="21" t="str">
        <f>VLOOKUP(A491,Sheet!B$3:G$2921,2,0)</f>
        <v>Сповiщувач світлозвуковий внутрішній 220В
60Вт IP43</v>
      </c>
      <c r="C491" s="22" t="str">
        <f>VLOOKUP(A491,Sheet!B$3:G$2921,3,0)</f>
        <v>шт</v>
      </c>
      <c r="D491" s="23">
        <v>1</v>
      </c>
      <c r="E491" s="24" t="e">
        <f>VLOOKUP(A491,N$3:S$1271,4,FALSE)</f>
        <v>#N/A</v>
      </c>
      <c r="F491" s="30">
        <f t="shared" si="42"/>
        <v>1</v>
      </c>
      <c r="G491" s="25">
        <f>VLOOKUP(A491,Sheet!B$3:G$2921,5,0)</f>
        <v>256.68</v>
      </c>
      <c r="H491" s="24" t="e">
        <f>VLOOKUP(A491,N$3:S$1271,5,FALSE)</f>
        <v>#N/A</v>
      </c>
      <c r="I491" s="30">
        <f t="shared" si="43"/>
        <v>256.68</v>
      </c>
      <c r="J491" s="25">
        <f>VLOOKUP(A491,Sheet!B$3:G$2921,6,0)</f>
        <v>256.68</v>
      </c>
      <c r="K491" s="26" t="e">
        <f t="shared" si="44"/>
        <v>#N/A</v>
      </c>
      <c r="L491" s="30">
        <f t="shared" si="45"/>
        <v>256.68</v>
      </c>
      <c r="N491" t="s">
        <v>4819</v>
      </c>
      <c r="O491" t="s">
        <v>3562</v>
      </c>
      <c r="P491" t="s">
        <v>149</v>
      </c>
      <c r="Q491">
        <v>23.76</v>
      </c>
      <c r="R491">
        <v>25.82</v>
      </c>
      <c r="S491">
        <v>613.48</v>
      </c>
      <c r="V491" t="str">
        <f t="shared" si="46"/>
        <v>С1633-127ВД-1варіант3</v>
      </c>
      <c r="W491" t="e">
        <f t="shared" si="47"/>
        <v>#N/A</v>
      </c>
      <c r="X491" t="s">
        <v>3562</v>
      </c>
      <c r="Y491" s="7" t="s">
        <v>149</v>
      </c>
      <c r="Z491" s="7">
        <v>23.76</v>
      </c>
      <c r="AA491" s="7">
        <v>25.82</v>
      </c>
      <c r="AB491" s="37">
        <v>613.48</v>
      </c>
      <c r="AC491" s="37">
        <v>613.48</v>
      </c>
    </row>
    <row r="492" spans="1:29" x14ac:dyDescent="0.2">
      <c r="A492" s="5" t="s">
        <v>2492</v>
      </c>
      <c r="B492" s="21" t="str">
        <f>VLOOKUP(A492,Sheet!B$3:G$2921,2,0)</f>
        <v>Коробка ревізійна</v>
      </c>
      <c r="C492" s="22" t="str">
        <f>VLOOKUP(A492,Sheet!B$3:G$2921,3,0)</f>
        <v>коробка</v>
      </c>
      <c r="D492" s="23">
        <v>6</v>
      </c>
      <c r="E492" s="24" t="e">
        <f>VLOOKUP(A492,N$3:S$1271,4,FALSE)</f>
        <v>#N/A</v>
      </c>
      <c r="F492" s="30">
        <f t="shared" si="42"/>
        <v>6</v>
      </c>
      <c r="G492" s="25">
        <f>VLOOKUP(A492,Sheet!B$3:G$2921,5,0)</f>
        <v>260.16000000000003</v>
      </c>
      <c r="H492" s="24" t="e">
        <f>VLOOKUP(A492,N$3:S$1271,5,FALSE)</f>
        <v>#N/A</v>
      </c>
      <c r="I492" s="30">
        <f t="shared" si="43"/>
        <v>260.16000000000003</v>
      </c>
      <c r="J492" s="25">
        <f>VLOOKUP(A492,Sheet!B$3:G$2921,6,0)</f>
        <v>1560.96</v>
      </c>
      <c r="K492" s="26" t="e">
        <f t="shared" si="44"/>
        <v>#N/A</v>
      </c>
      <c r="L492" s="30">
        <f t="shared" si="45"/>
        <v>1560.96</v>
      </c>
      <c r="N492" t="s">
        <v>4820</v>
      </c>
      <c r="O492" t="s">
        <v>3563</v>
      </c>
      <c r="P492" t="s">
        <v>35</v>
      </c>
      <c r="Q492">
        <v>22</v>
      </c>
      <c r="R492">
        <v>123.04</v>
      </c>
      <c r="S492">
        <v>2706.77</v>
      </c>
      <c r="V492" t="str">
        <f t="shared" si="46"/>
        <v>С1-ПРСС-79</v>
      </c>
      <c r="W492" t="e">
        <f t="shared" si="47"/>
        <v>#N/A</v>
      </c>
      <c r="X492" t="s">
        <v>3563</v>
      </c>
      <c r="Y492" s="7" t="s">
        <v>35</v>
      </c>
      <c r="Z492" s="7">
        <v>22</v>
      </c>
      <c r="AA492" s="7">
        <v>123.04</v>
      </c>
      <c r="AB492" s="37">
        <v>2706.77</v>
      </c>
      <c r="AC492" s="37">
        <v>2706.77</v>
      </c>
    </row>
    <row r="493" spans="1:29" x14ac:dyDescent="0.2">
      <c r="A493" s="5" t="s">
        <v>2493</v>
      </c>
      <c r="B493" s="21" t="str">
        <f>VLOOKUP(A493,Sheet!B$3:G$2921,2,0)</f>
        <v>Ревізійний колодязь для заземлення</v>
      </c>
      <c r="C493" s="22" t="str">
        <f>VLOOKUP(A493,Sheet!B$3:G$2921,3,0)</f>
        <v>шт</v>
      </c>
      <c r="D493" s="23">
        <v>6</v>
      </c>
      <c r="E493" s="24" t="e">
        <f>VLOOKUP(A493,N$3:S$1271,4,FALSE)</f>
        <v>#N/A</v>
      </c>
      <c r="F493" s="30">
        <f t="shared" si="42"/>
        <v>6</v>
      </c>
      <c r="G493" s="25">
        <f>VLOOKUP(A493,Sheet!B$3:G$2921,5,0)</f>
        <v>127.62</v>
      </c>
      <c r="H493" s="24" t="e">
        <f>VLOOKUP(A493,N$3:S$1271,5,FALSE)</f>
        <v>#N/A</v>
      </c>
      <c r="I493" s="30">
        <f t="shared" si="43"/>
        <v>127.62</v>
      </c>
      <c r="J493" s="25">
        <f>VLOOKUP(A493,Sheet!B$3:G$2921,6,0)</f>
        <v>765.72</v>
      </c>
      <c r="K493" s="26" t="e">
        <f t="shared" si="44"/>
        <v>#N/A</v>
      </c>
      <c r="L493" s="30">
        <f t="shared" si="45"/>
        <v>765.72</v>
      </c>
      <c r="N493" t="s">
        <v>4821</v>
      </c>
      <c r="O493" t="s">
        <v>3564</v>
      </c>
      <c r="P493" t="s">
        <v>35</v>
      </c>
      <c r="Q493">
        <v>3</v>
      </c>
      <c r="R493">
        <v>30826.44</v>
      </c>
      <c r="S493">
        <v>30826.44</v>
      </c>
      <c r="V493" t="str">
        <f t="shared" si="46"/>
        <v>1503-8486варіант1</v>
      </c>
      <c r="W493" t="e">
        <f t="shared" si="47"/>
        <v>#N/A</v>
      </c>
      <c r="X493" t="s">
        <v>3564</v>
      </c>
      <c r="Y493" s="7" t="s">
        <v>35</v>
      </c>
      <c r="Z493" s="7">
        <v>3</v>
      </c>
      <c r="AA493" s="7">
        <v>30826.44</v>
      </c>
      <c r="AB493" s="37">
        <v>30826.44</v>
      </c>
      <c r="AC493" s="37">
        <v>30826.44</v>
      </c>
    </row>
    <row r="494" spans="1:29" x14ac:dyDescent="0.2">
      <c r="A494" s="5" t="s">
        <v>1643</v>
      </c>
      <c r="B494" s="21" t="str">
        <f>VLOOKUP(A494,Sheet!B$3:G$2921,2,0)</f>
        <v>Перетворювач або блок живлення, що
установлюється окремо</v>
      </c>
      <c r="C494" s="22" t="str">
        <f>VLOOKUP(A494,Sheet!B$3:G$2921,3,0)</f>
        <v>шт</v>
      </c>
      <c r="D494" s="23">
        <v>11</v>
      </c>
      <c r="E494" s="24" t="e">
        <f>VLOOKUP(A494,N$3:S$1271,4,FALSE)</f>
        <v>#N/A</v>
      </c>
      <c r="F494" s="30">
        <f t="shared" si="42"/>
        <v>11</v>
      </c>
      <c r="G494" s="25">
        <f>VLOOKUP(A494,Sheet!B$3:G$2921,5,0)</f>
        <v>1608.67</v>
      </c>
      <c r="H494" s="24" t="e">
        <f>VLOOKUP(A494,N$3:S$1271,5,FALSE)</f>
        <v>#N/A</v>
      </c>
      <c r="I494" s="30">
        <f t="shared" si="43"/>
        <v>1608.67</v>
      </c>
      <c r="J494" s="25">
        <f>VLOOKUP(A494,Sheet!B$3:G$2921,6,0)</f>
        <v>17695.37</v>
      </c>
      <c r="K494" s="26" t="e">
        <f t="shared" si="44"/>
        <v>#N/A</v>
      </c>
      <c r="L494" s="30">
        <f t="shared" si="45"/>
        <v>17695.37</v>
      </c>
      <c r="N494" t="s">
        <v>4822</v>
      </c>
      <c r="O494" t="s">
        <v>3565</v>
      </c>
      <c r="P494" t="s">
        <v>35</v>
      </c>
      <c r="Q494">
        <v>3</v>
      </c>
      <c r="R494">
        <v>7767.21</v>
      </c>
      <c r="S494">
        <v>7767.21</v>
      </c>
      <c r="V494" t="str">
        <f t="shared" si="46"/>
        <v>1504-19078варіант1</v>
      </c>
      <c r="W494" t="e">
        <f t="shared" si="47"/>
        <v>#N/A</v>
      </c>
      <c r="X494" t="s">
        <v>3565</v>
      </c>
      <c r="Y494" s="7" t="s">
        <v>35</v>
      </c>
      <c r="Z494" s="7">
        <v>3</v>
      </c>
      <c r="AA494" s="7">
        <v>7767.21</v>
      </c>
      <c r="AB494" s="37">
        <v>7767.21</v>
      </c>
      <c r="AC494" s="37">
        <v>7767.21</v>
      </c>
    </row>
    <row r="495" spans="1:29" x14ac:dyDescent="0.2">
      <c r="A495" s="5" t="s">
        <v>1527</v>
      </c>
      <c r="B495" s="21" t="str">
        <f>VLOOKUP(A495,Sheet!B$3:G$2921,2,0)</f>
        <v>Конструкцiї для установлення приладiв,
маса до 1 кг</v>
      </c>
      <c r="C495" s="22" t="str">
        <f>VLOOKUP(A495,Sheet!B$3:G$2921,3,0)</f>
        <v>шт</v>
      </c>
      <c r="D495" s="23">
        <v>2</v>
      </c>
      <c r="E495" s="24">
        <f>VLOOKUP(A495,N$3:S$1271,4,FALSE)</f>
        <v>12</v>
      </c>
      <c r="F495" s="30">
        <f t="shared" si="42"/>
        <v>-10</v>
      </c>
      <c r="G495" s="25">
        <f>VLOOKUP(A495,Sheet!B$3:G$2921,5,0)</f>
        <v>47.31</v>
      </c>
      <c r="H495" s="24">
        <f>VLOOKUP(A495,N$3:S$1271,5,FALSE)</f>
        <v>30.91</v>
      </c>
      <c r="I495" s="30">
        <f t="shared" si="43"/>
        <v>16.400000000000002</v>
      </c>
      <c r="J495" s="25">
        <f>VLOOKUP(A495,Sheet!B$3:G$2921,6,0)</f>
        <v>94.62</v>
      </c>
      <c r="K495" s="26">
        <f t="shared" si="44"/>
        <v>61.82</v>
      </c>
      <c r="L495" s="30">
        <f t="shared" si="45"/>
        <v>32.800000000000004</v>
      </c>
      <c r="N495" t="s">
        <v>4823</v>
      </c>
      <c r="O495" t="s">
        <v>3566</v>
      </c>
      <c r="P495" t="s">
        <v>19</v>
      </c>
      <c r="Q495">
        <v>0.161</v>
      </c>
      <c r="R495">
        <v>122407.58</v>
      </c>
      <c r="S495">
        <v>19707.62</v>
      </c>
      <c r="V495" t="str">
        <f t="shared" si="46"/>
        <v>15093-28451варіант7</v>
      </c>
      <c r="W495" t="e">
        <f t="shared" si="47"/>
        <v>#N/A</v>
      </c>
      <c r="X495" t="s">
        <v>3566</v>
      </c>
      <c r="Y495" s="7" t="s">
        <v>19</v>
      </c>
      <c r="Z495" s="7">
        <v>0.161</v>
      </c>
      <c r="AA495" s="7">
        <v>122407.58</v>
      </c>
      <c r="AB495" s="37">
        <v>19707.62</v>
      </c>
      <c r="AC495" s="37">
        <v>19707.62</v>
      </c>
    </row>
    <row r="496" spans="1:29" x14ac:dyDescent="0.2">
      <c r="A496" s="5" t="s">
        <v>1731</v>
      </c>
      <c r="B496" s="21" t="str">
        <f>VLOOKUP(A496,Sheet!B$3:G$2921,2,0)</f>
        <v>Електричнi проводки у щитах i пультах
шафних i панельних</v>
      </c>
      <c r="C496" s="22" t="str">
        <f>VLOOKUP(A496,Sheet!B$3:G$2921,3,0)</f>
        <v>100 м</v>
      </c>
      <c r="D496" s="23">
        <v>1.04</v>
      </c>
      <c r="E496" s="24" t="e">
        <f>VLOOKUP(A496,N$3:S$1271,4,FALSE)</f>
        <v>#N/A</v>
      </c>
      <c r="F496" s="30">
        <f t="shared" si="42"/>
        <v>1.04</v>
      </c>
      <c r="G496" s="25">
        <f>VLOOKUP(A496,Sheet!B$3:G$2921,5,0)</f>
        <v>1314.64</v>
      </c>
      <c r="H496" s="24" t="e">
        <f>VLOOKUP(A496,N$3:S$1271,5,FALSE)</f>
        <v>#N/A</v>
      </c>
      <c r="I496" s="30">
        <f t="shared" si="43"/>
        <v>1314.64</v>
      </c>
      <c r="J496" s="25">
        <f>VLOOKUP(A496,Sheet!B$3:G$2921,6,0)</f>
        <v>1367.23</v>
      </c>
      <c r="K496" s="26" t="e">
        <f t="shared" si="44"/>
        <v>#N/A</v>
      </c>
      <c r="L496" s="30">
        <f t="shared" si="45"/>
        <v>1367.23</v>
      </c>
      <c r="N496" t="s">
        <v>4824</v>
      </c>
      <c r="O496" t="s">
        <v>3567</v>
      </c>
      <c r="P496" t="s">
        <v>19</v>
      </c>
      <c r="Q496">
        <v>0.11</v>
      </c>
      <c r="R496">
        <v>22822.9</v>
      </c>
      <c r="S496">
        <v>2510.52</v>
      </c>
      <c r="V496" t="str">
        <f t="shared" si="46"/>
        <v>15093-35013варіант2</v>
      </c>
      <c r="W496" t="e">
        <f t="shared" si="47"/>
        <v>#N/A</v>
      </c>
      <c r="X496" t="s">
        <v>3567</v>
      </c>
      <c r="Y496" s="7" t="s">
        <v>19</v>
      </c>
      <c r="Z496" s="7">
        <v>0.11</v>
      </c>
      <c r="AA496" s="7">
        <v>22822.9</v>
      </c>
      <c r="AB496" s="37">
        <v>2510.52</v>
      </c>
      <c r="AC496" s="37">
        <v>2510.52</v>
      </c>
    </row>
    <row r="497" spans="1:29" x14ac:dyDescent="0.2">
      <c r="A497" s="5" t="s">
        <v>1520</v>
      </c>
      <c r="B497" s="21" t="str">
        <f>VLOOKUP(A497,Sheet!B$3:G$2921,2,0)</f>
        <v>Прилади, що установлюються на
технологiчних трубопроводах i устаткуваннi
на закладних пристроях, з'єднання рiзальнi</v>
      </c>
      <c r="C497" s="22" t="str">
        <f>VLOOKUP(A497,Sheet!B$3:G$2921,3,0)</f>
        <v>шт</v>
      </c>
      <c r="D497" s="23">
        <v>3</v>
      </c>
      <c r="E497" s="24">
        <f>VLOOKUP(A497,N$3:S$1271,4,FALSE)</f>
        <v>24</v>
      </c>
      <c r="F497" s="30">
        <f t="shared" si="42"/>
        <v>-21</v>
      </c>
      <c r="G497" s="25">
        <f>VLOOKUP(A497,Sheet!B$3:G$2921,5,0)</f>
        <v>126.43</v>
      </c>
      <c r="H497" s="24">
        <f>VLOOKUP(A497,N$3:S$1271,5,FALSE)</f>
        <v>32.86</v>
      </c>
      <c r="I497" s="30">
        <f t="shared" si="43"/>
        <v>93.570000000000007</v>
      </c>
      <c r="J497" s="25">
        <f>VLOOKUP(A497,Sheet!B$3:G$2921,6,0)</f>
        <v>379.29</v>
      </c>
      <c r="K497" s="26">
        <f t="shared" si="44"/>
        <v>32.86</v>
      </c>
      <c r="L497" s="30">
        <f t="shared" si="45"/>
        <v>346.43</v>
      </c>
      <c r="N497" t="s">
        <v>4825</v>
      </c>
      <c r="O497" t="s">
        <v>3568</v>
      </c>
      <c r="P497" t="s">
        <v>19</v>
      </c>
      <c r="Q497">
        <v>0.35400000000000004</v>
      </c>
      <c r="R497">
        <v>48761.59</v>
      </c>
      <c r="S497">
        <v>2876.93</v>
      </c>
      <c r="V497" t="str">
        <f t="shared" si="46"/>
        <v>15095-46011варіант3</v>
      </c>
      <c r="W497" t="e">
        <f t="shared" si="47"/>
        <v>#N/A</v>
      </c>
      <c r="X497" t="s">
        <v>3568</v>
      </c>
      <c r="Y497" s="7" t="s">
        <v>19</v>
      </c>
      <c r="Z497" s="7">
        <v>0.35400000000000004</v>
      </c>
      <c r="AA497" s="7">
        <v>48761.59</v>
      </c>
      <c r="AB497" s="37">
        <v>2876.93</v>
      </c>
      <c r="AC497" s="37">
        <v>2876.93</v>
      </c>
    </row>
    <row r="498" spans="1:29" x14ac:dyDescent="0.2">
      <c r="A498" s="5" t="s">
        <v>1511</v>
      </c>
      <c r="B498" s="21" t="str">
        <f>VLOOKUP(A498,Sheet!B$3:G$2921,2,0)</f>
        <v>Прилади, що установлюються на
конструкцiях, маса до 5 кг</v>
      </c>
      <c r="C498" s="22" t="str">
        <f>VLOOKUP(A498,Sheet!B$3:G$2921,3,0)</f>
        <v>шт</v>
      </c>
      <c r="D498" s="23">
        <v>2</v>
      </c>
      <c r="E498" s="24">
        <f>VLOOKUP(A498,N$3:S$1271,4,FALSE)</f>
        <v>26</v>
      </c>
      <c r="F498" s="30">
        <f t="shared" si="42"/>
        <v>-24</v>
      </c>
      <c r="G498" s="25">
        <f>VLOOKUP(A498,Sheet!B$3:G$2921,5,0)</f>
        <v>82.62</v>
      </c>
      <c r="H498" s="24">
        <f>VLOOKUP(A498,N$3:S$1271,5,FALSE)</f>
        <v>84.92</v>
      </c>
      <c r="I498" s="30">
        <f t="shared" si="43"/>
        <v>-2.2999999999999972</v>
      </c>
      <c r="J498" s="25">
        <f>VLOOKUP(A498,Sheet!B$3:G$2921,6,0)</f>
        <v>82.62</v>
      </c>
      <c r="K498" s="26">
        <f t="shared" si="44"/>
        <v>169.84</v>
      </c>
      <c r="L498" s="30">
        <f t="shared" si="45"/>
        <v>-87.22</v>
      </c>
      <c r="N498" t="s">
        <v>4826</v>
      </c>
      <c r="O498" t="s">
        <v>3569</v>
      </c>
      <c r="P498" t="s">
        <v>19</v>
      </c>
      <c r="Q498">
        <v>0.70800000000000007</v>
      </c>
      <c r="R498">
        <v>75282.080000000002</v>
      </c>
      <c r="S498">
        <v>8883.2900000000009</v>
      </c>
      <c r="V498" t="str">
        <f t="shared" si="46"/>
        <v>15095-46041варіант3</v>
      </c>
      <c r="W498" t="e">
        <f t="shared" si="47"/>
        <v>#N/A</v>
      </c>
      <c r="X498" t="s">
        <v>3569</v>
      </c>
      <c r="Y498" s="7" t="s">
        <v>19</v>
      </c>
      <c r="Z498" s="7">
        <v>0.70800000000000007</v>
      </c>
      <c r="AA498" s="7">
        <v>75282.080000000002</v>
      </c>
      <c r="AB498" s="37">
        <v>8883.2900000000009</v>
      </c>
      <c r="AC498" s="37">
        <v>8883.2900000000009</v>
      </c>
    </row>
    <row r="499" spans="1:29" x14ac:dyDescent="0.2">
      <c r="A499" s="5" t="s">
        <v>1072</v>
      </c>
      <c r="B499" s="21" t="str">
        <f>VLOOKUP(A499,Sheet!B$3:G$2921,2,0)</f>
        <v>Прилади, що монтуються на
технологiчному трубопроводi [расходомiр
об'ємний, швидкiсний, iндукцiйний;
ротаметр, клапан регулюючий; регулятор
тиску та температури прямої дiї;
покажчик потоку рiдини; проточнi датчики
концентратомiрiв i щiльномiрiв, РН-
метрiв], дiаметр трубопроводу до 20 мм</v>
      </c>
      <c r="C499" s="22" t="str">
        <f>VLOOKUP(A499,Sheet!B$3:G$2921,3,0)</f>
        <v>шт</v>
      </c>
      <c r="D499" s="23">
        <v>3</v>
      </c>
      <c r="E499" s="24">
        <f>VLOOKUP(A499,N$3:S$1271,4,FALSE)</f>
        <v>9</v>
      </c>
      <c r="F499" s="30">
        <f t="shared" si="42"/>
        <v>-6</v>
      </c>
      <c r="G499" s="25">
        <f>VLOOKUP(A499,Sheet!B$3:G$2921,5,0)</f>
        <v>125.24</v>
      </c>
      <c r="H499" s="24">
        <f>VLOOKUP(A499,N$3:S$1271,5,FALSE)</f>
        <v>147.24</v>
      </c>
      <c r="I499" s="30">
        <f t="shared" si="43"/>
        <v>-22.000000000000014</v>
      </c>
      <c r="J499" s="25">
        <f>VLOOKUP(A499,Sheet!B$3:G$2921,6,0)</f>
        <v>250.48</v>
      </c>
      <c r="K499" s="26">
        <f t="shared" si="44"/>
        <v>294.48</v>
      </c>
      <c r="L499" s="30">
        <f t="shared" si="45"/>
        <v>-44.000000000000028</v>
      </c>
      <c r="N499" t="s">
        <v>4827</v>
      </c>
      <c r="O499" t="s">
        <v>3570</v>
      </c>
      <c r="P499" t="s">
        <v>19</v>
      </c>
      <c r="Q499">
        <v>0.84600000000000009</v>
      </c>
      <c r="R499">
        <v>66232.72</v>
      </c>
      <c r="S499">
        <v>9338.81</v>
      </c>
      <c r="V499" t="str">
        <f t="shared" si="46"/>
        <v>15095-46071варіант3</v>
      </c>
      <c r="W499" t="e">
        <f t="shared" si="47"/>
        <v>#N/A</v>
      </c>
      <c r="X499" t="s">
        <v>3570</v>
      </c>
      <c r="Y499" s="7" t="s">
        <v>19</v>
      </c>
      <c r="Z499" s="7">
        <v>0.84600000000000009</v>
      </c>
      <c r="AA499" s="7">
        <v>66232.72</v>
      </c>
      <c r="AB499" s="37">
        <v>9338.81</v>
      </c>
      <c r="AC499" s="37">
        <v>9338.81</v>
      </c>
    </row>
    <row r="500" spans="1:29" x14ac:dyDescent="0.2">
      <c r="A500" s="5" t="s">
        <v>1134</v>
      </c>
      <c r="B500" s="21" t="str">
        <f>VLOOKUP(A500,Sheet!B$3:G$2921,2,0)</f>
        <v>Прилади, що монтуються на
технологiчному трубопроводi [расходомiр
об'ємний, швидкiсний, iндукцiйний;
ротаметр, клапан регулюючий; регулятор
тиску та температури прямої дiї;
покажчик потоку рiдини; проточнi датчики
концентратомiрiв i щiльномiрiв, РН-
метрiв], дiаметр трубопроводу до 50 мм</v>
      </c>
      <c r="C500" s="22" t="str">
        <f>VLOOKUP(A500,Sheet!B$3:G$2921,3,0)</f>
        <v>шт</v>
      </c>
      <c r="D500" s="23">
        <v>1</v>
      </c>
      <c r="E500" s="24">
        <f>VLOOKUP(A500,N$3:S$1271,4,FALSE)</f>
        <v>1</v>
      </c>
      <c r="F500" s="30">
        <f t="shared" si="42"/>
        <v>0</v>
      </c>
      <c r="G500" s="25">
        <f>VLOOKUP(A500,Sheet!B$3:G$2921,5,0)</f>
        <v>358.04</v>
      </c>
      <c r="H500" s="24">
        <f>VLOOKUP(A500,N$3:S$1271,5,FALSE)</f>
        <v>393.05</v>
      </c>
      <c r="I500" s="30">
        <f t="shared" si="43"/>
        <v>-35.009999999999991</v>
      </c>
      <c r="J500" s="25">
        <f>VLOOKUP(A500,Sheet!B$3:G$2921,6,0)</f>
        <v>358.04</v>
      </c>
      <c r="K500" s="26">
        <f t="shared" si="44"/>
        <v>393.05</v>
      </c>
      <c r="L500" s="30">
        <f t="shared" si="45"/>
        <v>-35.009999999999991</v>
      </c>
      <c r="N500" t="s">
        <v>4828</v>
      </c>
      <c r="O500" t="s">
        <v>3571</v>
      </c>
      <c r="P500" t="s">
        <v>19</v>
      </c>
      <c r="Q500">
        <v>0.56399999999999995</v>
      </c>
      <c r="R500">
        <v>104557.87</v>
      </c>
      <c r="S500">
        <v>9828.44</v>
      </c>
      <c r="V500" t="str">
        <f t="shared" si="46"/>
        <v>15095-46091варіант3</v>
      </c>
      <c r="W500" t="e">
        <f t="shared" si="47"/>
        <v>#N/A</v>
      </c>
      <c r="X500" t="s">
        <v>3571</v>
      </c>
      <c r="Y500" s="7" t="s">
        <v>19</v>
      </c>
      <c r="Z500" s="7">
        <v>0.56399999999999995</v>
      </c>
      <c r="AA500" s="7">
        <v>104557.87</v>
      </c>
      <c r="AB500" s="37">
        <v>9828.44</v>
      </c>
      <c r="AC500" s="37">
        <v>9828.44</v>
      </c>
    </row>
    <row r="501" spans="1:29" x14ac:dyDescent="0.2">
      <c r="A501" s="5" t="s">
        <v>1459</v>
      </c>
      <c r="B501" s="21" t="str">
        <f>VLOOKUP(A501,Sheet!B$3:G$2921,2,0)</f>
        <v>Монтаж бобишок, штуцерiв на умовний
тиск до 10 МПа [100 кгс/см2]</v>
      </c>
      <c r="C501" s="22" t="str">
        <f>VLOOKUP(A501,Sheet!B$3:G$2921,3,0)</f>
        <v>10 шт</v>
      </c>
      <c r="D501" s="23">
        <v>1.5</v>
      </c>
      <c r="E501" s="24" t="e">
        <f>VLOOKUP(A501,N$3:S$1271,4,FALSE)</f>
        <v>#N/A</v>
      </c>
      <c r="F501" s="30">
        <f t="shared" si="42"/>
        <v>1.5</v>
      </c>
      <c r="G501" s="25">
        <f>VLOOKUP(A501,Sheet!B$3:G$2921,5,0)</f>
        <v>927.02</v>
      </c>
      <c r="H501" s="24" t="e">
        <f>VLOOKUP(A501,N$3:S$1271,5,FALSE)</f>
        <v>#N/A</v>
      </c>
      <c r="I501" s="30">
        <f t="shared" si="43"/>
        <v>927.02</v>
      </c>
      <c r="J501" s="25">
        <f>VLOOKUP(A501,Sheet!B$3:G$2921,6,0)</f>
        <v>1019.72</v>
      </c>
      <c r="K501" s="26" t="e">
        <f t="shared" si="44"/>
        <v>#N/A</v>
      </c>
      <c r="L501" s="30">
        <f t="shared" si="45"/>
        <v>1019.72</v>
      </c>
      <c r="N501" t="s">
        <v>4829</v>
      </c>
      <c r="O501" t="s">
        <v>3572</v>
      </c>
      <c r="P501" t="s">
        <v>19</v>
      </c>
      <c r="Q501">
        <v>0.45</v>
      </c>
      <c r="R501">
        <v>71596</v>
      </c>
      <c r="S501">
        <v>5369.7</v>
      </c>
      <c r="V501" t="str">
        <f t="shared" si="46"/>
        <v>15095-46131варіант3</v>
      </c>
      <c r="W501" t="e">
        <f t="shared" si="47"/>
        <v>#N/A</v>
      </c>
      <c r="X501" t="s">
        <v>3572</v>
      </c>
      <c r="Y501" s="7" t="s">
        <v>19</v>
      </c>
      <c r="Z501" s="7">
        <v>0.45</v>
      </c>
      <c r="AA501" s="7">
        <v>71596</v>
      </c>
      <c r="AB501" s="37">
        <v>5369.7</v>
      </c>
      <c r="AC501" s="37">
        <v>5369.7</v>
      </c>
    </row>
    <row r="502" spans="1:29" x14ac:dyDescent="0.2">
      <c r="A502" s="5" t="s">
        <v>1463</v>
      </c>
      <c r="B502" s="21" t="str">
        <f>VLOOKUP(A502,Sheet!B$3:G$2921,2,0)</f>
        <v>Монтаж закладного пристрою вiдбирання
тиску [розрiдження]</v>
      </c>
      <c r="C502" s="22" t="str">
        <f>VLOOKUP(A502,Sheet!B$3:G$2921,3,0)</f>
        <v>10 шт</v>
      </c>
      <c r="D502" s="23">
        <v>0.90000000000000013</v>
      </c>
      <c r="E502" s="24" t="e">
        <f>VLOOKUP(A502,N$3:S$1271,4,FALSE)</f>
        <v>#N/A</v>
      </c>
      <c r="F502" s="30">
        <f t="shared" si="42"/>
        <v>0.90000000000000013</v>
      </c>
      <c r="G502" s="25">
        <f>VLOOKUP(A502,Sheet!B$3:G$2921,5,0)</f>
        <v>1213.3399999999999</v>
      </c>
      <c r="H502" s="24" t="e">
        <f>VLOOKUP(A502,N$3:S$1271,5,FALSE)</f>
        <v>#N/A</v>
      </c>
      <c r="I502" s="30">
        <f t="shared" si="43"/>
        <v>1213.3399999999999</v>
      </c>
      <c r="J502" s="25">
        <f>VLOOKUP(A502,Sheet!B$3:G$2921,6,0)</f>
        <v>728</v>
      </c>
      <c r="K502" s="26" t="e">
        <f t="shared" si="44"/>
        <v>#N/A</v>
      </c>
      <c r="L502" s="30">
        <f t="shared" si="45"/>
        <v>728</v>
      </c>
      <c r="N502" t="s">
        <v>4830</v>
      </c>
      <c r="O502" t="s">
        <v>3573</v>
      </c>
      <c r="P502" t="s">
        <v>19</v>
      </c>
      <c r="Q502">
        <v>1.7999999999999999E-2</v>
      </c>
      <c r="R502">
        <v>437285.33</v>
      </c>
      <c r="S502">
        <v>1311.86</v>
      </c>
      <c r="V502" t="str">
        <f t="shared" si="46"/>
        <v>15095-46141варіант3</v>
      </c>
      <c r="W502" t="e">
        <f t="shared" si="47"/>
        <v>#N/A</v>
      </c>
      <c r="X502" t="s">
        <v>3573</v>
      </c>
      <c r="Y502" s="7" t="s">
        <v>19</v>
      </c>
      <c r="Z502" s="7">
        <v>1.7999999999999999E-2</v>
      </c>
      <c r="AA502" s="7">
        <v>437285.33</v>
      </c>
      <c r="AB502" s="37">
        <v>1311.86</v>
      </c>
      <c r="AC502" s="37">
        <v>1311.86</v>
      </c>
    </row>
    <row r="503" spans="1:29" x14ac:dyDescent="0.2">
      <c r="A503" s="5" t="s">
        <v>2235</v>
      </c>
      <c r="B503" s="21" t="str">
        <f>VLOOKUP(A503,Sheet!B$3:G$2921,2,0)</f>
        <v>Трубопроводи з мiдних труб на умовний
тиск до 2,5 МПа [25 кгс/см2], дiаметр
зовнiшнiй 18 мм</v>
      </c>
      <c r="C503" s="22" t="str">
        <f>VLOOKUP(A503,Sheet!B$3:G$2921,3,0)</f>
        <v>100 м</v>
      </c>
      <c r="D503" s="23">
        <v>0.7</v>
      </c>
      <c r="E503" s="24" t="e">
        <f>VLOOKUP(A503,N$3:S$1271,4,FALSE)</f>
        <v>#N/A</v>
      </c>
      <c r="F503" s="30">
        <f t="shared" si="42"/>
        <v>0.7</v>
      </c>
      <c r="G503" s="25">
        <f>VLOOKUP(A503,Sheet!B$3:G$2921,5,0)</f>
        <v>9143.73</v>
      </c>
      <c r="H503" s="24" t="e">
        <f>VLOOKUP(A503,N$3:S$1271,5,FALSE)</f>
        <v>#N/A</v>
      </c>
      <c r="I503" s="30">
        <f t="shared" si="43"/>
        <v>9143.73</v>
      </c>
      <c r="J503" s="25">
        <f>VLOOKUP(A503,Sheet!B$3:G$2921,6,0)</f>
        <v>3657.49</v>
      </c>
      <c r="K503" s="26" t="e">
        <f t="shared" si="44"/>
        <v>#N/A</v>
      </c>
      <c r="L503" s="30">
        <f t="shared" si="45"/>
        <v>3657.49</v>
      </c>
      <c r="N503" t="s">
        <v>4831</v>
      </c>
      <c r="O503" t="s">
        <v>3574</v>
      </c>
      <c r="P503" t="s">
        <v>19</v>
      </c>
      <c r="Q503">
        <v>0.3</v>
      </c>
      <c r="R503">
        <v>47264.84</v>
      </c>
      <c r="S503">
        <v>2363.2399999999998</v>
      </c>
      <c r="V503" t="str">
        <f t="shared" si="46"/>
        <v>15096-11111варіант3</v>
      </c>
      <c r="W503" t="e">
        <f t="shared" si="47"/>
        <v>#N/A</v>
      </c>
      <c r="X503" t="s">
        <v>3574</v>
      </c>
      <c r="Y503" s="7" t="s">
        <v>19</v>
      </c>
      <c r="Z503" s="7">
        <v>0.3</v>
      </c>
      <c r="AA503" s="7">
        <v>47264.84</v>
      </c>
      <c r="AB503" s="37">
        <v>2363.2399999999998</v>
      </c>
      <c r="AC503" s="37">
        <v>2363.2399999999998</v>
      </c>
    </row>
    <row r="504" spans="1:29" x14ac:dyDescent="0.2">
      <c r="A504" s="5" t="s">
        <v>1223</v>
      </c>
      <c r="B504" s="21" t="str">
        <f>VLOOKUP(A504,Sheet!B$3:G$2921,2,0)</f>
        <v>Трубопроводи з мiдних труб на умовний
тиск до 2,5 МПа [25 кгс/см2], дiаметр 28
мм</v>
      </c>
      <c r="C504" s="22" t="str">
        <f>VLOOKUP(A504,Sheet!B$3:G$2921,3,0)</f>
        <v>100 м</v>
      </c>
      <c r="D504" s="23">
        <v>0.25</v>
      </c>
      <c r="E504" s="24">
        <f>VLOOKUP(A504,N$3:S$1271,4,FALSE)</f>
        <v>0.25</v>
      </c>
      <c r="F504" s="30">
        <f t="shared" si="42"/>
        <v>0</v>
      </c>
      <c r="G504" s="25">
        <f>VLOOKUP(A504,Sheet!B$3:G$2921,5,0)</f>
        <v>11789.72</v>
      </c>
      <c r="H504" s="24">
        <f>VLOOKUP(A504,N$3:S$1271,5,FALSE)</f>
        <v>11336</v>
      </c>
      <c r="I504" s="30">
        <f t="shared" si="43"/>
        <v>453.71999999999935</v>
      </c>
      <c r="J504" s="25">
        <f>VLOOKUP(A504,Sheet!B$3:G$2921,6,0)</f>
        <v>2947.43</v>
      </c>
      <c r="K504" s="26">
        <f t="shared" si="44"/>
        <v>2834</v>
      </c>
      <c r="L504" s="30">
        <f t="shared" si="45"/>
        <v>113.42999999999984</v>
      </c>
      <c r="N504" t="s">
        <v>4832</v>
      </c>
      <c r="O504" t="s">
        <v>3575</v>
      </c>
      <c r="P504" t="s">
        <v>35</v>
      </c>
      <c r="Q504">
        <v>1</v>
      </c>
      <c r="R504">
        <v>7286.87</v>
      </c>
      <c r="S504">
        <v>7286.87</v>
      </c>
      <c r="V504" t="str">
        <f t="shared" si="46"/>
        <v>1517-2045варіант1</v>
      </c>
      <c r="W504" t="e">
        <f t="shared" si="47"/>
        <v>#N/A</v>
      </c>
      <c r="X504" t="s">
        <v>3575</v>
      </c>
      <c r="Y504" s="7" t="s">
        <v>35</v>
      </c>
      <c r="Z504" s="7">
        <v>1</v>
      </c>
      <c r="AA504" s="7">
        <v>7286.87</v>
      </c>
      <c r="AB504" s="37">
        <v>7286.87</v>
      </c>
      <c r="AC504" s="37">
        <v>7286.87</v>
      </c>
    </row>
    <row r="505" spans="1:29" x14ac:dyDescent="0.2">
      <c r="A505" s="5" t="s">
        <v>1227</v>
      </c>
      <c r="B505" s="21" t="str">
        <f>VLOOKUP(A505,Sheet!B$3:G$2921,2,0)</f>
        <v>Трубопроводи з мiдних труб на умовний
тиск до 2,5 МПа [25 кгс/см2], дiаметр 42
мм</v>
      </c>
      <c r="C505" s="22" t="str">
        <f>VLOOKUP(A505,Sheet!B$3:G$2921,3,0)</f>
        <v>100 м</v>
      </c>
      <c r="D505" s="23">
        <v>0.25</v>
      </c>
      <c r="E505" s="24">
        <f>VLOOKUP(A505,N$3:S$1271,4,FALSE)</f>
        <v>0.25</v>
      </c>
      <c r="F505" s="30">
        <f t="shared" si="42"/>
        <v>0</v>
      </c>
      <c r="G505" s="25">
        <f>VLOOKUP(A505,Sheet!B$3:G$2921,5,0)</f>
        <v>12116.92</v>
      </c>
      <c r="H505" s="24">
        <f>VLOOKUP(A505,N$3:S$1271,5,FALSE)</f>
        <v>11336</v>
      </c>
      <c r="I505" s="30">
        <f t="shared" si="43"/>
        <v>780.92000000000007</v>
      </c>
      <c r="J505" s="25">
        <f>VLOOKUP(A505,Sheet!B$3:G$2921,6,0)</f>
        <v>3029.23</v>
      </c>
      <c r="K505" s="26">
        <f t="shared" si="44"/>
        <v>2834</v>
      </c>
      <c r="L505" s="30">
        <f t="shared" si="45"/>
        <v>195.23000000000002</v>
      </c>
      <c r="N505" t="s">
        <v>4833</v>
      </c>
      <c r="O505" t="s">
        <v>3576</v>
      </c>
      <c r="P505" t="s">
        <v>35</v>
      </c>
      <c r="Q505">
        <v>1</v>
      </c>
      <c r="R505">
        <v>378155.91</v>
      </c>
      <c r="S505">
        <v>378155.91</v>
      </c>
      <c r="V505" t="str">
        <f t="shared" si="46"/>
        <v>1701-1057варіант1</v>
      </c>
      <c r="W505" t="e">
        <f t="shared" si="47"/>
        <v>#N/A</v>
      </c>
      <c r="X505" t="s">
        <v>3576</v>
      </c>
      <c r="Y505" s="7" t="s">
        <v>35</v>
      </c>
      <c r="Z505" s="7">
        <v>1</v>
      </c>
      <c r="AA505" s="7">
        <v>378155.91</v>
      </c>
      <c r="AB505" s="37">
        <v>378155.91</v>
      </c>
      <c r="AC505" s="37">
        <v>378155.91</v>
      </c>
    </row>
    <row r="506" spans="1:29" x14ac:dyDescent="0.2">
      <c r="A506" s="5" t="s">
        <v>2488</v>
      </c>
      <c r="B506" s="21" t="str">
        <f>VLOOKUP(A506,Sheet!B$3:G$2921,2,0)</f>
        <v>Вентилi, засувки, клапани сталевi
фланцевi запобiжнi, пружиннi одноважiльнi
та двоважiльнi зворотнi пiдiймальнi на
умовний тиск до 2,5 МПа [25 кгс/см2],
дiаметр умовного проходу 15-25
мм_[електричний або електромагнiтний
привiд]</v>
      </c>
      <c r="C506" s="22" t="str">
        <f>VLOOKUP(A506,Sheet!B$3:G$2921,3,0)</f>
        <v>10 шт</v>
      </c>
      <c r="D506" s="23">
        <v>0.30000000000000004</v>
      </c>
      <c r="E506" s="24" t="e">
        <f>VLOOKUP(A506,N$3:S$1271,4,FALSE)</f>
        <v>#N/A</v>
      </c>
      <c r="F506" s="30">
        <f t="shared" si="42"/>
        <v>0.30000000000000004</v>
      </c>
      <c r="G506" s="25">
        <f>VLOOKUP(A506,Sheet!B$3:G$2921,5,0)</f>
        <v>4718.5600000000004</v>
      </c>
      <c r="H506" s="24" t="e">
        <f>VLOOKUP(A506,N$3:S$1271,5,FALSE)</f>
        <v>#N/A</v>
      </c>
      <c r="I506" s="30">
        <f t="shared" si="43"/>
        <v>4718.5600000000004</v>
      </c>
      <c r="J506" s="25">
        <f>VLOOKUP(A506,Sheet!B$3:G$2921,6,0)</f>
        <v>1415.57</v>
      </c>
      <c r="K506" s="26" t="e">
        <f t="shared" si="44"/>
        <v>#N/A</v>
      </c>
      <c r="L506" s="30">
        <f t="shared" si="45"/>
        <v>1415.57</v>
      </c>
      <c r="N506" t="s">
        <v>4834</v>
      </c>
      <c r="O506" t="s">
        <v>3577</v>
      </c>
      <c r="P506" t="s">
        <v>35</v>
      </c>
      <c r="Q506">
        <v>1</v>
      </c>
      <c r="R506">
        <v>178826.38</v>
      </c>
      <c r="S506">
        <v>178826.38</v>
      </c>
      <c r="V506" t="str">
        <f t="shared" si="46"/>
        <v>1701-1058варіант1</v>
      </c>
      <c r="W506" t="e">
        <f t="shared" si="47"/>
        <v>#N/A</v>
      </c>
      <c r="X506" t="s">
        <v>3577</v>
      </c>
      <c r="Y506" s="7" t="s">
        <v>35</v>
      </c>
      <c r="Z506" s="7">
        <v>1</v>
      </c>
      <c r="AA506" s="7">
        <v>178826.38</v>
      </c>
      <c r="AB506" s="37">
        <v>178826.38</v>
      </c>
      <c r="AC506" s="37">
        <v>178826.38</v>
      </c>
    </row>
    <row r="507" spans="1:29" x14ac:dyDescent="0.2">
      <c r="A507" s="5" t="s">
        <v>1153</v>
      </c>
      <c r="B507" s="21" t="str">
        <f>VLOOKUP(A507,Sheet!B$3:G$2921,2,0)</f>
        <v>Монтаж шафи керування або регулювання</v>
      </c>
      <c r="C507" s="22" t="str">
        <f>VLOOKUP(A507,Sheet!B$3:G$2921,3,0)</f>
        <v>шафа</v>
      </c>
      <c r="D507" s="23">
        <v>3</v>
      </c>
      <c r="E507" s="24" t="e">
        <f>VLOOKUP(A507,N$3:S$1271,4,FALSE)</f>
        <v>#N/A</v>
      </c>
      <c r="F507" s="30">
        <f t="shared" si="42"/>
        <v>3</v>
      </c>
      <c r="G507" s="25">
        <f>VLOOKUP(A507,Sheet!B$3:G$2921,5,0)</f>
        <v>2479.31</v>
      </c>
      <c r="H507" s="24" t="e">
        <f>VLOOKUP(A507,N$3:S$1271,5,FALSE)</f>
        <v>#N/A</v>
      </c>
      <c r="I507" s="30">
        <f t="shared" si="43"/>
        <v>2479.31</v>
      </c>
      <c r="J507" s="25">
        <f>VLOOKUP(A507,Sheet!B$3:G$2921,6,0)</f>
        <v>2479.31</v>
      </c>
      <c r="K507" s="26" t="e">
        <f t="shared" si="44"/>
        <v>#N/A</v>
      </c>
      <c r="L507" s="30">
        <f t="shared" si="45"/>
        <v>2479.31</v>
      </c>
      <c r="N507" t="s">
        <v>4835</v>
      </c>
      <c r="O507" t="s">
        <v>3578</v>
      </c>
      <c r="P507" t="s">
        <v>35</v>
      </c>
      <c r="Q507">
        <v>1</v>
      </c>
      <c r="R507">
        <v>357814.86</v>
      </c>
      <c r="S507">
        <v>357814.86</v>
      </c>
      <c r="V507" t="str">
        <f t="shared" si="46"/>
        <v>1701-1059варіант1</v>
      </c>
      <c r="W507" t="e">
        <f t="shared" si="47"/>
        <v>#N/A</v>
      </c>
      <c r="X507" t="s">
        <v>3578</v>
      </c>
      <c r="Y507" s="7" t="s">
        <v>35</v>
      </c>
      <c r="Z507" s="7">
        <v>1</v>
      </c>
      <c r="AA507" s="7">
        <v>357814.86</v>
      </c>
      <c r="AB507" s="37">
        <v>357814.86</v>
      </c>
      <c r="AC507" s="37">
        <v>357814.86</v>
      </c>
    </row>
    <row r="508" spans="1:29" x14ac:dyDescent="0.2">
      <c r="A508" s="5" t="s">
        <v>2269</v>
      </c>
      <c r="B508" s="21" t="str">
        <f>VLOOKUP(A508,Sheet!B$3:G$2921,2,0)</f>
        <v>Кабель до 35 кВ, що прокладається у
готових траншеях без покриттiв, маса 1
м до 2 кг</v>
      </c>
      <c r="C508" s="22" t="str">
        <f>VLOOKUP(A508,Sheet!B$3:G$2921,3,0)</f>
        <v>100 м</v>
      </c>
      <c r="D508" s="23">
        <v>0.15</v>
      </c>
      <c r="E508" s="24">
        <f>VLOOKUP(A508,N$3:S$1271,4,FALSE)</f>
        <v>0.15</v>
      </c>
      <c r="F508" s="30">
        <f t="shared" si="42"/>
        <v>0</v>
      </c>
      <c r="G508" s="25">
        <f>VLOOKUP(A508,Sheet!B$3:G$2921,5,0)</f>
        <v>3141.83</v>
      </c>
      <c r="H508" s="24">
        <f>VLOOKUP(A508,N$3:S$1271,5,FALSE)</f>
        <v>1328.83</v>
      </c>
      <c r="I508" s="30">
        <f t="shared" si="43"/>
        <v>1813</v>
      </c>
      <c r="J508" s="25">
        <f>VLOOKUP(A508,Sheet!B$3:G$2921,6,0)</f>
        <v>471.27</v>
      </c>
      <c r="K508" s="26">
        <f t="shared" si="44"/>
        <v>199.32</v>
      </c>
      <c r="L508" s="30">
        <f t="shared" si="45"/>
        <v>271.95</v>
      </c>
      <c r="N508" t="s">
        <v>4836</v>
      </c>
      <c r="O508" t="s">
        <v>3579</v>
      </c>
      <c r="P508" t="s">
        <v>35</v>
      </c>
      <c r="Q508">
        <v>1</v>
      </c>
      <c r="R508">
        <v>1141836.83</v>
      </c>
      <c r="S508">
        <v>1141836.83</v>
      </c>
      <c r="V508" t="str">
        <f t="shared" si="46"/>
        <v>2302-8016варіант1</v>
      </c>
      <c r="W508" t="e">
        <f t="shared" si="47"/>
        <v>#N/A</v>
      </c>
      <c r="X508" t="s">
        <v>3579</v>
      </c>
      <c r="Y508" s="7" t="s">
        <v>35</v>
      </c>
      <c r="Z508" s="7">
        <v>1</v>
      </c>
      <c r="AA508" s="7">
        <v>1141836.83</v>
      </c>
      <c r="AB508" s="37">
        <v>1141836.83</v>
      </c>
      <c r="AC508" s="37">
        <v>1141836.83</v>
      </c>
    </row>
    <row r="509" spans="1:29" x14ac:dyDescent="0.2">
      <c r="A509" s="5" t="s">
        <v>2265</v>
      </c>
      <c r="B509" s="21" t="str">
        <f>VLOOKUP(A509,Sheet!B$3:G$2921,2,0)</f>
        <v>Улаштування постелi при одному кабелi у
траншеї</v>
      </c>
      <c r="C509" s="22" t="str">
        <f>VLOOKUP(A509,Sheet!B$3:G$2921,3,0)</f>
        <v>100 м</v>
      </c>
      <c r="D509" s="23">
        <v>0.14000000000000001</v>
      </c>
      <c r="E509" s="24">
        <f>VLOOKUP(A509,N$3:S$1271,4,FALSE)</f>
        <v>2.04</v>
      </c>
      <c r="F509" s="30">
        <f t="shared" si="42"/>
        <v>-1.9</v>
      </c>
      <c r="G509" s="25">
        <f>VLOOKUP(A509,Sheet!B$3:G$2921,5,0)</f>
        <v>661.73</v>
      </c>
      <c r="H509" s="24">
        <f>VLOOKUP(A509,N$3:S$1271,5,FALSE)</f>
        <v>664.42</v>
      </c>
      <c r="I509" s="30">
        <f t="shared" si="43"/>
        <v>-2.6899999999999409</v>
      </c>
      <c r="J509" s="25">
        <f>VLOOKUP(A509,Sheet!B$3:G$2921,6,0)</f>
        <v>92.64</v>
      </c>
      <c r="K509" s="26">
        <f t="shared" si="44"/>
        <v>93.02</v>
      </c>
      <c r="L509" s="30">
        <f t="shared" si="45"/>
        <v>-0.37999999999999545</v>
      </c>
      <c r="N509" t="s">
        <v>2357</v>
      </c>
      <c r="O509" t="s">
        <v>3580</v>
      </c>
      <c r="P509" t="s">
        <v>10</v>
      </c>
      <c r="Q509">
        <v>0.15726999999999999</v>
      </c>
      <c r="R509">
        <v>69352.570000000007</v>
      </c>
      <c r="S509">
        <v>2412.4299999999998</v>
      </c>
      <c r="V509" s="33" t="str">
        <f t="shared" si="46"/>
        <v>Е1-13-4</v>
      </c>
      <c r="W509" s="33" t="str">
        <f t="shared" si="47"/>
        <v>Е1-13-4</v>
      </c>
      <c r="X509" s="33" t="s">
        <v>3580</v>
      </c>
      <c r="Y509" s="34" t="s">
        <v>10</v>
      </c>
      <c r="Z509" s="34">
        <v>0.15726999999999999</v>
      </c>
      <c r="AA509" s="34">
        <v>69352.570000000007</v>
      </c>
      <c r="AB509" s="34">
        <v>2412.4299999999998</v>
      </c>
      <c r="AC509" s="34">
        <v>0</v>
      </c>
    </row>
    <row r="510" spans="1:29" x14ac:dyDescent="0.2">
      <c r="A510" s="5" t="s">
        <v>2274</v>
      </c>
      <c r="B510" s="21" t="str">
        <f>VLOOKUP(A510,Sheet!B$3:G$2921,2,0)</f>
        <v>Покривання 1-2 кабелів, прокладених у
траншеї, сигнальною стрічкою</v>
      </c>
      <c r="C510" s="22" t="str">
        <f>VLOOKUP(A510,Sheet!B$3:G$2921,3,0)</f>
        <v>100 м тр</v>
      </c>
      <c r="D510" s="23">
        <v>0.14000000000000001</v>
      </c>
      <c r="E510" s="24">
        <f>VLOOKUP(A510,N$3:S$1271,4,FALSE)</f>
        <v>2.04</v>
      </c>
      <c r="F510" s="30">
        <f t="shared" si="42"/>
        <v>-1.9</v>
      </c>
      <c r="G510" s="25">
        <f>VLOOKUP(A510,Sheet!B$3:G$2921,5,0)</f>
        <v>234.36</v>
      </c>
      <c r="H510" s="24">
        <f>VLOOKUP(A510,N$3:S$1271,5,FALSE)</f>
        <v>235.31</v>
      </c>
      <c r="I510" s="30">
        <f t="shared" si="43"/>
        <v>-0.94999999999998863</v>
      </c>
      <c r="J510" s="25">
        <f>VLOOKUP(A510,Sheet!B$3:G$2921,6,0)</f>
        <v>32.81</v>
      </c>
      <c r="K510" s="26">
        <f t="shared" si="44"/>
        <v>32.94</v>
      </c>
      <c r="L510" s="30">
        <f t="shared" si="45"/>
        <v>-0.12999999999999545</v>
      </c>
      <c r="N510" t="s">
        <v>16</v>
      </c>
      <c r="O510" t="s">
        <v>3581</v>
      </c>
      <c r="P510" t="s">
        <v>13</v>
      </c>
      <c r="Q510">
        <v>1.7962000000000002</v>
      </c>
      <c r="R510">
        <v>1381.04</v>
      </c>
      <c r="S510">
        <v>290.02</v>
      </c>
      <c r="V510" s="33" t="str">
        <f t="shared" si="46"/>
        <v>Е1-134-1</v>
      </c>
      <c r="W510" s="33" t="str">
        <f t="shared" si="47"/>
        <v>Е1-134-1</v>
      </c>
      <c r="X510" s="33" t="s">
        <v>3581</v>
      </c>
      <c r="Y510" s="34" t="s">
        <v>13</v>
      </c>
      <c r="Z510" s="34">
        <v>1.7962000000000002</v>
      </c>
      <c r="AA510" s="34">
        <v>1381.04</v>
      </c>
      <c r="AB510" s="34">
        <v>290.02</v>
      </c>
      <c r="AC510" s="34">
        <v>0</v>
      </c>
    </row>
    <row r="511" spans="1:29" x14ac:dyDescent="0.2">
      <c r="A511" s="5" t="s">
        <v>2271</v>
      </c>
      <c r="B511" s="21" t="str">
        <f>VLOOKUP(A511,Sheet!B$3:G$2921,2,0)</f>
        <v>Кабель до 35 кВ, що прокладається з
крiпленням накладними скобами, маса 1 м
до 0,5 кг</v>
      </c>
      <c r="C511" s="22" t="str">
        <f>VLOOKUP(A511,Sheet!B$3:G$2921,3,0)</f>
        <v>100 м</v>
      </c>
      <c r="D511" s="23">
        <v>0.15</v>
      </c>
      <c r="E511" s="24">
        <f>VLOOKUP(A511,N$3:S$1271,4,FALSE)</f>
        <v>0.15</v>
      </c>
      <c r="F511" s="30">
        <f t="shared" si="42"/>
        <v>0</v>
      </c>
      <c r="G511" s="25">
        <f>VLOOKUP(A511,Sheet!B$3:G$2921,5,0)</f>
        <v>6020.22</v>
      </c>
      <c r="H511" s="24">
        <f>VLOOKUP(A511,N$3:S$1271,5,FALSE)</f>
        <v>1328.83</v>
      </c>
      <c r="I511" s="30">
        <f t="shared" si="43"/>
        <v>4691.3900000000003</v>
      </c>
      <c r="J511" s="25">
        <f>VLOOKUP(A511,Sheet!B$3:G$2921,6,0)</f>
        <v>903.03</v>
      </c>
      <c r="K511" s="26">
        <f t="shared" si="44"/>
        <v>199.32</v>
      </c>
      <c r="L511" s="30">
        <f t="shared" si="45"/>
        <v>703.71</v>
      </c>
      <c r="N511" t="s">
        <v>8</v>
      </c>
      <c r="O511" t="s">
        <v>3582</v>
      </c>
      <c r="P511" t="s">
        <v>10</v>
      </c>
      <c r="Q511">
        <v>0.1178</v>
      </c>
      <c r="R511">
        <v>89246.58</v>
      </c>
      <c r="S511">
        <v>3123.63</v>
      </c>
      <c r="V511" s="33" t="str">
        <f t="shared" si="46"/>
        <v>Е1-13-5</v>
      </c>
      <c r="W511" s="33" t="str">
        <f t="shared" si="47"/>
        <v>Е1-13-5</v>
      </c>
      <c r="X511" s="33" t="s">
        <v>3582</v>
      </c>
      <c r="Y511" s="34" t="s">
        <v>10</v>
      </c>
      <c r="Z511" s="34">
        <v>0.1178</v>
      </c>
      <c r="AA511" s="34">
        <v>89246.58</v>
      </c>
      <c r="AB511" s="34">
        <v>3123.63</v>
      </c>
      <c r="AC511" s="34">
        <v>0</v>
      </c>
    </row>
    <row r="512" spans="1:29" x14ac:dyDescent="0.2">
      <c r="A512" s="5" t="s">
        <v>2353</v>
      </c>
      <c r="B512" s="21" t="str">
        <f>VLOOKUP(A512,Sheet!B$3:G$2921,2,0)</f>
        <v>Кабель до 35 кВ у прокладених трубах,
блоках i коробах, маса 1 м до 1 кг</v>
      </c>
      <c r="C512" s="22" t="str">
        <f>VLOOKUP(A512,Sheet!B$3:G$2921,3,0)</f>
        <v>100 м</v>
      </c>
      <c r="D512" s="23">
        <v>0.25</v>
      </c>
      <c r="E512" s="24">
        <f>VLOOKUP(A512,N$3:S$1271,4,FALSE)</f>
        <v>34.9</v>
      </c>
      <c r="F512" s="30">
        <f t="shared" si="42"/>
        <v>-34.65</v>
      </c>
      <c r="G512" s="25">
        <f>VLOOKUP(A512,Sheet!B$3:G$2921,5,0)</f>
        <v>1861.74</v>
      </c>
      <c r="H512" s="24">
        <f>VLOOKUP(A512,N$3:S$1271,5,FALSE)</f>
        <v>1149.73</v>
      </c>
      <c r="I512" s="30">
        <f t="shared" si="43"/>
        <v>712.01</v>
      </c>
      <c r="J512" s="25">
        <f>VLOOKUP(A512,Sheet!B$3:G$2921,6,0)</f>
        <v>465.44</v>
      </c>
      <c r="K512" s="26">
        <f t="shared" si="44"/>
        <v>40125.58</v>
      </c>
      <c r="L512" s="30">
        <f t="shared" si="45"/>
        <v>-39660.14</v>
      </c>
      <c r="N512" t="s">
        <v>2504</v>
      </c>
      <c r="O512" t="s">
        <v>3583</v>
      </c>
      <c r="P512" t="s">
        <v>13</v>
      </c>
      <c r="Q512">
        <v>0.14560000000000001</v>
      </c>
      <c r="R512">
        <v>10380.200000000001</v>
      </c>
      <c r="S512">
        <v>755.68</v>
      </c>
      <c r="V512" s="33" t="str">
        <f t="shared" si="46"/>
        <v>Е1-162-1_тех.ч._п.1.3.185_к=0,8</v>
      </c>
      <c r="W512" s="33" t="str">
        <f t="shared" si="47"/>
        <v>Е1-162-1_тех.ч._п.1.3.185_к=0,8</v>
      </c>
      <c r="X512" s="33" t="s">
        <v>3583</v>
      </c>
      <c r="Y512" s="34" t="s">
        <v>13</v>
      </c>
      <c r="Z512" s="34">
        <v>0.14560000000000001</v>
      </c>
      <c r="AA512" s="34">
        <v>10380.200000000001</v>
      </c>
      <c r="AB512" s="34">
        <v>755.68</v>
      </c>
      <c r="AC512" s="34">
        <v>0</v>
      </c>
    </row>
    <row r="513" spans="1:29" x14ac:dyDescent="0.2">
      <c r="A513" s="5" t="s">
        <v>1729</v>
      </c>
      <c r="B513" s="21" t="str">
        <f>VLOOKUP(A513,Sheet!B$3:G$2921,2,0)</f>
        <v>Кабель до 35 кВ у прокладених трубах,
блоках i коробах, маса 1 м до 2 кг</v>
      </c>
      <c r="C513" s="22" t="str">
        <f>VLOOKUP(A513,Sheet!B$3:G$2921,3,0)</f>
        <v>100 м</v>
      </c>
      <c r="D513" s="23">
        <v>2.5700000000000003</v>
      </c>
      <c r="E513" s="24">
        <f>VLOOKUP(A513,N$3:S$1271,4,FALSE)</f>
        <v>2.33</v>
      </c>
      <c r="F513" s="30">
        <f t="shared" si="42"/>
        <v>0.24000000000000021</v>
      </c>
      <c r="G513" s="25">
        <f>VLOOKUP(A513,Sheet!B$3:G$2921,5,0)</f>
        <v>2413.1799999999998</v>
      </c>
      <c r="H513" s="24">
        <f>VLOOKUP(A513,N$3:S$1271,5,FALSE)</f>
        <v>1661.04</v>
      </c>
      <c r="I513" s="30">
        <f t="shared" si="43"/>
        <v>752.13999999999987</v>
      </c>
      <c r="J513" s="25">
        <f>VLOOKUP(A513,Sheet!B$3:G$2921,6,0)</f>
        <v>5260.73</v>
      </c>
      <c r="K513" s="26">
        <f t="shared" si="44"/>
        <v>647.80999999999995</v>
      </c>
      <c r="L513" s="30">
        <f t="shared" si="45"/>
        <v>4612.92</v>
      </c>
      <c r="N513" t="s">
        <v>2003</v>
      </c>
      <c r="O513" t="s">
        <v>3584</v>
      </c>
      <c r="P513" t="s">
        <v>13</v>
      </c>
      <c r="Q513">
        <v>0.33540000000000003</v>
      </c>
      <c r="R513">
        <v>20345.189999999999</v>
      </c>
      <c r="S513">
        <v>3411.89</v>
      </c>
      <c r="V513" s="33" t="str">
        <f t="shared" si="46"/>
        <v>Е1-162-7</v>
      </c>
      <c r="W513" s="33" t="str">
        <f t="shared" si="47"/>
        <v>Е1-162-7</v>
      </c>
      <c r="X513" s="33" t="s">
        <v>3584</v>
      </c>
      <c r="Y513" s="34" t="s">
        <v>13</v>
      </c>
      <c r="Z513" s="34">
        <v>0.33540000000000003</v>
      </c>
      <c r="AA513" s="34">
        <v>20345.189999999999</v>
      </c>
      <c r="AB513" s="34">
        <v>3411.89</v>
      </c>
      <c r="AC513" s="34">
        <v>0</v>
      </c>
    </row>
    <row r="514" spans="1:29" x14ac:dyDescent="0.2">
      <c r="A514" s="5" t="s">
        <v>2355</v>
      </c>
      <c r="B514" s="21" t="str">
        <f>VLOOKUP(A514,Sheet!B$3:G$2921,2,0)</f>
        <v>Закладення сухе кiнцеве для контрольного
кабеля перерiзом однiєї жили до 2,5 мм2,
кiлькiсть жил до 4</v>
      </c>
      <c r="C514" s="22" t="str">
        <f>VLOOKUP(A514,Sheet!B$3:G$2921,3,0)</f>
        <v>шт</v>
      </c>
      <c r="D514" s="23">
        <v>4</v>
      </c>
      <c r="E514" s="24" t="e">
        <f>VLOOKUP(A514,N$3:S$1271,4,FALSE)</f>
        <v>#N/A</v>
      </c>
      <c r="F514" s="30">
        <f t="shared" si="42"/>
        <v>4</v>
      </c>
      <c r="G514" s="25">
        <f>VLOOKUP(A514,Sheet!B$3:G$2921,5,0)</f>
        <v>164.09</v>
      </c>
      <c r="H514" s="24" t="e">
        <f>VLOOKUP(A514,N$3:S$1271,5,FALSE)</f>
        <v>#N/A</v>
      </c>
      <c r="I514" s="30">
        <f t="shared" si="43"/>
        <v>164.09</v>
      </c>
      <c r="J514" s="25">
        <f>VLOOKUP(A514,Sheet!B$3:G$2921,6,0)</f>
        <v>656.36</v>
      </c>
      <c r="K514" s="26" t="e">
        <f t="shared" si="44"/>
        <v>#N/A</v>
      </c>
      <c r="L514" s="30">
        <f t="shared" si="45"/>
        <v>656.36</v>
      </c>
      <c r="N514" t="s">
        <v>2362</v>
      </c>
      <c r="O514" t="s">
        <v>3585</v>
      </c>
      <c r="P514" t="s">
        <v>13</v>
      </c>
      <c r="Q514">
        <v>3.2000000000000001E-2</v>
      </c>
      <c r="R514">
        <v>30166.84</v>
      </c>
      <c r="S514">
        <v>482.67</v>
      </c>
      <c r="V514" s="33" t="str">
        <f t="shared" si="46"/>
        <v>Е1-163-8</v>
      </c>
      <c r="W514" s="33" t="str">
        <f t="shared" si="47"/>
        <v>Е1-163-8</v>
      </c>
      <c r="X514" s="33" t="s">
        <v>3585</v>
      </c>
      <c r="Y514" s="34" t="s">
        <v>13</v>
      </c>
      <c r="Z514" s="34">
        <v>3.2000000000000001E-2</v>
      </c>
      <c r="AA514" s="34">
        <v>30166.84</v>
      </c>
      <c r="AB514" s="34">
        <v>482.67</v>
      </c>
      <c r="AC514" s="34">
        <v>0</v>
      </c>
    </row>
    <row r="515" spans="1:29" x14ac:dyDescent="0.2">
      <c r="A515" s="5" t="s">
        <v>2278</v>
      </c>
      <c r="B515" s="21" t="str">
        <f>VLOOKUP(A515,Sheet!B$3:G$2921,2,0)</f>
        <v>Закладення кiнцеве сухе iз застосуванням
бандажуючих муфт для контрольного
кабеля з гумовою або пластмасовою
iзоляцiєю</v>
      </c>
      <c r="C515" s="22" t="str">
        <f>VLOOKUP(A515,Sheet!B$3:G$2921,3,0)</f>
        <v>шт</v>
      </c>
      <c r="D515" s="23">
        <v>2</v>
      </c>
      <c r="E515" s="24" t="e">
        <f>VLOOKUP(A515,N$3:S$1271,4,FALSE)</f>
        <v>#N/A</v>
      </c>
      <c r="F515" s="30">
        <f t="shared" si="42"/>
        <v>2</v>
      </c>
      <c r="G515" s="25">
        <f>VLOOKUP(A515,Sheet!B$3:G$2921,5,0)</f>
        <v>125.4</v>
      </c>
      <c r="H515" s="24" t="e">
        <f>VLOOKUP(A515,N$3:S$1271,5,FALSE)</f>
        <v>#N/A</v>
      </c>
      <c r="I515" s="30">
        <f t="shared" si="43"/>
        <v>125.4</v>
      </c>
      <c r="J515" s="25">
        <f>VLOOKUP(A515,Sheet!B$3:G$2921,6,0)</f>
        <v>250.8</v>
      </c>
      <c r="K515" s="26" t="e">
        <f t="shared" si="44"/>
        <v>#N/A</v>
      </c>
      <c r="L515" s="30">
        <f t="shared" si="45"/>
        <v>250.8</v>
      </c>
      <c r="N515" t="s">
        <v>2537</v>
      </c>
      <c r="O515" t="s">
        <v>3586</v>
      </c>
      <c r="P515" t="s">
        <v>13</v>
      </c>
      <c r="Q515">
        <v>5.96E-2</v>
      </c>
      <c r="R515">
        <v>13449.03</v>
      </c>
      <c r="S515">
        <v>239.39</v>
      </c>
      <c r="V515" s="33" t="str">
        <f t="shared" si="46"/>
        <v>Е1-164-1_тех.ч._п.1.3.180_к=1,2</v>
      </c>
      <c r="W515" s="33" t="str">
        <f t="shared" si="47"/>
        <v>Е1-164-1_тех.ч._п.1.3.180_к=1,2</v>
      </c>
      <c r="X515" s="33" t="s">
        <v>3586</v>
      </c>
      <c r="Y515" s="34" t="s">
        <v>13</v>
      </c>
      <c r="Z515" s="34">
        <v>5.96E-2</v>
      </c>
      <c r="AA515" s="34">
        <v>13449.03</v>
      </c>
      <c r="AB515" s="34">
        <v>239.39</v>
      </c>
      <c r="AC515" s="34">
        <v>0</v>
      </c>
    </row>
    <row r="516" spans="1:29" x14ac:dyDescent="0.2">
      <c r="A516" s="5" t="s">
        <v>1608</v>
      </c>
      <c r="B516" s="21" t="str">
        <f>VLOOKUP(A516,Sheet!B$3:G$2921,2,0)</f>
        <v>Лоток по установлених конструкцiях,
ширина лотка до 200 мм</v>
      </c>
      <c r="C516" s="22" t="str">
        <f>VLOOKUP(A516,Sheet!B$3:G$2921,3,0)</f>
        <v>100 м</v>
      </c>
      <c r="D516" s="23">
        <v>0.16</v>
      </c>
      <c r="E516" s="24">
        <f>VLOOKUP(A516,N$3:S$1271,4,FALSE)</f>
        <v>0.96000000000000008</v>
      </c>
      <c r="F516" s="30">
        <f t="shared" ref="F516:F579" si="48">IFERROR(D516-E516,D516)</f>
        <v>-0.8</v>
      </c>
      <c r="G516" s="25">
        <f>VLOOKUP(A516,Sheet!B$3:G$2921,5,0)</f>
        <v>3119.55</v>
      </c>
      <c r="H516" s="24">
        <f>VLOOKUP(A516,N$3:S$1271,5,FALSE)</f>
        <v>2685.35</v>
      </c>
      <c r="I516" s="30">
        <f t="shared" ref="I516:I579" si="49">IFERROR(G516-H516,G516)</f>
        <v>434.20000000000027</v>
      </c>
      <c r="J516" s="25">
        <f>VLOOKUP(A516,Sheet!B$3:G$2921,6,0)</f>
        <v>499.13</v>
      </c>
      <c r="K516" s="26">
        <f t="shared" ref="K516:K579" si="50">VLOOKUP(A516,N$3:S$1271,6,FALSE)</f>
        <v>429.66</v>
      </c>
      <c r="L516" s="30">
        <f t="shared" ref="L516:L579" si="51">IFERROR(J516-K516,J516)</f>
        <v>69.46999999999997</v>
      </c>
      <c r="N516" t="s">
        <v>11</v>
      </c>
      <c r="O516" t="s">
        <v>3587</v>
      </c>
      <c r="P516" t="s">
        <v>13</v>
      </c>
      <c r="Q516">
        <v>0.53520000000000001</v>
      </c>
      <c r="R516">
        <v>14626.77</v>
      </c>
      <c r="S516">
        <v>526.55999999999995</v>
      </c>
      <c r="V516" s="33" t="str">
        <f t="shared" ref="V516:V579" si="52">IFERROR(VLOOKUP(N516,A$3:L$1153,1,FALSE),N516)</f>
        <v>Е1-164-2</v>
      </c>
      <c r="W516" s="33" t="str">
        <f t="shared" ref="W516:W579" si="53">VLOOKUP(N516,A$3:L$1153,1,FALSE)</f>
        <v>Е1-164-2</v>
      </c>
      <c r="X516" s="33" t="s">
        <v>3587</v>
      </c>
      <c r="Y516" s="34" t="s">
        <v>13</v>
      </c>
      <c r="Z516" s="34">
        <v>0.53520000000000001</v>
      </c>
      <c r="AA516" s="34">
        <v>14626.77</v>
      </c>
      <c r="AB516" s="34">
        <v>526.55999999999995</v>
      </c>
      <c r="AC516" s="34">
        <v>0</v>
      </c>
    </row>
    <row r="517" spans="1:29" x14ac:dyDescent="0.2">
      <c r="A517" s="5" t="s">
        <v>1573</v>
      </c>
      <c r="B517" s="21" t="str">
        <f>VLOOKUP(A517,Sheet!B$3:G$2921,2,0)</f>
        <v>Провiд, що прокладається у лотках,
сумарний перерiз до 6 мм2</v>
      </c>
      <c r="C517" s="22" t="str">
        <f>VLOOKUP(A517,Sheet!B$3:G$2921,3,0)</f>
        <v>100 м</v>
      </c>
      <c r="D517" s="23">
        <v>4.1500000000000004</v>
      </c>
      <c r="E517" s="24" t="e">
        <f>VLOOKUP(A517,N$3:S$1271,4,FALSE)</f>
        <v>#N/A</v>
      </c>
      <c r="F517" s="30">
        <f t="shared" si="48"/>
        <v>4.1500000000000004</v>
      </c>
      <c r="G517" s="25">
        <f>VLOOKUP(A517,Sheet!B$3:G$2921,5,0)</f>
        <v>178.77</v>
      </c>
      <c r="H517" s="24" t="e">
        <f>VLOOKUP(A517,N$3:S$1271,5,FALSE)</f>
        <v>#N/A</v>
      </c>
      <c r="I517" s="30">
        <f t="shared" si="49"/>
        <v>178.77</v>
      </c>
      <c r="J517" s="25">
        <f>VLOOKUP(A517,Sheet!B$3:G$2921,6,0)</f>
        <v>741.9</v>
      </c>
      <c r="K517" s="26" t="e">
        <f t="shared" si="50"/>
        <v>#N/A</v>
      </c>
      <c r="L517" s="30">
        <f t="shared" si="51"/>
        <v>741.9</v>
      </c>
      <c r="N517" t="s">
        <v>2886</v>
      </c>
      <c r="O517" t="s">
        <v>3588</v>
      </c>
      <c r="P517" t="s">
        <v>13</v>
      </c>
      <c r="Q517">
        <v>0.05</v>
      </c>
      <c r="R517">
        <v>17552.12</v>
      </c>
      <c r="S517">
        <v>877.61</v>
      </c>
      <c r="V517" t="str">
        <f t="shared" si="52"/>
        <v>Е1-164-2тех.ч.п.1.3.180к=1,2</v>
      </c>
      <c r="W517" t="e">
        <f t="shared" si="53"/>
        <v>#N/A</v>
      </c>
      <c r="X517" t="s">
        <v>3588</v>
      </c>
      <c r="Y517" s="7" t="s">
        <v>13</v>
      </c>
      <c r="Z517" s="7">
        <v>0.05</v>
      </c>
      <c r="AA517" s="7">
        <v>17552.12</v>
      </c>
      <c r="AB517" s="37">
        <v>877.61</v>
      </c>
      <c r="AC517" s="37">
        <v>877.61</v>
      </c>
    </row>
    <row r="518" spans="1:29" x14ac:dyDescent="0.2">
      <c r="A518" s="5" t="s">
        <v>1575</v>
      </c>
      <c r="B518" s="21" t="str">
        <f>VLOOKUP(A518,Sheet!B$3:G$2921,2,0)</f>
        <v>Кабель дво-, чотирижильний перерiзом
жили до 16 мм2, що прокладається з
крiпленням накладними скобами</v>
      </c>
      <c r="C518" s="22" t="str">
        <f>VLOOKUP(A518,Sheet!B$3:G$2921,3,0)</f>
        <v>100 м</v>
      </c>
      <c r="D518" s="23">
        <v>2.08</v>
      </c>
      <c r="E518" s="24">
        <f>VLOOKUP(A518,N$3:S$1271,4,FALSE)</f>
        <v>4.74</v>
      </c>
      <c r="F518" s="30">
        <f t="shared" si="48"/>
        <v>-2.66</v>
      </c>
      <c r="G518" s="25">
        <f>VLOOKUP(A518,Sheet!B$3:G$2921,5,0)</f>
        <v>10124.74</v>
      </c>
      <c r="H518" s="24">
        <f>VLOOKUP(A518,N$3:S$1271,5,FALSE)</f>
        <v>10104.799999999999</v>
      </c>
      <c r="I518" s="30">
        <f t="shared" si="49"/>
        <v>19.940000000000509</v>
      </c>
      <c r="J518" s="25">
        <f>VLOOKUP(A518,Sheet!B$3:G$2921,6,0)</f>
        <v>3442.41</v>
      </c>
      <c r="K518" s="26">
        <f t="shared" si="50"/>
        <v>17582.349999999999</v>
      </c>
      <c r="L518" s="30">
        <f t="shared" si="51"/>
        <v>-14139.939999999999</v>
      </c>
      <c r="N518" t="s">
        <v>1801</v>
      </c>
      <c r="O518" t="s">
        <v>3589</v>
      </c>
      <c r="P518" t="s">
        <v>13</v>
      </c>
      <c r="Q518">
        <v>1.8314000000000001</v>
      </c>
      <c r="R518">
        <v>8279.26</v>
      </c>
      <c r="S518">
        <v>3146.12</v>
      </c>
      <c r="V518" s="33" t="str">
        <f t="shared" si="52"/>
        <v>Е1-166-1</v>
      </c>
      <c r="W518" s="33" t="str">
        <f t="shared" si="53"/>
        <v>Е1-166-1</v>
      </c>
      <c r="X518" s="33" t="s">
        <v>3589</v>
      </c>
      <c r="Y518" s="34" t="s">
        <v>13</v>
      </c>
      <c r="Z518" s="34">
        <v>1.8314000000000001</v>
      </c>
      <c r="AA518" s="34">
        <v>8279.26</v>
      </c>
      <c r="AB518" s="34">
        <v>3146.12</v>
      </c>
      <c r="AC518" s="34">
        <v>0</v>
      </c>
    </row>
    <row r="519" spans="1:29" x14ac:dyDescent="0.2">
      <c r="A519" s="5" t="s">
        <v>1591</v>
      </c>
      <c r="B519" s="21" t="str">
        <f>VLOOKUP(A519,Sheet!B$3:G$2921,2,0)</f>
        <v>Провiд, що прокладається по сталевих
конструкцiях i панелях, перерiз до 16 мм2</v>
      </c>
      <c r="C519" s="22" t="str">
        <f>VLOOKUP(A519,Sheet!B$3:G$2921,3,0)</f>
        <v>100 м</v>
      </c>
      <c r="D519" s="23">
        <v>0.5</v>
      </c>
      <c r="E519" s="24">
        <f>VLOOKUP(A519,N$3:S$1271,4,FALSE)</f>
        <v>3</v>
      </c>
      <c r="F519" s="30">
        <f t="shared" si="48"/>
        <v>-2.5</v>
      </c>
      <c r="G519" s="25">
        <f>VLOOKUP(A519,Sheet!B$3:G$2921,5,0)</f>
        <v>4001.82</v>
      </c>
      <c r="H519" s="24">
        <f>VLOOKUP(A519,N$3:S$1271,5,FALSE)</f>
        <v>3654.29</v>
      </c>
      <c r="I519" s="30">
        <f t="shared" si="49"/>
        <v>347.5300000000002</v>
      </c>
      <c r="J519" s="25">
        <f>VLOOKUP(A519,Sheet!B$3:G$2921,6,0)</f>
        <v>2000.91</v>
      </c>
      <c r="K519" s="26">
        <f t="shared" si="50"/>
        <v>1827.15</v>
      </c>
      <c r="L519" s="30">
        <f t="shared" si="51"/>
        <v>173.76</v>
      </c>
      <c r="N519" t="s">
        <v>2005</v>
      </c>
      <c r="O519" t="s">
        <v>3590</v>
      </c>
      <c r="P519" t="s">
        <v>43</v>
      </c>
      <c r="Q519">
        <v>2.0863999999999998</v>
      </c>
      <c r="R519">
        <v>2134.92</v>
      </c>
      <c r="S519">
        <v>530.30999999999995</v>
      </c>
      <c r="V519" s="33" t="str">
        <f t="shared" si="52"/>
        <v>Е1-171-2</v>
      </c>
      <c r="W519" s="33" t="str">
        <f t="shared" si="53"/>
        <v>Е1-171-2</v>
      </c>
      <c r="X519" s="33" t="s">
        <v>3590</v>
      </c>
      <c r="Y519" s="34" t="s">
        <v>43</v>
      </c>
      <c r="Z519" s="34">
        <v>2.0863999999999998</v>
      </c>
      <c r="AA519" s="34">
        <v>2134.92</v>
      </c>
      <c r="AB519" s="34">
        <v>530.30999999999995</v>
      </c>
      <c r="AC519" s="34">
        <v>0</v>
      </c>
    </row>
    <row r="520" spans="1:29" x14ac:dyDescent="0.2">
      <c r="A520" s="5" t="s">
        <v>1599</v>
      </c>
      <c r="B520" s="21" t="str">
        <f>VLOOKUP(A520,Sheet!B$3:G$2921,2,0)</f>
        <v>Труба сталева по стiнах з крiпленням
накладними скобами, дiаметр до 25 мм</v>
      </c>
      <c r="C520" s="22" t="str">
        <f>VLOOKUP(A520,Sheet!B$3:G$2921,3,0)</f>
        <v>100 м</v>
      </c>
      <c r="D520" s="23">
        <v>0.08</v>
      </c>
      <c r="E520" s="24">
        <f>VLOOKUP(A520,N$3:S$1271,4,FALSE)</f>
        <v>0.48000000000000004</v>
      </c>
      <c r="F520" s="30">
        <f t="shared" si="48"/>
        <v>-0.4</v>
      </c>
      <c r="G520" s="25">
        <f>VLOOKUP(A520,Sheet!B$3:G$2921,5,0)</f>
        <v>9516.02</v>
      </c>
      <c r="H520" s="24">
        <f>VLOOKUP(A520,N$3:S$1271,5,FALSE)</f>
        <v>4017.17</v>
      </c>
      <c r="I520" s="30">
        <f t="shared" si="49"/>
        <v>5498.85</v>
      </c>
      <c r="J520" s="25">
        <f>VLOOKUP(A520,Sheet!B$3:G$2921,6,0)</f>
        <v>761.28</v>
      </c>
      <c r="K520" s="26">
        <f t="shared" si="50"/>
        <v>321.37</v>
      </c>
      <c r="L520" s="30">
        <f t="shared" si="51"/>
        <v>439.90999999999997</v>
      </c>
      <c r="N520" t="s">
        <v>2364</v>
      </c>
      <c r="O520" t="s">
        <v>3591</v>
      </c>
      <c r="P520" t="s">
        <v>43</v>
      </c>
      <c r="Q520">
        <v>0.76800000000000002</v>
      </c>
      <c r="R520">
        <v>22261.74</v>
      </c>
      <c r="S520">
        <v>8548.51</v>
      </c>
      <c r="V520" s="33" t="str">
        <f t="shared" si="52"/>
        <v>Е1-172-4</v>
      </c>
      <c r="W520" s="33" t="str">
        <f t="shared" si="53"/>
        <v>Е1-172-4</v>
      </c>
      <c r="X520" s="33" t="s">
        <v>3591</v>
      </c>
      <c r="Y520" s="34" t="s">
        <v>43</v>
      </c>
      <c r="Z520" s="34">
        <v>0.76800000000000002</v>
      </c>
      <c r="AA520" s="34">
        <v>22261.74</v>
      </c>
      <c r="AB520" s="34">
        <v>8548.51</v>
      </c>
      <c r="AC520" s="34">
        <v>0</v>
      </c>
    </row>
    <row r="521" spans="1:29" x14ac:dyDescent="0.2">
      <c r="A521" s="5" t="s">
        <v>1595</v>
      </c>
      <c r="B521" s="21" t="str">
        <f>VLOOKUP(A521,Sheet!B$3:G$2921,2,0)</f>
        <v>Монтаж труби гофрированої ПВХ,
дiаметр до 25 мм</v>
      </c>
      <c r="C521" s="22" t="str">
        <f>VLOOKUP(A521,Sheet!B$3:G$2921,3,0)</f>
        <v>100 м</v>
      </c>
      <c r="D521" s="23">
        <v>6.09</v>
      </c>
      <c r="E521" s="24">
        <f>VLOOKUP(A521,N$3:S$1271,4,FALSE)</f>
        <v>4.8600000000000012</v>
      </c>
      <c r="F521" s="30">
        <f t="shared" si="48"/>
        <v>1.2299999999999986</v>
      </c>
      <c r="G521" s="25">
        <f>VLOOKUP(A521,Sheet!B$3:G$2921,5,0)</f>
        <v>5877.65</v>
      </c>
      <c r="H521" s="24">
        <f>VLOOKUP(A521,N$3:S$1271,5,FALSE)</f>
        <v>2723.37</v>
      </c>
      <c r="I521" s="30">
        <f t="shared" si="49"/>
        <v>3154.2799999999997</v>
      </c>
      <c r="J521" s="25">
        <f>VLOOKUP(A521,Sheet!B$3:G$2921,6,0)</f>
        <v>4760.8999999999996</v>
      </c>
      <c r="K521" s="26">
        <f t="shared" si="50"/>
        <v>2205.9299999999998</v>
      </c>
      <c r="L521" s="30">
        <f t="shared" si="51"/>
        <v>2554.9699999999998</v>
      </c>
      <c r="N521" t="s">
        <v>669</v>
      </c>
      <c r="O521" t="s">
        <v>3592</v>
      </c>
      <c r="P521" t="s">
        <v>10</v>
      </c>
      <c r="Q521">
        <v>0.19899000000000003</v>
      </c>
      <c r="R521">
        <v>95527.28</v>
      </c>
      <c r="S521">
        <v>6244.62</v>
      </c>
      <c r="V521" s="33" t="str">
        <f t="shared" si="52"/>
        <v>Е1-18-4</v>
      </c>
      <c r="W521" s="33" t="str">
        <f t="shared" si="53"/>
        <v>Е1-18-4</v>
      </c>
      <c r="X521" s="33" t="s">
        <v>3592</v>
      </c>
      <c r="Y521" s="34" t="s">
        <v>10</v>
      </c>
      <c r="Z521" s="34">
        <v>0.19899000000000003</v>
      </c>
      <c r="AA521" s="34">
        <v>95527.28</v>
      </c>
      <c r="AB521" s="34">
        <v>6244.62</v>
      </c>
      <c r="AC521" s="34">
        <v>0</v>
      </c>
    </row>
    <row r="522" spans="1:29" x14ac:dyDescent="0.2">
      <c r="A522" s="5" t="s">
        <v>1770</v>
      </c>
      <c r="B522" s="21" t="str">
        <f>VLOOKUP(A522,Sheet!B$3:G$2921,2,0)</f>
        <v>Труба вiнiпластова по стiнах i колонах з
крiпленням накладними скобами, дiаметр
до 50 мм</v>
      </c>
      <c r="C522" s="22" t="str">
        <f>VLOOKUP(A522,Sheet!B$3:G$2921,3,0)</f>
        <v>100 м</v>
      </c>
      <c r="D522" s="23">
        <v>1.76</v>
      </c>
      <c r="E522" s="24" t="e">
        <f>VLOOKUP(A522,N$3:S$1271,4,FALSE)</f>
        <v>#N/A</v>
      </c>
      <c r="F522" s="30">
        <f t="shared" si="48"/>
        <v>1.76</v>
      </c>
      <c r="G522" s="25">
        <f>VLOOKUP(A522,Sheet!B$3:G$2921,5,0)</f>
        <v>11959.71</v>
      </c>
      <c r="H522" s="24" t="e">
        <f>VLOOKUP(A522,N$3:S$1271,5,FALSE)</f>
        <v>#N/A</v>
      </c>
      <c r="I522" s="30">
        <f t="shared" si="49"/>
        <v>11959.71</v>
      </c>
      <c r="J522" s="25">
        <f>VLOOKUP(A522,Sheet!B$3:G$2921,6,0)</f>
        <v>18896.34</v>
      </c>
      <c r="K522" s="26" t="e">
        <f t="shared" si="50"/>
        <v>#N/A</v>
      </c>
      <c r="L522" s="30">
        <f t="shared" si="51"/>
        <v>18896.34</v>
      </c>
      <c r="N522" t="s">
        <v>2887</v>
      </c>
      <c r="O522" t="s">
        <v>3593</v>
      </c>
      <c r="P522" t="s">
        <v>10</v>
      </c>
      <c r="Q522">
        <v>5.9999999999999984E-4</v>
      </c>
      <c r="R522">
        <v>118487.66</v>
      </c>
      <c r="S522">
        <v>71.09</v>
      </c>
      <c r="V522" t="str">
        <f t="shared" si="52"/>
        <v>Е1-18-5</v>
      </c>
      <c r="W522" t="e">
        <f t="shared" si="53"/>
        <v>#N/A</v>
      </c>
      <c r="X522" t="s">
        <v>3593</v>
      </c>
      <c r="Y522" s="7" t="s">
        <v>10</v>
      </c>
      <c r="Z522" s="7">
        <v>5.9999999999999984E-4</v>
      </c>
      <c r="AA522" s="7">
        <v>118487.66</v>
      </c>
      <c r="AB522" s="37">
        <v>71.09</v>
      </c>
      <c r="AC522" s="37">
        <v>71.09</v>
      </c>
    </row>
    <row r="523" spans="1:29" x14ac:dyDescent="0.2">
      <c r="A523" s="5" t="s">
        <v>1772</v>
      </c>
      <c r="B523" s="21" t="str">
        <f>VLOOKUP(A523,Sheet!B$3:G$2921,2,0)</f>
        <v>Труба вiнiпластова по стiнах i колонах з
крiпленням накладними скобами, дiаметр
до 63 мм</v>
      </c>
      <c r="C523" s="22" t="str">
        <f>VLOOKUP(A523,Sheet!B$3:G$2921,3,0)</f>
        <v>100 м</v>
      </c>
      <c r="D523" s="23">
        <v>0.26</v>
      </c>
      <c r="E523" s="24" t="e">
        <f>VLOOKUP(A523,N$3:S$1271,4,FALSE)</f>
        <v>#N/A</v>
      </c>
      <c r="F523" s="30">
        <f t="shared" si="48"/>
        <v>0.26</v>
      </c>
      <c r="G523" s="25">
        <f>VLOOKUP(A523,Sheet!B$3:G$2921,5,0)</f>
        <v>13826.69</v>
      </c>
      <c r="H523" s="24" t="e">
        <f>VLOOKUP(A523,N$3:S$1271,5,FALSE)</f>
        <v>#N/A</v>
      </c>
      <c r="I523" s="30">
        <f t="shared" si="49"/>
        <v>13826.69</v>
      </c>
      <c r="J523" s="25">
        <f>VLOOKUP(A523,Sheet!B$3:G$2921,6,0)</f>
        <v>1106.1400000000001</v>
      </c>
      <c r="K523" s="26" t="e">
        <f t="shared" si="50"/>
        <v>#N/A</v>
      </c>
      <c r="L523" s="30">
        <f t="shared" si="51"/>
        <v>1106.1400000000001</v>
      </c>
      <c r="N523" t="s">
        <v>127</v>
      </c>
      <c r="O523" t="s">
        <v>3594</v>
      </c>
      <c r="P523" t="s">
        <v>43</v>
      </c>
      <c r="Q523">
        <v>0.2</v>
      </c>
      <c r="R523">
        <v>29786.85</v>
      </c>
      <c r="S523">
        <v>5957.37</v>
      </c>
      <c r="V523" s="33" t="str">
        <f t="shared" si="52"/>
        <v>Е12-18-3</v>
      </c>
      <c r="W523" s="33" t="str">
        <f t="shared" si="53"/>
        <v>Е12-18-3</v>
      </c>
      <c r="X523" s="33" t="s">
        <v>3594</v>
      </c>
      <c r="Y523" s="34" t="s">
        <v>43</v>
      </c>
      <c r="Z523" s="34">
        <v>0.2</v>
      </c>
      <c r="AA523" s="34">
        <v>29786.85</v>
      </c>
      <c r="AB523" s="34">
        <v>5957.37</v>
      </c>
      <c r="AC523" s="34">
        <v>0</v>
      </c>
    </row>
    <row r="524" spans="1:29" x14ac:dyDescent="0.2">
      <c r="A524" s="5" t="s">
        <v>1767</v>
      </c>
      <c r="B524" s="21" t="str">
        <f>VLOOKUP(A524,Sheet!B$3:G$2921,2,0)</f>
        <v>Труба вiнiпластова по стелях на
конструкціях, дiаметр до 50 мм</v>
      </c>
      <c r="C524" s="22" t="str">
        <f>VLOOKUP(A524,Sheet!B$3:G$2921,3,0)</f>
        <v>100 м</v>
      </c>
      <c r="D524" s="23">
        <v>5.16</v>
      </c>
      <c r="E524" s="24" t="e">
        <f>VLOOKUP(A524,N$3:S$1271,4,FALSE)</f>
        <v>#N/A</v>
      </c>
      <c r="F524" s="30">
        <f t="shared" si="48"/>
        <v>5.16</v>
      </c>
      <c r="G524" s="25">
        <f>VLOOKUP(A524,Sheet!B$3:G$2921,5,0)</f>
        <v>8552.9</v>
      </c>
      <c r="H524" s="24" t="e">
        <f>VLOOKUP(A524,N$3:S$1271,5,FALSE)</f>
        <v>#N/A</v>
      </c>
      <c r="I524" s="30">
        <f t="shared" si="49"/>
        <v>8552.9</v>
      </c>
      <c r="J524" s="25">
        <f>VLOOKUP(A524,Sheet!B$3:G$2921,6,0)</f>
        <v>37119.589999999997</v>
      </c>
      <c r="K524" s="26" t="e">
        <f t="shared" si="50"/>
        <v>#N/A</v>
      </c>
      <c r="L524" s="30">
        <f t="shared" si="51"/>
        <v>37119.589999999997</v>
      </c>
      <c r="N524" t="s">
        <v>132</v>
      </c>
      <c r="O524" t="s">
        <v>3595</v>
      </c>
      <c r="P524" t="s">
        <v>43</v>
      </c>
      <c r="Q524">
        <v>0.2</v>
      </c>
      <c r="R524">
        <v>3798.81</v>
      </c>
      <c r="S524">
        <v>759.76</v>
      </c>
      <c r="V524" s="33" t="str">
        <f t="shared" si="52"/>
        <v>Е12-18-4</v>
      </c>
      <c r="W524" s="33" t="str">
        <f t="shared" si="53"/>
        <v>Е12-18-4</v>
      </c>
      <c r="X524" s="33" t="s">
        <v>3595</v>
      </c>
      <c r="Y524" s="34" t="s">
        <v>43</v>
      </c>
      <c r="Z524" s="34">
        <v>0.2</v>
      </c>
      <c r="AA524" s="34">
        <v>3798.81</v>
      </c>
      <c r="AB524" s="34">
        <v>759.76</v>
      </c>
      <c r="AC524" s="34">
        <v>0</v>
      </c>
    </row>
    <row r="525" spans="1:29" x14ac:dyDescent="0.2">
      <c r="A525" s="5" t="s">
        <v>1759</v>
      </c>
      <c r="B525" s="21" t="str">
        <f>VLOOKUP(A525,Sheet!B$3:G$2921,2,0)</f>
        <v>Труба вiнiпластова по основi пiдлоги,
дiаметр до 25 мм</v>
      </c>
      <c r="C525" s="22" t="str">
        <f>VLOOKUP(A525,Sheet!B$3:G$2921,3,0)</f>
        <v>100 м</v>
      </c>
      <c r="D525" s="23">
        <v>0.79</v>
      </c>
      <c r="E525" s="24" t="e">
        <f>VLOOKUP(A525,N$3:S$1271,4,FALSE)</f>
        <v>#N/A</v>
      </c>
      <c r="F525" s="30">
        <f t="shared" si="48"/>
        <v>0.79</v>
      </c>
      <c r="G525" s="25">
        <f>VLOOKUP(A525,Sheet!B$3:G$2921,5,0)</f>
        <v>4478.62</v>
      </c>
      <c r="H525" s="24" t="e">
        <f>VLOOKUP(A525,N$3:S$1271,5,FALSE)</f>
        <v>#N/A</v>
      </c>
      <c r="I525" s="30">
        <f t="shared" si="49"/>
        <v>4478.62</v>
      </c>
      <c r="J525" s="25">
        <f>VLOOKUP(A525,Sheet!B$3:G$2921,6,0)</f>
        <v>582.22</v>
      </c>
      <c r="K525" s="26" t="e">
        <f t="shared" si="50"/>
        <v>#N/A</v>
      </c>
      <c r="L525" s="30">
        <f t="shared" si="51"/>
        <v>582.22</v>
      </c>
      <c r="N525" t="s">
        <v>123</v>
      </c>
      <c r="O525" t="s">
        <v>3596</v>
      </c>
      <c r="P525" t="s">
        <v>43</v>
      </c>
      <c r="Q525">
        <v>0.2</v>
      </c>
      <c r="R525">
        <v>3156.03</v>
      </c>
      <c r="S525">
        <v>631.21</v>
      </c>
      <c r="V525" s="33" t="str">
        <f t="shared" si="52"/>
        <v>Е12-18-5</v>
      </c>
      <c r="W525" s="33" t="str">
        <f t="shared" si="53"/>
        <v>Е12-18-5</v>
      </c>
      <c r="X525" s="33" t="s">
        <v>3596</v>
      </c>
      <c r="Y525" s="34" t="s">
        <v>43</v>
      </c>
      <c r="Z525" s="34">
        <v>0.2</v>
      </c>
      <c r="AA525" s="34">
        <v>3156.03</v>
      </c>
      <c r="AB525" s="34">
        <v>631.21</v>
      </c>
      <c r="AC525" s="34">
        <v>0</v>
      </c>
    </row>
    <row r="526" spans="1:29" x14ac:dyDescent="0.2">
      <c r="A526" s="5" t="s">
        <v>1764</v>
      </c>
      <c r="B526" s="21" t="str">
        <f>VLOOKUP(A526,Sheet!B$3:G$2921,2,0)</f>
        <v>Труба вiнiпластова по основi покрівлі,
дiаметр до 50 мм</v>
      </c>
      <c r="C526" s="22" t="str">
        <f>VLOOKUP(A526,Sheet!B$3:G$2921,3,0)</f>
        <v>100 м</v>
      </c>
      <c r="D526" s="23">
        <v>0.59</v>
      </c>
      <c r="E526" s="24" t="e">
        <f>VLOOKUP(A526,N$3:S$1271,4,FALSE)</f>
        <v>#N/A</v>
      </c>
      <c r="F526" s="30">
        <f t="shared" si="48"/>
        <v>0.59</v>
      </c>
      <c r="G526" s="25">
        <f>VLOOKUP(A526,Sheet!B$3:G$2921,5,0)</f>
        <v>5140.3500000000004</v>
      </c>
      <c r="H526" s="24" t="e">
        <f>VLOOKUP(A526,N$3:S$1271,5,FALSE)</f>
        <v>#N/A</v>
      </c>
      <c r="I526" s="30">
        <f t="shared" si="49"/>
        <v>5140.3500000000004</v>
      </c>
      <c r="J526" s="25">
        <f>VLOOKUP(A526,Sheet!B$3:G$2921,6,0)</f>
        <v>3032.81</v>
      </c>
      <c r="K526" s="26" t="e">
        <f t="shared" si="50"/>
        <v>#N/A</v>
      </c>
      <c r="L526" s="30">
        <f t="shared" si="51"/>
        <v>3032.81</v>
      </c>
      <c r="N526" t="s">
        <v>1942</v>
      </c>
      <c r="O526" t="s">
        <v>3597</v>
      </c>
      <c r="P526" t="s">
        <v>48</v>
      </c>
      <c r="Q526">
        <v>15</v>
      </c>
      <c r="R526">
        <v>263.04000000000002</v>
      </c>
      <c r="S526">
        <v>3945.6</v>
      </c>
      <c r="V526" s="33" t="str">
        <f t="shared" si="52"/>
        <v>Е12-19-2</v>
      </c>
      <c r="W526" s="33" t="str">
        <f t="shared" si="53"/>
        <v>Е12-19-2</v>
      </c>
      <c r="X526" s="33" t="s">
        <v>3597</v>
      </c>
      <c r="Y526" s="34" t="s">
        <v>48</v>
      </c>
      <c r="Z526" s="34">
        <v>15</v>
      </c>
      <c r="AA526" s="34">
        <v>263.04000000000002</v>
      </c>
      <c r="AB526" s="34">
        <v>3945.6</v>
      </c>
      <c r="AC526" s="34">
        <v>0</v>
      </c>
    </row>
    <row r="527" spans="1:29" x14ac:dyDescent="0.2">
      <c r="A527" s="5" t="s">
        <v>1761</v>
      </c>
      <c r="B527" s="21" t="str">
        <f>VLOOKUP(A527,Sheet!B$3:G$2921,2,0)</f>
        <v>Труба вiнiпластова по основi пiдлоги,
дiаметр до 63 мм</v>
      </c>
      <c r="C527" s="22" t="str">
        <f>VLOOKUP(A527,Sheet!B$3:G$2921,3,0)</f>
        <v>100 м</v>
      </c>
      <c r="D527" s="23">
        <v>0.21000000000000002</v>
      </c>
      <c r="E527" s="24" t="e">
        <f>VLOOKUP(A527,N$3:S$1271,4,FALSE)</f>
        <v>#N/A</v>
      </c>
      <c r="F527" s="30">
        <f t="shared" si="48"/>
        <v>0.21000000000000002</v>
      </c>
      <c r="G527" s="25">
        <f>VLOOKUP(A527,Sheet!B$3:G$2921,5,0)</f>
        <v>5803.45</v>
      </c>
      <c r="H527" s="24" t="e">
        <f>VLOOKUP(A527,N$3:S$1271,5,FALSE)</f>
        <v>#N/A</v>
      </c>
      <c r="I527" s="30">
        <f t="shared" si="49"/>
        <v>5803.45</v>
      </c>
      <c r="J527" s="25">
        <f>VLOOKUP(A527,Sheet!B$3:G$2921,6,0)</f>
        <v>580.35</v>
      </c>
      <c r="K527" s="26" t="e">
        <f t="shared" si="50"/>
        <v>#N/A</v>
      </c>
      <c r="L527" s="30">
        <f t="shared" si="51"/>
        <v>580.35</v>
      </c>
      <c r="N527" t="s">
        <v>119</v>
      </c>
      <c r="O527" t="s">
        <v>3598</v>
      </c>
      <c r="P527" t="s">
        <v>43</v>
      </c>
      <c r="Q527">
        <v>0.2</v>
      </c>
      <c r="R527">
        <v>806.44</v>
      </c>
      <c r="S527">
        <v>161.29</v>
      </c>
      <c r="V527" s="33" t="str">
        <f t="shared" si="52"/>
        <v>Е12-20-3</v>
      </c>
      <c r="W527" s="33" t="str">
        <f t="shared" si="53"/>
        <v>Е12-20-3</v>
      </c>
      <c r="X527" s="33" t="s">
        <v>3598</v>
      </c>
      <c r="Y527" s="34" t="s">
        <v>43</v>
      </c>
      <c r="Z527" s="34">
        <v>0.2</v>
      </c>
      <c r="AA527" s="34">
        <v>806.44</v>
      </c>
      <c r="AB527" s="34">
        <v>161.29</v>
      </c>
      <c r="AC527" s="34">
        <v>0</v>
      </c>
    </row>
    <row r="528" spans="1:29" x14ac:dyDescent="0.2">
      <c r="A528" s="5" t="s">
        <v>1567</v>
      </c>
      <c r="B528" s="21" t="str">
        <f>VLOOKUP(A528,Sheet!B$3:G$2921,2,0)</f>
        <v>Провiд перший одножильний або
багатожильний у загальному обплетеннi у
прокладених трубах або металорукавах,
сумарний перерiз до 2,5 мм2</v>
      </c>
      <c r="C528" s="22" t="str">
        <f>VLOOKUP(A528,Sheet!B$3:G$2921,3,0)</f>
        <v>100 м</v>
      </c>
      <c r="D528" s="23">
        <v>0.28999999999999998</v>
      </c>
      <c r="E528" s="24">
        <f>VLOOKUP(A528,N$3:S$1271,4,FALSE)</f>
        <v>12</v>
      </c>
      <c r="F528" s="30">
        <f t="shared" si="48"/>
        <v>-11.71</v>
      </c>
      <c r="G528" s="25">
        <f>VLOOKUP(A528,Sheet!B$3:G$2921,5,0)</f>
        <v>704.31</v>
      </c>
      <c r="H528" s="24">
        <f>VLOOKUP(A528,N$3:S$1271,5,FALSE)</f>
        <v>553.67999999999995</v>
      </c>
      <c r="I528" s="30">
        <f t="shared" si="49"/>
        <v>150.63</v>
      </c>
      <c r="J528" s="25">
        <f>VLOOKUP(A528,Sheet!B$3:G$2921,6,0)</f>
        <v>204.25</v>
      </c>
      <c r="K528" s="26">
        <f t="shared" si="50"/>
        <v>1107.3599999999999</v>
      </c>
      <c r="L528" s="30">
        <f t="shared" si="51"/>
        <v>-903.1099999999999</v>
      </c>
      <c r="N528" t="s">
        <v>2366</v>
      </c>
      <c r="O528" t="s">
        <v>3599</v>
      </c>
      <c r="P528" t="s">
        <v>10</v>
      </c>
      <c r="Q528">
        <v>0.11566000000000001</v>
      </c>
      <c r="R528">
        <v>4085.25</v>
      </c>
      <c r="S528">
        <v>236.25</v>
      </c>
      <c r="V528" s="33" t="str">
        <f t="shared" si="52"/>
        <v>Е1-27-1</v>
      </c>
      <c r="W528" s="33" t="str">
        <f t="shared" si="53"/>
        <v>Е1-27-1</v>
      </c>
      <c r="X528" s="33" t="s">
        <v>3599</v>
      </c>
      <c r="Y528" s="34" t="s">
        <v>10</v>
      </c>
      <c r="Z528" s="34">
        <v>0.11566000000000001</v>
      </c>
      <c r="AA528" s="34">
        <v>4085.25</v>
      </c>
      <c r="AB528" s="34">
        <v>236.25</v>
      </c>
      <c r="AC528" s="34">
        <v>0</v>
      </c>
    </row>
    <row r="529" spans="1:29" x14ac:dyDescent="0.2">
      <c r="A529" s="5" t="s">
        <v>1855</v>
      </c>
      <c r="B529" s="21" t="str">
        <f>VLOOKUP(A529,Sheet!B$3:G$2921,2,0)</f>
        <v>Кожен наступний провiд одножильний або
багатожильний у загальному обплетеннi у
прокладених трубах або металорукавах,
сумарний перерiз до 35 мм2</v>
      </c>
      <c r="C529" s="22" t="str">
        <f>VLOOKUP(A529,Sheet!B$3:G$2921,3,0)</f>
        <v>100 м</v>
      </c>
      <c r="D529" s="23">
        <v>0.27500000000000002</v>
      </c>
      <c r="E529" s="24" t="e">
        <f>VLOOKUP(A529,N$3:S$1271,4,FALSE)</f>
        <v>#N/A</v>
      </c>
      <c r="F529" s="30">
        <f t="shared" si="48"/>
        <v>0.27500000000000002</v>
      </c>
      <c r="G529" s="25">
        <f>VLOOKUP(A529,Sheet!B$3:G$2921,5,0)</f>
        <v>706.63</v>
      </c>
      <c r="H529" s="24" t="e">
        <f>VLOOKUP(A529,N$3:S$1271,5,FALSE)</f>
        <v>#N/A</v>
      </c>
      <c r="I529" s="30">
        <f t="shared" si="49"/>
        <v>706.63</v>
      </c>
      <c r="J529" s="25">
        <f>VLOOKUP(A529,Sheet!B$3:G$2921,6,0)</f>
        <v>194.32</v>
      </c>
      <c r="K529" s="26" t="e">
        <f t="shared" si="50"/>
        <v>#N/A</v>
      </c>
      <c r="L529" s="30">
        <f t="shared" si="51"/>
        <v>194.32</v>
      </c>
      <c r="N529" t="s">
        <v>14</v>
      </c>
      <c r="O529" t="s">
        <v>3600</v>
      </c>
      <c r="P529" t="s">
        <v>10</v>
      </c>
      <c r="Q529">
        <v>5.4050000000000001E-2</v>
      </c>
      <c r="R529">
        <v>4781.76</v>
      </c>
      <c r="S529">
        <v>100.42</v>
      </c>
      <c r="V529" s="33" t="str">
        <f t="shared" si="52"/>
        <v>Е1-27-2</v>
      </c>
      <c r="W529" s="33" t="str">
        <f t="shared" si="53"/>
        <v>Е1-27-2</v>
      </c>
      <c r="X529" s="33" t="s">
        <v>3600</v>
      </c>
      <c r="Y529" s="34" t="s">
        <v>10</v>
      </c>
      <c r="Z529" s="34">
        <v>5.4050000000000001E-2</v>
      </c>
      <c r="AA529" s="34">
        <v>4781.76</v>
      </c>
      <c r="AB529" s="34">
        <v>100.42</v>
      </c>
      <c r="AC529" s="34">
        <v>0</v>
      </c>
    </row>
    <row r="530" spans="1:29" x14ac:dyDescent="0.2">
      <c r="A530" s="5" t="s">
        <v>1569</v>
      </c>
      <c r="B530" s="21" t="str">
        <f>VLOOKUP(A530,Sheet!B$3:G$2921,2,0)</f>
        <v>Провiд перший одножильний або
багатожильний у загальному обплетеннi у
прокладених трубах або металорукавах,
сумарний перерiз до 6 мм2</v>
      </c>
      <c r="C530" s="22" t="str">
        <f>VLOOKUP(A530,Sheet!B$3:G$2921,3,0)</f>
        <v>100 м</v>
      </c>
      <c r="D530" s="23">
        <v>5.08</v>
      </c>
      <c r="E530" s="24">
        <f>VLOOKUP(A530,N$3:S$1271,4,FALSE)</f>
        <v>19.950000000000003</v>
      </c>
      <c r="F530" s="30">
        <f t="shared" si="48"/>
        <v>-14.870000000000003</v>
      </c>
      <c r="G530" s="25">
        <f>VLOOKUP(A530,Sheet!B$3:G$2921,5,0)</f>
        <v>817.8</v>
      </c>
      <c r="H530" s="24">
        <f>VLOOKUP(A530,N$3:S$1271,5,FALSE)</f>
        <v>777.84</v>
      </c>
      <c r="I530" s="30">
        <f t="shared" si="49"/>
        <v>39.959999999999923</v>
      </c>
      <c r="J530" s="25">
        <f>VLOOKUP(A530,Sheet!B$3:G$2921,6,0)</f>
        <v>482.5</v>
      </c>
      <c r="K530" s="26">
        <f t="shared" si="50"/>
        <v>2123.5</v>
      </c>
      <c r="L530" s="30">
        <f t="shared" si="51"/>
        <v>-1641</v>
      </c>
      <c r="N530" t="s">
        <v>433</v>
      </c>
      <c r="O530" t="s">
        <v>3601</v>
      </c>
      <c r="P530" t="s">
        <v>43</v>
      </c>
      <c r="Q530">
        <v>0.58000000000000007</v>
      </c>
      <c r="R530">
        <v>1190.81</v>
      </c>
      <c r="S530">
        <v>333.43</v>
      </c>
      <c r="V530" s="33" t="str">
        <f t="shared" si="52"/>
        <v>Е13-16-6</v>
      </c>
      <c r="W530" s="33" t="str">
        <f t="shared" si="53"/>
        <v>Е13-16-6</v>
      </c>
      <c r="X530" s="33" t="s">
        <v>3601</v>
      </c>
      <c r="Y530" s="34" t="s">
        <v>43</v>
      </c>
      <c r="Z530" s="34">
        <v>0.58000000000000007</v>
      </c>
      <c r="AA530" s="34">
        <v>1190.81</v>
      </c>
      <c r="AB530" s="34">
        <v>333.43</v>
      </c>
      <c r="AC530" s="34">
        <v>0</v>
      </c>
    </row>
    <row r="531" spans="1:29" x14ac:dyDescent="0.2">
      <c r="A531" s="5" t="s">
        <v>1725</v>
      </c>
      <c r="B531" s="21" t="str">
        <f>VLOOKUP(A531,Sheet!B$3:G$2921,2,0)</f>
        <v>Провiд перший одножильний або
багатожильний у загальному обплетеннi у
прокладених трубах або металорукавах,
сумарний перерiз до 16 мм2</v>
      </c>
      <c r="C531" s="22" t="str">
        <f>VLOOKUP(A531,Sheet!B$3:G$2921,3,0)</f>
        <v>100 м</v>
      </c>
      <c r="D531" s="23">
        <v>6.1</v>
      </c>
      <c r="E531" s="24">
        <f>VLOOKUP(A531,N$3:S$1271,4,FALSE)</f>
        <v>5.22</v>
      </c>
      <c r="F531" s="30">
        <f t="shared" si="48"/>
        <v>0.87999999999999989</v>
      </c>
      <c r="G531" s="25">
        <f>VLOOKUP(A531,Sheet!B$3:G$2921,5,0)</f>
        <v>1038.2</v>
      </c>
      <c r="H531" s="24">
        <f>VLOOKUP(A531,N$3:S$1271,5,FALSE)</f>
        <v>895.87</v>
      </c>
      <c r="I531" s="30">
        <f t="shared" si="49"/>
        <v>142.33000000000004</v>
      </c>
      <c r="J531" s="25">
        <f>VLOOKUP(A531,Sheet!B$3:G$2921,6,0)</f>
        <v>5419.4</v>
      </c>
      <c r="K531" s="26">
        <f t="shared" si="50"/>
        <v>4676.4399999999996</v>
      </c>
      <c r="L531" s="30">
        <f t="shared" si="51"/>
        <v>742.96</v>
      </c>
      <c r="N531" t="s">
        <v>2469</v>
      </c>
      <c r="O531" t="s">
        <v>3602</v>
      </c>
      <c r="P531" t="s">
        <v>43</v>
      </c>
      <c r="Q531">
        <v>0.8454552500000001</v>
      </c>
      <c r="R531">
        <v>901.86</v>
      </c>
      <c r="S531">
        <v>70.13</v>
      </c>
      <c r="V531" s="33" t="str">
        <f t="shared" si="52"/>
        <v>Е13-26-6к=2</v>
      </c>
      <c r="W531" s="33" t="str">
        <f t="shared" si="53"/>
        <v>Е13-26-6к=2</v>
      </c>
      <c r="X531" s="33" t="s">
        <v>3602</v>
      </c>
      <c r="Y531" s="34" t="s">
        <v>43</v>
      </c>
      <c r="Z531" s="34">
        <v>0.8454552500000001</v>
      </c>
      <c r="AA531" s="34">
        <v>901.86</v>
      </c>
      <c r="AB531" s="34">
        <v>70.13</v>
      </c>
      <c r="AC531" s="34">
        <v>0</v>
      </c>
    </row>
    <row r="532" spans="1:29" x14ac:dyDescent="0.2">
      <c r="A532" s="5" t="s">
        <v>1571</v>
      </c>
      <c r="B532" s="21" t="str">
        <f>VLOOKUP(A532,Sheet!B$3:G$2921,2,0)</f>
        <v>Провiд перший одножильний або
багатожильний у загальному обплетеннi у
прокладених трубах або металорукавах,
сумарний перерiз до 35 мм2</v>
      </c>
      <c r="C532" s="22" t="str">
        <f>VLOOKUP(A532,Sheet!B$3:G$2921,3,0)</f>
        <v>100 м</v>
      </c>
      <c r="D532" s="23">
        <v>0.63000000000000012</v>
      </c>
      <c r="E532" s="24">
        <f>VLOOKUP(A532,N$3:S$1271,4,FALSE)</f>
        <v>0.78000000000000025</v>
      </c>
      <c r="F532" s="30">
        <f t="shared" si="48"/>
        <v>-0.15000000000000013</v>
      </c>
      <c r="G532" s="25">
        <f>VLOOKUP(A532,Sheet!B$3:G$2921,5,0)</f>
        <v>1377.98</v>
      </c>
      <c r="H532" s="24">
        <f>VLOOKUP(A532,N$3:S$1271,5,FALSE)</f>
        <v>1308.8699999999999</v>
      </c>
      <c r="I532" s="30">
        <f t="shared" si="49"/>
        <v>69.110000000000127</v>
      </c>
      <c r="J532" s="25">
        <f>VLOOKUP(A532,Sheet!B$3:G$2921,6,0)</f>
        <v>41.34</v>
      </c>
      <c r="K532" s="26">
        <f t="shared" si="50"/>
        <v>785.32</v>
      </c>
      <c r="L532" s="30">
        <f t="shared" si="51"/>
        <v>-743.98</v>
      </c>
      <c r="N532" t="s">
        <v>2888</v>
      </c>
      <c r="O532" t="s">
        <v>3603</v>
      </c>
      <c r="P532" t="s">
        <v>43</v>
      </c>
      <c r="Q532">
        <v>21.380000000000003</v>
      </c>
      <c r="R532">
        <v>3451.75</v>
      </c>
      <c r="S532">
        <v>6972.54</v>
      </c>
      <c r="V532" t="str">
        <f t="shared" si="52"/>
        <v>Е13-45-2</v>
      </c>
      <c r="W532" t="e">
        <f t="shared" si="53"/>
        <v>#N/A</v>
      </c>
      <c r="X532" t="s">
        <v>3603</v>
      </c>
      <c r="Y532" s="7" t="s">
        <v>43</v>
      </c>
      <c r="Z532" s="7">
        <v>21.380000000000003</v>
      </c>
      <c r="AA532" s="7">
        <v>3451.75</v>
      </c>
      <c r="AB532" s="37">
        <v>6972.54</v>
      </c>
      <c r="AC532" s="37">
        <v>6972.54</v>
      </c>
    </row>
    <row r="533" spans="1:29" x14ac:dyDescent="0.2">
      <c r="A533" s="5" t="s">
        <v>1727</v>
      </c>
      <c r="B533" s="21" t="str">
        <f>VLOOKUP(A533,Sheet!B$3:G$2921,2,0)</f>
        <v>Провiд перший одножильний або
багатожильний у загальному обплетеннi у
прокладених трубах або металорукавах,
сумарний перерiз до 70 мм2</v>
      </c>
      <c r="C533" s="22" t="str">
        <f>VLOOKUP(A533,Sheet!B$3:G$2921,3,0)</f>
        <v>100 м</v>
      </c>
      <c r="D533" s="23">
        <v>0.68</v>
      </c>
      <c r="E533" s="24">
        <f>VLOOKUP(A533,N$3:S$1271,4,FALSE)</f>
        <v>0.68</v>
      </c>
      <c r="F533" s="30">
        <f t="shared" si="48"/>
        <v>0</v>
      </c>
      <c r="G533" s="25">
        <f>VLOOKUP(A533,Sheet!B$3:G$2921,5,0)</f>
        <v>1882.48</v>
      </c>
      <c r="H533" s="24">
        <f>VLOOKUP(A533,N$3:S$1271,5,FALSE)</f>
        <v>1522.53</v>
      </c>
      <c r="I533" s="30">
        <f t="shared" si="49"/>
        <v>359.95000000000005</v>
      </c>
      <c r="J533" s="25">
        <f>VLOOKUP(A533,Sheet!B$3:G$2921,6,0)</f>
        <v>1280.0899999999999</v>
      </c>
      <c r="K533" s="26">
        <f t="shared" si="50"/>
        <v>1035.32</v>
      </c>
      <c r="L533" s="30">
        <f t="shared" si="51"/>
        <v>244.76999999999998</v>
      </c>
      <c r="N533" t="s">
        <v>2889</v>
      </c>
      <c r="O533" t="s">
        <v>3604</v>
      </c>
      <c r="P533" t="s">
        <v>43</v>
      </c>
      <c r="Q533">
        <v>9.5378000000000007</v>
      </c>
      <c r="R533">
        <v>1164.83</v>
      </c>
      <c r="S533">
        <v>11109.92</v>
      </c>
      <c r="V533" t="str">
        <f t="shared" si="52"/>
        <v>Е14-34-1</v>
      </c>
      <c r="W533" t="e">
        <f t="shared" si="53"/>
        <v>#N/A</v>
      </c>
      <c r="X533" t="s">
        <v>3604</v>
      </c>
      <c r="Y533" s="7" t="s">
        <v>43</v>
      </c>
      <c r="Z533" s="7">
        <v>9.5378000000000007</v>
      </c>
      <c r="AA533" s="7">
        <v>1164.83</v>
      </c>
      <c r="AB533" s="37">
        <v>11109.92</v>
      </c>
      <c r="AC533" s="37">
        <v>11109.92</v>
      </c>
    </row>
    <row r="534" spans="1:29" x14ac:dyDescent="0.2">
      <c r="A534" s="5" t="s">
        <v>1723</v>
      </c>
      <c r="B534" s="21" t="str">
        <f>VLOOKUP(A534,Sheet!B$3:G$2921,2,0)</f>
        <v>Кожен наступний провiд одножильний або
багатожильний у загальному обплетеннi у
прокладених трубах або металорукавах,
сумарний перерiз до 6 мм2</v>
      </c>
      <c r="C534" s="22" t="str">
        <f>VLOOKUP(A534,Sheet!B$3:G$2921,3,0)</f>
        <v>100 м</v>
      </c>
      <c r="D534" s="23">
        <v>1.675</v>
      </c>
      <c r="E534" s="24" t="e">
        <f>VLOOKUP(A534,N$3:S$1271,4,FALSE)</f>
        <v>#N/A</v>
      </c>
      <c r="F534" s="30">
        <f t="shared" si="48"/>
        <v>1.675</v>
      </c>
      <c r="G534" s="25">
        <f>VLOOKUP(A534,Sheet!B$3:G$2921,5,0)</f>
        <v>369.1</v>
      </c>
      <c r="H534" s="24" t="e">
        <f>VLOOKUP(A534,N$3:S$1271,5,FALSE)</f>
        <v>#N/A</v>
      </c>
      <c r="I534" s="30">
        <f t="shared" si="49"/>
        <v>369.1</v>
      </c>
      <c r="J534" s="25">
        <f>VLOOKUP(A534,Sheet!B$3:G$2921,6,0)</f>
        <v>365.41</v>
      </c>
      <c r="K534" s="26" t="e">
        <f t="shared" si="50"/>
        <v>#N/A</v>
      </c>
      <c r="L534" s="30">
        <f t="shared" si="51"/>
        <v>365.41</v>
      </c>
      <c r="N534" t="s">
        <v>1393</v>
      </c>
      <c r="O534" t="s">
        <v>3605</v>
      </c>
      <c r="P534" t="s">
        <v>83</v>
      </c>
      <c r="Q534">
        <v>0.28500000000000003</v>
      </c>
      <c r="R534">
        <v>7287.91</v>
      </c>
      <c r="S534">
        <v>2077.0500000000002</v>
      </c>
      <c r="V534" s="33" t="str">
        <f t="shared" si="52"/>
        <v>Е16-10-1</v>
      </c>
      <c r="W534" s="33" t="str">
        <f t="shared" si="53"/>
        <v>Е16-10-1</v>
      </c>
      <c r="X534" s="33" t="s">
        <v>3605</v>
      </c>
      <c r="Y534" s="34" t="s">
        <v>83</v>
      </c>
      <c r="Z534" s="34">
        <v>0.28500000000000003</v>
      </c>
      <c r="AA534" s="34">
        <v>7287.91</v>
      </c>
      <c r="AB534" s="34">
        <v>2077.0500000000002</v>
      </c>
      <c r="AC534" s="34">
        <v>0</v>
      </c>
    </row>
    <row r="535" spans="1:29" x14ac:dyDescent="0.2">
      <c r="A535" s="5" t="s">
        <v>1808</v>
      </c>
      <c r="B535" s="21" t="str">
        <f>VLOOKUP(A535,Sheet!B$3:G$2921,2,0)</f>
        <v>Заземлювач вертикальний з круглої сталi
дiаметром 16 мм</v>
      </c>
      <c r="C535" s="22" t="str">
        <f>VLOOKUP(A535,Sheet!B$3:G$2921,3,0)</f>
        <v>10 шт</v>
      </c>
      <c r="D535" s="23">
        <v>3.6</v>
      </c>
      <c r="E535" s="24" t="e">
        <f>VLOOKUP(A535,N$3:S$1271,4,FALSE)</f>
        <v>#N/A</v>
      </c>
      <c r="F535" s="30">
        <f t="shared" si="48"/>
        <v>3.6</v>
      </c>
      <c r="G535" s="25">
        <f>VLOOKUP(A535,Sheet!B$3:G$2921,5,0)</f>
        <v>2866.74</v>
      </c>
      <c r="H535" s="24" t="e">
        <f>VLOOKUP(A535,N$3:S$1271,5,FALSE)</f>
        <v>#N/A</v>
      </c>
      <c r="I535" s="30">
        <f t="shared" si="49"/>
        <v>2866.74</v>
      </c>
      <c r="J535" s="25">
        <f>VLOOKUP(A535,Sheet!B$3:G$2921,6,0)</f>
        <v>10320.26</v>
      </c>
      <c r="K535" s="26" t="e">
        <f t="shared" si="50"/>
        <v>#N/A</v>
      </c>
      <c r="L535" s="30">
        <f t="shared" si="51"/>
        <v>10320.26</v>
      </c>
      <c r="N535" t="s">
        <v>783</v>
      </c>
      <c r="O535" t="s">
        <v>3606</v>
      </c>
      <c r="P535" t="s">
        <v>83</v>
      </c>
      <c r="Q535">
        <v>1.2E-2</v>
      </c>
      <c r="R535">
        <v>7287.91</v>
      </c>
      <c r="S535">
        <v>87.45</v>
      </c>
      <c r="V535" s="33" t="str">
        <f t="shared" si="52"/>
        <v>Е16-10-2</v>
      </c>
      <c r="W535" s="33" t="str">
        <f t="shared" si="53"/>
        <v>Е16-10-2</v>
      </c>
      <c r="X535" s="33" t="s">
        <v>3606</v>
      </c>
      <c r="Y535" s="34" t="s">
        <v>83</v>
      </c>
      <c r="Z535" s="34">
        <v>1.2E-2</v>
      </c>
      <c r="AA535" s="34">
        <v>7287.91</v>
      </c>
      <c r="AB535" s="34">
        <v>87.45</v>
      </c>
      <c r="AC535" s="34">
        <v>0</v>
      </c>
    </row>
    <row r="536" spans="1:29" x14ac:dyDescent="0.2">
      <c r="A536" s="5" t="s">
        <v>1803</v>
      </c>
      <c r="B536" s="21" t="str">
        <f>VLOOKUP(A536,Sheet!B$3:G$2921,2,0)</f>
        <v>Заземлювач горизонтальний у траншеї зi
сталi штабової, перерiз 160 мм2</v>
      </c>
      <c r="C536" s="22" t="str">
        <f>VLOOKUP(A536,Sheet!B$3:G$2921,3,0)</f>
        <v>100 м</v>
      </c>
      <c r="D536" s="23">
        <v>0.33999999999999997</v>
      </c>
      <c r="E536" s="24" t="e">
        <f>VLOOKUP(A536,N$3:S$1271,4,FALSE)</f>
        <v>#N/A</v>
      </c>
      <c r="F536" s="30">
        <f t="shared" si="48"/>
        <v>0.33999999999999997</v>
      </c>
      <c r="G536" s="25">
        <f>VLOOKUP(A536,Sheet!B$3:G$2921,5,0)</f>
        <v>1868.33</v>
      </c>
      <c r="H536" s="24" t="e">
        <f>VLOOKUP(A536,N$3:S$1271,5,FALSE)</f>
        <v>#N/A</v>
      </c>
      <c r="I536" s="30">
        <f t="shared" si="49"/>
        <v>1868.33</v>
      </c>
      <c r="J536" s="25">
        <f>VLOOKUP(A536,Sheet!B$3:G$2921,6,0)</f>
        <v>280.25</v>
      </c>
      <c r="K536" s="26" t="e">
        <f t="shared" si="50"/>
        <v>#N/A</v>
      </c>
      <c r="L536" s="30">
        <f t="shared" si="51"/>
        <v>280.25</v>
      </c>
      <c r="N536" t="s">
        <v>938</v>
      </c>
      <c r="O536" t="s">
        <v>3607</v>
      </c>
      <c r="P536" t="s">
        <v>83</v>
      </c>
      <c r="Q536">
        <v>9.6000000000000002E-2</v>
      </c>
      <c r="R536">
        <v>9669.83</v>
      </c>
      <c r="S536">
        <v>290.08999999999997</v>
      </c>
      <c r="V536" s="33" t="str">
        <f t="shared" si="52"/>
        <v>Е16-10-5</v>
      </c>
      <c r="W536" s="33" t="str">
        <f t="shared" si="53"/>
        <v>Е16-10-5</v>
      </c>
      <c r="X536" s="33" t="s">
        <v>3607</v>
      </c>
      <c r="Y536" s="34" t="s">
        <v>83</v>
      </c>
      <c r="Z536" s="34">
        <v>9.6000000000000002E-2</v>
      </c>
      <c r="AA536" s="34">
        <v>9669.83</v>
      </c>
      <c r="AB536" s="34">
        <v>290.08999999999997</v>
      </c>
      <c r="AC536" s="34">
        <v>0</v>
      </c>
    </row>
    <row r="537" spans="1:29" x14ac:dyDescent="0.2">
      <c r="A537" s="5" t="s">
        <v>1787</v>
      </c>
      <c r="B537" s="21" t="str">
        <f>VLOOKUP(A537,Sheet!B$3:G$2921,2,0)</f>
        <v>Провiдник заземлюючий приховано у
пiдливцi пiдлоги зi штабової сталi
перерiзом 100 мм2</v>
      </c>
      <c r="C537" s="22" t="str">
        <f>VLOOKUP(A537,Sheet!B$3:G$2921,3,0)</f>
        <v>100 м</v>
      </c>
      <c r="D537" s="23">
        <v>0.26</v>
      </c>
      <c r="E537" s="24" t="e">
        <f>VLOOKUP(A537,N$3:S$1271,4,FALSE)</f>
        <v>#N/A</v>
      </c>
      <c r="F537" s="30">
        <f t="shared" si="48"/>
        <v>0.26</v>
      </c>
      <c r="G537" s="25">
        <f>VLOOKUP(A537,Sheet!B$3:G$2921,5,0)</f>
        <v>2021.01</v>
      </c>
      <c r="H537" s="24" t="e">
        <f>VLOOKUP(A537,N$3:S$1271,5,FALSE)</f>
        <v>#N/A</v>
      </c>
      <c r="I537" s="30">
        <f t="shared" si="49"/>
        <v>2021.01</v>
      </c>
      <c r="J537" s="25">
        <f>VLOOKUP(A537,Sheet!B$3:G$2921,6,0)</f>
        <v>525.46</v>
      </c>
      <c r="K537" s="26" t="e">
        <f t="shared" si="50"/>
        <v>#N/A</v>
      </c>
      <c r="L537" s="30">
        <f t="shared" si="51"/>
        <v>525.46</v>
      </c>
      <c r="N537" t="s">
        <v>940</v>
      </c>
      <c r="O537" t="s">
        <v>3608</v>
      </c>
      <c r="P537" t="s">
        <v>83</v>
      </c>
      <c r="Q537">
        <v>0.25800000000000001</v>
      </c>
      <c r="R537">
        <v>12928.94</v>
      </c>
      <c r="S537">
        <v>3335.67</v>
      </c>
      <c r="V537" s="33" t="str">
        <f t="shared" si="52"/>
        <v>Е16-10-7</v>
      </c>
      <c r="W537" s="33" t="str">
        <f t="shared" si="53"/>
        <v>Е16-10-7</v>
      </c>
      <c r="X537" s="33" t="s">
        <v>3608</v>
      </c>
      <c r="Y537" s="34" t="s">
        <v>83</v>
      </c>
      <c r="Z537" s="34">
        <v>0.25800000000000001</v>
      </c>
      <c r="AA537" s="34">
        <v>12928.94</v>
      </c>
      <c r="AB537" s="34">
        <v>3335.67</v>
      </c>
      <c r="AC537" s="34">
        <v>0</v>
      </c>
    </row>
    <row r="538" spans="1:29" x14ac:dyDescent="0.2">
      <c r="A538" s="5" t="s">
        <v>1784</v>
      </c>
      <c r="B538" s="21" t="str">
        <f>VLOOKUP(A538,Sheet!B$3:G$2921,2,0)</f>
        <v>Провiдник заземлюючий приховано у
пiдливцi пiдлоги з круглої сталi дiаметром
16 мм</v>
      </c>
      <c r="C538" s="22" t="str">
        <f>VLOOKUP(A538,Sheet!B$3:G$2921,3,0)</f>
        <v>100 м</v>
      </c>
      <c r="D538" s="23">
        <v>1.47</v>
      </c>
      <c r="E538" s="24" t="e">
        <f>VLOOKUP(A538,N$3:S$1271,4,FALSE)</f>
        <v>#N/A</v>
      </c>
      <c r="F538" s="30">
        <f t="shared" si="48"/>
        <v>1.47</v>
      </c>
      <c r="G538" s="25">
        <f>VLOOKUP(A538,Sheet!B$3:G$2921,5,0)</f>
        <v>2212.25</v>
      </c>
      <c r="H538" s="24" t="e">
        <f>VLOOKUP(A538,N$3:S$1271,5,FALSE)</f>
        <v>#N/A</v>
      </c>
      <c r="I538" s="30">
        <f t="shared" si="49"/>
        <v>2212.25</v>
      </c>
      <c r="J538" s="25">
        <f>VLOOKUP(A538,Sheet!B$3:G$2921,6,0)</f>
        <v>3252.01</v>
      </c>
      <c r="K538" s="26" t="e">
        <f t="shared" si="50"/>
        <v>#N/A</v>
      </c>
      <c r="L538" s="30">
        <f t="shared" si="51"/>
        <v>3252.01</v>
      </c>
      <c r="N538" t="s">
        <v>878</v>
      </c>
      <c r="O538" t="s">
        <v>3609</v>
      </c>
      <c r="P538" t="s">
        <v>83</v>
      </c>
      <c r="Q538">
        <v>0.2</v>
      </c>
      <c r="R538">
        <v>6993.86</v>
      </c>
      <c r="S538">
        <v>1398.77</v>
      </c>
      <c r="V538" s="33" t="str">
        <f t="shared" si="52"/>
        <v>Е16-13-1</v>
      </c>
      <c r="W538" s="33" t="str">
        <f t="shared" si="53"/>
        <v>Е16-13-1</v>
      </c>
      <c r="X538" s="33" t="s">
        <v>3609</v>
      </c>
      <c r="Y538" s="34" t="s">
        <v>83</v>
      </c>
      <c r="Z538" s="34">
        <v>0.2</v>
      </c>
      <c r="AA538" s="34">
        <v>6993.86</v>
      </c>
      <c r="AB538" s="34">
        <v>1398.77</v>
      </c>
      <c r="AC538" s="34">
        <v>0</v>
      </c>
    </row>
    <row r="539" spans="1:29" x14ac:dyDescent="0.2">
      <c r="A539" s="5" t="s">
        <v>1839</v>
      </c>
      <c r="B539" s="21" t="str">
        <f>VLOOKUP(A539,Sheet!B$3:G$2921,2,0)</f>
        <v>Пост керування кнопковий загального
призначення, що установлюється на
конструкцiї на стiнi або колонi, кiлькiсть
елементiв поста до 3</v>
      </c>
      <c r="C539" s="22" t="str">
        <f>VLOOKUP(A539,Sheet!B$3:G$2921,3,0)</f>
        <v>шт</v>
      </c>
      <c r="D539" s="23">
        <v>2</v>
      </c>
      <c r="E539" s="24" t="e">
        <f>VLOOKUP(A539,N$3:S$1271,4,FALSE)</f>
        <v>#N/A</v>
      </c>
      <c r="F539" s="30">
        <f t="shared" si="48"/>
        <v>2</v>
      </c>
      <c r="G539" s="25">
        <f>VLOOKUP(A539,Sheet!B$3:G$2921,5,0)</f>
        <v>246.29</v>
      </c>
      <c r="H539" s="24" t="e">
        <f>VLOOKUP(A539,N$3:S$1271,5,FALSE)</f>
        <v>#N/A</v>
      </c>
      <c r="I539" s="30">
        <f t="shared" si="49"/>
        <v>246.29</v>
      </c>
      <c r="J539" s="25">
        <f>VLOOKUP(A539,Sheet!B$3:G$2921,6,0)</f>
        <v>246.29</v>
      </c>
      <c r="K539" s="26" t="e">
        <f t="shared" si="50"/>
        <v>#N/A</v>
      </c>
      <c r="L539" s="30">
        <f t="shared" si="51"/>
        <v>246.29</v>
      </c>
      <c r="N539" t="s">
        <v>4837</v>
      </c>
      <c r="O539" t="s">
        <v>3610</v>
      </c>
      <c r="P539" t="s">
        <v>83</v>
      </c>
      <c r="Q539">
        <v>0.35</v>
      </c>
      <c r="R539">
        <v>2797.54</v>
      </c>
      <c r="S539">
        <v>979.14</v>
      </c>
      <c r="V539" t="str">
        <f t="shared" si="52"/>
        <v>Е16-13-1кдем.=0,4</v>
      </c>
      <c r="W539" t="e">
        <f t="shared" si="53"/>
        <v>#N/A</v>
      </c>
      <c r="X539" t="s">
        <v>3610</v>
      </c>
      <c r="Y539" s="7" t="s">
        <v>83</v>
      </c>
      <c r="Z539" s="7">
        <v>0.35</v>
      </c>
      <c r="AA539" s="7">
        <v>2797.54</v>
      </c>
      <c r="AB539" s="37">
        <v>979.14</v>
      </c>
      <c r="AC539" s="37">
        <v>979.14</v>
      </c>
    </row>
    <row r="540" spans="1:29" x14ac:dyDescent="0.2">
      <c r="A540" s="5" t="s">
        <v>1843</v>
      </c>
      <c r="B540" s="21" t="str">
        <f>VLOOKUP(A540,Sheet!B$3:G$2921,2,0)</f>
        <v>Коробка [ящик] iз затискачами для
проводiв i кабелiв перерiзом жил до 6 мм2,
що установлюється на конструкцiї на
стiнi або колонi, кiлькiсть затискачiв у
коробцi до 10</v>
      </c>
      <c r="C540" s="22" t="str">
        <f>VLOOKUP(A540,Sheet!B$3:G$2921,3,0)</f>
        <v>шт</v>
      </c>
      <c r="D540" s="23">
        <v>7</v>
      </c>
      <c r="E540" s="24" t="e">
        <f>VLOOKUP(A540,N$3:S$1271,4,FALSE)</f>
        <v>#N/A</v>
      </c>
      <c r="F540" s="30">
        <f t="shared" si="48"/>
        <v>7</v>
      </c>
      <c r="G540" s="25">
        <f>VLOOKUP(A540,Sheet!B$3:G$2921,5,0)</f>
        <v>525.41999999999996</v>
      </c>
      <c r="H540" s="24" t="e">
        <f>VLOOKUP(A540,N$3:S$1271,5,FALSE)</f>
        <v>#N/A</v>
      </c>
      <c r="I540" s="30">
        <f t="shared" si="49"/>
        <v>525.41999999999996</v>
      </c>
      <c r="J540" s="25">
        <f>VLOOKUP(A540,Sheet!B$3:G$2921,6,0)</f>
        <v>525.41999999999996</v>
      </c>
      <c r="K540" s="26" t="e">
        <f t="shared" si="50"/>
        <v>#N/A</v>
      </c>
      <c r="L540" s="30">
        <f t="shared" si="51"/>
        <v>525.41999999999996</v>
      </c>
      <c r="N540" t="s">
        <v>889</v>
      </c>
      <c r="O540" t="s">
        <v>3611</v>
      </c>
      <c r="P540" t="s">
        <v>83</v>
      </c>
      <c r="Q540">
        <v>1.7806</v>
      </c>
      <c r="R540">
        <v>6706.16</v>
      </c>
      <c r="S540">
        <v>10394.549999999999</v>
      </c>
      <c r="V540" s="33" t="str">
        <f t="shared" si="52"/>
        <v>Е16-13-2</v>
      </c>
      <c r="W540" s="33" t="str">
        <f t="shared" si="53"/>
        <v>Е16-13-2</v>
      </c>
      <c r="X540" s="33" t="s">
        <v>3611</v>
      </c>
      <c r="Y540" s="34" t="s">
        <v>83</v>
      </c>
      <c r="Z540" s="34">
        <v>1.7806</v>
      </c>
      <c r="AA540" s="34">
        <v>6706.16</v>
      </c>
      <c r="AB540" s="34">
        <v>10394.549999999999</v>
      </c>
      <c r="AC540" s="34">
        <v>0</v>
      </c>
    </row>
    <row r="541" spans="1:29" x14ac:dyDescent="0.2">
      <c r="A541" s="5" t="s">
        <v>1847</v>
      </c>
      <c r="B541" s="21" t="str">
        <f>VLOOKUP(A541,Sheet!B$3:G$2921,2,0)</f>
        <v>Коробка [ящик] iз затискачами для
проводiв i кабелiв перерiзом жил до 6 мм2,
що установлюється на конструкцiї на
стiнi або колонi, кiлькiсть затискачiв у
коробцi до 20</v>
      </c>
      <c r="C541" s="22" t="str">
        <f>VLOOKUP(A541,Sheet!B$3:G$2921,3,0)</f>
        <v>шт</v>
      </c>
      <c r="D541" s="23">
        <v>2</v>
      </c>
      <c r="E541" s="24" t="e">
        <f>VLOOKUP(A541,N$3:S$1271,4,FALSE)</f>
        <v>#N/A</v>
      </c>
      <c r="F541" s="30">
        <f t="shared" si="48"/>
        <v>2</v>
      </c>
      <c r="G541" s="25">
        <f>VLOOKUP(A541,Sheet!B$3:G$2921,5,0)</f>
        <v>778.21</v>
      </c>
      <c r="H541" s="24" t="e">
        <f>VLOOKUP(A541,N$3:S$1271,5,FALSE)</f>
        <v>#N/A</v>
      </c>
      <c r="I541" s="30">
        <f t="shared" si="49"/>
        <v>778.21</v>
      </c>
      <c r="J541" s="25">
        <f>VLOOKUP(A541,Sheet!B$3:G$2921,6,0)</f>
        <v>778.21</v>
      </c>
      <c r="K541" s="26" t="e">
        <f t="shared" si="50"/>
        <v>#N/A</v>
      </c>
      <c r="L541" s="30">
        <f t="shared" si="51"/>
        <v>778.21</v>
      </c>
      <c r="N541" t="s">
        <v>4838</v>
      </c>
      <c r="O541" t="s">
        <v>3612</v>
      </c>
      <c r="P541" t="s">
        <v>83</v>
      </c>
      <c r="Q541">
        <v>1</v>
      </c>
      <c r="R541">
        <v>2682.46</v>
      </c>
      <c r="S541">
        <v>2682.46</v>
      </c>
      <c r="V541" t="str">
        <f t="shared" si="52"/>
        <v>Е16-13-2кдем.=0,4</v>
      </c>
      <c r="W541" t="e">
        <f t="shared" si="53"/>
        <v>#N/A</v>
      </c>
      <c r="X541" t="s">
        <v>3612</v>
      </c>
      <c r="Y541" s="7" t="s">
        <v>83</v>
      </c>
      <c r="Z541" s="7">
        <v>1</v>
      </c>
      <c r="AA541" s="7">
        <v>2682.46</v>
      </c>
      <c r="AB541" s="37">
        <v>2682.46</v>
      </c>
      <c r="AC541" s="37">
        <v>2682.46</v>
      </c>
    </row>
    <row r="542" spans="1:29" x14ac:dyDescent="0.2">
      <c r="A542" s="5" t="s">
        <v>1534</v>
      </c>
      <c r="B542" s="21" t="str">
        <f>VLOOKUP(A542,Sheet!B$3:G$2921,2,0)</f>
        <v>Установлення приладiв або апаратiв,
знятих перед транспортуванням</v>
      </c>
      <c r="C542" s="22" t="str">
        <f>VLOOKUP(A542,Sheet!B$3:G$2921,3,0)</f>
        <v>шт</v>
      </c>
      <c r="D542" s="23">
        <v>66</v>
      </c>
      <c r="E542" s="24">
        <f>VLOOKUP(A542,N$3:S$1271,4,FALSE)</f>
        <v>180</v>
      </c>
      <c r="F542" s="30">
        <f t="shared" si="48"/>
        <v>-114</v>
      </c>
      <c r="G542" s="25">
        <f>VLOOKUP(A542,Sheet!B$3:G$2921,5,0)</f>
        <v>117.29</v>
      </c>
      <c r="H542" s="24">
        <f>VLOOKUP(A542,N$3:S$1271,5,FALSE)</f>
        <v>116.83</v>
      </c>
      <c r="I542" s="30">
        <f t="shared" si="49"/>
        <v>0.46000000000000796</v>
      </c>
      <c r="J542" s="25">
        <f>VLOOKUP(A542,Sheet!B$3:G$2921,6,0)</f>
        <v>1172.9000000000001</v>
      </c>
      <c r="K542" s="26">
        <f t="shared" si="50"/>
        <v>1168.3</v>
      </c>
      <c r="L542" s="30">
        <f t="shared" si="51"/>
        <v>4.6000000000001364</v>
      </c>
      <c r="N542" t="s">
        <v>2890</v>
      </c>
      <c r="O542" t="s">
        <v>3613</v>
      </c>
      <c r="P542" t="s">
        <v>83</v>
      </c>
      <c r="Q542">
        <v>4.49</v>
      </c>
      <c r="R542">
        <v>21491.95</v>
      </c>
      <c r="S542">
        <v>22566.55</v>
      </c>
      <c r="V542" t="str">
        <f t="shared" si="52"/>
        <v>Е16-14-1</v>
      </c>
      <c r="W542" t="e">
        <f t="shared" si="53"/>
        <v>#N/A</v>
      </c>
      <c r="X542" t="s">
        <v>3613</v>
      </c>
      <c r="Y542" s="7" t="s">
        <v>83</v>
      </c>
      <c r="Z542" s="7">
        <v>4.49</v>
      </c>
      <c r="AA542" s="7">
        <v>21491.95</v>
      </c>
      <c r="AB542" s="37">
        <v>22566.55</v>
      </c>
      <c r="AC542" s="37">
        <v>22566.55</v>
      </c>
    </row>
    <row r="543" spans="1:29" x14ac:dyDescent="0.2">
      <c r="A543" s="5" t="s">
        <v>1707</v>
      </c>
      <c r="B543" s="21" t="str">
        <f>VLOOKUP(A543,Sheet!B$3:G$2921,2,0)</f>
        <v>Вимикач одноклавiшний заглибленого
типу при схованiй проводцi</v>
      </c>
      <c r="C543" s="22" t="str">
        <f>VLOOKUP(A543,Sheet!B$3:G$2921,3,0)</f>
        <v>100 шт</v>
      </c>
      <c r="D543" s="23">
        <v>0.02</v>
      </c>
      <c r="E543" s="24" t="e">
        <f>VLOOKUP(A543,N$3:S$1271,4,FALSE)</f>
        <v>#N/A</v>
      </c>
      <c r="F543" s="30">
        <f t="shared" si="48"/>
        <v>0.02</v>
      </c>
      <c r="G543" s="25">
        <f>VLOOKUP(A543,Sheet!B$3:G$2921,5,0)</f>
        <v>5819.04</v>
      </c>
      <c r="H543" s="24" t="e">
        <f>VLOOKUP(A543,N$3:S$1271,5,FALSE)</f>
        <v>#N/A</v>
      </c>
      <c r="I543" s="30">
        <f t="shared" si="49"/>
        <v>5819.04</v>
      </c>
      <c r="J543" s="25">
        <f>VLOOKUP(A543,Sheet!B$3:G$2921,6,0)</f>
        <v>116.38</v>
      </c>
      <c r="K543" s="26" t="e">
        <f t="shared" si="50"/>
        <v>#N/A</v>
      </c>
      <c r="L543" s="30">
        <f t="shared" si="51"/>
        <v>116.38</v>
      </c>
      <c r="N543" t="s">
        <v>787</v>
      </c>
      <c r="O543" t="s">
        <v>3614</v>
      </c>
      <c r="P543" t="s">
        <v>83</v>
      </c>
      <c r="Q543">
        <v>5.0999999999999996</v>
      </c>
      <c r="R543">
        <v>8617.5400000000009</v>
      </c>
      <c r="S543">
        <v>4739.6499999999996</v>
      </c>
      <c r="V543" s="33" t="str">
        <f t="shared" si="52"/>
        <v>Е16-14-12</v>
      </c>
      <c r="W543" s="33" t="str">
        <f t="shared" si="53"/>
        <v>Е16-14-12</v>
      </c>
      <c r="X543" s="33" t="s">
        <v>3614</v>
      </c>
      <c r="Y543" s="34" t="s">
        <v>83</v>
      </c>
      <c r="Z543" s="34">
        <v>5.0999999999999996</v>
      </c>
      <c r="AA543" s="34">
        <v>8617.5400000000009</v>
      </c>
      <c r="AB543" s="34">
        <v>4739.6499999999996</v>
      </c>
      <c r="AC543" s="34">
        <v>0</v>
      </c>
    </row>
    <row r="544" spans="1:29" x14ac:dyDescent="0.2">
      <c r="A544" s="5" t="s">
        <v>1709</v>
      </c>
      <c r="B544" s="21" t="str">
        <f>VLOOKUP(A544,Sheet!B$3:G$2921,2,0)</f>
        <v>Вимикач двоклавiшний заглибленого типу
при схованiй проводцi</v>
      </c>
      <c r="C544" s="22" t="str">
        <f>VLOOKUP(A544,Sheet!B$3:G$2921,3,0)</f>
        <v>100 шт</v>
      </c>
      <c r="D544" s="23">
        <v>0.03</v>
      </c>
      <c r="E544" s="24" t="e">
        <f>VLOOKUP(A544,N$3:S$1271,4,FALSE)</f>
        <v>#N/A</v>
      </c>
      <c r="F544" s="30">
        <f t="shared" si="48"/>
        <v>0.03</v>
      </c>
      <c r="G544" s="25">
        <f>VLOOKUP(A544,Sheet!B$3:G$2921,5,0)</f>
        <v>5819.04</v>
      </c>
      <c r="H544" s="24" t="e">
        <f>VLOOKUP(A544,N$3:S$1271,5,FALSE)</f>
        <v>#N/A</v>
      </c>
      <c r="I544" s="30">
        <f t="shared" si="49"/>
        <v>5819.04</v>
      </c>
      <c r="J544" s="25">
        <f>VLOOKUP(A544,Sheet!B$3:G$2921,6,0)</f>
        <v>174.57</v>
      </c>
      <c r="K544" s="26" t="e">
        <f t="shared" si="50"/>
        <v>#N/A</v>
      </c>
      <c r="L544" s="30">
        <f t="shared" si="51"/>
        <v>174.57</v>
      </c>
      <c r="N544" t="s">
        <v>1022</v>
      </c>
      <c r="O544" t="s">
        <v>3615</v>
      </c>
      <c r="P544" t="s">
        <v>83</v>
      </c>
      <c r="Q544">
        <v>1.6400000000000001</v>
      </c>
      <c r="R544">
        <v>6643.56</v>
      </c>
      <c r="S544">
        <v>7972.27</v>
      </c>
      <c r="V544" s="33" t="str">
        <f t="shared" si="52"/>
        <v>Е16-14-13</v>
      </c>
      <c r="W544" s="33" t="str">
        <f t="shared" si="53"/>
        <v>Е16-14-13</v>
      </c>
      <c r="X544" s="33" t="s">
        <v>3615</v>
      </c>
      <c r="Y544" s="34" t="s">
        <v>83</v>
      </c>
      <c r="Z544" s="34">
        <v>1.6400000000000001</v>
      </c>
      <c r="AA544" s="34">
        <v>6643.56</v>
      </c>
      <c r="AB544" s="34">
        <v>7972.27</v>
      </c>
      <c r="AC544" s="34">
        <v>0</v>
      </c>
    </row>
    <row r="545" spans="1:29" x14ac:dyDescent="0.2">
      <c r="A545" s="5" t="s">
        <v>1703</v>
      </c>
      <c r="B545" s="21" t="str">
        <f>VLOOKUP(A545,Sheet!B$3:G$2921,2,0)</f>
        <v>Розетка штепсельна заглибленого типу
при схованiй проводцi</v>
      </c>
      <c r="C545" s="22" t="str">
        <f>VLOOKUP(A545,Sheet!B$3:G$2921,3,0)</f>
        <v>100 шт</v>
      </c>
      <c r="D545" s="23">
        <v>0.47</v>
      </c>
      <c r="E545" s="24" t="e">
        <f>VLOOKUP(A545,N$3:S$1271,4,FALSE)</f>
        <v>#N/A</v>
      </c>
      <c r="F545" s="30">
        <f t="shared" si="48"/>
        <v>0.47</v>
      </c>
      <c r="G545" s="25">
        <f>VLOOKUP(A545,Sheet!B$3:G$2921,5,0)</f>
        <v>6400.88</v>
      </c>
      <c r="H545" s="24" t="e">
        <f>VLOOKUP(A545,N$3:S$1271,5,FALSE)</f>
        <v>#N/A</v>
      </c>
      <c r="I545" s="30">
        <f t="shared" si="49"/>
        <v>6400.88</v>
      </c>
      <c r="J545" s="25">
        <f>VLOOKUP(A545,Sheet!B$3:G$2921,6,0)</f>
        <v>3008.41</v>
      </c>
      <c r="K545" s="26" t="e">
        <f t="shared" si="50"/>
        <v>#N/A</v>
      </c>
      <c r="L545" s="30">
        <f t="shared" si="51"/>
        <v>3008.41</v>
      </c>
      <c r="N545" t="s">
        <v>802</v>
      </c>
      <c r="O545" t="s">
        <v>3616</v>
      </c>
      <c r="P545" t="s">
        <v>83</v>
      </c>
      <c r="Q545">
        <v>5.3</v>
      </c>
      <c r="R545">
        <v>8394.42</v>
      </c>
      <c r="S545">
        <v>2182.5500000000002</v>
      </c>
      <c r="V545" s="33" t="str">
        <f t="shared" si="52"/>
        <v>Е16-14-14</v>
      </c>
      <c r="W545" s="33" t="str">
        <f t="shared" si="53"/>
        <v>Е16-14-14</v>
      </c>
      <c r="X545" s="33" t="s">
        <v>3616</v>
      </c>
      <c r="Y545" s="34" t="s">
        <v>83</v>
      </c>
      <c r="Z545" s="34">
        <v>5.3</v>
      </c>
      <c r="AA545" s="34">
        <v>8394.42</v>
      </c>
      <c r="AB545" s="34">
        <v>2182.5500000000002</v>
      </c>
      <c r="AC545" s="34">
        <v>0</v>
      </c>
    </row>
    <row r="546" spans="1:29" x14ac:dyDescent="0.2">
      <c r="A546" s="5" t="s">
        <v>1530</v>
      </c>
      <c r="B546" s="21" t="str">
        <f>VLOOKUP(A546,Sheet!B$3:G$2921,2,0)</f>
        <v>Щиток освiтлювальний, що
установлюється розпiрними дюбелями на
стiнi, маса щитка до 6 кг</v>
      </c>
      <c r="C546" s="22" t="str">
        <f>VLOOKUP(A546,Sheet!B$3:G$2921,3,0)</f>
        <v>шт</v>
      </c>
      <c r="D546" s="23">
        <v>2</v>
      </c>
      <c r="E546" s="24">
        <f>VLOOKUP(A546,N$3:S$1271,4,FALSE)</f>
        <v>12</v>
      </c>
      <c r="F546" s="30">
        <f t="shared" si="48"/>
        <v>-10</v>
      </c>
      <c r="G546" s="25">
        <f>VLOOKUP(A546,Sheet!B$3:G$2921,5,0)</f>
        <v>1109.8800000000001</v>
      </c>
      <c r="H546" s="24">
        <f>VLOOKUP(A546,N$3:S$1271,5,FALSE)</f>
        <v>354.04</v>
      </c>
      <c r="I546" s="30">
        <f t="shared" si="49"/>
        <v>755.84000000000015</v>
      </c>
      <c r="J546" s="25">
        <f>VLOOKUP(A546,Sheet!B$3:G$2921,6,0)</f>
        <v>2219.7600000000002</v>
      </c>
      <c r="K546" s="26">
        <f t="shared" si="50"/>
        <v>708.08</v>
      </c>
      <c r="L546" s="30">
        <f t="shared" si="51"/>
        <v>1511.6800000000003</v>
      </c>
      <c r="N546" t="s">
        <v>813</v>
      </c>
      <c r="O546" t="s">
        <v>3617</v>
      </c>
      <c r="P546" t="s">
        <v>83</v>
      </c>
      <c r="Q546">
        <v>1.1000000000000001</v>
      </c>
      <c r="R546">
        <v>9233.85</v>
      </c>
      <c r="S546">
        <v>1385.08</v>
      </c>
      <c r="V546" s="33" t="str">
        <f t="shared" si="52"/>
        <v>Е16-14-15</v>
      </c>
      <c r="W546" s="33" t="str">
        <f t="shared" si="53"/>
        <v>Е16-14-15</v>
      </c>
      <c r="X546" s="33" t="s">
        <v>3617</v>
      </c>
      <c r="Y546" s="34" t="s">
        <v>83</v>
      </c>
      <c r="Z546" s="34">
        <v>1.1000000000000001</v>
      </c>
      <c r="AA546" s="34">
        <v>9233.85</v>
      </c>
      <c r="AB546" s="34">
        <v>1385.08</v>
      </c>
      <c r="AC546" s="34">
        <v>0</v>
      </c>
    </row>
    <row r="547" spans="1:29" x14ac:dyDescent="0.2">
      <c r="A547" s="5" t="s">
        <v>1699</v>
      </c>
      <c r="B547" s="21" t="str">
        <f>VLOOKUP(A547,Sheet!B$3:G$2921,2,0)</f>
        <v>Лiчильник трифазний, що
установлюється на готовiй основi</v>
      </c>
      <c r="C547" s="22" t="str">
        <f>VLOOKUP(A547,Sheet!B$3:G$2921,3,0)</f>
        <v>шт</v>
      </c>
      <c r="D547" s="23">
        <v>1</v>
      </c>
      <c r="E547" s="24" t="e">
        <f>VLOOKUP(A547,N$3:S$1271,4,FALSE)</f>
        <v>#N/A</v>
      </c>
      <c r="F547" s="30">
        <f t="shared" si="48"/>
        <v>1</v>
      </c>
      <c r="G547" s="25">
        <f>VLOOKUP(A547,Sheet!B$3:G$2921,5,0)</f>
        <v>128.35</v>
      </c>
      <c r="H547" s="24" t="e">
        <f>VLOOKUP(A547,N$3:S$1271,5,FALSE)</f>
        <v>#N/A</v>
      </c>
      <c r="I547" s="30">
        <f t="shared" si="49"/>
        <v>128.35</v>
      </c>
      <c r="J547" s="25">
        <f>VLOOKUP(A547,Sheet!B$3:G$2921,6,0)</f>
        <v>128.35</v>
      </c>
      <c r="K547" s="26" t="e">
        <f t="shared" si="50"/>
        <v>#N/A</v>
      </c>
      <c r="L547" s="30">
        <f t="shared" si="51"/>
        <v>128.35</v>
      </c>
      <c r="N547" t="s">
        <v>1120</v>
      </c>
      <c r="O547" t="s">
        <v>3618</v>
      </c>
      <c r="P547" t="s">
        <v>83</v>
      </c>
      <c r="Q547">
        <v>3.78</v>
      </c>
      <c r="R547">
        <v>8331.9599999999991</v>
      </c>
      <c r="S547">
        <v>2916.19</v>
      </c>
      <c r="V547" s="33" t="str">
        <f t="shared" si="52"/>
        <v>Е16-14-16</v>
      </c>
      <c r="W547" s="33" t="str">
        <f t="shared" si="53"/>
        <v>Е16-14-16</v>
      </c>
      <c r="X547" s="33" t="s">
        <v>3618</v>
      </c>
      <c r="Y547" s="34" t="s">
        <v>83</v>
      </c>
      <c r="Z547" s="34">
        <v>3.78</v>
      </c>
      <c r="AA547" s="34">
        <v>8331.9599999999991</v>
      </c>
      <c r="AB547" s="34">
        <v>2916.19</v>
      </c>
      <c r="AC547" s="34">
        <v>0</v>
      </c>
    </row>
    <row r="548" spans="1:29" x14ac:dyDescent="0.2">
      <c r="A548" s="5" t="s">
        <v>1518</v>
      </c>
      <c r="B548" s="21" t="str">
        <f>VLOOKUP(A548,Sheet!B$3:G$2921,2,0)</f>
        <v>Прилад вимiрювання i захисту, кiлькiсть
кiнцiв, що пiдключаються, до 2</v>
      </c>
      <c r="C548" s="22" t="str">
        <f>VLOOKUP(A548,Sheet!B$3:G$2921,3,0)</f>
        <v>шт</v>
      </c>
      <c r="D548" s="23">
        <v>14</v>
      </c>
      <c r="E548" s="24">
        <f>VLOOKUP(A548,N$3:S$1271,4,FALSE)</f>
        <v>150</v>
      </c>
      <c r="F548" s="30">
        <f t="shared" si="48"/>
        <v>-136</v>
      </c>
      <c r="G548" s="25">
        <f>VLOOKUP(A548,Sheet!B$3:G$2921,5,0)</f>
        <v>115.16</v>
      </c>
      <c r="H548" s="24">
        <f>VLOOKUP(A548,N$3:S$1271,5,FALSE)</f>
        <v>113.36</v>
      </c>
      <c r="I548" s="30">
        <f t="shared" si="49"/>
        <v>1.7999999999999972</v>
      </c>
      <c r="J548" s="25">
        <f>VLOOKUP(A548,Sheet!B$3:G$2921,6,0)</f>
        <v>1151.5999999999999</v>
      </c>
      <c r="K548" s="26">
        <f t="shared" si="50"/>
        <v>1133.5999999999999</v>
      </c>
      <c r="L548" s="30">
        <f t="shared" si="51"/>
        <v>18</v>
      </c>
      <c r="N548" t="s">
        <v>854</v>
      </c>
      <c r="O548" t="s">
        <v>3619</v>
      </c>
      <c r="P548" t="s">
        <v>83</v>
      </c>
      <c r="Q548">
        <v>0.90999999999999992</v>
      </c>
      <c r="R548">
        <v>11025.45</v>
      </c>
      <c r="S548">
        <v>4740.9399999999996</v>
      </c>
      <c r="V548" s="33" t="str">
        <f t="shared" si="52"/>
        <v>Е16-14-17</v>
      </c>
      <c r="W548" s="33" t="str">
        <f t="shared" si="53"/>
        <v>Е16-14-17</v>
      </c>
      <c r="X548" s="33" t="s">
        <v>3619</v>
      </c>
      <c r="Y548" s="34" t="s">
        <v>83</v>
      </c>
      <c r="Z548" s="34">
        <v>0.90999999999999992</v>
      </c>
      <c r="AA548" s="34">
        <v>11025.45</v>
      </c>
      <c r="AB548" s="34">
        <v>4740.9399999999996</v>
      </c>
      <c r="AC548" s="34">
        <v>0</v>
      </c>
    </row>
    <row r="549" spans="1:29" x14ac:dyDescent="0.2">
      <c r="A549" s="5" t="s">
        <v>1546</v>
      </c>
      <c r="B549" s="21" t="str">
        <f>VLOOKUP(A549,Sheet!B$3:G$2921,2,0)</f>
        <v>Апарат керування i сигналiзацiї, кiлькiсть
кiнцiв, що пiдключаються, до 2</v>
      </c>
      <c r="C549" s="22" t="str">
        <f>VLOOKUP(A549,Sheet!B$3:G$2921,3,0)</f>
        <v>шт</v>
      </c>
      <c r="D549" s="23">
        <v>21</v>
      </c>
      <c r="E549" s="24">
        <f>VLOOKUP(A549,N$3:S$1271,4,FALSE)</f>
        <v>108</v>
      </c>
      <c r="F549" s="30">
        <f t="shared" si="48"/>
        <v>-87</v>
      </c>
      <c r="G549" s="25">
        <f>VLOOKUP(A549,Sheet!B$3:G$2921,5,0)</f>
        <v>116.08</v>
      </c>
      <c r="H549" s="24">
        <f>VLOOKUP(A549,N$3:S$1271,5,FALSE)</f>
        <v>113.36</v>
      </c>
      <c r="I549" s="30">
        <f t="shared" si="49"/>
        <v>2.7199999999999989</v>
      </c>
      <c r="J549" s="25">
        <f>VLOOKUP(A549,Sheet!B$3:G$2921,6,0)</f>
        <v>1741.2</v>
      </c>
      <c r="K549" s="26">
        <f t="shared" si="50"/>
        <v>1813.76</v>
      </c>
      <c r="L549" s="30">
        <f t="shared" si="51"/>
        <v>-72.559999999999945</v>
      </c>
      <c r="N549" t="s">
        <v>2891</v>
      </c>
      <c r="O549" t="s">
        <v>3620</v>
      </c>
      <c r="P549" t="s">
        <v>83</v>
      </c>
      <c r="Q549">
        <v>0.02</v>
      </c>
      <c r="R549">
        <v>10074.870000000001</v>
      </c>
      <c r="S549">
        <v>201.5</v>
      </c>
      <c r="V549" t="str">
        <f t="shared" si="52"/>
        <v>Е16-14-18</v>
      </c>
      <c r="W549" t="e">
        <f t="shared" si="53"/>
        <v>#N/A</v>
      </c>
      <c r="X549" t="s">
        <v>3620</v>
      </c>
      <c r="Y549" s="7" t="s">
        <v>83</v>
      </c>
      <c r="Z549" s="7">
        <v>0.02</v>
      </c>
      <c r="AA549" s="7">
        <v>10074.870000000001</v>
      </c>
      <c r="AB549" s="37">
        <v>201.5</v>
      </c>
      <c r="AC549" s="37">
        <v>201.5</v>
      </c>
    </row>
    <row r="550" spans="1:29" x14ac:dyDescent="0.2">
      <c r="A550" s="5" t="s">
        <v>2451</v>
      </c>
      <c r="B550" s="21" t="str">
        <f>VLOOKUP(A550,Sheet!B$3:G$2921,2,0)</f>
        <v>Демонтаж самоутримних ізольованих
проводів напругою від 0,4 кВ до 1 кВ з
використанням автогідропідіймача</v>
      </c>
      <c r="C550" s="22" t="str">
        <f>VLOOKUP(A550,Sheet!B$3:G$2921,3,0)</f>
        <v>100 м</v>
      </c>
      <c r="D550" s="23">
        <v>0.9</v>
      </c>
      <c r="E550" s="24" t="e">
        <f>VLOOKUP(A550,N$3:S$1271,4,FALSE)</f>
        <v>#N/A</v>
      </c>
      <c r="F550" s="30">
        <f t="shared" si="48"/>
        <v>0.9</v>
      </c>
      <c r="G550" s="25">
        <f>VLOOKUP(A550,Sheet!B$3:G$2921,5,0)</f>
        <v>2147.86</v>
      </c>
      <c r="H550" s="24" t="e">
        <f>VLOOKUP(A550,N$3:S$1271,5,FALSE)</f>
        <v>#N/A</v>
      </c>
      <c r="I550" s="30">
        <f t="shared" si="49"/>
        <v>2147.86</v>
      </c>
      <c r="J550" s="25">
        <f>VLOOKUP(A550,Sheet!B$3:G$2921,6,0)</f>
        <v>1933.07</v>
      </c>
      <c r="K550" s="26" t="e">
        <f t="shared" si="50"/>
        <v>#N/A</v>
      </c>
      <c r="L550" s="30">
        <f t="shared" si="51"/>
        <v>1933.07</v>
      </c>
      <c r="N550" t="s">
        <v>2892</v>
      </c>
      <c r="O550" t="s">
        <v>3621</v>
      </c>
      <c r="P550" t="s">
        <v>83</v>
      </c>
      <c r="Q550">
        <v>0.5</v>
      </c>
      <c r="R550">
        <v>10206.290000000001</v>
      </c>
      <c r="S550">
        <v>2653.64</v>
      </c>
      <c r="V550" t="str">
        <f t="shared" si="52"/>
        <v>Е16-14-19</v>
      </c>
      <c r="W550" t="e">
        <f t="shared" si="53"/>
        <v>#N/A</v>
      </c>
      <c r="X550" t="s">
        <v>3621</v>
      </c>
      <c r="Y550" s="7" t="s">
        <v>83</v>
      </c>
      <c r="Z550" s="7">
        <v>0.5</v>
      </c>
      <c r="AA550" s="7">
        <v>10206.290000000001</v>
      </c>
      <c r="AB550" s="37">
        <v>2653.64</v>
      </c>
      <c r="AC550" s="37">
        <v>2653.64</v>
      </c>
    </row>
    <row r="551" spans="1:29" x14ac:dyDescent="0.2">
      <c r="A551" s="5" t="s">
        <v>1819</v>
      </c>
      <c r="B551" s="21" t="str">
        <f>VLOOKUP(A551,Sheet!B$3:G$2921,2,0)</f>
        <v>Пристрої, що заземлюють. Вимірювання
опору розтіканню струму контуру з
діагоналлю до 200 м (горизонтальний
контур заземлення- провідник плоский 30х3,
5)</v>
      </c>
      <c r="C551" s="22" t="str">
        <f>VLOOKUP(A551,Sheet!B$3:G$2921,3,0)</f>
        <v>Вимір.</v>
      </c>
      <c r="D551" s="23">
        <v>6</v>
      </c>
      <c r="E551" s="24" t="e">
        <f>VLOOKUP(A551,N$3:S$1271,4,FALSE)</f>
        <v>#N/A</v>
      </c>
      <c r="F551" s="30">
        <f t="shared" si="48"/>
        <v>6</v>
      </c>
      <c r="G551" s="25">
        <f>VLOOKUP(A551,Sheet!B$3:G$2921,5,0)</f>
        <v>227.28</v>
      </c>
      <c r="H551" s="24" t="e">
        <f>VLOOKUP(A551,N$3:S$1271,5,FALSE)</f>
        <v>#N/A</v>
      </c>
      <c r="I551" s="30">
        <f t="shared" si="49"/>
        <v>227.28</v>
      </c>
      <c r="J551" s="25">
        <f>VLOOKUP(A551,Sheet!B$3:G$2921,6,0)</f>
        <v>1363.68</v>
      </c>
      <c r="K551" s="26" t="e">
        <f t="shared" si="50"/>
        <v>#N/A</v>
      </c>
      <c r="L551" s="30">
        <f t="shared" si="51"/>
        <v>1363.68</v>
      </c>
      <c r="N551" t="s">
        <v>4839</v>
      </c>
      <c r="O551" t="s">
        <v>3622</v>
      </c>
      <c r="P551" t="s">
        <v>83</v>
      </c>
      <c r="Q551">
        <v>1.85</v>
      </c>
      <c r="R551">
        <v>7735.29</v>
      </c>
      <c r="S551">
        <v>2707.35</v>
      </c>
      <c r="V551" t="str">
        <f t="shared" si="52"/>
        <v>Е16-14-1кдем.=0,4</v>
      </c>
      <c r="W551" t="e">
        <f t="shared" si="53"/>
        <v>#N/A</v>
      </c>
      <c r="X551" t="s">
        <v>3622</v>
      </c>
      <c r="Y551" s="7" t="s">
        <v>83</v>
      </c>
      <c r="Z551" s="7">
        <v>1.85</v>
      </c>
      <c r="AA551" s="7">
        <v>7735.29</v>
      </c>
      <c r="AB551" s="37">
        <v>2707.35</v>
      </c>
      <c r="AC551" s="37">
        <v>2707.35</v>
      </c>
    </row>
    <row r="552" spans="1:29" x14ac:dyDescent="0.2">
      <c r="A552" s="5" t="s">
        <v>1824</v>
      </c>
      <c r="B552" s="21" t="str">
        <f>VLOOKUP(A552,Sheet!B$3:G$2921,2,0)</f>
        <v>Пристрої, що заземлюють. Перевірка
наявності кола між заземлителями і
заземленими елементами (вертикальний та
горизонтальний контур заземлення-
провідник плоский 30х3,5; штир заземлення
оцинк. d=20мм L=1,5м 219/20ST)</v>
      </c>
      <c r="C552" s="22" t="str">
        <f>VLOOKUP(A552,Sheet!B$3:G$2921,3,0)</f>
        <v>100_точ.</v>
      </c>
      <c r="D552" s="23">
        <v>0.06</v>
      </c>
      <c r="E552" s="24" t="e">
        <f>VLOOKUP(A552,N$3:S$1271,4,FALSE)</f>
        <v>#N/A</v>
      </c>
      <c r="F552" s="30">
        <f t="shared" si="48"/>
        <v>0.06</v>
      </c>
      <c r="G552" s="25">
        <f>VLOOKUP(A552,Sheet!B$3:G$2921,5,0)</f>
        <v>1287.92</v>
      </c>
      <c r="H552" s="24" t="e">
        <f>VLOOKUP(A552,N$3:S$1271,5,FALSE)</f>
        <v>#N/A</v>
      </c>
      <c r="I552" s="30">
        <f t="shared" si="49"/>
        <v>1287.92</v>
      </c>
      <c r="J552" s="25">
        <f>VLOOKUP(A552,Sheet!B$3:G$2921,6,0)</f>
        <v>77.28</v>
      </c>
      <c r="K552" s="26" t="e">
        <f t="shared" si="50"/>
        <v>#N/A</v>
      </c>
      <c r="L552" s="30">
        <f t="shared" si="51"/>
        <v>77.28</v>
      </c>
      <c r="N552" t="s">
        <v>2893</v>
      </c>
      <c r="O552" t="s">
        <v>3623</v>
      </c>
      <c r="P552" t="s">
        <v>83</v>
      </c>
      <c r="Q552">
        <v>3.4799999999999995</v>
      </c>
      <c r="R552">
        <v>16532.41</v>
      </c>
      <c r="S552">
        <v>3967.78</v>
      </c>
      <c r="V552" t="str">
        <f t="shared" si="52"/>
        <v>Е16-14-2</v>
      </c>
      <c r="W552" t="e">
        <f t="shared" si="53"/>
        <v>#N/A</v>
      </c>
      <c r="X552" t="s">
        <v>3623</v>
      </c>
      <c r="Y552" s="7" t="s">
        <v>83</v>
      </c>
      <c r="Z552" s="7">
        <v>3.4799999999999995</v>
      </c>
      <c r="AA552" s="7">
        <v>16532.41</v>
      </c>
      <c r="AB552" s="37">
        <v>3967.78</v>
      </c>
      <c r="AC552" s="37">
        <v>3967.78</v>
      </c>
    </row>
    <row r="553" spans="1:29" x14ac:dyDescent="0.2">
      <c r="A553" s="5" t="s">
        <v>1822</v>
      </c>
      <c r="B553" s="21" t="str">
        <f>VLOOKUP(A553,Sheet!B$3:G$2921,2,0)</f>
        <v>Пристрої, що заземлюють. Визначення
питомого опору грунту</v>
      </c>
      <c r="C553" s="22" t="str">
        <f>VLOOKUP(A553,Sheet!B$3:G$2921,3,0)</f>
        <v>Вимір.</v>
      </c>
      <c r="D553" s="23">
        <v>1</v>
      </c>
      <c r="E553" s="24" t="e">
        <f>VLOOKUP(A553,N$3:S$1271,4,FALSE)</f>
        <v>#N/A</v>
      </c>
      <c r="F553" s="30">
        <f t="shared" si="48"/>
        <v>1</v>
      </c>
      <c r="G553" s="25">
        <f>VLOOKUP(A553,Sheet!B$3:G$2921,5,0)</f>
        <v>303.04000000000002</v>
      </c>
      <c r="H553" s="24" t="e">
        <f>VLOOKUP(A553,N$3:S$1271,5,FALSE)</f>
        <v>#N/A</v>
      </c>
      <c r="I553" s="30">
        <f t="shared" si="49"/>
        <v>303.04000000000002</v>
      </c>
      <c r="J553" s="25">
        <f>VLOOKUP(A553,Sheet!B$3:G$2921,6,0)</f>
        <v>303.04000000000002</v>
      </c>
      <c r="K553" s="26" t="e">
        <f t="shared" si="50"/>
        <v>#N/A</v>
      </c>
      <c r="L553" s="30">
        <f t="shared" si="51"/>
        <v>303.04000000000002</v>
      </c>
      <c r="N553" t="s">
        <v>2107</v>
      </c>
      <c r="O553" t="s">
        <v>3624</v>
      </c>
      <c r="P553" t="s">
        <v>83</v>
      </c>
      <c r="Q553">
        <v>0.28000000000000003</v>
      </c>
      <c r="R553">
        <v>11642.31</v>
      </c>
      <c r="S553">
        <v>1746.35</v>
      </c>
      <c r="V553" s="33" t="str">
        <f t="shared" si="52"/>
        <v>Е16-14-20</v>
      </c>
      <c r="W553" s="33" t="str">
        <f t="shared" si="53"/>
        <v>Е16-14-20</v>
      </c>
      <c r="X553" s="33" t="s">
        <v>3624</v>
      </c>
      <c r="Y553" s="34" t="s">
        <v>83</v>
      </c>
      <c r="Z553" s="34">
        <v>0.28000000000000003</v>
      </c>
      <c r="AA553" s="34">
        <v>11642.31</v>
      </c>
      <c r="AB553" s="34">
        <v>1746.35</v>
      </c>
      <c r="AC553" s="34">
        <v>0</v>
      </c>
    </row>
    <row r="554" spans="1:29" x14ac:dyDescent="0.2">
      <c r="A554" s="5" t="s">
        <v>526</v>
      </c>
      <c r="B554" s="21" t="str">
        <f>VLOOKUP(A554,Sheet!B$3:G$2921,2,0)</f>
        <v>Улаштування вентиляційних ґрат у
гіпсокартонній стіні (лючків пластикових)</v>
      </c>
      <c r="C554" s="22" t="str">
        <f>VLOOKUP(A554,Sheet!B$3:G$2921,3,0)</f>
        <v>100 шт</v>
      </c>
      <c r="D554" s="23">
        <v>0.01</v>
      </c>
      <c r="E554" s="24" t="e">
        <f>VLOOKUP(A554,N$3:S$1271,4,FALSE)</f>
        <v>#N/A</v>
      </c>
      <c r="F554" s="30">
        <f t="shared" si="48"/>
        <v>0.01</v>
      </c>
      <c r="G554" s="25">
        <f>VLOOKUP(A554,Sheet!B$3:G$2921,5,0)</f>
        <v>1069.72</v>
      </c>
      <c r="H554" s="24" t="e">
        <f>VLOOKUP(A554,N$3:S$1271,5,FALSE)</f>
        <v>#N/A</v>
      </c>
      <c r="I554" s="30">
        <f t="shared" si="49"/>
        <v>1069.72</v>
      </c>
      <c r="J554" s="25">
        <f>VLOOKUP(A554,Sheet!B$3:G$2921,6,0)</f>
        <v>10.7</v>
      </c>
      <c r="K554" s="26" t="e">
        <f t="shared" si="50"/>
        <v>#N/A</v>
      </c>
      <c r="L554" s="30">
        <f t="shared" si="51"/>
        <v>10.7</v>
      </c>
      <c r="N554" t="s">
        <v>2894</v>
      </c>
      <c r="O554" t="s">
        <v>3625</v>
      </c>
      <c r="P554" t="s">
        <v>83</v>
      </c>
      <c r="Q554">
        <v>0.32999999999999996</v>
      </c>
      <c r="R554">
        <v>11376.12</v>
      </c>
      <c r="S554">
        <v>1365.13</v>
      </c>
      <c r="V554" t="str">
        <f t="shared" si="52"/>
        <v>Е16-14-21</v>
      </c>
      <c r="W554" t="e">
        <f t="shared" si="53"/>
        <v>#N/A</v>
      </c>
      <c r="X554" t="s">
        <v>3625</v>
      </c>
      <c r="Y554" s="7" t="s">
        <v>83</v>
      </c>
      <c r="Z554" s="7">
        <v>0.32999999999999996</v>
      </c>
      <c r="AA554" s="7">
        <v>11376.12</v>
      </c>
      <c r="AB554" s="37">
        <v>1365.13</v>
      </c>
      <c r="AC554" s="37">
        <v>1365.13</v>
      </c>
    </row>
    <row r="555" spans="1:29" x14ac:dyDescent="0.2">
      <c r="A555" s="5" t="s">
        <v>614</v>
      </c>
      <c r="B555" s="21" t="str">
        <f>VLOOKUP(A555,Sheet!B$3:G$2921,2,0)</f>
        <v>Облицювання фасадів плитами з
пенополістиролу на розчинній суміші
"Ceresit-85" із пристроєм декоративних
елементів, облицювання з землі, лісів,
риштованнь (Теплоiзоляцiя виробами з
пiнопласту )</v>
      </c>
      <c r="C555" s="22" t="str">
        <f>VLOOKUP(A555,Sheet!B$3:G$2921,3,0)</f>
        <v>100 м2</v>
      </c>
      <c r="D555" s="23">
        <v>0.61199999999999999</v>
      </c>
      <c r="E555" s="24" t="e">
        <f>VLOOKUP(A555,N$3:S$1271,4,FALSE)</f>
        <v>#N/A</v>
      </c>
      <c r="F555" s="30">
        <f t="shared" si="48"/>
        <v>0.61199999999999999</v>
      </c>
      <c r="G555" s="25">
        <f>VLOOKUP(A555,Sheet!B$3:G$2921,5,0)</f>
        <v>6258.88</v>
      </c>
      <c r="H555" s="24" t="e">
        <f>VLOOKUP(A555,N$3:S$1271,5,FALSE)</f>
        <v>#N/A</v>
      </c>
      <c r="I555" s="30">
        <f t="shared" si="49"/>
        <v>6258.88</v>
      </c>
      <c r="J555" s="25">
        <f>VLOOKUP(A555,Sheet!B$3:G$2921,6,0)</f>
        <v>3830.43</v>
      </c>
      <c r="K555" s="26" t="e">
        <f t="shared" si="50"/>
        <v>#N/A</v>
      </c>
      <c r="L555" s="30">
        <f t="shared" si="51"/>
        <v>3830.43</v>
      </c>
      <c r="N555" t="s">
        <v>987</v>
      </c>
      <c r="O555" t="s">
        <v>3626</v>
      </c>
      <c r="P555" t="s">
        <v>83</v>
      </c>
      <c r="Q555">
        <v>0.9900000000000001</v>
      </c>
      <c r="R555">
        <v>11425.16</v>
      </c>
      <c r="S555">
        <v>2399.2800000000002</v>
      </c>
      <c r="V555" s="33" t="str">
        <f t="shared" si="52"/>
        <v>Е16-14-22</v>
      </c>
      <c r="W555" s="33" t="str">
        <f t="shared" si="53"/>
        <v>Е16-14-22</v>
      </c>
      <c r="X555" s="33" t="s">
        <v>3626</v>
      </c>
      <c r="Y555" s="34" t="s">
        <v>83</v>
      </c>
      <c r="Z555" s="34">
        <v>0.9900000000000001</v>
      </c>
      <c r="AA555" s="34">
        <v>11425.16</v>
      </c>
      <c r="AB555" s="34">
        <v>2399.2800000000002</v>
      </c>
      <c r="AC555" s="34">
        <v>0</v>
      </c>
    </row>
    <row r="556" spans="1:29" x14ac:dyDescent="0.2">
      <c r="A556" s="5" t="s">
        <v>617</v>
      </c>
      <c r="B556" s="21" t="str">
        <f>VLOOKUP(A556,Sheet!B$3:G$2921,2,0)</f>
        <v>Оклеювання стiн тканинами (Гiдроiзоляцiя
з Профільованоі мембрани Planter standart
ТехноНІКОЛЬ)</v>
      </c>
      <c r="C556" s="22" t="str">
        <f>VLOOKUP(A556,Sheet!B$3:G$2921,3,0)</f>
        <v>100м2</v>
      </c>
      <c r="D556" s="23">
        <v>0.61199999999999999</v>
      </c>
      <c r="E556" s="24" t="e">
        <f>VLOOKUP(A556,N$3:S$1271,4,FALSE)</f>
        <v>#N/A</v>
      </c>
      <c r="F556" s="30">
        <f t="shared" si="48"/>
        <v>0.61199999999999999</v>
      </c>
      <c r="G556" s="25">
        <f>VLOOKUP(A556,Sheet!B$3:G$2921,5,0)</f>
        <v>2420.7399999999998</v>
      </c>
      <c r="H556" s="24" t="e">
        <f>VLOOKUP(A556,N$3:S$1271,5,FALSE)</f>
        <v>#N/A</v>
      </c>
      <c r="I556" s="30">
        <f t="shared" si="49"/>
        <v>2420.7399999999998</v>
      </c>
      <c r="J556" s="25">
        <f>VLOOKUP(A556,Sheet!B$3:G$2921,6,0)</f>
        <v>1481.49</v>
      </c>
      <c r="K556" s="26" t="e">
        <f t="shared" si="50"/>
        <v>#N/A</v>
      </c>
      <c r="L556" s="30">
        <f t="shared" si="51"/>
        <v>1481.49</v>
      </c>
      <c r="N556" t="s">
        <v>4840</v>
      </c>
      <c r="O556" t="s">
        <v>3627</v>
      </c>
      <c r="P556" t="s">
        <v>83</v>
      </c>
      <c r="Q556">
        <v>0.30000000000000004</v>
      </c>
      <c r="R556">
        <v>6084.47</v>
      </c>
      <c r="S556">
        <v>1825.34</v>
      </c>
      <c r="V556" t="str">
        <f t="shared" si="52"/>
        <v>Е16-14-2кдем.=0,4</v>
      </c>
      <c r="W556" t="e">
        <f t="shared" si="53"/>
        <v>#N/A</v>
      </c>
      <c r="X556" t="s">
        <v>3627</v>
      </c>
      <c r="Y556" s="7" t="s">
        <v>83</v>
      </c>
      <c r="Z556" s="7">
        <v>0.30000000000000004</v>
      </c>
      <c r="AA556" s="7">
        <v>6084.47</v>
      </c>
      <c r="AB556" s="37">
        <v>1825.34</v>
      </c>
      <c r="AC556" s="37">
        <v>1825.34</v>
      </c>
    </row>
    <row r="557" spans="1:29" x14ac:dyDescent="0.2">
      <c r="A557" s="5" t="s">
        <v>2207</v>
      </c>
      <c r="B557" s="21" t="str">
        <f>VLOOKUP(A557,Sheet!B$3:G$2921,2,0)</f>
        <v>Під'єднання нових ділянок трубопроводу до
існуючих мереж водопостачання чи
опалення діаметром 150 мм</v>
      </c>
      <c r="C557" s="22" t="str">
        <f>VLOOKUP(A557,Sheet!B$3:G$2921,3,0)</f>
        <v>1 шт</v>
      </c>
      <c r="D557" s="23">
        <v>1</v>
      </c>
      <c r="E557" s="24" t="e">
        <f>VLOOKUP(A557,N$3:S$1271,4,FALSE)</f>
        <v>#N/A</v>
      </c>
      <c r="F557" s="30">
        <f t="shared" si="48"/>
        <v>1</v>
      </c>
      <c r="G557" s="25">
        <f>VLOOKUP(A557,Sheet!B$3:G$2921,5,0)</f>
        <v>196.76</v>
      </c>
      <c r="H557" s="24" t="e">
        <f>VLOOKUP(A557,N$3:S$1271,5,FALSE)</f>
        <v>#N/A</v>
      </c>
      <c r="I557" s="30">
        <f t="shared" si="49"/>
        <v>196.76</v>
      </c>
      <c r="J557" s="25">
        <f>VLOOKUP(A557,Sheet!B$3:G$2921,6,0)</f>
        <v>196.76</v>
      </c>
      <c r="K557" s="26" t="e">
        <f t="shared" si="50"/>
        <v>#N/A</v>
      </c>
      <c r="L557" s="30">
        <f t="shared" si="51"/>
        <v>196.76</v>
      </c>
      <c r="N557" t="s">
        <v>2895</v>
      </c>
      <c r="O557" t="s">
        <v>3628</v>
      </c>
      <c r="P557" t="s">
        <v>83</v>
      </c>
      <c r="Q557">
        <v>3.25</v>
      </c>
      <c r="R557">
        <v>13147.01</v>
      </c>
      <c r="S557">
        <v>4601.45</v>
      </c>
      <c r="V557" t="str">
        <f t="shared" si="52"/>
        <v>Е16-14-3</v>
      </c>
      <c r="W557" t="e">
        <f t="shared" si="53"/>
        <v>#N/A</v>
      </c>
      <c r="X557" t="s">
        <v>3628</v>
      </c>
      <c r="Y557" s="7" t="s">
        <v>83</v>
      </c>
      <c r="Z557" s="7">
        <v>3.25</v>
      </c>
      <c r="AA557" s="7">
        <v>13147.01</v>
      </c>
      <c r="AB557" s="37">
        <v>4601.45</v>
      </c>
      <c r="AC557" s="37">
        <v>4601.45</v>
      </c>
    </row>
    <row r="558" spans="1:29" x14ac:dyDescent="0.2">
      <c r="A558" s="5" t="s">
        <v>2198</v>
      </c>
      <c r="B558" s="21" t="str">
        <f>VLOOKUP(A558,Sheet!B$3:G$2921,2,0)</f>
        <v>Під'єднання нових ділянок трубопроводу до
існуючих мереж водопостачання чи
опалення діаметром 200 мм</v>
      </c>
      <c r="C558" s="22" t="str">
        <f>VLOOKUP(A558,Sheet!B$3:G$2921,3,0)</f>
        <v>1 шт</v>
      </c>
      <c r="D558" s="23">
        <v>1</v>
      </c>
      <c r="E558" s="24" t="e">
        <f>VLOOKUP(A558,N$3:S$1271,4,FALSE)</f>
        <v>#N/A</v>
      </c>
      <c r="F558" s="30">
        <f t="shared" si="48"/>
        <v>1</v>
      </c>
      <c r="G558" s="25">
        <f>VLOOKUP(A558,Sheet!B$3:G$2921,5,0)</f>
        <v>231.7</v>
      </c>
      <c r="H558" s="24" t="e">
        <f>VLOOKUP(A558,N$3:S$1271,5,FALSE)</f>
        <v>#N/A</v>
      </c>
      <c r="I558" s="30">
        <f t="shared" si="49"/>
        <v>231.7</v>
      </c>
      <c r="J558" s="25">
        <f>VLOOKUP(A558,Sheet!B$3:G$2921,6,0)</f>
        <v>231.7</v>
      </c>
      <c r="K558" s="26" t="e">
        <f t="shared" si="50"/>
        <v>#N/A</v>
      </c>
      <c r="L558" s="30">
        <f t="shared" si="51"/>
        <v>231.7</v>
      </c>
      <c r="N558" t="s">
        <v>2896</v>
      </c>
      <c r="O558" t="s">
        <v>3629</v>
      </c>
      <c r="P558" t="s">
        <v>83</v>
      </c>
      <c r="Q558">
        <v>2.54</v>
      </c>
      <c r="R558">
        <v>17459.21</v>
      </c>
      <c r="S558">
        <v>2968.07</v>
      </c>
      <c r="V558" t="str">
        <f t="shared" si="52"/>
        <v>Е16-14-4</v>
      </c>
      <c r="W558" t="e">
        <f t="shared" si="53"/>
        <v>#N/A</v>
      </c>
      <c r="X558" t="s">
        <v>3629</v>
      </c>
      <c r="Y558" s="7" t="s">
        <v>83</v>
      </c>
      <c r="Z558" s="7">
        <v>2.54</v>
      </c>
      <c r="AA558" s="7">
        <v>17459.21</v>
      </c>
      <c r="AB558" s="37">
        <v>2968.07</v>
      </c>
      <c r="AC558" s="37">
        <v>2968.07</v>
      </c>
    </row>
    <row r="559" spans="1:29" x14ac:dyDescent="0.2">
      <c r="A559" s="5" t="s">
        <v>2178</v>
      </c>
      <c r="B559" s="21" t="str">
        <f>VLOOKUP(A559,Sheet!B$3:G$2921,2,0)</f>
        <v>Під'єднання нових ділянок трубопроводу до
існуючих мереж водопостачання чи
опалення діаметром 32 мм</v>
      </c>
      <c r="C559" s="22" t="str">
        <f>VLOOKUP(A559,Sheet!B$3:G$2921,3,0)</f>
        <v>1 шт</v>
      </c>
      <c r="D559" s="23">
        <v>10</v>
      </c>
      <c r="E559" s="24" t="e">
        <f>VLOOKUP(A559,N$3:S$1271,4,FALSE)</f>
        <v>#N/A</v>
      </c>
      <c r="F559" s="30">
        <f t="shared" si="48"/>
        <v>10</v>
      </c>
      <c r="G559" s="25">
        <f>VLOOKUP(A559,Sheet!B$3:G$2921,5,0)</f>
        <v>82.81</v>
      </c>
      <c r="H559" s="24" t="e">
        <f>VLOOKUP(A559,N$3:S$1271,5,FALSE)</f>
        <v>#N/A</v>
      </c>
      <c r="I559" s="30">
        <f t="shared" si="49"/>
        <v>82.81</v>
      </c>
      <c r="J559" s="25">
        <f>VLOOKUP(A559,Sheet!B$3:G$2921,6,0)</f>
        <v>828.1</v>
      </c>
      <c r="K559" s="26" t="e">
        <f t="shared" si="50"/>
        <v>#N/A</v>
      </c>
      <c r="L559" s="30">
        <f t="shared" si="51"/>
        <v>828.1</v>
      </c>
      <c r="N559" t="s">
        <v>4841</v>
      </c>
      <c r="O559" t="s">
        <v>3630</v>
      </c>
      <c r="P559" t="s">
        <v>83</v>
      </c>
      <c r="Q559">
        <v>0.2</v>
      </c>
      <c r="R559">
        <v>6603.3</v>
      </c>
      <c r="S559">
        <v>1320.66</v>
      </c>
      <c r="V559" t="str">
        <f t="shared" si="52"/>
        <v>Е16-14-4кдем.=0,4</v>
      </c>
      <c r="W559" t="e">
        <f t="shared" si="53"/>
        <v>#N/A</v>
      </c>
      <c r="X559" t="s">
        <v>3630</v>
      </c>
      <c r="Y559" s="7" t="s">
        <v>83</v>
      </c>
      <c r="Z559" s="7">
        <v>0.2</v>
      </c>
      <c r="AA559" s="7">
        <v>6603.3</v>
      </c>
      <c r="AB559" s="37">
        <v>1320.66</v>
      </c>
      <c r="AC559" s="37">
        <v>1320.66</v>
      </c>
    </row>
    <row r="560" spans="1:29" x14ac:dyDescent="0.2">
      <c r="A560" s="5" t="s">
        <v>2135</v>
      </c>
      <c r="B560" s="21" t="str">
        <f>VLOOKUP(A560,Sheet!B$3:G$2921,2,0)</f>
        <v>Під'єднання нових ділянок трубопроводу до
існуючих мереж водопостачання чи
опалення діаметром 100 мм</v>
      </c>
      <c r="C560" s="22" t="str">
        <f>VLOOKUP(A560,Sheet!B$3:G$2921,3,0)</f>
        <v>1 шт</v>
      </c>
      <c r="D560" s="23">
        <v>12</v>
      </c>
      <c r="E560" s="24" t="e">
        <f>VLOOKUP(A560,N$3:S$1271,4,FALSE)</f>
        <v>#N/A</v>
      </c>
      <c r="F560" s="30">
        <f t="shared" si="48"/>
        <v>12</v>
      </c>
      <c r="G560" s="25">
        <f>VLOOKUP(A560,Sheet!B$3:G$2921,5,0)</f>
        <v>142.01</v>
      </c>
      <c r="H560" s="24" t="e">
        <f>VLOOKUP(A560,N$3:S$1271,5,FALSE)</f>
        <v>#N/A</v>
      </c>
      <c r="I560" s="30">
        <f t="shared" si="49"/>
        <v>142.01</v>
      </c>
      <c r="J560" s="25">
        <f>VLOOKUP(A560,Sheet!B$3:G$2921,6,0)</f>
        <v>284.02</v>
      </c>
      <c r="K560" s="26" t="e">
        <f t="shared" si="50"/>
        <v>#N/A</v>
      </c>
      <c r="L560" s="30">
        <f t="shared" si="51"/>
        <v>284.02</v>
      </c>
      <c r="N560" t="s">
        <v>2897</v>
      </c>
      <c r="O560" t="s">
        <v>3631</v>
      </c>
      <c r="P560" t="s">
        <v>83</v>
      </c>
      <c r="Q560">
        <v>0.1</v>
      </c>
      <c r="R560">
        <v>14175.67</v>
      </c>
      <c r="S560">
        <v>1417.57</v>
      </c>
      <c r="V560" t="str">
        <f t="shared" si="52"/>
        <v>Е16-14-5</v>
      </c>
      <c r="W560" t="e">
        <f t="shared" si="53"/>
        <v>#N/A</v>
      </c>
      <c r="X560" t="s">
        <v>3631</v>
      </c>
      <c r="Y560" s="7" t="s">
        <v>83</v>
      </c>
      <c r="Z560" s="7">
        <v>0.1</v>
      </c>
      <c r="AA560" s="7">
        <v>14175.67</v>
      </c>
      <c r="AB560" s="37">
        <v>1417.57</v>
      </c>
      <c r="AC560" s="37">
        <v>1417.57</v>
      </c>
    </row>
    <row r="561" spans="1:29" x14ac:dyDescent="0.2">
      <c r="A561" s="5" t="s">
        <v>1504</v>
      </c>
      <c r="B561" s="21" t="str">
        <f>VLOOKUP(A561,Sheet!B$3:G$2921,2,0)</f>
        <v>Демонтування заслінок Ду65 мм</v>
      </c>
      <c r="C561" s="22" t="str">
        <f>VLOOKUP(A561,Sheet!B$3:G$2921,3,0)</f>
        <v>100шт</v>
      </c>
      <c r="D561" s="23">
        <v>0.05</v>
      </c>
      <c r="E561" s="24" t="e">
        <f>VLOOKUP(A561,N$3:S$1271,4,FALSE)</f>
        <v>#N/A</v>
      </c>
      <c r="F561" s="30">
        <f t="shared" si="48"/>
        <v>0.05</v>
      </c>
      <c r="G561" s="25">
        <f>VLOOKUP(A561,Sheet!B$3:G$2921,5,0)</f>
        <v>9308.1299999999992</v>
      </c>
      <c r="H561" s="24" t="e">
        <f>VLOOKUP(A561,N$3:S$1271,5,FALSE)</f>
        <v>#N/A</v>
      </c>
      <c r="I561" s="30">
        <f t="shared" si="49"/>
        <v>9308.1299999999992</v>
      </c>
      <c r="J561" s="25">
        <f>VLOOKUP(A561,Sheet!B$3:G$2921,6,0)</f>
        <v>372.33</v>
      </c>
      <c r="K561" s="26" t="e">
        <f t="shared" si="50"/>
        <v>#N/A</v>
      </c>
      <c r="L561" s="30">
        <f t="shared" si="51"/>
        <v>372.33</v>
      </c>
      <c r="N561" t="s">
        <v>2898</v>
      </c>
      <c r="O561" t="s">
        <v>3632</v>
      </c>
      <c r="P561" t="s">
        <v>83</v>
      </c>
      <c r="Q561">
        <v>2</v>
      </c>
      <c r="R561">
        <v>14175.67</v>
      </c>
      <c r="S561">
        <v>28351.34</v>
      </c>
      <c r="V561" t="str">
        <f t="shared" si="52"/>
        <v>Е16-14-6</v>
      </c>
      <c r="W561" t="e">
        <f t="shared" si="53"/>
        <v>#N/A</v>
      </c>
      <c r="X561" t="s">
        <v>3632</v>
      </c>
      <c r="Y561" s="7" t="s">
        <v>83</v>
      </c>
      <c r="Z561" s="7">
        <v>2</v>
      </c>
      <c r="AA561" s="7">
        <v>14175.67</v>
      </c>
      <c r="AB561" s="37">
        <v>28351.34</v>
      </c>
      <c r="AC561" s="37">
        <v>28351.34</v>
      </c>
    </row>
    <row r="562" spans="1:29" x14ac:dyDescent="0.2">
      <c r="A562" s="5" t="s">
        <v>1466</v>
      </c>
      <c r="B562" s="21" t="str">
        <f>VLOOKUP(A562,Sheet!B$3:G$2921,2,0)</f>
        <v>Демонтаж водопiдiгрiвачiв</v>
      </c>
      <c r="C562" s="22" t="str">
        <f>VLOOKUP(A562,Sheet!B$3:G$2921,3,0)</f>
        <v>шт</v>
      </c>
      <c r="D562" s="23">
        <v>1</v>
      </c>
      <c r="E562" s="24" t="e">
        <f>VLOOKUP(A562,N$3:S$1271,4,FALSE)</f>
        <v>#N/A</v>
      </c>
      <c r="F562" s="30">
        <f t="shared" si="48"/>
        <v>1</v>
      </c>
      <c r="G562" s="25">
        <f>VLOOKUP(A562,Sheet!B$3:G$2921,5,0)</f>
        <v>1035.6300000000001</v>
      </c>
      <c r="H562" s="24" t="e">
        <f>VLOOKUP(A562,N$3:S$1271,5,FALSE)</f>
        <v>#N/A</v>
      </c>
      <c r="I562" s="30">
        <f t="shared" si="49"/>
        <v>1035.6300000000001</v>
      </c>
      <c r="J562" s="25">
        <f>VLOOKUP(A562,Sheet!B$3:G$2921,6,0)</f>
        <v>1035.6300000000001</v>
      </c>
      <c r="K562" s="26" t="e">
        <f t="shared" si="50"/>
        <v>#N/A</v>
      </c>
      <c r="L562" s="30">
        <f t="shared" si="51"/>
        <v>1035.6300000000001</v>
      </c>
      <c r="N562" t="s">
        <v>2899</v>
      </c>
      <c r="O562" t="s">
        <v>3633</v>
      </c>
      <c r="P562" t="s">
        <v>35</v>
      </c>
      <c r="Q562">
        <v>450</v>
      </c>
      <c r="R562">
        <v>215.76</v>
      </c>
      <c r="S562">
        <v>8630.4</v>
      </c>
      <c r="V562" t="str">
        <f t="shared" si="52"/>
        <v>Е16-15-1</v>
      </c>
      <c r="W562" t="e">
        <f t="shared" si="53"/>
        <v>#N/A</v>
      </c>
      <c r="X562" t="s">
        <v>3633</v>
      </c>
      <c r="Y562" s="7" t="s">
        <v>35</v>
      </c>
      <c r="Z562" s="7">
        <v>450</v>
      </c>
      <c r="AA562" s="7">
        <v>215.76</v>
      </c>
      <c r="AB562" s="37">
        <v>8630.4</v>
      </c>
      <c r="AC562" s="37">
        <v>8630.4</v>
      </c>
    </row>
    <row r="563" spans="1:29" x14ac:dyDescent="0.2">
      <c r="A563" s="5" t="s">
        <v>1501</v>
      </c>
      <c r="B563" s="21" t="str">
        <f>VLOOKUP(A563,Sheet!B$3:G$2921,2,0)</f>
        <v>Демонтаж вiдцентрових насосiв з
електродвигуном масою до 0,1 т</v>
      </c>
      <c r="C563" s="22" t="str">
        <f>VLOOKUP(A563,Sheet!B$3:G$2921,3,0)</f>
        <v>насос</v>
      </c>
      <c r="D563" s="23">
        <v>1</v>
      </c>
      <c r="E563" s="24" t="e">
        <f>VLOOKUP(A563,N$3:S$1271,4,FALSE)</f>
        <v>#N/A</v>
      </c>
      <c r="F563" s="30">
        <f t="shared" si="48"/>
        <v>1</v>
      </c>
      <c r="G563" s="25">
        <f>VLOOKUP(A563,Sheet!B$3:G$2921,5,0)</f>
        <v>377.5</v>
      </c>
      <c r="H563" s="24" t="e">
        <f>VLOOKUP(A563,N$3:S$1271,5,FALSE)</f>
        <v>#N/A</v>
      </c>
      <c r="I563" s="30">
        <f t="shared" si="49"/>
        <v>377.5</v>
      </c>
      <c r="J563" s="25">
        <f>VLOOKUP(A563,Sheet!B$3:G$2921,6,0)</f>
        <v>377.5</v>
      </c>
      <c r="K563" s="26" t="e">
        <f t="shared" si="50"/>
        <v>#N/A</v>
      </c>
      <c r="L563" s="30">
        <f t="shared" si="51"/>
        <v>377.5</v>
      </c>
      <c r="N563" t="s">
        <v>753</v>
      </c>
      <c r="O563" t="s">
        <v>3634</v>
      </c>
      <c r="P563" t="s">
        <v>35</v>
      </c>
      <c r="Q563">
        <v>14</v>
      </c>
      <c r="R563">
        <v>218.94</v>
      </c>
      <c r="S563">
        <v>437.88</v>
      </c>
      <c r="V563" s="33" t="str">
        <f t="shared" si="52"/>
        <v>Е16-15-2</v>
      </c>
      <c r="W563" s="33" t="str">
        <f t="shared" si="53"/>
        <v>Е16-15-2</v>
      </c>
      <c r="X563" s="33" t="s">
        <v>3634</v>
      </c>
      <c r="Y563" s="34" t="s">
        <v>35</v>
      </c>
      <c r="Z563" s="34">
        <v>14</v>
      </c>
      <c r="AA563" s="34">
        <v>218.94</v>
      </c>
      <c r="AB563" s="34">
        <v>437.88</v>
      </c>
      <c r="AC563" s="34">
        <v>0</v>
      </c>
    </row>
    <row r="564" spans="1:29" x14ac:dyDescent="0.2">
      <c r="A564" s="5" t="s">
        <v>1468</v>
      </c>
      <c r="B564" s="21" t="str">
        <f>VLOOKUP(A564,Sheet!B$3:G$2921,2,0)</f>
        <v>Нарощування пластин існуючого підігрівача</v>
      </c>
      <c r="C564" s="22" t="str">
        <f>VLOOKUP(A564,Sheet!B$3:G$2921,3,0)</f>
        <v>100шт</v>
      </c>
      <c r="D564" s="23">
        <v>0.18</v>
      </c>
      <c r="E564" s="24" t="e">
        <f>VLOOKUP(A564,N$3:S$1271,4,FALSE)</f>
        <v>#N/A</v>
      </c>
      <c r="F564" s="30">
        <f t="shared" si="48"/>
        <v>0.18</v>
      </c>
      <c r="G564" s="25">
        <f>VLOOKUP(A564,Sheet!B$3:G$2921,5,0)</f>
        <v>21747.84</v>
      </c>
      <c r="H564" s="24" t="e">
        <f>VLOOKUP(A564,N$3:S$1271,5,FALSE)</f>
        <v>#N/A</v>
      </c>
      <c r="I564" s="30">
        <f t="shared" si="49"/>
        <v>21747.84</v>
      </c>
      <c r="J564" s="25">
        <f>VLOOKUP(A564,Sheet!B$3:G$2921,6,0)</f>
        <v>3914.61</v>
      </c>
      <c r="K564" s="26" t="e">
        <f t="shared" si="50"/>
        <v>#N/A</v>
      </c>
      <c r="L564" s="30">
        <f t="shared" si="51"/>
        <v>3914.61</v>
      </c>
      <c r="N564" t="s">
        <v>1347</v>
      </c>
      <c r="O564" t="s">
        <v>3635</v>
      </c>
      <c r="P564" t="s">
        <v>35</v>
      </c>
      <c r="Q564">
        <v>3</v>
      </c>
      <c r="R564">
        <v>540.75</v>
      </c>
      <c r="S564">
        <v>1622.25</v>
      </c>
      <c r="V564" s="33" t="str">
        <f t="shared" si="52"/>
        <v>Е16-15-3</v>
      </c>
      <c r="W564" s="33" t="str">
        <f t="shared" si="53"/>
        <v>Е16-15-3</v>
      </c>
      <c r="X564" s="33" t="s">
        <v>3635</v>
      </c>
      <c r="Y564" s="34" t="s">
        <v>35</v>
      </c>
      <c r="Z564" s="34">
        <v>3</v>
      </c>
      <c r="AA564" s="34">
        <v>540.75</v>
      </c>
      <c r="AB564" s="34">
        <v>1622.25</v>
      </c>
      <c r="AC564" s="34">
        <v>0</v>
      </c>
    </row>
    <row r="565" spans="1:29" x14ac:dyDescent="0.2">
      <c r="A565" s="5" t="s">
        <v>2071</v>
      </c>
      <c r="B565" s="21" t="str">
        <f>VLOOKUP(A565,Sheet!B$3:G$2921,2,0)</f>
        <v>Розбирання вручну цегляної кладки камер,
каналiв, компенсаторних нiш, кутiв
повороту без очищення цегли</v>
      </c>
      <c r="C565" s="22" t="str">
        <f>VLOOKUP(A565,Sheet!B$3:G$2921,3,0)</f>
        <v>м3</v>
      </c>
      <c r="D565" s="23">
        <v>0.4</v>
      </c>
      <c r="E565" s="24" t="e">
        <f>VLOOKUP(A565,N$3:S$1271,4,FALSE)</f>
        <v>#N/A</v>
      </c>
      <c r="F565" s="30">
        <f t="shared" si="48"/>
        <v>0.4</v>
      </c>
      <c r="G565" s="25">
        <f>VLOOKUP(A565,Sheet!B$3:G$2921,5,0)</f>
        <v>657.43</v>
      </c>
      <c r="H565" s="24" t="e">
        <f>VLOOKUP(A565,N$3:S$1271,5,FALSE)</f>
        <v>#N/A</v>
      </c>
      <c r="I565" s="30">
        <f t="shared" si="49"/>
        <v>657.43</v>
      </c>
      <c r="J565" s="25">
        <f>VLOOKUP(A565,Sheet!B$3:G$2921,6,0)</f>
        <v>262.97000000000003</v>
      </c>
      <c r="K565" s="26" t="e">
        <f t="shared" si="50"/>
        <v>#N/A</v>
      </c>
      <c r="L565" s="30">
        <f t="shared" si="51"/>
        <v>262.97000000000003</v>
      </c>
      <c r="N565" t="s">
        <v>932</v>
      </c>
      <c r="O565" t="s">
        <v>3636</v>
      </c>
      <c r="P565" t="s">
        <v>35</v>
      </c>
      <c r="Q565">
        <v>26</v>
      </c>
      <c r="R565">
        <v>304.14</v>
      </c>
      <c r="S565">
        <v>1824.84</v>
      </c>
      <c r="V565" s="33" t="str">
        <f t="shared" si="52"/>
        <v>Е16-21-1</v>
      </c>
      <c r="W565" s="33" t="str">
        <f t="shared" si="53"/>
        <v>Е16-21-1</v>
      </c>
      <c r="X565" s="33" t="s">
        <v>3636</v>
      </c>
      <c r="Y565" s="34" t="s">
        <v>35</v>
      </c>
      <c r="Z565" s="34">
        <v>26</v>
      </c>
      <c r="AA565" s="34">
        <v>304.14</v>
      </c>
      <c r="AB565" s="34">
        <v>1824.84</v>
      </c>
      <c r="AC565" s="34">
        <v>0</v>
      </c>
    </row>
    <row r="566" spans="1:29" x14ac:dyDescent="0.2">
      <c r="A566" s="5" t="s">
        <v>2420</v>
      </c>
      <c r="B566" s="21" t="str">
        <f>VLOOKUP(A566,Sheet!B$3:G$2921,2,0)</f>
        <v>Розбирання бортових каменiв</v>
      </c>
      <c r="C566" s="22" t="str">
        <f>VLOOKUP(A566,Sheet!B$3:G$2921,3,0)</f>
        <v>100м</v>
      </c>
      <c r="D566" s="23">
        <v>1.2</v>
      </c>
      <c r="E566" s="24" t="e">
        <f>VLOOKUP(A566,N$3:S$1271,4,FALSE)</f>
        <v>#N/A</v>
      </c>
      <c r="F566" s="30">
        <f t="shared" si="48"/>
        <v>1.2</v>
      </c>
      <c r="G566" s="25">
        <f>VLOOKUP(A566,Sheet!B$3:G$2921,5,0)</f>
        <v>8931.99</v>
      </c>
      <c r="H566" s="24" t="e">
        <f>VLOOKUP(A566,N$3:S$1271,5,FALSE)</f>
        <v>#N/A</v>
      </c>
      <c r="I566" s="30">
        <f t="shared" si="49"/>
        <v>8931.99</v>
      </c>
      <c r="J566" s="25">
        <f>VLOOKUP(A566,Sheet!B$3:G$2921,6,0)</f>
        <v>10718.39</v>
      </c>
      <c r="K566" s="26" t="e">
        <f t="shared" si="50"/>
        <v>#N/A</v>
      </c>
      <c r="L566" s="30">
        <f t="shared" si="51"/>
        <v>10718.39</v>
      </c>
      <c r="N566" t="s">
        <v>2900</v>
      </c>
      <c r="O566" t="s">
        <v>3637</v>
      </c>
      <c r="P566" t="s">
        <v>35</v>
      </c>
      <c r="Q566">
        <v>1</v>
      </c>
      <c r="R566">
        <v>46.37</v>
      </c>
      <c r="S566">
        <v>46.37</v>
      </c>
      <c r="V566" t="str">
        <f t="shared" si="52"/>
        <v>Е16-26-1</v>
      </c>
      <c r="W566" t="e">
        <f t="shared" si="53"/>
        <v>#N/A</v>
      </c>
      <c r="X566" t="s">
        <v>3637</v>
      </c>
      <c r="Y566" s="7" t="s">
        <v>35</v>
      </c>
      <c r="Z566" s="7">
        <v>1</v>
      </c>
      <c r="AA566" s="7">
        <v>46.37</v>
      </c>
      <c r="AB566" s="37">
        <v>46.37</v>
      </c>
      <c r="AC566" s="37">
        <v>46.37</v>
      </c>
    </row>
    <row r="567" spans="1:29" x14ac:dyDescent="0.2">
      <c r="A567" s="5" t="s">
        <v>1906</v>
      </c>
      <c r="B567" s="21" t="str">
        <f>VLOOKUP(A567,Sheet!B$3:G$2921,2,0)</f>
        <v>Розбирання iзоляцiї з мiнеральної вати</v>
      </c>
      <c r="C567" s="22" t="str">
        <f>VLOOKUP(A567,Sheet!B$3:G$2921,3,0)</f>
        <v>м3</v>
      </c>
      <c r="D567" s="23">
        <v>45.814999999999998</v>
      </c>
      <c r="E567" s="24">
        <f>VLOOKUP(A567,N$3:S$1271,4,FALSE)</f>
        <v>10.815</v>
      </c>
      <c r="F567" s="30">
        <f t="shared" si="48"/>
        <v>35</v>
      </c>
      <c r="G567" s="25">
        <f>VLOOKUP(A567,Sheet!B$3:G$2921,5,0)</f>
        <v>285.51</v>
      </c>
      <c r="H567" s="24">
        <f>VLOOKUP(A567,N$3:S$1271,5,FALSE)</f>
        <v>286.61</v>
      </c>
      <c r="I567" s="30">
        <f t="shared" si="49"/>
        <v>-1.1000000000000227</v>
      </c>
      <c r="J567" s="25">
        <f>VLOOKUP(A567,Sheet!B$3:G$2921,6,0)</f>
        <v>9992.85</v>
      </c>
      <c r="K567" s="26">
        <f t="shared" si="50"/>
        <v>3099.69</v>
      </c>
      <c r="L567" s="30">
        <f t="shared" si="51"/>
        <v>6893.16</v>
      </c>
      <c r="N567" t="s">
        <v>1497</v>
      </c>
      <c r="O567" t="s">
        <v>3638</v>
      </c>
      <c r="P567" t="s">
        <v>35</v>
      </c>
      <c r="Q567">
        <v>4</v>
      </c>
      <c r="R567">
        <v>1900.06</v>
      </c>
      <c r="S567">
        <v>7600.24</v>
      </c>
      <c r="V567" s="33" t="str">
        <f t="shared" si="52"/>
        <v>Е16-27-7</v>
      </c>
      <c r="W567" s="33" t="str">
        <f t="shared" si="53"/>
        <v>Е16-27-7</v>
      </c>
      <c r="X567" s="33" t="s">
        <v>3638</v>
      </c>
      <c r="Y567" s="34" t="s">
        <v>35</v>
      </c>
      <c r="Z567" s="34">
        <v>4</v>
      </c>
      <c r="AA567" s="34">
        <v>1900.06</v>
      </c>
      <c r="AB567" s="34">
        <v>7600.24</v>
      </c>
      <c r="AC567" s="34">
        <v>0</v>
      </c>
    </row>
    <row r="568" spans="1:29" x14ac:dyDescent="0.2">
      <c r="A568" s="5" t="s">
        <v>23</v>
      </c>
      <c r="B568" s="21" t="str">
        <f>VLOOKUP(A568,Sheet!B$3:G$2921,2,0)</f>
        <v>Монтаж дрiбних металоконструкцiй вагою
до 0,1 т (заглушки зі сталевого листа
6х200х200 2шт)</v>
      </c>
      <c r="C568" s="22" t="str">
        <f>VLOOKUP(A568,Sheet!B$3:G$2921,3,0)</f>
        <v>1т</v>
      </c>
      <c r="D568" s="23">
        <v>4.0000000000000001E-3</v>
      </c>
      <c r="E568" s="24" t="e">
        <f>VLOOKUP(A568,N$3:S$1271,4,FALSE)</f>
        <v>#N/A</v>
      </c>
      <c r="F568" s="30">
        <f t="shared" si="48"/>
        <v>4.0000000000000001E-3</v>
      </c>
      <c r="G568" s="25">
        <f>VLOOKUP(A568,Sheet!B$3:G$2921,5,0)</f>
        <v>7845.06</v>
      </c>
      <c r="H568" s="24" t="e">
        <f>VLOOKUP(A568,N$3:S$1271,5,FALSE)</f>
        <v>#N/A</v>
      </c>
      <c r="I568" s="30">
        <f t="shared" si="49"/>
        <v>7845.06</v>
      </c>
      <c r="J568" s="25">
        <f>VLOOKUP(A568,Sheet!B$3:G$2921,6,0)</f>
        <v>31.38</v>
      </c>
      <c r="K568" s="26" t="e">
        <f t="shared" si="50"/>
        <v>#N/A</v>
      </c>
      <c r="L568" s="30">
        <f t="shared" si="51"/>
        <v>31.38</v>
      </c>
      <c r="N568" t="s">
        <v>2901</v>
      </c>
      <c r="O568" t="s">
        <v>3639</v>
      </c>
      <c r="P568" t="s">
        <v>35</v>
      </c>
      <c r="Q568">
        <v>4</v>
      </c>
      <c r="R568">
        <v>919.92</v>
      </c>
      <c r="S568">
        <v>3679.68</v>
      </c>
      <c r="V568" t="str">
        <f t="shared" si="52"/>
        <v>Е16-28-2</v>
      </c>
      <c r="W568" t="e">
        <f t="shared" si="53"/>
        <v>#N/A</v>
      </c>
      <c r="X568" t="s">
        <v>3639</v>
      </c>
      <c r="Y568" s="7" t="s">
        <v>35</v>
      </c>
      <c r="Z568" s="7">
        <v>4</v>
      </c>
      <c r="AA568" s="7">
        <v>919.92</v>
      </c>
      <c r="AB568" s="37">
        <v>3679.68</v>
      </c>
      <c r="AC568" s="37">
        <v>3679.68</v>
      </c>
    </row>
    <row r="569" spans="1:29" x14ac:dyDescent="0.2">
      <c r="A569" s="5" t="s">
        <v>2557</v>
      </c>
      <c r="B569" s="21" t="str">
        <f>VLOOKUP(A569,Sheet!B$3:G$2921,2,0)</f>
        <v>Демонтаж каркасу огорожі
спортмайданчику.</v>
      </c>
      <c r="C569" s="22" t="str">
        <f>VLOOKUP(A569,Sheet!B$3:G$2921,3,0)</f>
        <v>1т</v>
      </c>
      <c r="D569" s="23">
        <v>0.5</v>
      </c>
      <c r="E569" s="24" t="e">
        <f>VLOOKUP(A569,N$3:S$1271,4,FALSE)</f>
        <v>#N/A</v>
      </c>
      <c r="F569" s="30">
        <f t="shared" si="48"/>
        <v>0.5</v>
      </c>
      <c r="G569" s="25">
        <f>VLOOKUP(A569,Sheet!B$3:G$2921,5,0)</f>
        <v>9923.14</v>
      </c>
      <c r="H569" s="24" t="e">
        <f>VLOOKUP(A569,N$3:S$1271,5,FALSE)</f>
        <v>#N/A</v>
      </c>
      <c r="I569" s="30">
        <f t="shared" si="49"/>
        <v>9923.14</v>
      </c>
      <c r="J569" s="25">
        <f>VLOOKUP(A569,Sheet!B$3:G$2921,6,0)</f>
        <v>4961.57</v>
      </c>
      <c r="K569" s="26" t="e">
        <f t="shared" si="50"/>
        <v>#N/A</v>
      </c>
      <c r="L569" s="30">
        <f t="shared" si="51"/>
        <v>4961.57</v>
      </c>
      <c r="N569" t="s">
        <v>2902</v>
      </c>
      <c r="O569" t="s">
        <v>3640</v>
      </c>
      <c r="P569" t="s">
        <v>3641</v>
      </c>
      <c r="Q569">
        <v>2</v>
      </c>
      <c r="R569">
        <v>258.63</v>
      </c>
      <c r="S569">
        <v>517.26</v>
      </c>
      <c r="V569" t="str">
        <f t="shared" si="52"/>
        <v>Е16-30-2</v>
      </c>
      <c r="W569" t="e">
        <f t="shared" si="53"/>
        <v>#N/A</v>
      </c>
      <c r="X569" t="s">
        <v>3640</v>
      </c>
      <c r="Y569" s="7" t="s">
        <v>3641</v>
      </c>
      <c r="Z569" s="7">
        <v>2</v>
      </c>
      <c r="AA569" s="7">
        <v>258.63</v>
      </c>
      <c r="AB569" s="37">
        <v>517.26</v>
      </c>
      <c r="AC569" s="37">
        <v>517.26</v>
      </c>
    </row>
    <row r="570" spans="1:29" x14ac:dyDescent="0.2">
      <c r="A570" s="5" t="s">
        <v>2425</v>
      </c>
      <c r="B570" s="21" t="str">
        <f>VLOOKUP(A570,Sheet!B$3:G$2921,2,0)</f>
        <v>Монтаж дрiбних металоконструкцiй вагою
до 0,5 т (2 стійки для баскетболу)</v>
      </c>
      <c r="C570" s="22" t="str">
        <f>VLOOKUP(A570,Sheet!B$3:G$2921,3,0)</f>
        <v>1т</v>
      </c>
      <c r="D570" s="23">
        <v>0.8</v>
      </c>
      <c r="E570" s="24" t="e">
        <f>VLOOKUP(A570,N$3:S$1271,4,FALSE)</f>
        <v>#N/A</v>
      </c>
      <c r="F570" s="30">
        <f t="shared" si="48"/>
        <v>0.8</v>
      </c>
      <c r="G570" s="25">
        <f>VLOOKUP(A570,Sheet!B$3:G$2921,5,0)</f>
        <v>7714.65</v>
      </c>
      <c r="H570" s="24" t="e">
        <f>VLOOKUP(A570,N$3:S$1271,5,FALSE)</f>
        <v>#N/A</v>
      </c>
      <c r="I570" s="30">
        <f t="shared" si="49"/>
        <v>7714.65</v>
      </c>
      <c r="J570" s="25">
        <f>VLOOKUP(A570,Sheet!B$3:G$2921,6,0)</f>
        <v>6171.72</v>
      </c>
      <c r="K570" s="26" t="e">
        <f t="shared" si="50"/>
        <v>#N/A</v>
      </c>
      <c r="L570" s="30">
        <f t="shared" si="51"/>
        <v>6171.72</v>
      </c>
      <c r="N570" t="s">
        <v>2903</v>
      </c>
      <c r="O570" t="s">
        <v>3642</v>
      </c>
      <c r="P570" t="s">
        <v>83</v>
      </c>
      <c r="Q570">
        <v>0.04</v>
      </c>
      <c r="R570">
        <v>4232.8100000000004</v>
      </c>
      <c r="S570">
        <v>169.31</v>
      </c>
      <c r="V570" t="str">
        <f t="shared" si="52"/>
        <v>Е16-7-1</v>
      </c>
      <c r="W570" t="e">
        <f t="shared" si="53"/>
        <v>#N/A</v>
      </c>
      <c r="X570" t="s">
        <v>3642</v>
      </c>
      <c r="Y570" s="7" t="s">
        <v>83</v>
      </c>
      <c r="Z570" s="7">
        <v>0.04</v>
      </c>
      <c r="AA570" s="7">
        <v>4232.8100000000004</v>
      </c>
      <c r="AB570" s="37">
        <v>169.31</v>
      </c>
      <c r="AC570" s="37">
        <v>169.31</v>
      </c>
    </row>
    <row r="571" spans="1:29" x14ac:dyDescent="0.2">
      <c r="A571" s="5" t="s">
        <v>2555</v>
      </c>
      <c r="B571" s="21" t="str">
        <f>VLOOKUP(A571,Sheet!B$3:G$2921,2,0)</f>
        <v>Монтаж дрiбних металоконструкцiй вагою
до 0,5 т (2 стійки для баскетболу)</v>
      </c>
      <c r="C571" s="22" t="str">
        <f>VLOOKUP(A571,Sheet!B$3:G$2921,3,0)</f>
        <v>1т</v>
      </c>
      <c r="D571" s="23">
        <v>0.8</v>
      </c>
      <c r="E571" s="24" t="e">
        <f>VLOOKUP(A571,N$3:S$1271,4,FALSE)</f>
        <v>#N/A</v>
      </c>
      <c r="F571" s="30">
        <f t="shared" si="48"/>
        <v>0.8</v>
      </c>
      <c r="G571" s="25">
        <f>VLOOKUP(A571,Sheet!B$3:G$2921,5,0)</f>
        <v>5012.08</v>
      </c>
      <c r="H571" s="24" t="e">
        <f>VLOOKUP(A571,N$3:S$1271,5,FALSE)</f>
        <v>#N/A</v>
      </c>
      <c r="I571" s="30">
        <f t="shared" si="49"/>
        <v>5012.08</v>
      </c>
      <c r="J571" s="25">
        <f>VLOOKUP(A571,Sheet!B$3:G$2921,6,0)</f>
        <v>4009.66</v>
      </c>
      <c r="K571" s="26" t="e">
        <f t="shared" si="50"/>
        <v>#N/A</v>
      </c>
      <c r="L571" s="30">
        <f t="shared" si="51"/>
        <v>4009.66</v>
      </c>
      <c r="N571" t="s">
        <v>776</v>
      </c>
      <c r="O571" t="s">
        <v>3643</v>
      </c>
      <c r="P571" t="s">
        <v>83</v>
      </c>
      <c r="Q571">
        <v>0.8</v>
      </c>
      <c r="R571">
        <v>4232.8100000000004</v>
      </c>
      <c r="S571">
        <v>3386.25</v>
      </c>
      <c r="V571" s="33" t="str">
        <f t="shared" si="52"/>
        <v>Е16-7-2</v>
      </c>
      <c r="W571" s="33" t="str">
        <f t="shared" si="53"/>
        <v>Е16-7-2</v>
      </c>
      <c r="X571" s="33" t="s">
        <v>3643</v>
      </c>
      <c r="Y571" s="34" t="s">
        <v>83</v>
      </c>
      <c r="Z571" s="34">
        <v>0.8</v>
      </c>
      <c r="AA571" s="34">
        <v>4232.8100000000004</v>
      </c>
      <c r="AB571" s="34">
        <v>3386.25</v>
      </c>
      <c r="AC571" s="34">
        <v>0</v>
      </c>
    </row>
    <row r="572" spans="1:29" x14ac:dyDescent="0.2">
      <c r="A572" s="5" t="s">
        <v>1868</v>
      </c>
      <c r="B572" s="21" t="str">
        <f>VLOOKUP(A572,Sheet!B$3:G$2921,2,0)</f>
        <v>Свердлення отворiв в цегляних стiнах,
товщина стiн 0,5 цеглини, дiаметр отвору до
20 мм</v>
      </c>
      <c r="C572" s="22" t="str">
        <f>VLOOKUP(A572,Sheet!B$3:G$2921,3,0)</f>
        <v>100шт</v>
      </c>
      <c r="D572" s="23">
        <v>1.2</v>
      </c>
      <c r="E572" s="24" t="e">
        <f>VLOOKUP(A572,N$3:S$1271,4,FALSE)</f>
        <v>#N/A</v>
      </c>
      <c r="F572" s="30">
        <f t="shared" si="48"/>
        <v>1.2</v>
      </c>
      <c r="G572" s="25">
        <f>VLOOKUP(A572,Sheet!B$3:G$2921,5,0)</f>
        <v>628.28</v>
      </c>
      <c r="H572" s="24" t="e">
        <f>VLOOKUP(A572,N$3:S$1271,5,FALSE)</f>
        <v>#N/A</v>
      </c>
      <c r="I572" s="30">
        <f t="shared" si="49"/>
        <v>628.28</v>
      </c>
      <c r="J572" s="25">
        <f>VLOOKUP(A572,Sheet!B$3:G$2921,6,0)</f>
        <v>753.94</v>
      </c>
      <c r="K572" s="26" t="e">
        <f t="shared" si="50"/>
        <v>#N/A</v>
      </c>
      <c r="L572" s="30">
        <f t="shared" si="51"/>
        <v>753.94</v>
      </c>
      <c r="N572" t="s">
        <v>779</v>
      </c>
      <c r="O572" t="s">
        <v>3644</v>
      </c>
      <c r="P572" t="s">
        <v>83</v>
      </c>
      <c r="Q572">
        <v>0.01</v>
      </c>
      <c r="R572">
        <v>4232.8100000000004</v>
      </c>
      <c r="S572">
        <v>42.33</v>
      </c>
      <c r="V572" s="33" t="str">
        <f t="shared" si="52"/>
        <v>Е16-7-3</v>
      </c>
      <c r="W572" s="33" t="str">
        <f t="shared" si="53"/>
        <v>Е16-7-3</v>
      </c>
      <c r="X572" s="33" t="s">
        <v>3644</v>
      </c>
      <c r="Y572" s="34" t="s">
        <v>83</v>
      </c>
      <c r="Z572" s="34">
        <v>0.01</v>
      </c>
      <c r="AA572" s="34">
        <v>4232.8100000000004</v>
      </c>
      <c r="AB572" s="34">
        <v>42.33</v>
      </c>
      <c r="AC572" s="34">
        <v>0</v>
      </c>
    </row>
    <row r="573" spans="1:29" x14ac:dyDescent="0.2">
      <c r="A573" s="5" t="s">
        <v>28</v>
      </c>
      <c r="B573" s="21" t="str">
        <f>VLOOKUP(A573,Sheet!B$3:G$2921,2,0)</f>
        <v>Навантаження сміття екскаваторами на
автомобілі-самоскиди, місткість ковша
екскаватора 0,25 м3.</v>
      </c>
      <c r="C573" s="22" t="str">
        <f>VLOOKUP(A573,Sheet!B$3:G$2921,3,0)</f>
        <v>100 т</v>
      </c>
      <c r="D573" s="23">
        <v>1.1778200000000001</v>
      </c>
      <c r="E573" s="24">
        <f>VLOOKUP(A573,N$3:S$1271,4,FALSE)</f>
        <v>2.6898</v>
      </c>
      <c r="F573" s="30">
        <f t="shared" si="48"/>
        <v>-1.5119799999999999</v>
      </c>
      <c r="G573" s="25">
        <f>VLOOKUP(A573,Sheet!B$3:G$2921,5,0)</f>
        <v>7042.6</v>
      </c>
      <c r="H573" s="24">
        <f>VLOOKUP(A573,N$3:S$1271,5,FALSE)</f>
        <v>7747.66</v>
      </c>
      <c r="I573" s="30">
        <f t="shared" si="49"/>
        <v>-705.05999999999949</v>
      </c>
      <c r="J573" s="25">
        <f>VLOOKUP(A573,Sheet!B$3:G$2921,6,0)</f>
        <v>69.72</v>
      </c>
      <c r="K573" s="26">
        <f t="shared" si="50"/>
        <v>122.41</v>
      </c>
      <c r="L573" s="30">
        <f t="shared" si="51"/>
        <v>-52.69</v>
      </c>
      <c r="N573" t="s">
        <v>781</v>
      </c>
      <c r="O573" t="s">
        <v>3645</v>
      </c>
      <c r="P573" t="s">
        <v>83</v>
      </c>
      <c r="Q573">
        <v>1.36</v>
      </c>
      <c r="R573">
        <v>4232.8100000000004</v>
      </c>
      <c r="S573">
        <v>5756.62</v>
      </c>
      <c r="V573" s="33" t="str">
        <f t="shared" si="52"/>
        <v>Е16-7-4</v>
      </c>
      <c r="W573" s="33" t="str">
        <f t="shared" si="53"/>
        <v>Е16-7-4</v>
      </c>
      <c r="X573" s="33" t="s">
        <v>3645</v>
      </c>
      <c r="Y573" s="34" t="s">
        <v>83</v>
      </c>
      <c r="Z573" s="34">
        <v>1.36</v>
      </c>
      <c r="AA573" s="34">
        <v>4232.8100000000004</v>
      </c>
      <c r="AB573" s="34">
        <v>5756.62</v>
      </c>
      <c r="AC573" s="34">
        <v>0</v>
      </c>
    </row>
    <row r="574" spans="1:29" x14ac:dyDescent="0.2">
      <c r="A574" s="5" t="s">
        <v>303</v>
      </c>
      <c r="B574" s="21" t="str">
        <f>VLOOKUP(A574,Sheet!B$3:G$2921,2,0)</f>
        <v>Улаштування осадового шва з просмолених
дощок</v>
      </c>
      <c r="C574" s="22" t="str">
        <f>VLOOKUP(A574,Sheet!B$3:G$2921,3,0)</f>
        <v>100 м2</v>
      </c>
      <c r="D574" s="23">
        <v>0.16217499999999999</v>
      </c>
      <c r="E574" s="24" t="e">
        <f>VLOOKUP(A574,N$3:S$1271,4,FALSE)</f>
        <v>#N/A</v>
      </c>
      <c r="F574" s="30">
        <f t="shared" si="48"/>
        <v>0.16217499999999999</v>
      </c>
      <c r="G574" s="25">
        <f>VLOOKUP(A574,Sheet!B$3:G$2921,5,0)</f>
        <v>48211.57</v>
      </c>
      <c r="H574" s="24" t="e">
        <f>VLOOKUP(A574,N$3:S$1271,5,FALSE)</f>
        <v>#N/A</v>
      </c>
      <c r="I574" s="30">
        <f t="shared" si="49"/>
        <v>48211.57</v>
      </c>
      <c r="J574" s="25">
        <f>VLOOKUP(A574,Sheet!B$3:G$2921,6,0)</f>
        <v>7818.71</v>
      </c>
      <c r="K574" s="26" t="e">
        <f t="shared" si="50"/>
        <v>#N/A</v>
      </c>
      <c r="L574" s="30">
        <f t="shared" si="51"/>
        <v>7818.71</v>
      </c>
      <c r="N574" t="s">
        <v>2904</v>
      </c>
      <c r="O574" t="s">
        <v>3646</v>
      </c>
      <c r="P574" t="s">
        <v>83</v>
      </c>
      <c r="Q574">
        <v>0.60000000000000009</v>
      </c>
      <c r="R574">
        <v>4232.8100000000004</v>
      </c>
      <c r="S574">
        <v>2539.69</v>
      </c>
      <c r="V574" t="str">
        <f t="shared" si="52"/>
        <v>Е16-7-5</v>
      </c>
      <c r="W574" t="e">
        <f t="shared" si="53"/>
        <v>#N/A</v>
      </c>
      <c r="X574" t="s">
        <v>3646</v>
      </c>
      <c r="Y574" s="7" t="s">
        <v>83</v>
      </c>
      <c r="Z574" s="7">
        <v>0.60000000000000009</v>
      </c>
      <c r="AA574" s="7">
        <v>4232.8100000000004</v>
      </c>
      <c r="AB574" s="37">
        <v>2539.69</v>
      </c>
      <c r="AC574" s="37">
        <v>2539.69</v>
      </c>
    </row>
    <row r="575" spans="1:29" x14ac:dyDescent="0.2">
      <c r="A575" s="5" t="s">
        <v>1884</v>
      </c>
      <c r="B575" s="21" t="str">
        <f>VLOOKUP(A575,Sheet!B$3:G$2921,2,0)</f>
        <v>Установлення анкерiв</v>
      </c>
      <c r="C575" s="22" t="str">
        <f>VLOOKUP(A575,Sheet!B$3:G$2921,3,0)</f>
        <v>100 кг</v>
      </c>
      <c r="D575" s="23">
        <v>2.1335999999999999</v>
      </c>
      <c r="E575" s="24">
        <f>VLOOKUP(A575,N$3:S$1271,4,FALSE)</f>
        <v>3.6000000000000003E-3</v>
      </c>
      <c r="F575" s="30">
        <f t="shared" si="48"/>
        <v>2.13</v>
      </c>
      <c r="G575" s="25">
        <f>VLOOKUP(A575,Sheet!B$3:G$2921,5,0)</f>
        <v>8074.69</v>
      </c>
      <c r="H575" s="24">
        <f>VLOOKUP(A575,N$3:S$1271,5,FALSE)</f>
        <v>8106.99</v>
      </c>
      <c r="I575" s="30">
        <f t="shared" si="49"/>
        <v>-32.300000000000182</v>
      </c>
      <c r="J575" s="25">
        <f>VLOOKUP(A575,Sheet!B$3:G$2921,6,0)</f>
        <v>11424.07</v>
      </c>
      <c r="K575" s="26">
        <f t="shared" si="50"/>
        <v>29.19</v>
      </c>
      <c r="L575" s="30">
        <f t="shared" si="51"/>
        <v>11394.88</v>
      </c>
      <c r="N575" t="s">
        <v>2905</v>
      </c>
      <c r="O575" t="s">
        <v>3647</v>
      </c>
      <c r="P575" t="s">
        <v>83</v>
      </c>
      <c r="Q575">
        <v>0.32</v>
      </c>
      <c r="R575">
        <v>6031.89</v>
      </c>
      <c r="S575">
        <v>1930.2</v>
      </c>
      <c r="V575" t="str">
        <f t="shared" si="52"/>
        <v>Е16-7-6</v>
      </c>
      <c r="W575" t="e">
        <f t="shared" si="53"/>
        <v>#N/A</v>
      </c>
      <c r="X575" t="s">
        <v>3647</v>
      </c>
      <c r="Y575" s="7" t="s">
        <v>83</v>
      </c>
      <c r="Z575" s="7">
        <v>0.32</v>
      </c>
      <c r="AA575" s="7">
        <v>6031.89</v>
      </c>
      <c r="AB575" s="37">
        <v>1930.2</v>
      </c>
      <c r="AC575" s="37">
        <v>1930.2</v>
      </c>
    </row>
    <row r="576" spans="1:29" x14ac:dyDescent="0.2">
      <c r="A576" s="5" t="s">
        <v>255</v>
      </c>
      <c r="B576" s="21" t="str">
        <f>VLOOKUP(A576,Sheet!B$3:G$2921,2,0)</f>
        <v>Установлення замків дверних накладних
(дверний доводчик)</v>
      </c>
      <c r="C576" s="22" t="str">
        <f>VLOOKUP(A576,Sheet!B$3:G$2921,3,0)</f>
        <v>100 шт</v>
      </c>
      <c r="D576" s="23">
        <v>0.03</v>
      </c>
      <c r="E576" s="24" t="e">
        <f>VLOOKUP(A576,N$3:S$1271,4,FALSE)</f>
        <v>#N/A</v>
      </c>
      <c r="F576" s="30">
        <f t="shared" si="48"/>
        <v>0.03</v>
      </c>
      <c r="G576" s="25">
        <f>VLOOKUP(A576,Sheet!B$3:G$2921,5,0)</f>
        <v>8772.82</v>
      </c>
      <c r="H576" s="24" t="e">
        <f>VLOOKUP(A576,N$3:S$1271,5,FALSE)</f>
        <v>#N/A</v>
      </c>
      <c r="I576" s="30">
        <f t="shared" si="49"/>
        <v>8772.82</v>
      </c>
      <c r="J576" s="25">
        <f>VLOOKUP(A576,Sheet!B$3:G$2921,6,0)</f>
        <v>175.46</v>
      </c>
      <c r="K576" s="26" t="e">
        <f t="shared" si="50"/>
        <v>#N/A</v>
      </c>
      <c r="L576" s="30">
        <f t="shared" si="51"/>
        <v>175.46</v>
      </c>
      <c r="N576" t="s">
        <v>2906</v>
      </c>
      <c r="O576" t="s">
        <v>3648</v>
      </c>
      <c r="P576" t="s">
        <v>83</v>
      </c>
      <c r="Q576">
        <v>0.57000000000000006</v>
      </c>
      <c r="R576">
        <v>6860.69</v>
      </c>
      <c r="S576">
        <v>137.21</v>
      </c>
      <c r="V576" t="str">
        <f t="shared" si="52"/>
        <v>Е16-7-7</v>
      </c>
      <c r="W576" t="e">
        <f t="shared" si="53"/>
        <v>#N/A</v>
      </c>
      <c r="X576" t="s">
        <v>3648</v>
      </c>
      <c r="Y576" s="7" t="s">
        <v>83</v>
      </c>
      <c r="Z576" s="7">
        <v>0.57000000000000006</v>
      </c>
      <c r="AA576" s="7">
        <v>6860.69</v>
      </c>
      <c r="AB576" s="37">
        <v>137.21</v>
      </c>
      <c r="AC576" s="37">
        <v>137.21</v>
      </c>
    </row>
    <row r="577" spans="1:29" x14ac:dyDescent="0.2">
      <c r="A577" s="5" t="s">
        <v>382</v>
      </c>
      <c r="B577" s="21" t="str">
        <f>VLOOKUP(A577,Sheet!B$3:G$2921,2,0)</f>
        <v>Розбирання покриттiв пiдлог з лiнолеуму
та релiну</v>
      </c>
      <c r="C577" s="22" t="str">
        <f>VLOOKUP(A577,Sheet!B$3:G$2921,3,0)</f>
        <v>100м2</v>
      </c>
      <c r="D577" s="23">
        <v>0.1154</v>
      </c>
      <c r="E577" s="24">
        <f>VLOOKUP(A577,N$3:S$1271,4,FALSE)</f>
        <v>2.9666000000000001</v>
      </c>
      <c r="F577" s="30">
        <f t="shared" si="48"/>
        <v>-2.8512</v>
      </c>
      <c r="G577" s="25">
        <f>VLOOKUP(A577,Sheet!B$3:G$2921,5,0)</f>
        <v>1024.56</v>
      </c>
      <c r="H577" s="24">
        <f>VLOOKUP(A577,N$3:S$1271,5,FALSE)</f>
        <v>1028.52</v>
      </c>
      <c r="I577" s="30">
        <f t="shared" si="49"/>
        <v>-3.9600000000000364</v>
      </c>
      <c r="J577" s="25">
        <f>VLOOKUP(A577,Sheet!B$3:G$2921,6,0)</f>
        <v>118.23</v>
      </c>
      <c r="K577" s="26">
        <f t="shared" si="50"/>
        <v>3051.21</v>
      </c>
      <c r="L577" s="30">
        <f t="shared" si="51"/>
        <v>-2932.98</v>
      </c>
      <c r="N577" t="s">
        <v>2907</v>
      </c>
      <c r="O577" t="s">
        <v>3649</v>
      </c>
      <c r="P577" t="s">
        <v>83</v>
      </c>
      <c r="Q577">
        <v>1.97</v>
      </c>
      <c r="R577">
        <v>7155.6</v>
      </c>
      <c r="S577">
        <v>3935.58</v>
      </c>
      <c r="V577" t="str">
        <f t="shared" si="52"/>
        <v>Е16-7-8</v>
      </c>
      <c r="W577" t="e">
        <f t="shared" si="53"/>
        <v>#N/A</v>
      </c>
      <c r="X577" t="s">
        <v>3649</v>
      </c>
      <c r="Y577" s="7" t="s">
        <v>83</v>
      </c>
      <c r="Z577" s="7">
        <v>1.97</v>
      </c>
      <c r="AA577" s="7">
        <v>7155.6</v>
      </c>
      <c r="AB577" s="37">
        <v>3935.58</v>
      </c>
      <c r="AC577" s="37">
        <v>3935.58</v>
      </c>
    </row>
    <row r="578" spans="1:29" x14ac:dyDescent="0.2">
      <c r="A578" s="5" t="s">
        <v>1908</v>
      </c>
      <c r="B578" s="21" t="str">
        <f>VLOOKUP(A578,Sheet!B$3:G$2921,2,0)</f>
        <v>Розбирання цементних покриттiв пiдлог</v>
      </c>
      <c r="C578" s="22" t="str">
        <f>VLOOKUP(A578,Sheet!B$3:G$2921,3,0)</f>
        <v>100м2</v>
      </c>
      <c r="D578" s="23">
        <v>3.7</v>
      </c>
      <c r="E578" s="24">
        <f>VLOOKUP(A578,N$3:S$1271,4,FALSE)</f>
        <v>3</v>
      </c>
      <c r="F578" s="30">
        <f t="shared" si="48"/>
        <v>0.70000000000000018</v>
      </c>
      <c r="G578" s="25">
        <f>VLOOKUP(A578,Sheet!B$3:G$2921,5,0)</f>
        <v>3801.75</v>
      </c>
      <c r="H578" s="24">
        <f>VLOOKUP(A578,N$3:S$1271,5,FALSE)</f>
        <v>3192.72</v>
      </c>
      <c r="I578" s="30">
        <f t="shared" si="49"/>
        <v>609.0300000000002</v>
      </c>
      <c r="J578" s="25">
        <f>VLOOKUP(A578,Sheet!B$3:G$2921,6,0)</f>
        <v>14066.48</v>
      </c>
      <c r="K578" s="26">
        <f t="shared" si="50"/>
        <v>9578.16</v>
      </c>
      <c r="L578" s="30">
        <f t="shared" si="51"/>
        <v>4488.32</v>
      </c>
      <c r="N578" t="s">
        <v>917</v>
      </c>
      <c r="O578" t="s">
        <v>3650</v>
      </c>
      <c r="P578" t="s">
        <v>871</v>
      </c>
      <c r="Q578">
        <v>0.2</v>
      </c>
      <c r="R578">
        <v>528.17999999999995</v>
      </c>
      <c r="S578">
        <v>105.64</v>
      </c>
      <c r="V578" s="33" t="str">
        <f t="shared" si="52"/>
        <v>Е17-1-11</v>
      </c>
      <c r="W578" s="33" t="str">
        <f t="shared" si="53"/>
        <v>Е17-1-11</v>
      </c>
      <c r="X578" s="33" t="s">
        <v>3650</v>
      </c>
      <c r="Y578" s="34" t="s">
        <v>871</v>
      </c>
      <c r="Z578" s="34">
        <v>0.2</v>
      </c>
      <c r="AA578" s="34">
        <v>528.17999999999995</v>
      </c>
      <c r="AB578" s="34">
        <v>105.64</v>
      </c>
      <c r="AC578" s="34">
        <v>0</v>
      </c>
    </row>
    <row r="579" spans="1:29" x14ac:dyDescent="0.2">
      <c r="A579" s="5" t="s">
        <v>2496</v>
      </c>
      <c r="B579" s="21" t="str">
        <f>VLOOKUP(A579,Sheet!B$3:G$2921,2,0)</f>
        <v>На кожні 100 мм зміни висоти примикань
додавати або виключати при ремонті
примикань до цегляних стін і парапетів з
рулонних покрівельних матеріалів
(виключати до Н=250)</v>
      </c>
      <c r="C579" s="22" t="str">
        <f>VLOOKUP(A579,Sheet!B$3:G$2921,3,0)</f>
        <v>100 м</v>
      </c>
      <c r="D579" s="23">
        <v>-1.236</v>
      </c>
      <c r="E579" s="24" t="e">
        <f>VLOOKUP(A579,N$3:S$1271,4,FALSE)</f>
        <v>#N/A</v>
      </c>
      <c r="F579" s="30">
        <f t="shared" si="48"/>
        <v>-1.236</v>
      </c>
      <c r="G579" s="25">
        <f>VLOOKUP(A579,Sheet!B$3:G$2921,5,0)</f>
        <v>490.15</v>
      </c>
      <c r="H579" s="24" t="e">
        <f>VLOOKUP(A579,N$3:S$1271,5,FALSE)</f>
        <v>#N/A</v>
      </c>
      <c r="I579" s="30">
        <f t="shared" si="49"/>
        <v>490.15</v>
      </c>
      <c r="J579" s="25">
        <f>VLOOKUP(A579,Sheet!B$3:G$2921,6,0)</f>
        <v>-71.56</v>
      </c>
      <c r="K579" s="26" t="e">
        <f t="shared" si="50"/>
        <v>#N/A</v>
      </c>
      <c r="L579" s="30">
        <f t="shared" si="51"/>
        <v>-71.56</v>
      </c>
      <c r="N579" t="s">
        <v>4842</v>
      </c>
      <c r="O579" t="s">
        <v>3651</v>
      </c>
      <c r="P579" t="s">
        <v>871</v>
      </c>
      <c r="Q579">
        <v>2</v>
      </c>
      <c r="R579">
        <v>211.27</v>
      </c>
      <c r="S579">
        <v>422.54</v>
      </c>
      <c r="V579" t="str">
        <f t="shared" si="52"/>
        <v>Е17-1-11кдем.=0,4</v>
      </c>
      <c r="W579" t="e">
        <f t="shared" si="53"/>
        <v>#N/A</v>
      </c>
      <c r="X579" t="s">
        <v>3651</v>
      </c>
      <c r="Y579" s="7" t="s">
        <v>871</v>
      </c>
      <c r="Z579" s="7">
        <v>2</v>
      </c>
      <c r="AA579" s="7">
        <v>211.27</v>
      </c>
      <c r="AB579" s="37">
        <v>422.54</v>
      </c>
      <c r="AC579" s="37">
        <v>422.54</v>
      </c>
    </row>
    <row r="580" spans="1:29" x14ac:dyDescent="0.2">
      <c r="A580" s="5" t="s">
        <v>1964</v>
      </c>
      <c r="B580" s="21" t="str">
        <f>VLOOKUP(A580,Sheet!B$3:G$2921,2,0)</f>
        <v>Навiшування водостiчних труб, колiн,
вiдливiв i лiйок з готових елементiв
(Навiшування жолобiв )</v>
      </c>
      <c r="C580" s="22" t="str">
        <f>VLOOKUP(A580,Sheet!B$3:G$2921,3,0)</f>
        <v>100м</v>
      </c>
      <c r="D580" s="23">
        <v>0.52</v>
      </c>
      <c r="E580" s="24" t="e">
        <f>VLOOKUP(A580,N$3:S$1271,4,FALSE)</f>
        <v>#N/A</v>
      </c>
      <c r="F580" s="30">
        <f t="shared" ref="F580:F643" si="54">IFERROR(D580-E580,D580)</f>
        <v>0.52</v>
      </c>
      <c r="G580" s="25">
        <f>VLOOKUP(A580,Sheet!B$3:G$2921,5,0)</f>
        <v>4197.5600000000004</v>
      </c>
      <c r="H580" s="24" t="e">
        <f>VLOOKUP(A580,N$3:S$1271,5,FALSE)</f>
        <v>#N/A</v>
      </c>
      <c r="I580" s="30">
        <f t="shared" ref="I580:I643" si="55">IFERROR(G580-H580,G580)</f>
        <v>4197.5600000000004</v>
      </c>
      <c r="J580" s="25">
        <f>VLOOKUP(A580,Sheet!B$3:G$2921,6,0)</f>
        <v>1511.12</v>
      </c>
      <c r="K580" s="26" t="e">
        <f t="shared" ref="K580:K643" si="56">VLOOKUP(A580,N$3:S$1271,6,FALSE)</f>
        <v>#N/A</v>
      </c>
      <c r="L580" s="30">
        <f t="shared" ref="L580:L643" si="57">IFERROR(J580-K580,J580)</f>
        <v>1511.12</v>
      </c>
      <c r="N580" t="s">
        <v>921</v>
      </c>
      <c r="O580" t="s">
        <v>3652</v>
      </c>
      <c r="P580" t="s">
        <v>871</v>
      </c>
      <c r="Q580">
        <v>1.9</v>
      </c>
      <c r="R580">
        <v>907.85</v>
      </c>
      <c r="S580">
        <v>453.93</v>
      </c>
      <c r="V580" s="33" t="str">
        <f t="shared" ref="V580:V643" si="58">IFERROR(VLOOKUP(N580,A$3:L$1153,1,FALSE),N580)</f>
        <v>Е17-1-12</v>
      </c>
      <c r="W580" s="33" t="str">
        <f t="shared" ref="W580:W643" si="59">VLOOKUP(N580,A$3:L$1153,1,FALSE)</f>
        <v>Е17-1-12</v>
      </c>
      <c r="X580" s="33" t="s">
        <v>3652</v>
      </c>
      <c r="Y580" s="34" t="s">
        <v>871</v>
      </c>
      <c r="Z580" s="34">
        <v>1.9</v>
      </c>
      <c r="AA580" s="34">
        <v>907.85</v>
      </c>
      <c r="AB580" s="34">
        <v>453.93</v>
      </c>
      <c r="AC580" s="34">
        <v>0</v>
      </c>
    </row>
    <row r="581" spans="1:29" x14ac:dyDescent="0.2">
      <c r="A581" s="5" t="s">
        <v>1889</v>
      </c>
      <c r="B581" s="21" t="str">
        <f>VLOOKUP(A581,Sheet!B$3:G$2921,2,0)</f>
        <v>Улаштування примикань висотою 400 мм
до цегляних стiн i парапетiв з рулонних
покрiвельних матерiалiв</v>
      </c>
      <c r="C581" s="22" t="str">
        <f>VLOOKUP(A581,Sheet!B$3:G$2921,3,0)</f>
        <v>100 м</v>
      </c>
      <c r="D581" s="23">
        <v>1.601</v>
      </c>
      <c r="E581" s="24" t="e">
        <f>VLOOKUP(A581,N$3:S$1271,4,FALSE)</f>
        <v>#N/A</v>
      </c>
      <c r="F581" s="30">
        <f t="shared" si="54"/>
        <v>1.601</v>
      </c>
      <c r="G581" s="25">
        <f>VLOOKUP(A581,Sheet!B$3:G$2921,5,0)</f>
        <v>7518.91</v>
      </c>
      <c r="H581" s="24" t="e">
        <f>VLOOKUP(A581,N$3:S$1271,5,FALSE)</f>
        <v>#N/A</v>
      </c>
      <c r="I581" s="30">
        <f t="shared" si="55"/>
        <v>7518.91</v>
      </c>
      <c r="J581" s="25">
        <f>VLOOKUP(A581,Sheet!B$3:G$2921,6,0)</f>
        <v>1097.76</v>
      </c>
      <c r="K581" s="26" t="e">
        <f t="shared" si="56"/>
        <v>#N/A</v>
      </c>
      <c r="L581" s="30">
        <f t="shared" si="57"/>
        <v>1097.76</v>
      </c>
      <c r="N581" t="s">
        <v>4843</v>
      </c>
      <c r="O581" t="s">
        <v>3653</v>
      </c>
      <c r="P581" t="s">
        <v>871</v>
      </c>
      <c r="Q581">
        <v>0.8</v>
      </c>
      <c r="R581">
        <v>3003.07</v>
      </c>
      <c r="S581">
        <v>2402.46</v>
      </c>
      <c r="V581" t="str">
        <f t="shared" si="58"/>
        <v>Е17-1-7кдем.=0,4</v>
      </c>
      <c r="W581" t="e">
        <f t="shared" si="59"/>
        <v>#N/A</v>
      </c>
      <c r="X581" t="s">
        <v>3653</v>
      </c>
      <c r="Y581" s="7" t="s">
        <v>871</v>
      </c>
      <c r="Z581" s="7">
        <v>0.8</v>
      </c>
      <c r="AA581" s="7">
        <v>3003.07</v>
      </c>
      <c r="AB581" s="37">
        <v>2402.46</v>
      </c>
      <c r="AC581" s="37">
        <v>2402.46</v>
      </c>
    </row>
    <row r="582" spans="1:29" x14ac:dyDescent="0.2">
      <c r="A582" s="5" t="s">
        <v>195</v>
      </c>
      <c r="B582" s="21" t="str">
        <f>VLOOKUP(A582,Sheet!B$3:G$2921,2,0)</f>
        <v>Улаштування примикань висотою 400 мм
з рулонних покрiвельних матерiалiв до
цегляних стiн i парапетiв iз
застосуванням газопламеневих пальникiв,
з улаштуванням фартуха з оцинкованої
сталi</v>
      </c>
      <c r="C582" s="22" t="str">
        <f>VLOOKUP(A582,Sheet!B$3:G$2921,3,0)</f>
        <v>100 м</v>
      </c>
      <c r="D582" s="23">
        <v>1.2269999999999999</v>
      </c>
      <c r="E582" s="24" t="e">
        <f>VLOOKUP(A582,N$3:S$1271,4,FALSE)</f>
        <v>#N/A</v>
      </c>
      <c r="F582" s="30">
        <f t="shared" si="54"/>
        <v>1.2269999999999999</v>
      </c>
      <c r="G582" s="25">
        <f>VLOOKUP(A582,Sheet!B$3:G$2921,5,0)</f>
        <v>7350</v>
      </c>
      <c r="H582" s="24" t="e">
        <f>VLOOKUP(A582,N$3:S$1271,5,FALSE)</f>
        <v>#N/A</v>
      </c>
      <c r="I582" s="30">
        <f t="shared" si="55"/>
        <v>7350</v>
      </c>
      <c r="J582" s="25">
        <f>VLOOKUP(A582,Sheet!B$3:G$2921,6,0)</f>
        <v>2646</v>
      </c>
      <c r="K582" s="26" t="e">
        <f t="shared" si="56"/>
        <v>#N/A</v>
      </c>
      <c r="L582" s="30">
        <f t="shared" si="57"/>
        <v>2646</v>
      </c>
      <c r="N582" t="s">
        <v>2908</v>
      </c>
      <c r="O582" t="s">
        <v>3654</v>
      </c>
      <c r="P582" t="s">
        <v>793</v>
      </c>
      <c r="Q582">
        <v>0.30000000000000004</v>
      </c>
      <c r="R582">
        <v>668.3</v>
      </c>
      <c r="S582">
        <v>200.49</v>
      </c>
      <c r="V582" t="str">
        <f t="shared" si="58"/>
        <v>Е17-2-1</v>
      </c>
      <c r="W582" t="e">
        <f t="shared" si="59"/>
        <v>#N/A</v>
      </c>
      <c r="X582" t="s">
        <v>3654</v>
      </c>
      <c r="Y582" s="7" t="s">
        <v>793</v>
      </c>
      <c r="Z582" s="7">
        <v>0.30000000000000004</v>
      </c>
      <c r="AA582" s="7">
        <v>668.3</v>
      </c>
      <c r="AB582" s="37">
        <v>200.49</v>
      </c>
      <c r="AC582" s="37">
        <v>200.49</v>
      </c>
    </row>
    <row r="583" spans="1:29" x14ac:dyDescent="0.2">
      <c r="A583" s="5" t="s">
        <v>1936</v>
      </c>
      <c r="B583" s="21" t="str">
        <f>VLOOKUP(A583,Sheet!B$3:G$2921,2,0)</f>
        <v>Улаштування примикань висотою 400 мм
з рулонних покрiвельних матерiалiв до
цегляних стiн i парапетiв iз
застосуванням газопламеневих пальникiв,
з наклеюванням стрiчки типу "Экобит"</v>
      </c>
      <c r="C583" s="22" t="str">
        <f>VLOOKUP(A583,Sheet!B$3:G$2921,3,0)</f>
        <v>100 м</v>
      </c>
      <c r="D583" s="23">
        <v>0.45399999999999996</v>
      </c>
      <c r="E583" s="24" t="e">
        <f>VLOOKUP(A583,N$3:S$1271,4,FALSE)</f>
        <v>#N/A</v>
      </c>
      <c r="F583" s="30">
        <f t="shared" si="54"/>
        <v>0.45399999999999996</v>
      </c>
      <c r="G583" s="25">
        <f>VLOOKUP(A583,Sheet!B$3:G$2921,5,0)</f>
        <v>4569.87</v>
      </c>
      <c r="H583" s="24" t="e">
        <f>VLOOKUP(A583,N$3:S$1271,5,FALSE)</f>
        <v>#N/A</v>
      </c>
      <c r="I583" s="30">
        <f t="shared" si="55"/>
        <v>4569.87</v>
      </c>
      <c r="J583" s="25">
        <f>VLOOKUP(A583,Sheet!B$3:G$2921,6,0)</f>
        <v>429.57</v>
      </c>
      <c r="K583" s="26" t="e">
        <f t="shared" si="56"/>
        <v>#N/A</v>
      </c>
      <c r="L583" s="30">
        <f t="shared" si="57"/>
        <v>429.57</v>
      </c>
      <c r="N583" t="s">
        <v>874</v>
      </c>
      <c r="O583" t="s">
        <v>3655</v>
      </c>
      <c r="P583" t="s">
        <v>871</v>
      </c>
      <c r="Q583">
        <v>0.6</v>
      </c>
      <c r="R583">
        <v>2952.28</v>
      </c>
      <c r="S583">
        <v>1476.14</v>
      </c>
      <c r="V583" s="33" t="str">
        <f t="shared" si="58"/>
        <v>Е17-3-1</v>
      </c>
      <c r="W583" s="33" t="str">
        <f t="shared" si="59"/>
        <v>Е17-3-1</v>
      </c>
      <c r="X583" s="33" t="s">
        <v>3655</v>
      </c>
      <c r="Y583" s="34" t="s">
        <v>871</v>
      </c>
      <c r="Z583" s="34">
        <v>0.6</v>
      </c>
      <c r="AA583" s="34">
        <v>2952.28</v>
      </c>
      <c r="AB583" s="34">
        <v>1476.14</v>
      </c>
      <c r="AC583" s="34">
        <v>0</v>
      </c>
    </row>
    <row r="584" spans="1:29" x14ac:dyDescent="0.2">
      <c r="A584" s="5" t="s">
        <v>2457</v>
      </c>
      <c r="B584" s="21" t="str">
        <f>VLOOKUP(A584,Sheet!B$3:G$2921,2,0)</f>
        <v>Додавати або виключати на кожнi 100 мм
змiни висоти примикання з рулонних
покрiвельних матерiалiв до цегляних стiн i
парапетiв [при улаштуванні примикань]
(виключати до Н=250)</v>
      </c>
      <c r="C584" s="22" t="str">
        <f>VLOOKUP(A584,Sheet!B$3:G$2921,3,0)</f>
        <v>100 м</v>
      </c>
      <c r="D584" s="23">
        <v>-0.82199999999999995</v>
      </c>
      <c r="E584" s="24" t="e">
        <f>VLOOKUP(A584,N$3:S$1271,4,FALSE)</f>
        <v>#N/A</v>
      </c>
      <c r="F584" s="30">
        <f t="shared" si="54"/>
        <v>-0.82199999999999995</v>
      </c>
      <c r="G584" s="25">
        <f>VLOOKUP(A584,Sheet!B$3:G$2921,5,0)</f>
        <v>247.21</v>
      </c>
      <c r="H584" s="24" t="e">
        <f>VLOOKUP(A584,N$3:S$1271,5,FALSE)</f>
        <v>#N/A</v>
      </c>
      <c r="I584" s="30">
        <f t="shared" si="55"/>
        <v>247.21</v>
      </c>
      <c r="J584" s="25">
        <f>VLOOKUP(A584,Sheet!B$3:G$2921,6,0)</f>
        <v>-89</v>
      </c>
      <c r="K584" s="26" t="e">
        <f t="shared" si="56"/>
        <v>#N/A</v>
      </c>
      <c r="L584" s="30">
        <f t="shared" si="57"/>
        <v>-89</v>
      </c>
      <c r="N584" t="s">
        <v>4844</v>
      </c>
      <c r="O584" t="s">
        <v>3656</v>
      </c>
      <c r="P584" t="s">
        <v>871</v>
      </c>
      <c r="Q584">
        <v>0.60000000000000009</v>
      </c>
      <c r="R584">
        <v>1020.21</v>
      </c>
      <c r="S584">
        <v>612.13</v>
      </c>
      <c r="V584" t="str">
        <f t="shared" si="58"/>
        <v>Е17-3-1кдем.=0,4</v>
      </c>
      <c r="W584" t="e">
        <f t="shared" si="59"/>
        <v>#N/A</v>
      </c>
      <c r="X584" t="s">
        <v>3656</v>
      </c>
      <c r="Y584" s="7" t="s">
        <v>871</v>
      </c>
      <c r="Z584" s="7">
        <v>0.60000000000000009</v>
      </c>
      <c r="AA584" s="7">
        <v>1020.21</v>
      </c>
      <c r="AB584" s="37">
        <v>612.13</v>
      </c>
      <c r="AC584" s="37">
        <v>612.13</v>
      </c>
    </row>
    <row r="585" spans="1:29" x14ac:dyDescent="0.2">
      <c r="A585" s="5" t="s">
        <v>2499</v>
      </c>
      <c r="B585" s="21" t="str">
        <f>VLOOKUP(A585,Sheet!B$3:G$2921,2,0)</f>
        <v>Додавати або виключати на кожнi 100 мм
змiни висоти примикання з рулонних
покрiвельних матерiалiв до цегляних стiн i
парапетiв [при улаштуванні примикань]
(виключати до висоти 200 мм)</v>
      </c>
      <c r="C585" s="22" t="str">
        <f>VLOOKUP(A585,Sheet!B$3:G$2921,3,0)</f>
        <v>100 м</v>
      </c>
      <c r="D585" s="23">
        <v>0.24399999999999999</v>
      </c>
      <c r="E585" s="24" t="e">
        <f>VLOOKUP(A585,N$3:S$1271,4,FALSE)</f>
        <v>#N/A</v>
      </c>
      <c r="F585" s="30">
        <f t="shared" si="54"/>
        <v>0.24399999999999999</v>
      </c>
      <c r="G585" s="25">
        <f>VLOOKUP(A585,Sheet!B$3:G$2921,5,0)</f>
        <v>344.09</v>
      </c>
      <c r="H585" s="24" t="e">
        <f>VLOOKUP(A585,N$3:S$1271,5,FALSE)</f>
        <v>#N/A</v>
      </c>
      <c r="I585" s="30">
        <f t="shared" si="55"/>
        <v>344.09</v>
      </c>
      <c r="J585" s="25">
        <f>VLOOKUP(A585,Sheet!B$3:G$2921,6,0)</f>
        <v>83.96</v>
      </c>
      <c r="K585" s="26" t="e">
        <f t="shared" si="56"/>
        <v>#N/A</v>
      </c>
      <c r="L585" s="30">
        <f t="shared" si="57"/>
        <v>83.96</v>
      </c>
      <c r="N585" t="s">
        <v>4845</v>
      </c>
      <c r="O585" t="s">
        <v>3657</v>
      </c>
      <c r="P585" t="s">
        <v>793</v>
      </c>
      <c r="Q585">
        <v>0.2</v>
      </c>
      <c r="R585">
        <v>17961.150000000001</v>
      </c>
      <c r="S585">
        <v>3592.23</v>
      </c>
      <c r="V585" t="str">
        <f t="shared" si="58"/>
        <v>Е17-7-3кдем.=0,7</v>
      </c>
      <c r="W585" t="e">
        <f t="shared" si="59"/>
        <v>#N/A</v>
      </c>
      <c r="X585" t="s">
        <v>3657</v>
      </c>
      <c r="Y585" s="7" t="s">
        <v>793</v>
      </c>
      <c r="Z585" s="7">
        <v>0.2</v>
      </c>
      <c r="AA585" s="7">
        <v>17961.150000000001</v>
      </c>
      <c r="AB585" s="37">
        <v>3592.23</v>
      </c>
      <c r="AC585" s="37">
        <v>3592.23</v>
      </c>
    </row>
    <row r="586" spans="1:29" x14ac:dyDescent="0.2">
      <c r="A586" s="5" t="s">
        <v>438</v>
      </c>
      <c r="B586" s="21" t="str">
        <f>VLOOKUP(A586,Sheet!B$3:G$2921,2,0)</f>
        <v>Сталь кутова 50х50 мм</v>
      </c>
      <c r="C586" s="22" t="str">
        <f>VLOOKUP(A586,Sheet!B$3:G$2921,3,0)</f>
        <v>т</v>
      </c>
      <c r="D586" s="23">
        <v>2.3200000000000002E-2</v>
      </c>
      <c r="E586" s="24" t="e">
        <f>VLOOKUP(A586,N$3:S$1271,4,FALSE)</f>
        <v>#N/A</v>
      </c>
      <c r="F586" s="30">
        <f t="shared" si="54"/>
        <v>2.3200000000000002E-2</v>
      </c>
      <c r="G586" s="25">
        <f>VLOOKUP(A586,Sheet!B$3:G$2921,5,0)</f>
        <v>21736</v>
      </c>
      <c r="H586" s="24" t="e">
        <f>VLOOKUP(A586,N$3:S$1271,5,FALSE)</f>
        <v>#N/A</v>
      </c>
      <c r="I586" s="30">
        <f t="shared" si="55"/>
        <v>21736</v>
      </c>
      <c r="J586" s="25">
        <f>VLOOKUP(A586,Sheet!B$3:G$2921,6,0)</f>
        <v>2900.5</v>
      </c>
      <c r="K586" s="26" t="e">
        <f t="shared" si="56"/>
        <v>#N/A</v>
      </c>
      <c r="L586" s="30">
        <f t="shared" si="57"/>
        <v>2900.5</v>
      </c>
      <c r="N586" t="s">
        <v>4846</v>
      </c>
      <c r="O586" t="s">
        <v>3658</v>
      </c>
      <c r="P586" t="s">
        <v>793</v>
      </c>
      <c r="Q586">
        <v>0.2</v>
      </c>
      <c r="R586">
        <v>1092.45</v>
      </c>
      <c r="S586">
        <v>218.49</v>
      </c>
      <c r="V586" t="str">
        <f t="shared" si="58"/>
        <v>Е17-7-4кдем.=0,7</v>
      </c>
      <c r="W586" t="e">
        <f t="shared" si="59"/>
        <v>#N/A</v>
      </c>
      <c r="X586" t="s">
        <v>3658</v>
      </c>
      <c r="Y586" s="7" t="s">
        <v>793</v>
      </c>
      <c r="Z586" s="7">
        <v>0.2</v>
      </c>
      <c r="AA586" s="7">
        <v>1092.45</v>
      </c>
      <c r="AB586" s="37">
        <v>218.49</v>
      </c>
      <c r="AC586" s="37">
        <v>218.49</v>
      </c>
    </row>
    <row r="587" spans="1:29" x14ac:dyDescent="0.2">
      <c r="A587" s="5" t="s">
        <v>107</v>
      </c>
      <c r="B587" s="21" t="str">
        <f>VLOOKUP(A587,Sheet!B$3:G$2921,2,0)</f>
        <v>Сталь кутова 75х75 мм</v>
      </c>
      <c r="C587" s="22" t="str">
        <f>VLOOKUP(A587,Sheet!B$3:G$2921,3,0)</f>
        <v>т</v>
      </c>
      <c r="D587" s="23">
        <v>1.0999999999999999E-2</v>
      </c>
      <c r="E587" s="24" t="e">
        <f>VLOOKUP(A587,N$3:S$1271,4,FALSE)</f>
        <v>#N/A</v>
      </c>
      <c r="F587" s="30">
        <f t="shared" si="54"/>
        <v>1.0999999999999999E-2</v>
      </c>
      <c r="G587" s="25">
        <f>VLOOKUP(A587,Sheet!B$3:G$2921,5,0)</f>
        <v>21736</v>
      </c>
      <c r="H587" s="24" t="e">
        <f>VLOOKUP(A587,N$3:S$1271,5,FALSE)</f>
        <v>#N/A</v>
      </c>
      <c r="I587" s="30">
        <f t="shared" si="55"/>
        <v>21736</v>
      </c>
      <c r="J587" s="25">
        <f>VLOOKUP(A587,Sheet!B$3:G$2921,6,0)</f>
        <v>239.1</v>
      </c>
      <c r="K587" s="26" t="e">
        <f t="shared" si="56"/>
        <v>#N/A</v>
      </c>
      <c r="L587" s="30">
        <f t="shared" si="57"/>
        <v>239.1</v>
      </c>
      <c r="N587" t="s">
        <v>1335</v>
      </c>
      <c r="O587" t="s">
        <v>3659</v>
      </c>
      <c r="P587" t="s">
        <v>35</v>
      </c>
      <c r="Q587">
        <v>7</v>
      </c>
      <c r="R587">
        <v>2265.52</v>
      </c>
      <c r="S587">
        <v>9062.08</v>
      </c>
      <c r="V587" s="33" t="str">
        <f t="shared" si="58"/>
        <v>Е18-13-1</v>
      </c>
      <c r="W587" s="33" t="str">
        <f t="shared" si="59"/>
        <v>Е18-13-1</v>
      </c>
      <c r="X587" s="33" t="s">
        <v>3659</v>
      </c>
      <c r="Y587" s="34" t="s">
        <v>35</v>
      </c>
      <c r="Z587" s="34">
        <v>7</v>
      </c>
      <c r="AA587" s="34">
        <v>2265.52</v>
      </c>
      <c r="AB587" s="34">
        <v>9062.08</v>
      </c>
      <c r="AC587" s="34">
        <v>0</v>
      </c>
    </row>
    <row r="588" spans="1:29" x14ac:dyDescent="0.2">
      <c r="A588" s="5" t="s">
        <v>2097</v>
      </c>
      <c r="B588" s="21" t="str">
        <f>VLOOKUP(A588,Sheet!B$3:G$2921,2,0)</f>
        <v>Кронштейн металевий під датчики</v>
      </c>
      <c r="C588" s="22" t="str">
        <f>VLOOKUP(A588,Sheet!B$3:G$2921,3,0)</f>
        <v>шт</v>
      </c>
      <c r="D588" s="23">
        <v>5</v>
      </c>
      <c r="E588" s="24" t="e">
        <f>VLOOKUP(A588,N$3:S$1271,4,FALSE)</f>
        <v>#N/A</v>
      </c>
      <c r="F588" s="30">
        <f t="shared" si="54"/>
        <v>5</v>
      </c>
      <c r="G588" s="25">
        <f>VLOOKUP(A588,Sheet!B$3:G$2921,5,0)</f>
        <v>262.83999999999997</v>
      </c>
      <c r="H588" s="24" t="e">
        <f>VLOOKUP(A588,N$3:S$1271,5,FALSE)</f>
        <v>#N/A</v>
      </c>
      <c r="I588" s="30">
        <f t="shared" si="55"/>
        <v>262.83999999999997</v>
      </c>
      <c r="J588" s="25">
        <f>VLOOKUP(A588,Sheet!B$3:G$2921,6,0)</f>
        <v>788.52</v>
      </c>
      <c r="K588" s="26" t="e">
        <f t="shared" si="56"/>
        <v>#N/A</v>
      </c>
      <c r="L588" s="30">
        <f t="shared" si="57"/>
        <v>788.52</v>
      </c>
      <c r="N588" t="s">
        <v>1389</v>
      </c>
      <c r="O588" t="s">
        <v>3660</v>
      </c>
      <c r="P588" t="s">
        <v>35</v>
      </c>
      <c r="Q588">
        <v>2</v>
      </c>
      <c r="R588">
        <v>797.06</v>
      </c>
      <c r="S588">
        <v>1594.12</v>
      </c>
      <c r="V588" s="33" t="str">
        <f t="shared" si="58"/>
        <v>Е18-15-1</v>
      </c>
      <c r="W588" s="33" t="str">
        <f t="shared" si="59"/>
        <v>Е18-15-1</v>
      </c>
      <c r="X588" s="33" t="s">
        <v>3660</v>
      </c>
      <c r="Y588" s="34" t="s">
        <v>35</v>
      </c>
      <c r="Z588" s="34">
        <v>2</v>
      </c>
      <c r="AA588" s="34">
        <v>797.06</v>
      </c>
      <c r="AB588" s="34">
        <v>1594.12</v>
      </c>
      <c r="AC588" s="34">
        <v>0</v>
      </c>
    </row>
    <row r="589" spans="1:29" x14ac:dyDescent="0.2">
      <c r="A589" s="5" t="s">
        <v>2033</v>
      </c>
      <c r="B589" s="21" t="str">
        <f>VLOOKUP(A589,Sheet!B$3:G$2921,2,0)</f>
        <v>Рифлений прокат 4х370х370 ГОСТ 8568-77</v>
      </c>
      <c r="C589" s="22" t="str">
        <f>VLOOKUP(A589,Sheet!B$3:G$2921,3,0)</f>
        <v>т</v>
      </c>
      <c r="D589" s="23">
        <v>0.01</v>
      </c>
      <c r="E589" s="24" t="e">
        <f>VLOOKUP(A589,N$3:S$1271,4,FALSE)</f>
        <v>#N/A</v>
      </c>
      <c r="F589" s="30">
        <f t="shared" si="54"/>
        <v>0.01</v>
      </c>
      <c r="G589" s="25">
        <f>VLOOKUP(A589,Sheet!B$3:G$2921,5,0)</f>
        <v>36995.589999999997</v>
      </c>
      <c r="H589" s="24" t="e">
        <f>VLOOKUP(A589,N$3:S$1271,5,FALSE)</f>
        <v>#N/A</v>
      </c>
      <c r="I589" s="30">
        <f t="shared" si="55"/>
        <v>36995.589999999997</v>
      </c>
      <c r="J589" s="25">
        <f>VLOOKUP(A589,Sheet!B$3:G$2921,6,0)</f>
        <v>369.96</v>
      </c>
      <c r="K589" s="26" t="e">
        <f t="shared" si="56"/>
        <v>#N/A</v>
      </c>
      <c r="L589" s="30">
        <f t="shared" si="57"/>
        <v>369.96</v>
      </c>
      <c r="N589" t="s">
        <v>2909</v>
      </c>
      <c r="O589" t="s">
        <v>3661</v>
      </c>
      <c r="P589" t="s">
        <v>35</v>
      </c>
      <c r="Q589">
        <v>1</v>
      </c>
      <c r="R589">
        <v>296.22000000000003</v>
      </c>
      <c r="S589">
        <v>296.22000000000003</v>
      </c>
      <c r="V589" t="str">
        <f t="shared" si="58"/>
        <v>Е18-16-1</v>
      </c>
      <c r="W589" t="e">
        <f t="shared" si="59"/>
        <v>#N/A</v>
      </c>
      <c r="X589" t="s">
        <v>3661</v>
      </c>
      <c r="Y589" s="7" t="s">
        <v>35</v>
      </c>
      <c r="Z589" s="7">
        <v>1</v>
      </c>
      <c r="AA589" s="7">
        <v>296.22000000000003</v>
      </c>
      <c r="AB589" s="37">
        <v>296.22000000000003</v>
      </c>
      <c r="AC589" s="37">
        <v>296.22000000000003</v>
      </c>
    </row>
    <row r="590" spans="1:29" x14ac:dyDescent="0.2">
      <c r="A590" s="5" t="s">
        <v>2691</v>
      </c>
      <c r="B590" s="21" t="str">
        <f>VLOOKUP(A590,Sheet!B$3:G$2921,2,0)</f>
        <v>Профіль головний для підвісної стелі</v>
      </c>
      <c r="C590" s="22" t="str">
        <f>VLOOKUP(A590,Sheet!B$3:G$2921,3,0)</f>
        <v>м</v>
      </c>
      <c r="D590" s="23">
        <v>497.1350000000001</v>
      </c>
      <c r="E590" s="24" t="e">
        <f>VLOOKUP(A590,N$3:S$1271,4,FALSE)</f>
        <v>#N/A</v>
      </c>
      <c r="F590" s="30">
        <f t="shared" si="54"/>
        <v>497.1350000000001</v>
      </c>
      <c r="G590" s="25">
        <f>VLOOKUP(A590,Sheet!B$3:G$2921,5,0)</f>
        <v>32.72</v>
      </c>
      <c r="H590" s="24" t="e">
        <f>VLOOKUP(A590,N$3:S$1271,5,FALSE)</f>
        <v>#N/A</v>
      </c>
      <c r="I590" s="30">
        <f t="shared" si="55"/>
        <v>32.72</v>
      </c>
      <c r="J590" s="25">
        <f>VLOOKUP(A590,Sheet!B$3:G$2921,6,0)</f>
        <v>4526.76</v>
      </c>
      <c r="K590" s="26" t="e">
        <f t="shared" si="56"/>
        <v>#N/A</v>
      </c>
      <c r="L590" s="30">
        <f t="shared" si="57"/>
        <v>4526.76</v>
      </c>
      <c r="N590" t="s">
        <v>1026</v>
      </c>
      <c r="O590" t="s">
        <v>3662</v>
      </c>
      <c r="P590" t="s">
        <v>35</v>
      </c>
      <c r="Q590">
        <v>16</v>
      </c>
      <c r="R590">
        <v>116.28</v>
      </c>
      <c r="S590">
        <v>232.56</v>
      </c>
      <c r="V590" s="33" t="str">
        <f t="shared" si="58"/>
        <v>Е18-17-10</v>
      </c>
      <c r="W590" s="33" t="str">
        <f t="shared" si="59"/>
        <v>Е18-17-10</v>
      </c>
      <c r="X590" s="33" t="s">
        <v>3662</v>
      </c>
      <c r="Y590" s="34" t="s">
        <v>35</v>
      </c>
      <c r="Z590" s="34">
        <v>16</v>
      </c>
      <c r="AA590" s="34">
        <v>116.28</v>
      </c>
      <c r="AB590" s="34">
        <v>232.56</v>
      </c>
      <c r="AC590" s="34">
        <v>0</v>
      </c>
    </row>
    <row r="591" spans="1:29" x14ac:dyDescent="0.2">
      <c r="A591" s="5" t="s">
        <v>2029</v>
      </c>
      <c r="B591" s="21" t="str">
        <f>VLOOKUP(A591,Sheet!B$3:G$2921,2,0)</f>
        <v>Прокат для армування з/б конструкцiй
круглий та перiодичного профiлю, клас А-III,
дiаметр 10 мм</v>
      </c>
      <c r="C591" s="22" t="str">
        <f>VLOOKUP(A591,Sheet!B$3:G$2921,3,0)</f>
        <v>т</v>
      </c>
      <c r="D591" s="23">
        <v>2.8200000000000005E-3</v>
      </c>
      <c r="E591" s="24" t="e">
        <f>VLOOKUP(A591,N$3:S$1271,4,FALSE)</f>
        <v>#N/A</v>
      </c>
      <c r="F591" s="30">
        <f t="shared" si="54"/>
        <v>2.8200000000000005E-3</v>
      </c>
      <c r="G591" s="25">
        <f>VLOOKUP(A591,Sheet!B$3:G$2921,5,0)</f>
        <v>27851.599999999999</v>
      </c>
      <c r="H591" s="24" t="e">
        <f>VLOOKUP(A591,N$3:S$1271,5,FALSE)</f>
        <v>#N/A</v>
      </c>
      <c r="I591" s="30">
        <f t="shared" si="55"/>
        <v>27851.599999999999</v>
      </c>
      <c r="J591" s="25">
        <f>VLOOKUP(A591,Sheet!B$3:G$2921,6,0)</f>
        <v>41.22</v>
      </c>
      <c r="K591" s="26" t="e">
        <f t="shared" si="56"/>
        <v>#N/A</v>
      </c>
      <c r="L591" s="30">
        <f t="shared" si="57"/>
        <v>41.22</v>
      </c>
      <c r="N591" t="s">
        <v>1376</v>
      </c>
      <c r="O591" t="s">
        <v>3663</v>
      </c>
      <c r="P591" t="s">
        <v>793</v>
      </c>
      <c r="Q591">
        <v>1.1000000000000001</v>
      </c>
      <c r="R591">
        <v>968.04</v>
      </c>
      <c r="S591">
        <v>290.41000000000003</v>
      </c>
      <c r="V591" s="33" t="str">
        <f t="shared" si="58"/>
        <v>Е18-21-1</v>
      </c>
      <c r="W591" s="33" t="str">
        <f t="shared" si="59"/>
        <v>Е18-21-1</v>
      </c>
      <c r="X591" s="33" t="s">
        <v>3663</v>
      </c>
      <c r="Y591" s="34" t="s">
        <v>793</v>
      </c>
      <c r="Z591" s="34">
        <v>1.1000000000000001</v>
      </c>
      <c r="AA591" s="34">
        <v>968.04</v>
      </c>
      <c r="AB591" s="34">
        <v>290.41000000000003</v>
      </c>
      <c r="AC591" s="34">
        <v>0</v>
      </c>
    </row>
    <row r="592" spans="1:29" x14ac:dyDescent="0.2">
      <c r="A592" s="5" t="s">
        <v>2692</v>
      </c>
      <c r="B592" s="21" t="str">
        <f>VLOOKUP(A592,Sheet!B$3:G$2921,2,0)</f>
        <v>Профіль пристінний для підвісної стелі</v>
      </c>
      <c r="C592" s="22" t="str">
        <f>VLOOKUP(A592,Sheet!B$3:G$2921,3,0)</f>
        <v>м</v>
      </c>
      <c r="D592" s="23">
        <v>565.16399999999999</v>
      </c>
      <c r="E592" s="24" t="e">
        <f>VLOOKUP(A592,N$3:S$1271,4,FALSE)</f>
        <v>#N/A</v>
      </c>
      <c r="F592" s="30">
        <f t="shared" si="54"/>
        <v>565.16399999999999</v>
      </c>
      <c r="G592" s="25">
        <f>VLOOKUP(A592,Sheet!B$3:G$2921,5,0)</f>
        <v>21.85</v>
      </c>
      <c r="H592" s="24" t="e">
        <f>VLOOKUP(A592,N$3:S$1271,5,FALSE)</f>
        <v>#N/A</v>
      </c>
      <c r="I592" s="30">
        <f t="shared" si="55"/>
        <v>21.85</v>
      </c>
      <c r="J592" s="25">
        <f>VLOOKUP(A592,Sheet!B$3:G$2921,6,0)</f>
        <v>3436.58</v>
      </c>
      <c r="K592" s="26" t="e">
        <f t="shared" si="56"/>
        <v>#N/A</v>
      </c>
      <c r="L592" s="30">
        <f t="shared" si="57"/>
        <v>3436.58</v>
      </c>
      <c r="N592" t="s">
        <v>2910</v>
      </c>
      <c r="O592" t="s">
        <v>3664</v>
      </c>
      <c r="P592" t="s">
        <v>793</v>
      </c>
      <c r="Q592">
        <v>0.1</v>
      </c>
      <c r="R592">
        <v>1187.48</v>
      </c>
      <c r="S592">
        <v>118.75</v>
      </c>
      <c r="V592" t="str">
        <f t="shared" si="58"/>
        <v>Е18-21-4</v>
      </c>
      <c r="W592" t="e">
        <f t="shared" si="59"/>
        <v>#N/A</v>
      </c>
      <c r="X592" t="s">
        <v>3664</v>
      </c>
      <c r="Y592" s="7" t="s">
        <v>793</v>
      </c>
      <c r="Z592" s="7">
        <v>0.1</v>
      </c>
      <c r="AA592" s="7">
        <v>1187.48</v>
      </c>
      <c r="AB592" s="37">
        <v>118.75</v>
      </c>
      <c r="AC592" s="37">
        <v>118.75</v>
      </c>
    </row>
    <row r="593" spans="1:29" x14ac:dyDescent="0.2">
      <c r="A593" s="5" t="s">
        <v>2722</v>
      </c>
      <c r="B593" s="21" t="str">
        <f>VLOOKUP(A593,Sheet!B$3:G$2921,2,0)</f>
        <v>Гайка M10</v>
      </c>
      <c r="C593" s="22" t="str">
        <f>VLOOKUP(A593,Sheet!B$3:G$2921,3,0)</f>
        <v>шт</v>
      </c>
      <c r="D593" s="23">
        <v>987</v>
      </c>
      <c r="E593" s="24" t="e">
        <f>VLOOKUP(A593,N$3:S$1271,4,FALSE)</f>
        <v>#N/A</v>
      </c>
      <c r="F593" s="30">
        <f t="shared" si="54"/>
        <v>987</v>
      </c>
      <c r="G593" s="25">
        <f>VLOOKUP(A593,Sheet!B$3:G$2921,5,0)</f>
        <v>0.43</v>
      </c>
      <c r="H593" s="24" t="e">
        <f>VLOOKUP(A593,N$3:S$1271,5,FALSE)</f>
        <v>#N/A</v>
      </c>
      <c r="I593" s="30">
        <f t="shared" si="55"/>
        <v>0.43</v>
      </c>
      <c r="J593" s="25">
        <f>VLOOKUP(A593,Sheet!B$3:G$2921,6,0)</f>
        <v>424.41</v>
      </c>
      <c r="K593" s="26" t="e">
        <f t="shared" si="56"/>
        <v>#N/A</v>
      </c>
      <c r="L593" s="30">
        <f t="shared" si="57"/>
        <v>424.41</v>
      </c>
      <c r="N593" t="s">
        <v>1367</v>
      </c>
      <c r="O593" t="s">
        <v>3665</v>
      </c>
      <c r="P593" t="s">
        <v>793</v>
      </c>
      <c r="Q593">
        <v>0.1</v>
      </c>
      <c r="R593">
        <v>1428.54</v>
      </c>
      <c r="S593">
        <v>142.85</v>
      </c>
      <c r="V593" s="33" t="str">
        <f t="shared" si="58"/>
        <v>Е18-21-5</v>
      </c>
      <c r="W593" s="33" t="str">
        <f t="shared" si="59"/>
        <v>Е18-21-5</v>
      </c>
      <c r="X593" s="33" t="s">
        <v>3665</v>
      </c>
      <c r="Y593" s="34" t="s">
        <v>793</v>
      </c>
      <c r="Z593" s="34">
        <v>0.1</v>
      </c>
      <c r="AA593" s="34">
        <v>1428.54</v>
      </c>
      <c r="AB593" s="34">
        <v>142.85</v>
      </c>
      <c r="AC593" s="34">
        <v>0</v>
      </c>
    </row>
    <row r="594" spans="1:29" x14ac:dyDescent="0.2">
      <c r="A594" s="5" t="s">
        <v>2693</v>
      </c>
      <c r="B594" s="21" t="str">
        <f>VLOOKUP(A594,Sheet!B$3:G$2921,2,0)</f>
        <v>Профіль поперечний 1200мм для підвісної
стелі</v>
      </c>
      <c r="C594" s="22" t="str">
        <f>VLOOKUP(A594,Sheet!B$3:G$2921,3,0)</f>
        <v>м</v>
      </c>
      <c r="D594" s="23">
        <v>994.27000000000021</v>
      </c>
      <c r="E594" s="24" t="e">
        <f>VLOOKUP(A594,N$3:S$1271,4,FALSE)</f>
        <v>#N/A</v>
      </c>
      <c r="F594" s="30">
        <f t="shared" si="54"/>
        <v>994.27000000000021</v>
      </c>
      <c r="G594" s="25">
        <f>VLOOKUP(A594,Sheet!B$3:G$2921,5,0)</f>
        <v>23.68</v>
      </c>
      <c r="H594" s="24" t="e">
        <f>VLOOKUP(A594,N$3:S$1271,5,FALSE)</f>
        <v>#N/A</v>
      </c>
      <c r="I594" s="30">
        <f t="shared" si="55"/>
        <v>23.68</v>
      </c>
      <c r="J594" s="25">
        <f>VLOOKUP(A594,Sheet!B$3:G$2921,6,0)</f>
        <v>6552.18</v>
      </c>
      <c r="K594" s="26" t="e">
        <f t="shared" si="56"/>
        <v>#N/A</v>
      </c>
      <c r="L594" s="30">
        <f t="shared" si="57"/>
        <v>6552.18</v>
      </c>
      <c r="N594" t="s">
        <v>1081</v>
      </c>
      <c r="O594" t="s">
        <v>3666</v>
      </c>
      <c r="P594" t="s">
        <v>260</v>
      </c>
      <c r="Q594">
        <v>38</v>
      </c>
      <c r="R594">
        <v>101.07</v>
      </c>
      <c r="S594">
        <v>3840.66</v>
      </c>
      <c r="V594" s="33" t="str">
        <f t="shared" si="58"/>
        <v>Е18-22-1</v>
      </c>
      <c r="W594" s="33" t="str">
        <f t="shared" si="59"/>
        <v>Е18-22-1</v>
      </c>
      <c r="X594" s="33" t="s">
        <v>3666</v>
      </c>
      <c r="Y594" s="34" t="s">
        <v>260</v>
      </c>
      <c r="Z594" s="34">
        <v>38</v>
      </c>
      <c r="AA594" s="34">
        <v>101.07</v>
      </c>
      <c r="AB594" s="34">
        <v>3840.66</v>
      </c>
      <c r="AC594" s="34">
        <v>0</v>
      </c>
    </row>
    <row r="595" spans="1:29" x14ac:dyDescent="0.2">
      <c r="A595" s="5" t="s">
        <v>2604</v>
      </c>
      <c r="B595" s="21" t="str">
        <f>VLOOKUP(A595,Sheet!B$3:G$2921,2,0)</f>
        <v>Дюбель 6х40</v>
      </c>
      <c r="C595" s="22" t="str">
        <f>VLOOKUP(A595,Sheet!B$3:G$2921,3,0)</f>
        <v>шт</v>
      </c>
      <c r="D595" s="23">
        <v>2246</v>
      </c>
      <c r="E595" s="24" t="e">
        <f>VLOOKUP(A595,N$3:S$1271,4,FALSE)</f>
        <v>#N/A</v>
      </c>
      <c r="F595" s="30">
        <f t="shared" si="54"/>
        <v>2246</v>
      </c>
      <c r="G595" s="25">
        <f>VLOOKUP(A595,Sheet!B$3:G$2921,5,0)</f>
        <v>0.53</v>
      </c>
      <c r="H595" s="24" t="e">
        <f>VLOOKUP(A595,N$3:S$1271,5,FALSE)</f>
        <v>#N/A</v>
      </c>
      <c r="I595" s="30">
        <f t="shared" si="55"/>
        <v>0.53</v>
      </c>
      <c r="J595" s="25">
        <f>VLOOKUP(A595,Sheet!B$3:G$2921,6,0)</f>
        <v>13.25</v>
      </c>
      <c r="K595" s="26" t="e">
        <f t="shared" si="56"/>
        <v>#N/A</v>
      </c>
      <c r="L595" s="30">
        <f t="shared" si="57"/>
        <v>13.25</v>
      </c>
      <c r="N595" t="s">
        <v>2911</v>
      </c>
      <c r="O595" t="s">
        <v>3667</v>
      </c>
      <c r="P595" t="s">
        <v>260</v>
      </c>
      <c r="Q595">
        <v>25</v>
      </c>
      <c r="R595">
        <v>35.33</v>
      </c>
      <c r="S595">
        <v>883.25</v>
      </c>
      <c r="V595" t="str">
        <f t="shared" si="58"/>
        <v>Е18-22-2</v>
      </c>
      <c r="W595" t="e">
        <f t="shared" si="59"/>
        <v>#N/A</v>
      </c>
      <c r="X595" t="s">
        <v>3667</v>
      </c>
      <c r="Y595" s="7" t="s">
        <v>260</v>
      </c>
      <c r="Z595" s="7">
        <v>25</v>
      </c>
      <c r="AA595" s="7">
        <v>35.33</v>
      </c>
      <c r="AB595" s="37">
        <v>883.25</v>
      </c>
      <c r="AC595" s="37">
        <v>883.25</v>
      </c>
    </row>
    <row r="596" spans="1:29" x14ac:dyDescent="0.2">
      <c r="A596" s="5" t="s">
        <v>2591</v>
      </c>
      <c r="B596" s="21" t="str">
        <f>VLOOKUP(A596,Sheet!B$3:G$2921,2,0)</f>
        <v>Дюбелі фасадні LMX-10180 ф.Baumit</v>
      </c>
      <c r="C596" s="22" t="str">
        <f>VLOOKUP(A596,Sheet!B$3:G$2921,3,0)</f>
        <v>шт</v>
      </c>
      <c r="D596" s="23">
        <v>2637</v>
      </c>
      <c r="E596" s="24" t="e">
        <f>VLOOKUP(A596,N$3:S$1271,4,FALSE)</f>
        <v>#N/A</v>
      </c>
      <c r="F596" s="30">
        <f t="shared" si="54"/>
        <v>2637</v>
      </c>
      <c r="G596" s="25">
        <f>VLOOKUP(A596,Sheet!B$3:G$2921,5,0)</f>
        <v>5.87</v>
      </c>
      <c r="H596" s="24" t="e">
        <f>VLOOKUP(A596,N$3:S$1271,5,FALSE)</f>
        <v>#N/A</v>
      </c>
      <c r="I596" s="30">
        <f t="shared" si="55"/>
        <v>5.87</v>
      </c>
      <c r="J596" s="25">
        <f>VLOOKUP(A596,Sheet!B$3:G$2921,6,0)</f>
        <v>8910.66</v>
      </c>
      <c r="K596" s="26" t="e">
        <f t="shared" si="56"/>
        <v>#N/A</v>
      </c>
      <c r="L596" s="30">
        <f t="shared" si="57"/>
        <v>8910.66</v>
      </c>
      <c r="N596" t="s">
        <v>2912</v>
      </c>
      <c r="O596" t="s">
        <v>3668</v>
      </c>
      <c r="P596" t="s">
        <v>260</v>
      </c>
      <c r="Q596">
        <v>13</v>
      </c>
      <c r="R596">
        <v>35.299999999999997</v>
      </c>
      <c r="S596">
        <v>458.9</v>
      </c>
      <c r="V596" t="str">
        <f t="shared" si="58"/>
        <v>Е18-22-4</v>
      </c>
      <c r="W596" t="e">
        <f t="shared" si="59"/>
        <v>#N/A</v>
      </c>
      <c r="X596" t="s">
        <v>3668</v>
      </c>
      <c r="Y596" s="7" t="s">
        <v>260</v>
      </c>
      <c r="Z596" s="7">
        <v>13</v>
      </c>
      <c r="AA596" s="7">
        <v>35.299999999999997</v>
      </c>
      <c r="AB596" s="37">
        <v>458.9</v>
      </c>
      <c r="AC596" s="37">
        <v>458.9</v>
      </c>
    </row>
    <row r="597" spans="1:29" x14ac:dyDescent="0.2">
      <c r="A597" s="5" t="s">
        <v>2850</v>
      </c>
      <c r="B597" s="21" t="str">
        <f>VLOOKUP(A597,Sheet!B$3:G$2921,2,0)</f>
        <v>Шпилька М 16х150, 2 гайки, 2 шайби та
контргайка (к-т)</v>
      </c>
      <c r="C597" s="22" t="str">
        <f>VLOOKUP(A597,Sheet!B$3:G$2921,3,0)</f>
        <v>шт</v>
      </c>
      <c r="D597" s="23">
        <v>156</v>
      </c>
      <c r="E597" s="24" t="e">
        <f>VLOOKUP(A597,N$3:S$1271,4,FALSE)</f>
        <v>#N/A</v>
      </c>
      <c r="F597" s="30">
        <f t="shared" si="54"/>
        <v>156</v>
      </c>
      <c r="G597" s="25">
        <f>VLOOKUP(A597,Sheet!B$3:G$2921,5,0)</f>
        <v>26.61</v>
      </c>
      <c r="H597" s="24" t="e">
        <f>VLOOKUP(A597,N$3:S$1271,5,FALSE)</f>
        <v>#N/A</v>
      </c>
      <c r="I597" s="30">
        <f t="shared" si="55"/>
        <v>26.61</v>
      </c>
      <c r="J597" s="25">
        <f>VLOOKUP(A597,Sheet!B$3:G$2921,6,0)</f>
        <v>4151.16</v>
      </c>
      <c r="K597" s="26" t="e">
        <f t="shared" si="56"/>
        <v>#N/A</v>
      </c>
      <c r="L597" s="30">
        <f t="shared" si="57"/>
        <v>4151.16</v>
      </c>
      <c r="N597" t="s">
        <v>1100</v>
      </c>
      <c r="O597" t="s">
        <v>3669</v>
      </c>
      <c r="P597" t="s">
        <v>260</v>
      </c>
      <c r="Q597">
        <v>49</v>
      </c>
      <c r="R597">
        <v>15.03</v>
      </c>
      <c r="S597">
        <v>90.18</v>
      </c>
      <c r="V597" s="33" t="str">
        <f t="shared" si="58"/>
        <v>Е18-22-5</v>
      </c>
      <c r="W597" s="33" t="str">
        <f t="shared" si="59"/>
        <v>Е18-22-5</v>
      </c>
      <c r="X597" s="33" t="s">
        <v>3669</v>
      </c>
      <c r="Y597" s="34" t="s">
        <v>260</v>
      </c>
      <c r="Z597" s="34">
        <v>49</v>
      </c>
      <c r="AA597" s="34">
        <v>15.03</v>
      </c>
      <c r="AB597" s="34">
        <v>90.18</v>
      </c>
      <c r="AC597" s="34">
        <v>0</v>
      </c>
    </row>
    <row r="598" spans="1:29" x14ac:dyDescent="0.2">
      <c r="A598" s="5" t="s">
        <v>2694</v>
      </c>
      <c r="B598" s="21" t="str">
        <f>VLOOKUP(A598,Sheet!B$3:G$2921,2,0)</f>
        <v>Профіль поперечний 600мм для підвісної
стелі</v>
      </c>
      <c r="C598" s="22" t="str">
        <f>VLOOKUP(A598,Sheet!B$3:G$2921,3,0)</f>
        <v>м</v>
      </c>
      <c r="D598" s="23">
        <v>497.1350000000001</v>
      </c>
      <c r="E598" s="24" t="e">
        <f>VLOOKUP(A598,N$3:S$1271,4,FALSE)</f>
        <v>#N/A</v>
      </c>
      <c r="F598" s="30">
        <f t="shared" si="54"/>
        <v>497.1350000000001</v>
      </c>
      <c r="G598" s="25">
        <f>VLOOKUP(A598,Sheet!B$3:G$2921,5,0)</f>
        <v>16.010000000000002</v>
      </c>
      <c r="H598" s="24" t="e">
        <f>VLOOKUP(A598,N$3:S$1271,5,FALSE)</f>
        <v>#N/A</v>
      </c>
      <c r="I598" s="30">
        <f t="shared" si="55"/>
        <v>16.010000000000002</v>
      </c>
      <c r="J598" s="25">
        <f>VLOOKUP(A598,Sheet!B$3:G$2921,6,0)</f>
        <v>2214.96</v>
      </c>
      <c r="K598" s="26" t="e">
        <f t="shared" si="56"/>
        <v>#N/A</v>
      </c>
      <c r="L598" s="30">
        <f t="shared" si="57"/>
        <v>2214.96</v>
      </c>
      <c r="N598" t="s">
        <v>1088</v>
      </c>
      <c r="O598" t="s">
        <v>3670</v>
      </c>
      <c r="P598" t="s">
        <v>1090</v>
      </c>
      <c r="Q598">
        <v>0.89335000000000009</v>
      </c>
      <c r="R598">
        <v>6394.78</v>
      </c>
      <c r="S598">
        <v>1175.04</v>
      </c>
      <c r="V598" s="33" t="str">
        <f t="shared" si="58"/>
        <v>Е18-6-2</v>
      </c>
      <c r="W598" s="33" t="str">
        <f t="shared" si="59"/>
        <v>Е18-6-2</v>
      </c>
      <c r="X598" s="33" t="s">
        <v>3670</v>
      </c>
      <c r="Y598" s="34" t="s">
        <v>1090</v>
      </c>
      <c r="Z598" s="34">
        <v>0.89335000000000009</v>
      </c>
      <c r="AA598" s="34">
        <v>6394.78</v>
      </c>
      <c r="AB598" s="34">
        <v>1175.04</v>
      </c>
      <c r="AC598" s="34">
        <v>0</v>
      </c>
    </row>
    <row r="599" spans="1:29" x14ac:dyDescent="0.2">
      <c r="A599" s="5" t="s">
        <v>2763</v>
      </c>
      <c r="B599" s="21" t="str">
        <f>VLOOKUP(A599,Sheet!B$3:G$2921,2,0)</f>
        <v>Комплект для монтажу (2 направляючих та
шпильки для підігрівача ТПР-7-PN16/2-44-
TKTL76</v>
      </c>
      <c r="C599" s="22" t="str">
        <f>VLOOKUP(A599,Sheet!B$3:G$2921,3,0)</f>
        <v>компл.</v>
      </c>
      <c r="D599" s="23">
        <v>1</v>
      </c>
      <c r="E599" s="24" t="e">
        <f>VLOOKUP(A599,N$3:S$1271,4,FALSE)</f>
        <v>#N/A</v>
      </c>
      <c r="F599" s="30">
        <f t="shared" si="54"/>
        <v>1</v>
      </c>
      <c r="G599" s="25">
        <f>VLOOKUP(A599,Sheet!B$3:G$2921,5,0)</f>
        <v>504.1</v>
      </c>
      <c r="H599" s="24" t="e">
        <f>VLOOKUP(A599,N$3:S$1271,5,FALSE)</f>
        <v>#N/A</v>
      </c>
      <c r="I599" s="30">
        <f t="shared" si="55"/>
        <v>504.1</v>
      </c>
      <c r="J599" s="25">
        <f>VLOOKUP(A599,Sheet!B$3:G$2921,6,0)</f>
        <v>504.1</v>
      </c>
      <c r="K599" s="26" t="e">
        <f t="shared" si="56"/>
        <v>#N/A</v>
      </c>
      <c r="L599" s="30">
        <f t="shared" si="57"/>
        <v>504.1</v>
      </c>
      <c r="N599" t="s">
        <v>2913</v>
      </c>
      <c r="O599" t="s">
        <v>3671</v>
      </c>
      <c r="P599" t="s">
        <v>363</v>
      </c>
      <c r="Q599">
        <v>4.47E-3</v>
      </c>
      <c r="R599">
        <v>13761.08</v>
      </c>
      <c r="S599">
        <v>61.51</v>
      </c>
      <c r="V599" t="str">
        <f t="shared" si="58"/>
        <v>Е1-90-2</v>
      </c>
      <c r="W599" t="e">
        <f t="shared" si="59"/>
        <v>#N/A</v>
      </c>
      <c r="X599" t="s">
        <v>3671</v>
      </c>
      <c r="Y599" s="7" t="s">
        <v>363</v>
      </c>
      <c r="Z599" s="7">
        <v>4.47E-3</v>
      </c>
      <c r="AA599" s="7">
        <v>13761.08</v>
      </c>
      <c r="AB599" s="37">
        <v>61.51</v>
      </c>
      <c r="AC599" s="37">
        <v>61.51</v>
      </c>
    </row>
    <row r="600" spans="1:29" x14ac:dyDescent="0.2">
      <c r="A600" s="5" t="s">
        <v>2848</v>
      </c>
      <c r="B600" s="21" t="str">
        <f>VLOOKUP(A600,Sheet!B$3:G$2921,2,0)</f>
        <v>Самонарізні шурупи з ущільновальною
шайбою ОД-48035Т+RAL 4,8х35</v>
      </c>
      <c r="C600" s="22" t="str">
        <f>VLOOKUP(A600,Sheet!B$3:G$2921,3,0)</f>
        <v>шт</v>
      </c>
      <c r="D600" s="23">
        <v>60</v>
      </c>
      <c r="E600" s="24" t="e">
        <f>VLOOKUP(A600,N$3:S$1271,4,FALSE)</f>
        <v>#N/A</v>
      </c>
      <c r="F600" s="30">
        <f t="shared" si="54"/>
        <v>60</v>
      </c>
      <c r="G600" s="25">
        <f>VLOOKUP(A600,Sheet!B$3:G$2921,5,0)</f>
        <v>1.03</v>
      </c>
      <c r="H600" s="24" t="e">
        <f>VLOOKUP(A600,N$3:S$1271,5,FALSE)</f>
        <v>#N/A</v>
      </c>
      <c r="I600" s="30">
        <f t="shared" si="55"/>
        <v>1.03</v>
      </c>
      <c r="J600" s="25">
        <f>VLOOKUP(A600,Sheet!B$3:G$2921,6,0)</f>
        <v>61.8</v>
      </c>
      <c r="K600" s="26" t="e">
        <f t="shared" si="56"/>
        <v>#N/A</v>
      </c>
      <c r="L600" s="30">
        <f t="shared" si="57"/>
        <v>61.8</v>
      </c>
      <c r="N600" t="s">
        <v>111</v>
      </c>
      <c r="O600" t="s">
        <v>3672</v>
      </c>
      <c r="P600" t="s">
        <v>113</v>
      </c>
      <c r="Q600">
        <v>7</v>
      </c>
      <c r="R600">
        <v>120.08</v>
      </c>
      <c r="S600">
        <v>720.48</v>
      </c>
      <c r="V600" s="33" t="str">
        <f t="shared" si="58"/>
        <v>Е20-11-1</v>
      </c>
      <c r="W600" s="33" t="str">
        <f t="shared" si="59"/>
        <v>Е20-11-1</v>
      </c>
      <c r="X600" s="33" t="s">
        <v>3672</v>
      </c>
      <c r="Y600" s="34" t="s">
        <v>113</v>
      </c>
      <c r="Z600" s="34">
        <v>7</v>
      </c>
      <c r="AA600" s="34">
        <v>120.08</v>
      </c>
      <c r="AB600" s="34">
        <v>720.48</v>
      </c>
      <c r="AC600" s="34">
        <v>0</v>
      </c>
    </row>
    <row r="601" spans="1:29" x14ac:dyDescent="0.2">
      <c r="A601" s="5" t="s">
        <v>2700</v>
      </c>
      <c r="B601" s="21" t="str">
        <f>VLOOKUP(A601,Sheet!B$3:G$2921,2,0)</f>
        <v>Саморез 3,5х25 мм</v>
      </c>
      <c r="C601" s="22" t="str">
        <f>VLOOKUP(A601,Sheet!B$3:G$2921,3,0)</f>
        <v>шт.</v>
      </c>
      <c r="D601" s="23">
        <v>651</v>
      </c>
      <c r="E601" s="24" t="e">
        <f>VLOOKUP(A601,N$3:S$1271,4,FALSE)</f>
        <v>#N/A</v>
      </c>
      <c r="F601" s="30">
        <f t="shared" si="54"/>
        <v>651</v>
      </c>
      <c r="G601" s="25">
        <f>VLOOKUP(A601,Sheet!B$3:G$2921,5,0)</f>
        <v>0.19</v>
      </c>
      <c r="H601" s="24" t="e">
        <f>VLOOKUP(A601,N$3:S$1271,5,FALSE)</f>
        <v>#N/A</v>
      </c>
      <c r="I601" s="30">
        <f t="shared" si="55"/>
        <v>0.19</v>
      </c>
      <c r="J601" s="25">
        <f>VLOOKUP(A601,Sheet!B$3:G$2921,6,0)</f>
        <v>123.69</v>
      </c>
      <c r="K601" s="26" t="e">
        <f t="shared" si="56"/>
        <v>#N/A</v>
      </c>
      <c r="L601" s="30">
        <f t="shared" si="57"/>
        <v>123.69</v>
      </c>
      <c r="N601" t="s">
        <v>1161</v>
      </c>
      <c r="O601" t="s">
        <v>3673</v>
      </c>
      <c r="P601" t="s">
        <v>113</v>
      </c>
      <c r="Q601">
        <v>8</v>
      </c>
      <c r="R601">
        <v>155.71</v>
      </c>
      <c r="S601">
        <v>155.71</v>
      </c>
      <c r="V601" s="33" t="str">
        <f t="shared" si="58"/>
        <v>Е20-11-2</v>
      </c>
      <c r="W601" s="33" t="str">
        <f t="shared" si="59"/>
        <v>Е20-11-2</v>
      </c>
      <c r="X601" s="33" t="s">
        <v>3673</v>
      </c>
      <c r="Y601" s="34" t="s">
        <v>113</v>
      </c>
      <c r="Z601" s="34">
        <v>8</v>
      </c>
      <c r="AA601" s="34">
        <v>155.71</v>
      </c>
      <c r="AB601" s="34">
        <v>155.71</v>
      </c>
      <c r="AC601" s="34">
        <v>0</v>
      </c>
    </row>
    <row r="602" spans="1:29" x14ac:dyDescent="0.2">
      <c r="A602" s="5" t="s">
        <v>2670</v>
      </c>
      <c r="B602" s="21" t="str">
        <f>VLOOKUP(A602,Sheet!B$3:G$2921,2,0)</f>
        <v>Шуруп ХТN 3,9х35мм</v>
      </c>
      <c r="C602" s="22" t="str">
        <f>VLOOKUP(A602,Sheet!B$3:G$2921,3,0)</f>
        <v>шт</v>
      </c>
      <c r="D602" s="23">
        <v>8144</v>
      </c>
      <c r="E602" s="24">
        <f>VLOOKUP(A602,N$3:S$1271,4,FALSE)</f>
        <v>1288</v>
      </c>
      <c r="F602" s="30">
        <f t="shared" si="54"/>
        <v>6856</v>
      </c>
      <c r="G602" s="25">
        <f>VLOOKUP(A602,Sheet!B$3:G$2921,5,0)</f>
        <v>0.71</v>
      </c>
      <c r="H602" s="24">
        <f>VLOOKUP(A602,N$3:S$1271,5,FALSE)</f>
        <v>0.7</v>
      </c>
      <c r="I602" s="30">
        <f t="shared" si="55"/>
        <v>1.0000000000000009E-2</v>
      </c>
      <c r="J602" s="25">
        <f>VLOOKUP(A602,Sheet!B$3:G$2921,6,0)</f>
        <v>2450.92</v>
      </c>
      <c r="K602" s="26">
        <f t="shared" si="56"/>
        <v>901.6</v>
      </c>
      <c r="L602" s="30">
        <f t="shared" si="57"/>
        <v>1549.3200000000002</v>
      </c>
      <c r="N602" t="s">
        <v>2914</v>
      </c>
      <c r="O602" t="s">
        <v>3674</v>
      </c>
      <c r="P602" t="s">
        <v>113</v>
      </c>
      <c r="Q602">
        <v>1</v>
      </c>
      <c r="R602">
        <v>120.08</v>
      </c>
      <c r="S602">
        <v>120.08</v>
      </c>
      <c r="V602" t="str">
        <f t="shared" si="58"/>
        <v>Е20-12-9</v>
      </c>
      <c r="W602" t="e">
        <f t="shared" si="59"/>
        <v>#N/A</v>
      </c>
      <c r="X602" t="s">
        <v>3674</v>
      </c>
      <c r="Y602" s="7" t="s">
        <v>113</v>
      </c>
      <c r="Z602" s="7">
        <v>1</v>
      </c>
      <c r="AA602" s="7">
        <v>120.08</v>
      </c>
      <c r="AB602" s="37">
        <v>120.08</v>
      </c>
      <c r="AC602" s="37">
        <v>120.08</v>
      </c>
    </row>
    <row r="603" spans="1:29" x14ac:dyDescent="0.2">
      <c r="A603" s="5" t="s">
        <v>2671</v>
      </c>
      <c r="B603" s="21" t="str">
        <f>VLOOKUP(A603,Sheet!B$3:G$2921,2,0)</f>
        <v>Шуруп ХТN 3,9х23мм</v>
      </c>
      <c r="C603" s="22" t="str">
        <f>VLOOKUP(A603,Sheet!B$3:G$2921,3,0)</f>
        <v>шт</v>
      </c>
      <c r="D603" s="23">
        <v>58803</v>
      </c>
      <c r="E603" s="24">
        <f>VLOOKUP(A603,N$3:S$1271,4,FALSE)</f>
        <v>2576</v>
      </c>
      <c r="F603" s="30">
        <f t="shared" si="54"/>
        <v>56227</v>
      </c>
      <c r="G603" s="25">
        <f>VLOOKUP(A603,Sheet!B$3:G$2921,5,0)</f>
        <v>0.51</v>
      </c>
      <c r="H603" s="24">
        <f>VLOOKUP(A603,N$3:S$1271,5,FALSE)</f>
        <v>0.5</v>
      </c>
      <c r="I603" s="30">
        <f t="shared" si="55"/>
        <v>1.0000000000000009E-2</v>
      </c>
      <c r="J603" s="25">
        <f>VLOOKUP(A603,Sheet!B$3:G$2921,6,0)</f>
        <v>14878.74</v>
      </c>
      <c r="K603" s="26">
        <f t="shared" si="56"/>
        <v>1288</v>
      </c>
      <c r="L603" s="30">
        <f t="shared" si="57"/>
        <v>13590.74</v>
      </c>
      <c r="N603" t="s">
        <v>1299</v>
      </c>
      <c r="O603" t="s">
        <v>3675</v>
      </c>
      <c r="P603" t="s">
        <v>1301</v>
      </c>
      <c r="Q603">
        <v>28</v>
      </c>
      <c r="R603">
        <v>136.19</v>
      </c>
      <c r="S603">
        <v>136.19</v>
      </c>
      <c r="V603" s="33" t="str">
        <f t="shared" si="58"/>
        <v>Е20-13-1</v>
      </c>
      <c r="W603" s="33" t="str">
        <f t="shared" si="59"/>
        <v>Е20-13-1</v>
      </c>
      <c r="X603" s="33" t="s">
        <v>3675</v>
      </c>
      <c r="Y603" s="34" t="s">
        <v>1301</v>
      </c>
      <c r="Z603" s="34">
        <v>28</v>
      </c>
      <c r="AA603" s="34">
        <v>136.19</v>
      </c>
      <c r="AB603" s="34">
        <v>136.19</v>
      </c>
      <c r="AC603" s="34">
        <v>0</v>
      </c>
    </row>
    <row r="604" spans="1:29" x14ac:dyDescent="0.2">
      <c r="A604" s="5" t="s">
        <v>2580</v>
      </c>
      <c r="B604" s="21" t="str">
        <f>VLOOKUP(A604,Sheet!B$3:G$2921,2,0)</f>
        <v>Дюбель 8х100 мм</v>
      </c>
      <c r="C604" s="22" t="str">
        <f>VLOOKUP(A604,Sheet!B$3:G$2921,3,0)</f>
        <v>100шт</v>
      </c>
      <c r="D604" s="23">
        <v>9.9300000000000015</v>
      </c>
      <c r="E604" s="24" t="e">
        <f>VLOOKUP(A604,N$3:S$1271,4,FALSE)</f>
        <v>#N/A</v>
      </c>
      <c r="F604" s="30">
        <f t="shared" si="54"/>
        <v>9.9300000000000015</v>
      </c>
      <c r="G604" s="25">
        <f>VLOOKUP(A604,Sheet!B$3:G$2921,5,0)</f>
        <v>202.71</v>
      </c>
      <c r="H604" s="24" t="e">
        <f>VLOOKUP(A604,N$3:S$1271,5,FALSE)</f>
        <v>#N/A</v>
      </c>
      <c r="I604" s="30">
        <f t="shared" si="55"/>
        <v>202.71</v>
      </c>
      <c r="J604" s="25">
        <f>VLOOKUP(A604,Sheet!B$3:G$2921,6,0)</f>
        <v>1487.89</v>
      </c>
      <c r="K604" s="26" t="e">
        <f t="shared" si="56"/>
        <v>#N/A</v>
      </c>
      <c r="L604" s="30">
        <f t="shared" si="57"/>
        <v>1487.89</v>
      </c>
      <c r="N604" t="s">
        <v>2915</v>
      </c>
      <c r="O604" t="s">
        <v>3676</v>
      </c>
      <c r="P604" t="s">
        <v>1301</v>
      </c>
      <c r="Q604">
        <v>61</v>
      </c>
      <c r="R604">
        <v>365.67</v>
      </c>
      <c r="S604">
        <v>1828.35</v>
      </c>
      <c r="V604" t="str">
        <f t="shared" si="58"/>
        <v>Е20-13-10</v>
      </c>
      <c r="W604" t="e">
        <f t="shared" si="59"/>
        <v>#N/A</v>
      </c>
      <c r="X604" t="s">
        <v>3676</v>
      </c>
      <c r="Y604" s="7" t="s">
        <v>1301</v>
      </c>
      <c r="Z604" s="7">
        <v>61</v>
      </c>
      <c r="AA604" s="7">
        <v>365.67</v>
      </c>
      <c r="AB604" s="37">
        <v>1828.35</v>
      </c>
      <c r="AC604" s="37">
        <v>1828.35</v>
      </c>
    </row>
    <row r="605" spans="1:29" x14ac:dyDescent="0.2">
      <c r="A605" s="5" t="s">
        <v>2062</v>
      </c>
      <c r="B605" s="21" t="str">
        <f>VLOOKUP(A605,Sheet!B$3:G$2921,2,0)</f>
        <v>Гiдроiзол</v>
      </c>
      <c r="C605" s="22" t="str">
        <f>VLOOKUP(A605,Sheet!B$3:G$2921,3,0)</f>
        <v>м2</v>
      </c>
      <c r="D605" s="23">
        <v>37.927999999999997</v>
      </c>
      <c r="E605" s="24" t="e">
        <f>VLOOKUP(A605,N$3:S$1271,4,FALSE)</f>
        <v>#N/A</v>
      </c>
      <c r="F605" s="30">
        <f t="shared" si="54"/>
        <v>37.927999999999997</v>
      </c>
      <c r="G605" s="25">
        <f>VLOOKUP(A605,Sheet!B$3:G$2921,5,0)</f>
        <v>41.98</v>
      </c>
      <c r="H605" s="24" t="e">
        <f>VLOOKUP(A605,N$3:S$1271,5,FALSE)</f>
        <v>#N/A</v>
      </c>
      <c r="I605" s="30">
        <f t="shared" si="55"/>
        <v>41.98</v>
      </c>
      <c r="J605" s="25">
        <f>VLOOKUP(A605,Sheet!B$3:G$2921,6,0)</f>
        <v>1592.22</v>
      </c>
      <c r="K605" s="26" t="e">
        <f t="shared" si="56"/>
        <v>#N/A</v>
      </c>
      <c r="L605" s="30">
        <f t="shared" si="57"/>
        <v>1592.22</v>
      </c>
      <c r="N605" t="s">
        <v>2916</v>
      </c>
      <c r="O605" t="s">
        <v>3677</v>
      </c>
      <c r="P605" t="s">
        <v>1301</v>
      </c>
      <c r="Q605">
        <v>5</v>
      </c>
      <c r="R605">
        <v>586.62</v>
      </c>
      <c r="S605">
        <v>2933.1</v>
      </c>
      <c r="V605" t="str">
        <f t="shared" si="58"/>
        <v>Е20-13-12</v>
      </c>
      <c r="W605" t="e">
        <f t="shared" si="59"/>
        <v>#N/A</v>
      </c>
      <c r="X605" t="s">
        <v>3677</v>
      </c>
      <c r="Y605" s="7" t="s">
        <v>1301</v>
      </c>
      <c r="Z605" s="7">
        <v>5</v>
      </c>
      <c r="AA605" s="7">
        <v>586.62</v>
      </c>
      <c r="AB605" s="37">
        <v>2933.1</v>
      </c>
      <c r="AC605" s="37">
        <v>2933.1</v>
      </c>
    </row>
    <row r="606" spans="1:29" x14ac:dyDescent="0.2">
      <c r="A606" s="5" t="s">
        <v>2695</v>
      </c>
      <c r="B606" s="21" t="str">
        <f>VLOOKUP(A606,Sheet!B$3:G$2921,2,0)</f>
        <v>Підвіс</v>
      </c>
      <c r="C606" s="22" t="str">
        <f>VLOOKUP(A606,Sheet!B$3:G$2921,3,0)</f>
        <v>шт</v>
      </c>
      <c r="D606" s="23">
        <v>420</v>
      </c>
      <c r="E606" s="24" t="e">
        <f>VLOOKUP(A606,N$3:S$1271,4,FALSE)</f>
        <v>#N/A</v>
      </c>
      <c r="F606" s="30">
        <f t="shared" si="54"/>
        <v>420</v>
      </c>
      <c r="G606" s="25">
        <f>VLOOKUP(A606,Sheet!B$3:G$2921,5,0)</f>
        <v>8.7899999999999991</v>
      </c>
      <c r="H606" s="24" t="e">
        <f>VLOOKUP(A606,N$3:S$1271,5,FALSE)</f>
        <v>#N/A</v>
      </c>
      <c r="I606" s="30">
        <f t="shared" si="55"/>
        <v>8.7899999999999991</v>
      </c>
      <c r="J606" s="25">
        <f>VLOOKUP(A606,Sheet!B$3:G$2921,6,0)</f>
        <v>1028.43</v>
      </c>
      <c r="K606" s="26" t="e">
        <f t="shared" si="56"/>
        <v>#N/A</v>
      </c>
      <c r="L606" s="30">
        <f t="shared" si="57"/>
        <v>1028.43</v>
      </c>
      <c r="N606" t="s">
        <v>2917</v>
      </c>
      <c r="O606" t="s">
        <v>3678</v>
      </c>
      <c r="P606" t="s">
        <v>1301</v>
      </c>
      <c r="Q606">
        <v>1</v>
      </c>
      <c r="R606">
        <v>164.22</v>
      </c>
      <c r="S606">
        <v>164.22</v>
      </c>
      <c r="V606" t="str">
        <f t="shared" si="58"/>
        <v>Е20-13-2</v>
      </c>
      <c r="W606" t="e">
        <f t="shared" si="59"/>
        <v>#N/A</v>
      </c>
      <c r="X606" t="s">
        <v>3678</v>
      </c>
      <c r="Y606" s="7" t="s">
        <v>1301</v>
      </c>
      <c r="Z606" s="7">
        <v>1</v>
      </c>
      <c r="AA606" s="7">
        <v>164.22</v>
      </c>
      <c r="AB606" s="37">
        <v>164.22</v>
      </c>
      <c r="AC606" s="37">
        <v>164.22</v>
      </c>
    </row>
    <row r="607" spans="1:29" x14ac:dyDescent="0.2">
      <c r="A607" s="5" t="s">
        <v>2060</v>
      </c>
      <c r="B607" s="21" t="str">
        <f>VLOOKUP(A607,Sheet!B$3:G$2921,2,0)</f>
        <v>Грунтовка бiтумна</v>
      </c>
      <c r="C607" s="22" t="str">
        <f>VLOOKUP(A607,Sheet!B$3:G$2921,3,0)</f>
        <v>т</v>
      </c>
      <c r="D607" s="23">
        <v>1.3791999999999999E-2</v>
      </c>
      <c r="E607" s="24" t="e">
        <f>VLOOKUP(A607,N$3:S$1271,4,FALSE)</f>
        <v>#N/A</v>
      </c>
      <c r="F607" s="30">
        <f t="shared" si="54"/>
        <v>1.3791999999999999E-2</v>
      </c>
      <c r="G607" s="25">
        <f>VLOOKUP(A607,Sheet!B$3:G$2921,5,0)</f>
        <v>54107.75</v>
      </c>
      <c r="H607" s="24" t="e">
        <f>VLOOKUP(A607,N$3:S$1271,5,FALSE)</f>
        <v>#N/A</v>
      </c>
      <c r="I607" s="30">
        <f t="shared" si="55"/>
        <v>54107.75</v>
      </c>
      <c r="J607" s="25">
        <f>VLOOKUP(A607,Sheet!B$3:G$2921,6,0)</f>
        <v>746.25</v>
      </c>
      <c r="K607" s="26" t="e">
        <f t="shared" si="56"/>
        <v>#N/A</v>
      </c>
      <c r="L607" s="30">
        <f t="shared" si="57"/>
        <v>746.25</v>
      </c>
      <c r="N607" t="s">
        <v>2918</v>
      </c>
      <c r="O607" t="s">
        <v>3679</v>
      </c>
      <c r="P607" t="s">
        <v>1301</v>
      </c>
      <c r="Q607">
        <v>1</v>
      </c>
      <c r="R607">
        <v>267.14</v>
      </c>
      <c r="S607">
        <v>267.14</v>
      </c>
      <c r="V607" t="str">
        <f t="shared" si="58"/>
        <v>Е20-13-3</v>
      </c>
      <c r="W607" t="e">
        <f t="shared" si="59"/>
        <v>#N/A</v>
      </c>
      <c r="X607" t="s">
        <v>3679</v>
      </c>
      <c r="Y607" s="7" t="s">
        <v>1301</v>
      </c>
      <c r="Z607" s="7">
        <v>1</v>
      </c>
      <c r="AA607" s="7">
        <v>267.14</v>
      </c>
      <c r="AB607" s="37">
        <v>267.14</v>
      </c>
      <c r="AC607" s="37">
        <v>267.14</v>
      </c>
    </row>
    <row r="608" spans="1:29" x14ac:dyDescent="0.2">
      <c r="A608" s="5" t="s">
        <v>153</v>
      </c>
      <c r="B608" s="21" t="str">
        <f>VLOOKUP(A608,Sheet!B$3:G$2921,2,0)</f>
        <v>Грунтувальна суміш Baumit UniPrimer</v>
      </c>
      <c r="C608" s="22" t="str">
        <f>VLOOKUP(A608,Sheet!B$3:G$2921,3,0)</f>
        <v>л</v>
      </c>
      <c r="D608" s="23">
        <v>48.935999999999993</v>
      </c>
      <c r="E608" s="24" t="e">
        <f>VLOOKUP(A608,N$3:S$1271,4,FALSE)</f>
        <v>#N/A</v>
      </c>
      <c r="F608" s="30">
        <f t="shared" si="54"/>
        <v>48.935999999999993</v>
      </c>
      <c r="G608" s="25">
        <f>VLOOKUP(A608,Sheet!B$3:G$2921,5,0)</f>
        <v>58.93</v>
      </c>
      <c r="H608" s="24" t="e">
        <f>VLOOKUP(A608,N$3:S$1271,5,FALSE)</f>
        <v>#N/A</v>
      </c>
      <c r="I608" s="30">
        <f t="shared" si="55"/>
        <v>58.93</v>
      </c>
      <c r="J608" s="25">
        <f>VLOOKUP(A608,Sheet!B$3:G$2921,6,0)</f>
        <v>223.4</v>
      </c>
      <c r="K608" s="26" t="e">
        <f t="shared" si="56"/>
        <v>#N/A</v>
      </c>
      <c r="L608" s="30">
        <f t="shared" si="57"/>
        <v>223.4</v>
      </c>
      <c r="N608" t="s">
        <v>2919</v>
      </c>
      <c r="O608" t="s">
        <v>3680</v>
      </c>
      <c r="P608" t="s">
        <v>1301</v>
      </c>
      <c r="Q608">
        <v>2</v>
      </c>
      <c r="R608">
        <v>136.19</v>
      </c>
      <c r="S608">
        <v>136.19</v>
      </c>
      <c r="V608" t="str">
        <f t="shared" si="58"/>
        <v>Е20-13-5</v>
      </c>
      <c r="W608" t="e">
        <f t="shared" si="59"/>
        <v>#N/A</v>
      </c>
      <c r="X608" t="s">
        <v>3680</v>
      </c>
      <c r="Y608" s="7" t="s">
        <v>1301</v>
      </c>
      <c r="Z608" s="7">
        <v>2</v>
      </c>
      <c r="AA608" s="7">
        <v>136.19</v>
      </c>
      <c r="AB608" s="37">
        <v>136.19</v>
      </c>
      <c r="AC608" s="37">
        <v>136.19</v>
      </c>
    </row>
    <row r="609" spans="1:29" x14ac:dyDescent="0.2">
      <c r="A609" s="5" t="s">
        <v>576</v>
      </c>
      <c r="B609" s="21" t="str">
        <f>VLOOKUP(A609,Sheet!B$3:G$2921,2,0)</f>
        <v>Фарба водоемульсійна</v>
      </c>
      <c r="C609" s="22" t="str">
        <f>VLOOKUP(A609,Sheet!B$3:G$2921,3,0)</f>
        <v>кг</v>
      </c>
      <c r="D609" s="23">
        <v>61.883399999999995</v>
      </c>
      <c r="E609" s="24" t="e">
        <f>VLOOKUP(A609,N$3:S$1271,4,FALSE)</f>
        <v>#N/A</v>
      </c>
      <c r="F609" s="30">
        <f t="shared" si="54"/>
        <v>61.883399999999995</v>
      </c>
      <c r="G609" s="25">
        <f>VLOOKUP(A609,Sheet!B$3:G$2921,5,0)</f>
        <v>119.02</v>
      </c>
      <c r="H609" s="24" t="e">
        <f>VLOOKUP(A609,N$3:S$1271,5,FALSE)</f>
        <v>#N/A</v>
      </c>
      <c r="I609" s="30">
        <f t="shared" si="55"/>
        <v>119.02</v>
      </c>
      <c r="J609" s="25">
        <f>VLOOKUP(A609,Sheet!B$3:G$2921,6,0)</f>
        <v>5262.02</v>
      </c>
      <c r="K609" s="26" t="e">
        <f t="shared" si="56"/>
        <v>#N/A</v>
      </c>
      <c r="L609" s="30">
        <f t="shared" si="57"/>
        <v>5262.02</v>
      </c>
      <c r="N609" t="s">
        <v>2920</v>
      </c>
      <c r="O609" t="s">
        <v>3681</v>
      </c>
      <c r="P609" t="s">
        <v>1301</v>
      </c>
      <c r="Q609">
        <v>1</v>
      </c>
      <c r="R609">
        <v>164.22</v>
      </c>
      <c r="S609">
        <v>164.22</v>
      </c>
      <c r="V609" t="str">
        <f t="shared" si="58"/>
        <v>Е20-13-6</v>
      </c>
      <c r="W609" t="e">
        <f t="shared" si="59"/>
        <v>#N/A</v>
      </c>
      <c r="X609" t="s">
        <v>3681</v>
      </c>
      <c r="Y609" s="7" t="s">
        <v>1301</v>
      </c>
      <c r="Z609" s="7">
        <v>1</v>
      </c>
      <c r="AA609" s="7">
        <v>164.22</v>
      </c>
      <c r="AB609" s="37">
        <v>164.22</v>
      </c>
      <c r="AC609" s="37">
        <v>164.22</v>
      </c>
    </row>
    <row r="610" spans="1:29" x14ac:dyDescent="0.2">
      <c r="A610" s="5" t="s">
        <v>2731</v>
      </c>
      <c r="B610" s="21" t="str">
        <f>VLOOKUP(A610,Sheet!B$3:G$2921,2,0)</f>
        <v>Клей монтажний для теплоізоляційних
матеріалів</v>
      </c>
      <c r="C610" s="22" t="str">
        <f>VLOOKUP(A610,Sheet!B$3:G$2921,3,0)</f>
        <v>л</v>
      </c>
      <c r="D610" s="23">
        <v>21.434999999999999</v>
      </c>
      <c r="E610" s="24" t="e">
        <f>VLOOKUP(A610,N$3:S$1271,4,FALSE)</f>
        <v>#N/A</v>
      </c>
      <c r="F610" s="30">
        <f t="shared" si="54"/>
        <v>21.434999999999999</v>
      </c>
      <c r="G610" s="25">
        <f>VLOOKUP(A610,Sheet!B$3:G$2921,5,0)</f>
        <v>478.23</v>
      </c>
      <c r="H610" s="24" t="e">
        <f>VLOOKUP(A610,N$3:S$1271,5,FALSE)</f>
        <v>#N/A</v>
      </c>
      <c r="I610" s="30">
        <f t="shared" si="55"/>
        <v>478.23</v>
      </c>
      <c r="J610" s="25">
        <f>VLOOKUP(A610,Sheet!B$3:G$2921,6,0)</f>
        <v>651.91999999999996</v>
      </c>
      <c r="K610" s="26" t="e">
        <f t="shared" si="56"/>
        <v>#N/A</v>
      </c>
      <c r="L610" s="30">
        <f t="shared" si="57"/>
        <v>651.91999999999996</v>
      </c>
      <c r="N610" t="s">
        <v>1169</v>
      </c>
      <c r="O610" t="s">
        <v>3682</v>
      </c>
      <c r="P610" t="s">
        <v>1171</v>
      </c>
      <c r="Q610">
        <v>1</v>
      </c>
      <c r="R610">
        <v>149.94</v>
      </c>
      <c r="S610">
        <v>149.94</v>
      </c>
      <c r="V610" s="33" t="str">
        <f t="shared" si="58"/>
        <v>Е20-18-8</v>
      </c>
      <c r="W610" s="33" t="str">
        <f t="shared" si="59"/>
        <v>Е20-18-8</v>
      </c>
      <c r="X610" s="33" t="s">
        <v>3682</v>
      </c>
      <c r="Y610" s="34" t="s">
        <v>1171</v>
      </c>
      <c r="Z610" s="34">
        <v>1</v>
      </c>
      <c r="AA610" s="34">
        <v>149.94</v>
      </c>
      <c r="AB610" s="34">
        <v>149.94</v>
      </c>
      <c r="AC610" s="34">
        <v>0</v>
      </c>
    </row>
    <row r="611" spans="1:29" x14ac:dyDescent="0.2">
      <c r="A611" s="5" t="s">
        <v>2749</v>
      </c>
      <c r="B611" s="21" t="str">
        <f>VLOOKUP(A611,Sheet!B$3:G$2921,2,0)</f>
        <v>Гвіздки самоклеючі</v>
      </c>
      <c r="C611" s="22" t="str">
        <f>VLOOKUP(A611,Sheet!B$3:G$2921,3,0)</f>
        <v>шт</v>
      </c>
      <c r="D611" s="23">
        <v>485</v>
      </c>
      <c r="E611" s="24" t="e">
        <f>VLOOKUP(A611,N$3:S$1271,4,FALSE)</f>
        <v>#N/A</v>
      </c>
      <c r="F611" s="30">
        <f t="shared" si="54"/>
        <v>485</v>
      </c>
      <c r="G611" s="25">
        <f>VLOOKUP(A611,Sheet!B$3:G$2921,5,0)</f>
        <v>4.6399999999999997</v>
      </c>
      <c r="H611" s="24" t="e">
        <f>VLOOKUP(A611,N$3:S$1271,5,FALSE)</f>
        <v>#N/A</v>
      </c>
      <c r="I611" s="30">
        <f t="shared" si="55"/>
        <v>4.6399999999999997</v>
      </c>
      <c r="J611" s="25">
        <f>VLOOKUP(A611,Sheet!B$3:G$2921,6,0)</f>
        <v>301.60000000000002</v>
      </c>
      <c r="K611" s="26" t="e">
        <f t="shared" si="56"/>
        <v>#N/A</v>
      </c>
      <c r="L611" s="30">
        <f t="shared" si="57"/>
        <v>301.60000000000002</v>
      </c>
      <c r="N611" t="s">
        <v>2921</v>
      </c>
      <c r="O611" t="s">
        <v>3683</v>
      </c>
      <c r="P611" t="s">
        <v>1171</v>
      </c>
      <c r="Q611">
        <v>6</v>
      </c>
      <c r="R611">
        <v>41.25</v>
      </c>
      <c r="S611">
        <v>41.25</v>
      </c>
      <c r="V611" t="str">
        <f t="shared" si="58"/>
        <v>Е20-20-1</v>
      </c>
      <c r="W611" t="e">
        <f t="shared" si="59"/>
        <v>#N/A</v>
      </c>
      <c r="X611" t="s">
        <v>3683</v>
      </c>
      <c r="Y611" s="7" t="s">
        <v>1171</v>
      </c>
      <c r="Z611" s="7">
        <v>6</v>
      </c>
      <c r="AA611" s="7">
        <v>41.25</v>
      </c>
      <c r="AB611" s="37">
        <v>41.25</v>
      </c>
      <c r="AC611" s="37">
        <v>41.25</v>
      </c>
    </row>
    <row r="612" spans="1:29" x14ac:dyDescent="0.2">
      <c r="A612" s="5" t="s">
        <v>2739</v>
      </c>
      <c r="B612" s="21" t="str">
        <f>VLOOKUP(A612,Sheet!B$3:G$2921,2,0)</f>
        <v>Хомут оцинкований з гумовою ізоляцією,
для кріплення трубопроводів, діам. 16х2,2</v>
      </c>
      <c r="C612" s="22" t="str">
        <f>VLOOKUP(A612,Sheet!B$3:G$2921,3,0)</f>
        <v>шт</v>
      </c>
      <c r="D612" s="23">
        <v>270</v>
      </c>
      <c r="E612" s="24" t="e">
        <f>VLOOKUP(A612,N$3:S$1271,4,FALSE)</f>
        <v>#N/A</v>
      </c>
      <c r="F612" s="30">
        <f t="shared" si="54"/>
        <v>270</v>
      </c>
      <c r="G612" s="25">
        <f>VLOOKUP(A612,Sheet!B$3:G$2921,5,0)</f>
        <v>7.09</v>
      </c>
      <c r="H612" s="24" t="e">
        <f>VLOOKUP(A612,N$3:S$1271,5,FALSE)</f>
        <v>#N/A</v>
      </c>
      <c r="I612" s="30">
        <f t="shared" si="55"/>
        <v>7.09</v>
      </c>
      <c r="J612" s="25">
        <f>VLOOKUP(A612,Sheet!B$3:G$2921,6,0)</f>
        <v>42.54</v>
      </c>
      <c r="K612" s="26" t="e">
        <f t="shared" si="56"/>
        <v>#N/A</v>
      </c>
      <c r="L612" s="30">
        <f t="shared" si="57"/>
        <v>42.54</v>
      </c>
      <c r="N612" t="s">
        <v>2922</v>
      </c>
      <c r="O612" t="s">
        <v>3684</v>
      </c>
      <c r="P612" t="s">
        <v>1171</v>
      </c>
      <c r="Q612">
        <v>1</v>
      </c>
      <c r="R612">
        <v>41.25</v>
      </c>
      <c r="S612">
        <v>41.25</v>
      </c>
      <c r="V612" t="str">
        <f t="shared" si="58"/>
        <v>Е20-20-2</v>
      </c>
      <c r="W612" t="e">
        <f t="shared" si="59"/>
        <v>#N/A</v>
      </c>
      <c r="X612" t="s">
        <v>3684</v>
      </c>
      <c r="Y612" s="7" t="s">
        <v>1171</v>
      </c>
      <c r="Z612" s="7">
        <v>1</v>
      </c>
      <c r="AA612" s="7">
        <v>41.25</v>
      </c>
      <c r="AB612" s="37">
        <v>41.25</v>
      </c>
      <c r="AC612" s="37">
        <v>41.25</v>
      </c>
    </row>
    <row r="613" spans="1:29" x14ac:dyDescent="0.2">
      <c r="A613" s="5" t="s">
        <v>2611</v>
      </c>
      <c r="B613" s="21" t="str">
        <f>VLOOKUP(A613,Sheet!B$3:G$2921,2,0)</f>
        <v>Обжимний хомут з оцинкованоі сталі (КС1,
КС2, КС3, КС4) (комплект)</v>
      </c>
      <c r="C613" s="22" t="str">
        <f>VLOOKUP(A613,Sheet!B$3:G$2921,3,0)</f>
        <v>т</v>
      </c>
      <c r="D613" s="23">
        <v>0</v>
      </c>
      <c r="E613" s="24" t="e">
        <f>VLOOKUP(A613,N$3:S$1271,4,FALSE)</f>
        <v>#N/A</v>
      </c>
      <c r="F613" s="30">
        <f t="shared" si="54"/>
        <v>0</v>
      </c>
      <c r="G613" s="25">
        <f>VLOOKUP(A613,Sheet!B$3:G$2921,5,0)</f>
        <v>42429.37</v>
      </c>
      <c r="H613" s="24" t="e">
        <f>VLOOKUP(A613,N$3:S$1271,5,FALSE)</f>
        <v>#N/A</v>
      </c>
      <c r="I613" s="30">
        <f t="shared" si="55"/>
        <v>42429.37</v>
      </c>
      <c r="J613" s="25">
        <f>VLOOKUP(A613,Sheet!B$3:G$2921,6,0)</f>
        <v>1658.04</v>
      </c>
      <c r="K613" s="26" t="e">
        <f t="shared" si="56"/>
        <v>#N/A</v>
      </c>
      <c r="L613" s="30">
        <f t="shared" si="57"/>
        <v>1658.04</v>
      </c>
      <c r="N613" t="s">
        <v>2923</v>
      </c>
      <c r="O613" t="s">
        <v>3685</v>
      </c>
      <c r="P613" t="s">
        <v>3686</v>
      </c>
      <c r="Q613">
        <v>0.99999999999999989</v>
      </c>
      <c r="R613">
        <v>2951.2</v>
      </c>
      <c r="S613">
        <v>295.12</v>
      </c>
      <c r="V613" t="str">
        <f t="shared" si="58"/>
        <v>Е20-24-1</v>
      </c>
      <c r="W613" t="e">
        <f t="shared" si="59"/>
        <v>#N/A</v>
      </c>
      <c r="X613" t="s">
        <v>3685</v>
      </c>
      <c r="Y613" s="7" t="s">
        <v>3686</v>
      </c>
      <c r="Z613" s="7">
        <v>0.99999999999999989</v>
      </c>
      <c r="AA613" s="7">
        <v>2951.2</v>
      </c>
      <c r="AB613" s="37">
        <v>295.12</v>
      </c>
      <c r="AC613" s="37">
        <v>295.12</v>
      </c>
    </row>
    <row r="614" spans="1:29" x14ac:dyDescent="0.2">
      <c r="A614" s="5" t="s">
        <v>2608</v>
      </c>
      <c r="B614" s="21" t="str">
        <f>VLOOKUP(A614,Sheet!B$3:G$2921,2,0)</f>
        <v>Эмаль "ЗЕБРА" (3 в 1) антикорозійна</v>
      </c>
      <c r="C614" s="22" t="str">
        <f>VLOOKUP(A614,Sheet!B$3:G$2921,3,0)</f>
        <v>л</v>
      </c>
      <c r="D614" s="23">
        <v>65.620799999999988</v>
      </c>
      <c r="E614" s="24" t="e">
        <f>VLOOKUP(A614,N$3:S$1271,4,FALSE)</f>
        <v>#N/A</v>
      </c>
      <c r="F614" s="30">
        <f t="shared" si="54"/>
        <v>65.620799999999988</v>
      </c>
      <c r="G614" s="25">
        <f>VLOOKUP(A614,Sheet!B$3:G$2921,5,0)</f>
        <v>182.96</v>
      </c>
      <c r="H614" s="24" t="e">
        <f>VLOOKUP(A614,N$3:S$1271,5,FALSE)</f>
        <v>#N/A</v>
      </c>
      <c r="I614" s="30">
        <f t="shared" si="55"/>
        <v>182.96</v>
      </c>
      <c r="J614" s="25">
        <f>VLOOKUP(A614,Sheet!B$3:G$2921,6,0)</f>
        <v>1709.21</v>
      </c>
      <c r="K614" s="26" t="e">
        <f t="shared" si="56"/>
        <v>#N/A</v>
      </c>
      <c r="L614" s="30">
        <f t="shared" si="57"/>
        <v>1709.21</v>
      </c>
      <c r="N614" t="s">
        <v>2924</v>
      </c>
      <c r="O614" t="s">
        <v>3685</v>
      </c>
      <c r="P614" t="s">
        <v>3686</v>
      </c>
      <c r="Q614">
        <v>0.1</v>
      </c>
      <c r="R614">
        <v>3817.2</v>
      </c>
      <c r="S614">
        <v>381.72</v>
      </c>
      <c r="V614" t="str">
        <f t="shared" si="58"/>
        <v>Е20-24-3</v>
      </c>
      <c r="W614" t="e">
        <f t="shared" si="59"/>
        <v>#N/A</v>
      </c>
      <c r="X614" t="s">
        <v>3685</v>
      </c>
      <c r="Y614" s="7" t="s">
        <v>3686</v>
      </c>
      <c r="Z614" s="7">
        <v>0.1</v>
      </c>
      <c r="AA614" s="7">
        <v>3817.2</v>
      </c>
      <c r="AB614" s="37">
        <v>381.72</v>
      </c>
      <c r="AC614" s="37">
        <v>381.72</v>
      </c>
    </row>
    <row r="615" spans="1:29" x14ac:dyDescent="0.2">
      <c r="A615" s="5" t="s">
        <v>2730</v>
      </c>
      <c r="B615" s="21" t="str">
        <f>VLOOKUP(A615,Sheet!B$3:G$2921,2,0)</f>
        <v>Стрiчка самоклеюча для спінених
теплоізоляційних матеріалів 3х50мм</v>
      </c>
      <c r="C615" s="22" t="str">
        <f>VLOOKUP(A615,Sheet!B$3:G$2921,3,0)</f>
        <v>м</v>
      </c>
      <c r="D615" s="23">
        <v>1968.4950000000001</v>
      </c>
      <c r="E615" s="24">
        <f>VLOOKUP(A615,N$3:S$1271,4,FALSE)</f>
        <v>200</v>
      </c>
      <c r="F615" s="30">
        <f t="shared" si="54"/>
        <v>1768.4950000000001</v>
      </c>
      <c r="G615" s="25">
        <f>VLOOKUP(A615,Sheet!B$3:G$2921,5,0)</f>
        <v>7.78</v>
      </c>
      <c r="H615" s="24">
        <f>VLOOKUP(A615,N$3:S$1271,5,FALSE)</f>
        <v>9.36</v>
      </c>
      <c r="I615" s="30">
        <f t="shared" si="55"/>
        <v>-1.5799999999999992</v>
      </c>
      <c r="J615" s="25">
        <f>VLOOKUP(A615,Sheet!B$3:G$2921,6,0)</f>
        <v>1031.74</v>
      </c>
      <c r="K615" s="26">
        <f t="shared" si="56"/>
        <v>1872</v>
      </c>
      <c r="L615" s="30">
        <f t="shared" si="57"/>
        <v>-840.26</v>
      </c>
      <c r="N615" t="s">
        <v>2925</v>
      </c>
      <c r="O615" t="s">
        <v>3687</v>
      </c>
      <c r="P615" t="s">
        <v>3686</v>
      </c>
      <c r="Q615">
        <v>0.2</v>
      </c>
      <c r="R615">
        <v>4810.22</v>
      </c>
      <c r="S615">
        <v>962.04</v>
      </c>
      <c r="V615" t="str">
        <f t="shared" si="58"/>
        <v>Е20-24-4</v>
      </c>
      <c r="W615" t="e">
        <f t="shared" si="59"/>
        <v>#N/A</v>
      </c>
      <c r="X615" t="s">
        <v>3687</v>
      </c>
      <c r="Y615" s="7" t="s">
        <v>3686</v>
      </c>
      <c r="Z615" s="7">
        <v>0.2</v>
      </c>
      <c r="AA615" s="7">
        <v>4810.22</v>
      </c>
      <c r="AB615" s="37">
        <v>962.04</v>
      </c>
      <c r="AC615" s="37">
        <v>962.04</v>
      </c>
    </row>
    <row r="616" spans="1:29" x14ac:dyDescent="0.2">
      <c r="A616" s="5" t="s">
        <v>2676</v>
      </c>
      <c r="B616" s="21" t="str">
        <f>VLOOKUP(A616,Sheet!B$3:G$2921,2,0)</f>
        <v>Стрiчка гідроізоляційна Флехендихтбанд
ф.Кнауф</v>
      </c>
      <c r="C616" s="22" t="str">
        <f>VLOOKUP(A616,Sheet!B$3:G$2921,3,0)</f>
        <v>м</v>
      </c>
      <c r="D616" s="23">
        <v>506.7</v>
      </c>
      <c r="E616" s="24" t="e">
        <f>VLOOKUP(A616,N$3:S$1271,4,FALSE)</f>
        <v>#N/A</v>
      </c>
      <c r="F616" s="30">
        <f t="shared" si="54"/>
        <v>506.7</v>
      </c>
      <c r="G616" s="25">
        <f>VLOOKUP(A616,Sheet!B$3:G$2921,5,0)</f>
        <v>64.88</v>
      </c>
      <c r="H616" s="24" t="e">
        <f>VLOOKUP(A616,N$3:S$1271,5,FALSE)</f>
        <v>#N/A</v>
      </c>
      <c r="I616" s="30">
        <f t="shared" si="55"/>
        <v>64.88</v>
      </c>
      <c r="J616" s="25">
        <f>VLOOKUP(A616,Sheet!B$3:G$2921,6,0)</f>
        <v>27249.599999999999</v>
      </c>
      <c r="K616" s="26" t="e">
        <f t="shared" si="56"/>
        <v>#N/A</v>
      </c>
      <c r="L616" s="30">
        <f t="shared" si="57"/>
        <v>27249.599999999999</v>
      </c>
      <c r="N616" t="s">
        <v>2926</v>
      </c>
      <c r="O616" t="s">
        <v>3688</v>
      </c>
      <c r="P616" t="s">
        <v>35</v>
      </c>
      <c r="Q616">
        <v>20</v>
      </c>
      <c r="R616">
        <v>370.82</v>
      </c>
      <c r="S616">
        <v>1112.46</v>
      </c>
      <c r="V616" t="str">
        <f t="shared" si="58"/>
        <v>Е20-28-7</v>
      </c>
      <c r="W616" t="e">
        <f t="shared" si="59"/>
        <v>#N/A</v>
      </c>
      <c r="X616" t="s">
        <v>3688</v>
      </c>
      <c r="Y616" s="7" t="s">
        <v>35</v>
      </c>
      <c r="Z616" s="7">
        <v>20</v>
      </c>
      <c r="AA616" s="7">
        <v>370.82</v>
      </c>
      <c r="AB616" s="37">
        <v>1112.46</v>
      </c>
      <c r="AC616" s="37">
        <v>1112.46</v>
      </c>
    </row>
    <row r="617" spans="1:29" x14ac:dyDescent="0.2">
      <c r="A617" s="5" t="s">
        <v>2668</v>
      </c>
      <c r="B617" s="21" t="str">
        <f>VLOOKUP(A617,Sheet!B$3:G$2921,2,0)</f>
        <v>Стрічка армуюча Kurt ф.Кнауф</v>
      </c>
      <c r="C617" s="22" t="str">
        <f>VLOOKUP(A617,Sheet!B$3:G$2921,3,0)</f>
        <v>м</v>
      </c>
      <c r="D617" s="23">
        <v>6957.681999999998</v>
      </c>
      <c r="E617" s="24" t="e">
        <f>VLOOKUP(A617,N$3:S$1271,4,FALSE)</f>
        <v>#N/A</v>
      </c>
      <c r="F617" s="30">
        <f t="shared" si="54"/>
        <v>6957.681999999998</v>
      </c>
      <c r="G617" s="25">
        <f>VLOOKUP(A617,Sheet!B$3:G$2921,5,0)</f>
        <v>8.5</v>
      </c>
      <c r="H617" s="24" t="e">
        <f>VLOOKUP(A617,N$3:S$1271,5,FALSE)</f>
        <v>#N/A</v>
      </c>
      <c r="I617" s="30">
        <f t="shared" si="55"/>
        <v>8.5</v>
      </c>
      <c r="J617" s="25">
        <f>VLOOKUP(A617,Sheet!B$3:G$2921,6,0)</f>
        <v>16435.43</v>
      </c>
      <c r="K617" s="26" t="e">
        <f t="shared" si="56"/>
        <v>#N/A</v>
      </c>
      <c r="L617" s="30">
        <f t="shared" si="57"/>
        <v>16435.43</v>
      </c>
      <c r="N617" t="s">
        <v>2927</v>
      </c>
      <c r="O617" t="s">
        <v>3689</v>
      </c>
      <c r="P617" t="s">
        <v>3690</v>
      </c>
      <c r="Q617">
        <v>13.299999999999999</v>
      </c>
      <c r="R617">
        <v>4398.18</v>
      </c>
      <c r="S617">
        <v>21990.9</v>
      </c>
      <c r="V617" t="str">
        <f t="shared" si="58"/>
        <v>Е20-30-1</v>
      </c>
      <c r="W617" t="e">
        <f t="shared" si="59"/>
        <v>#N/A</v>
      </c>
      <c r="X617" t="s">
        <v>3689</v>
      </c>
      <c r="Y617" s="7" t="s">
        <v>3690</v>
      </c>
      <c r="Z617" s="7">
        <v>13.299999999999999</v>
      </c>
      <c r="AA617" s="7">
        <v>4398.18</v>
      </c>
      <c r="AB617" s="37">
        <v>21990.9</v>
      </c>
      <c r="AC617" s="37">
        <v>21990.9</v>
      </c>
    </row>
    <row r="618" spans="1:29" x14ac:dyDescent="0.2">
      <c r="A618" s="5" t="s">
        <v>2696</v>
      </c>
      <c r="B618" s="21" t="str">
        <f>VLOOKUP(A618,Sheet!B$3:G$2921,2,0)</f>
        <v>Тяга підвісу</v>
      </c>
      <c r="C618" s="22" t="str">
        <f>VLOOKUP(A618,Sheet!B$3:G$2921,3,0)</f>
        <v>шт</v>
      </c>
      <c r="D618" s="23">
        <v>420</v>
      </c>
      <c r="E618" s="24" t="e">
        <f>VLOOKUP(A618,N$3:S$1271,4,FALSE)</f>
        <v>#N/A</v>
      </c>
      <c r="F618" s="30">
        <f t="shared" si="54"/>
        <v>420</v>
      </c>
      <c r="G618" s="25">
        <f>VLOOKUP(A618,Sheet!B$3:G$2921,5,0)</f>
        <v>6.29</v>
      </c>
      <c r="H618" s="24" t="e">
        <f>VLOOKUP(A618,N$3:S$1271,5,FALSE)</f>
        <v>#N/A</v>
      </c>
      <c r="I618" s="30">
        <f t="shared" si="55"/>
        <v>6.29</v>
      </c>
      <c r="J618" s="25">
        <f>VLOOKUP(A618,Sheet!B$3:G$2921,6,0)</f>
        <v>735.93</v>
      </c>
      <c r="K618" s="26" t="e">
        <f t="shared" si="56"/>
        <v>#N/A</v>
      </c>
      <c r="L618" s="30">
        <f t="shared" si="57"/>
        <v>735.93</v>
      </c>
      <c r="N618" t="s">
        <v>1244</v>
      </c>
      <c r="O618" t="s">
        <v>3691</v>
      </c>
      <c r="P618" t="s">
        <v>43</v>
      </c>
      <c r="Q618">
        <v>0.81899050000000007</v>
      </c>
      <c r="R618">
        <v>18515.47</v>
      </c>
      <c r="S618">
        <v>209.3</v>
      </c>
      <c r="V618" s="33" t="str">
        <f t="shared" si="58"/>
        <v>Е20-3-1</v>
      </c>
      <c r="W618" s="33" t="str">
        <f t="shared" si="59"/>
        <v>Е20-3-1</v>
      </c>
      <c r="X618" s="33" t="s">
        <v>3691</v>
      </c>
      <c r="Y618" s="34" t="s">
        <v>43</v>
      </c>
      <c r="Z618" s="34">
        <v>0.81899050000000007</v>
      </c>
      <c r="AA618" s="34">
        <v>18515.47</v>
      </c>
      <c r="AB618" s="34">
        <v>209.3</v>
      </c>
      <c r="AC618" s="34">
        <v>0</v>
      </c>
    </row>
    <row r="619" spans="1:29" x14ac:dyDescent="0.2">
      <c r="A619" s="5" t="s">
        <v>2683</v>
      </c>
      <c r="B619" s="21" t="str">
        <f>VLOOKUP(A619,Sheet!B$3:G$2921,2,0)</f>
        <v>Фольгова ізоляція Пінофол тип С товщиною
4 мм</v>
      </c>
      <c r="C619" s="22" t="str">
        <f>VLOOKUP(A619,Sheet!B$3:G$2921,3,0)</f>
        <v>м2</v>
      </c>
      <c r="D619" s="23">
        <v>30.067</v>
      </c>
      <c r="E619" s="24" t="e">
        <f>VLOOKUP(A619,N$3:S$1271,4,FALSE)</f>
        <v>#N/A</v>
      </c>
      <c r="F619" s="30">
        <f t="shared" si="54"/>
        <v>30.067</v>
      </c>
      <c r="G619" s="25">
        <f>VLOOKUP(A619,Sheet!B$3:G$2921,5,0)</f>
        <v>100.12</v>
      </c>
      <c r="H619" s="24" t="e">
        <f>VLOOKUP(A619,N$3:S$1271,5,FALSE)</f>
        <v>#N/A</v>
      </c>
      <c r="I619" s="30">
        <f t="shared" si="55"/>
        <v>100.12</v>
      </c>
      <c r="J619" s="25">
        <f>VLOOKUP(A619,Sheet!B$3:G$2921,6,0)</f>
        <v>3010.31</v>
      </c>
      <c r="K619" s="26" t="e">
        <f t="shared" si="56"/>
        <v>#N/A</v>
      </c>
      <c r="L619" s="30">
        <f t="shared" si="57"/>
        <v>3010.31</v>
      </c>
      <c r="N619" t="s">
        <v>1197</v>
      </c>
      <c r="O619" t="s">
        <v>3692</v>
      </c>
      <c r="P619" t="s">
        <v>43</v>
      </c>
      <c r="Q619">
        <v>0.70799999999999996</v>
      </c>
      <c r="R619">
        <v>14838.06</v>
      </c>
      <c r="S619">
        <v>1187.04</v>
      </c>
      <c r="V619" s="33" t="str">
        <f t="shared" si="58"/>
        <v>Е20-3-10</v>
      </c>
      <c r="W619" s="33" t="str">
        <f t="shared" si="59"/>
        <v>Е20-3-10</v>
      </c>
      <c r="X619" s="33" t="s">
        <v>3692</v>
      </c>
      <c r="Y619" s="34" t="s">
        <v>43</v>
      </c>
      <c r="Z619" s="34">
        <v>0.70799999999999996</v>
      </c>
      <c r="AA619" s="34">
        <v>14838.06</v>
      </c>
      <c r="AB619" s="34">
        <v>1187.04</v>
      </c>
      <c r="AC619" s="34">
        <v>0</v>
      </c>
    </row>
    <row r="620" spans="1:29" x14ac:dyDescent="0.2">
      <c r="A620" s="5" t="s">
        <v>320</v>
      </c>
      <c r="B620" s="21" t="str">
        <f>VLOOKUP(A620,Sheet!B$3:G$2921,2,0)</f>
        <v>Плiвка полiетиленова</v>
      </c>
      <c r="C620" s="22" t="str">
        <f>VLOOKUP(A620,Sheet!B$3:G$2921,3,0)</f>
        <v>м2</v>
      </c>
      <c r="D620" s="23">
        <v>1068.617</v>
      </c>
      <c r="E620" s="24" t="e">
        <f>VLOOKUP(A620,N$3:S$1271,4,FALSE)</f>
        <v>#N/A</v>
      </c>
      <c r="F620" s="30">
        <f t="shared" si="54"/>
        <v>1068.617</v>
      </c>
      <c r="G620" s="25">
        <f>VLOOKUP(A620,Sheet!B$3:G$2921,5,0)</f>
        <v>8.5299999999999994</v>
      </c>
      <c r="H620" s="24" t="e">
        <f>VLOOKUP(A620,N$3:S$1271,5,FALSE)</f>
        <v>#N/A</v>
      </c>
      <c r="I620" s="30">
        <f t="shared" si="55"/>
        <v>8.5299999999999994</v>
      </c>
      <c r="J620" s="25">
        <f>VLOOKUP(A620,Sheet!B$3:G$2921,6,0)</f>
        <v>5680.09</v>
      </c>
      <c r="K620" s="26" t="e">
        <f t="shared" si="56"/>
        <v>#N/A</v>
      </c>
      <c r="L620" s="30">
        <f t="shared" si="57"/>
        <v>5680.09</v>
      </c>
      <c r="N620" t="s">
        <v>2256</v>
      </c>
      <c r="O620" t="s">
        <v>3693</v>
      </c>
      <c r="P620" t="s">
        <v>35</v>
      </c>
      <c r="Q620">
        <v>1</v>
      </c>
      <c r="R620">
        <v>996.78</v>
      </c>
      <c r="S620">
        <v>996.78</v>
      </c>
      <c r="V620" s="33" t="str">
        <f t="shared" si="58"/>
        <v>Е20-31-1</v>
      </c>
      <c r="W620" s="33" t="str">
        <f t="shared" si="59"/>
        <v>Е20-31-1</v>
      </c>
      <c r="X620" s="33" t="s">
        <v>3693</v>
      </c>
      <c r="Y620" s="34" t="s">
        <v>35</v>
      </c>
      <c r="Z620" s="34">
        <v>1</v>
      </c>
      <c r="AA620" s="34">
        <v>996.78</v>
      </c>
      <c r="AB620" s="34">
        <v>996.78</v>
      </c>
      <c r="AC620" s="34">
        <v>0</v>
      </c>
    </row>
    <row r="621" spans="1:29" x14ac:dyDescent="0.2">
      <c r="A621" s="5" t="s">
        <v>2532</v>
      </c>
      <c r="B621" s="21" t="str">
        <f>VLOOKUP(A621,Sheet!B$3:G$2921,2,0)</f>
        <v>Стрiчка сигнальна</v>
      </c>
      <c r="C621" s="22" t="str">
        <f>VLOOKUP(A621,Sheet!B$3:G$2921,3,0)</f>
        <v>м</v>
      </c>
      <c r="D621" s="23">
        <v>14</v>
      </c>
      <c r="E621" s="24" t="e">
        <f>VLOOKUP(A621,N$3:S$1271,4,FALSE)</f>
        <v>#N/A</v>
      </c>
      <c r="F621" s="30">
        <f t="shared" si="54"/>
        <v>14</v>
      </c>
      <c r="G621" s="25">
        <f>VLOOKUP(A621,Sheet!B$3:G$2921,5,0)</f>
        <v>5.66</v>
      </c>
      <c r="H621" s="24" t="e">
        <f>VLOOKUP(A621,N$3:S$1271,5,FALSE)</f>
        <v>#N/A</v>
      </c>
      <c r="I621" s="30">
        <f t="shared" si="55"/>
        <v>5.66</v>
      </c>
      <c r="J621" s="25">
        <f>VLOOKUP(A621,Sheet!B$3:G$2921,6,0)</f>
        <v>79.239999999999995</v>
      </c>
      <c r="K621" s="26" t="e">
        <f t="shared" si="56"/>
        <v>#N/A</v>
      </c>
      <c r="L621" s="30">
        <f t="shared" si="57"/>
        <v>79.239999999999995</v>
      </c>
      <c r="N621" t="s">
        <v>1179</v>
      </c>
      <c r="O621" t="s">
        <v>3694</v>
      </c>
      <c r="P621" t="s">
        <v>43</v>
      </c>
      <c r="Q621">
        <v>0.187</v>
      </c>
      <c r="R621">
        <v>11073.37</v>
      </c>
      <c r="S621">
        <v>564.74</v>
      </c>
      <c r="V621" s="33" t="str">
        <f t="shared" si="58"/>
        <v>Е20-3-11</v>
      </c>
      <c r="W621" s="33" t="str">
        <f t="shared" si="59"/>
        <v>Е20-3-11</v>
      </c>
      <c r="X621" s="33" t="s">
        <v>3694</v>
      </c>
      <c r="Y621" s="34" t="s">
        <v>43</v>
      </c>
      <c r="Z621" s="34">
        <v>0.187</v>
      </c>
      <c r="AA621" s="34">
        <v>11073.37</v>
      </c>
      <c r="AB621" s="34">
        <v>564.74</v>
      </c>
      <c r="AC621" s="34">
        <v>0</v>
      </c>
    </row>
    <row r="622" spans="1:29" x14ac:dyDescent="0.2">
      <c r="A622" s="5" t="s">
        <v>2579</v>
      </c>
      <c r="B622" s="21" t="str">
        <f>VLOOKUP(A622,Sheet!B$3:G$2921,2,0)</f>
        <v>Повітробор'єрна плівка</v>
      </c>
      <c r="C622" s="22" t="str">
        <f>VLOOKUP(A622,Sheet!B$3:G$2921,3,0)</f>
        <v>м2</v>
      </c>
      <c r="D622" s="23">
        <v>844.7</v>
      </c>
      <c r="E622" s="24" t="e">
        <f>VLOOKUP(A622,N$3:S$1271,4,FALSE)</f>
        <v>#N/A</v>
      </c>
      <c r="F622" s="30">
        <f t="shared" si="54"/>
        <v>844.7</v>
      </c>
      <c r="G622" s="25">
        <f>VLOOKUP(A622,Sheet!B$3:G$2921,5,0)</f>
        <v>22.21</v>
      </c>
      <c r="H622" s="24" t="e">
        <f>VLOOKUP(A622,N$3:S$1271,5,FALSE)</f>
        <v>#N/A</v>
      </c>
      <c r="I622" s="30">
        <f t="shared" si="55"/>
        <v>22.21</v>
      </c>
      <c r="J622" s="25">
        <f>VLOOKUP(A622,Sheet!B$3:G$2921,6,0)</f>
        <v>16273.27</v>
      </c>
      <c r="K622" s="26" t="e">
        <f t="shared" si="56"/>
        <v>#N/A</v>
      </c>
      <c r="L622" s="30">
        <f t="shared" si="57"/>
        <v>16273.27</v>
      </c>
      <c r="N622" t="s">
        <v>1241</v>
      </c>
      <c r="O622" t="s">
        <v>3695</v>
      </c>
      <c r="P622" t="s">
        <v>43</v>
      </c>
      <c r="Q622">
        <v>0.89000000000000012</v>
      </c>
      <c r="R622">
        <v>7913.83</v>
      </c>
      <c r="S622">
        <v>379.86</v>
      </c>
      <c r="V622" s="33" t="str">
        <f t="shared" si="58"/>
        <v>Е20-3-15</v>
      </c>
      <c r="W622" s="33" t="str">
        <f t="shared" si="59"/>
        <v>Е20-3-15</v>
      </c>
      <c r="X622" s="33" t="s">
        <v>3695</v>
      </c>
      <c r="Y622" s="34" t="s">
        <v>43</v>
      </c>
      <c r="Z622" s="34">
        <v>0.89000000000000012</v>
      </c>
      <c r="AA622" s="34">
        <v>7913.83</v>
      </c>
      <c r="AB622" s="34">
        <v>379.86</v>
      </c>
      <c r="AC622" s="34">
        <v>0</v>
      </c>
    </row>
    <row r="623" spans="1:29" x14ac:dyDescent="0.2">
      <c r="A623" s="5" t="s">
        <v>2577</v>
      </c>
      <c r="B623" s="21" t="str">
        <f>VLOOKUP(A623,Sheet!B$3:G$2921,2,0)</f>
        <v>Ущiльнювач до касет 20х5 мм ф.Blachy
Pruszynski</v>
      </c>
      <c r="C623" s="22" t="str">
        <f>VLOOKUP(A623,Sheet!B$3:G$2921,3,0)</f>
        <v>100м</v>
      </c>
      <c r="D623" s="23">
        <v>8.0519999999999996</v>
      </c>
      <c r="E623" s="24" t="e">
        <f>VLOOKUP(A623,N$3:S$1271,4,FALSE)</f>
        <v>#N/A</v>
      </c>
      <c r="F623" s="30">
        <f t="shared" si="54"/>
        <v>8.0519999999999996</v>
      </c>
      <c r="G623" s="25">
        <f>VLOOKUP(A623,Sheet!B$3:G$2921,5,0)</f>
        <v>611.1</v>
      </c>
      <c r="H623" s="24" t="e">
        <f>VLOOKUP(A623,N$3:S$1271,5,FALSE)</f>
        <v>#N/A</v>
      </c>
      <c r="I623" s="30">
        <f t="shared" si="55"/>
        <v>611.1</v>
      </c>
      <c r="J623" s="25">
        <f>VLOOKUP(A623,Sheet!B$3:G$2921,6,0)</f>
        <v>3936.71</v>
      </c>
      <c r="K623" s="26" t="e">
        <f t="shared" si="56"/>
        <v>#N/A</v>
      </c>
      <c r="L623" s="30">
        <f t="shared" si="57"/>
        <v>3936.71</v>
      </c>
      <c r="N623" t="s">
        <v>2928</v>
      </c>
      <c r="O623" t="s">
        <v>3696</v>
      </c>
      <c r="P623" t="s">
        <v>43</v>
      </c>
      <c r="Q623">
        <v>0.06</v>
      </c>
      <c r="R623">
        <v>8559.66</v>
      </c>
      <c r="S623">
        <v>513.58000000000004</v>
      </c>
      <c r="V623" t="str">
        <f t="shared" si="58"/>
        <v>Е20-3-19</v>
      </c>
      <c r="W623" t="e">
        <f t="shared" si="59"/>
        <v>#N/A</v>
      </c>
      <c r="X623" t="s">
        <v>3696</v>
      </c>
      <c r="Y623" s="7" t="s">
        <v>43</v>
      </c>
      <c r="Z623" s="7">
        <v>0.06</v>
      </c>
      <c r="AA623" s="7">
        <v>8559.66</v>
      </c>
      <c r="AB623" s="37">
        <v>513.58000000000004</v>
      </c>
      <c r="AC623" s="37">
        <v>513.58000000000004</v>
      </c>
    </row>
    <row r="624" spans="1:29" x14ac:dyDescent="0.2">
      <c r="A624" s="5" t="s">
        <v>2578</v>
      </c>
      <c r="B624" s="21" t="str">
        <f>VLOOKUP(A624,Sheet!B$3:G$2921,2,0)</f>
        <v>Термопрокладка 5х50 мм ф.Blachy
Pruszynski</v>
      </c>
      <c r="C624" s="22" t="str">
        <f>VLOOKUP(A624,Sheet!B$3:G$2921,3,0)</f>
        <v>м2</v>
      </c>
      <c r="D624" s="23">
        <v>61.04</v>
      </c>
      <c r="E624" s="24" t="e">
        <f>VLOOKUP(A624,N$3:S$1271,4,FALSE)</f>
        <v>#N/A</v>
      </c>
      <c r="F624" s="30">
        <f t="shared" si="54"/>
        <v>61.04</v>
      </c>
      <c r="G624" s="25">
        <f>VLOOKUP(A624,Sheet!B$3:G$2921,5,0)</f>
        <v>222.04</v>
      </c>
      <c r="H624" s="24" t="e">
        <f>VLOOKUP(A624,N$3:S$1271,5,FALSE)</f>
        <v>#N/A</v>
      </c>
      <c r="I624" s="30">
        <f t="shared" si="55"/>
        <v>222.04</v>
      </c>
      <c r="J624" s="25">
        <f>VLOOKUP(A624,Sheet!B$3:G$2921,6,0)</f>
        <v>10977.66</v>
      </c>
      <c r="K624" s="26" t="e">
        <f t="shared" si="56"/>
        <v>#N/A</v>
      </c>
      <c r="L624" s="30">
        <f t="shared" si="57"/>
        <v>10977.66</v>
      </c>
      <c r="N624" t="s">
        <v>2929</v>
      </c>
      <c r="O624" t="s">
        <v>3697</v>
      </c>
      <c r="P624" t="s">
        <v>43</v>
      </c>
      <c r="Q624">
        <v>0.19650000000000001</v>
      </c>
      <c r="R624">
        <v>7560.62</v>
      </c>
      <c r="S624">
        <v>713.72</v>
      </c>
      <c r="V624" t="str">
        <f t="shared" si="58"/>
        <v>Е20-3-20</v>
      </c>
      <c r="W624" t="e">
        <f t="shared" si="59"/>
        <v>#N/A</v>
      </c>
      <c r="X624" t="s">
        <v>3697</v>
      </c>
      <c r="Y624" s="7" t="s">
        <v>43</v>
      </c>
      <c r="Z624" s="7">
        <v>0.19650000000000001</v>
      </c>
      <c r="AA624" s="7">
        <v>7560.62</v>
      </c>
      <c r="AB624" s="37">
        <v>713.72</v>
      </c>
      <c r="AC624" s="37">
        <v>713.72</v>
      </c>
    </row>
    <row r="625" spans="1:29" x14ac:dyDescent="0.2">
      <c r="A625" s="5" t="s">
        <v>2662</v>
      </c>
      <c r="B625" s="21" t="str">
        <f>VLOOKUP(A625,Sheet!B$3:G$2921,2,0)</f>
        <v>Ущiльнювач до касети вертикальний
ф.Blachy Pruszynski</v>
      </c>
      <c r="C625" s="22" t="str">
        <f>VLOOKUP(A625,Sheet!B$3:G$2921,3,0)</f>
        <v>шт</v>
      </c>
      <c r="D625" s="23">
        <v>96</v>
      </c>
      <c r="E625" s="24" t="e">
        <f>VLOOKUP(A625,N$3:S$1271,4,FALSE)</f>
        <v>#N/A</v>
      </c>
      <c r="F625" s="30">
        <f t="shared" si="54"/>
        <v>96</v>
      </c>
      <c r="G625" s="25">
        <f>VLOOKUP(A625,Sheet!B$3:G$2921,5,0)</f>
        <v>21.13</v>
      </c>
      <c r="H625" s="24" t="e">
        <f>VLOOKUP(A625,N$3:S$1271,5,FALSE)</f>
        <v>#N/A</v>
      </c>
      <c r="I625" s="30">
        <f t="shared" si="55"/>
        <v>21.13</v>
      </c>
      <c r="J625" s="25">
        <f>VLOOKUP(A625,Sheet!B$3:G$2921,6,0)</f>
        <v>2028.48</v>
      </c>
      <c r="K625" s="26" t="e">
        <f t="shared" si="56"/>
        <v>#N/A</v>
      </c>
      <c r="L625" s="30">
        <f t="shared" si="57"/>
        <v>2028.48</v>
      </c>
      <c r="N625" t="s">
        <v>1294</v>
      </c>
      <c r="O625" t="s">
        <v>3698</v>
      </c>
      <c r="P625" t="s">
        <v>35</v>
      </c>
      <c r="Q625">
        <v>7</v>
      </c>
      <c r="R625">
        <v>439.98</v>
      </c>
      <c r="S625">
        <v>439.98</v>
      </c>
      <c r="V625" s="33" t="str">
        <f t="shared" si="58"/>
        <v>Е20-32-1</v>
      </c>
      <c r="W625" s="33" t="str">
        <f t="shared" si="59"/>
        <v>Е20-32-1</v>
      </c>
      <c r="X625" s="33" t="s">
        <v>3698</v>
      </c>
      <c r="Y625" s="34" t="s">
        <v>35</v>
      </c>
      <c r="Z625" s="34">
        <v>7</v>
      </c>
      <c r="AA625" s="34">
        <v>439.98</v>
      </c>
      <c r="AB625" s="34">
        <v>439.98</v>
      </c>
      <c r="AC625" s="34">
        <v>0</v>
      </c>
    </row>
    <row r="626" spans="1:29" x14ac:dyDescent="0.2">
      <c r="A626" s="5" t="s">
        <v>2548</v>
      </c>
      <c r="B626" s="21" t="str">
        <f>VLOOKUP(A626,Sheet!B$3:G$2921,2,0)</f>
        <v>Круг відрізний алмазний, діаметр 230 мм</v>
      </c>
      <c r="C626" s="22" t="str">
        <f>VLOOKUP(A626,Sheet!B$3:G$2921,3,0)</f>
        <v>шт</v>
      </c>
      <c r="D626" s="23">
        <v>4.1280000000000001</v>
      </c>
      <c r="E626" s="24">
        <f>VLOOKUP(A626,N$3:S$1271,4,FALSE)</f>
        <v>9</v>
      </c>
      <c r="F626" s="30">
        <f t="shared" si="54"/>
        <v>-4.8719999999999999</v>
      </c>
      <c r="G626" s="25">
        <f>VLOOKUP(A626,Sheet!B$3:G$2921,5,0)</f>
        <v>1133.71</v>
      </c>
      <c r="H626" s="24">
        <f>VLOOKUP(A626,N$3:S$1271,5,FALSE)</f>
        <v>1111.48</v>
      </c>
      <c r="I626" s="30">
        <f t="shared" si="55"/>
        <v>22.230000000000018</v>
      </c>
      <c r="J626" s="25">
        <f>VLOOKUP(A626,Sheet!B$3:G$2921,6,0)</f>
        <v>3373.92</v>
      </c>
      <c r="K626" s="26">
        <f t="shared" si="56"/>
        <v>10003.32</v>
      </c>
      <c r="L626" s="30">
        <f t="shared" si="57"/>
        <v>-6629.4</v>
      </c>
      <c r="N626" t="s">
        <v>1274</v>
      </c>
      <c r="O626" t="s">
        <v>3699</v>
      </c>
      <c r="P626" t="s">
        <v>43</v>
      </c>
      <c r="Q626">
        <v>3.2000000000000001E-2</v>
      </c>
      <c r="R626">
        <v>17092.45</v>
      </c>
      <c r="S626">
        <v>239.29</v>
      </c>
      <c r="V626" s="33" t="str">
        <f t="shared" si="58"/>
        <v>Е20-3-3</v>
      </c>
      <c r="W626" s="33" t="str">
        <f t="shared" si="59"/>
        <v>Е20-3-3</v>
      </c>
      <c r="X626" s="33" t="s">
        <v>3699</v>
      </c>
      <c r="Y626" s="34" t="s">
        <v>43</v>
      </c>
      <c r="Z626" s="34">
        <v>3.2000000000000001E-2</v>
      </c>
      <c r="AA626" s="34">
        <v>17092.45</v>
      </c>
      <c r="AB626" s="34">
        <v>239.29</v>
      </c>
      <c r="AC626" s="34">
        <v>0</v>
      </c>
    </row>
    <row r="627" spans="1:29" x14ac:dyDescent="0.2">
      <c r="A627" s="5" t="s">
        <v>311</v>
      </c>
      <c r="B627" s="21" t="str">
        <f>VLOOKUP(A627,Sheet!B$3:G$2921,2,0)</f>
        <v>Сiтка №10 ГОСТ 5336-80</v>
      </c>
      <c r="C627" s="22" t="str">
        <f>VLOOKUP(A627,Sheet!B$3:G$2921,3,0)</f>
        <v>т</v>
      </c>
      <c r="D627" s="23">
        <v>9.0000000000000019E-5</v>
      </c>
      <c r="E627" s="24" t="e">
        <f>VLOOKUP(A627,N$3:S$1271,4,FALSE)</f>
        <v>#N/A</v>
      </c>
      <c r="F627" s="30">
        <f t="shared" si="54"/>
        <v>9.0000000000000019E-5</v>
      </c>
      <c r="G627" s="25">
        <f>VLOOKUP(A627,Sheet!B$3:G$2921,5,0)</f>
        <v>63898.9</v>
      </c>
      <c r="H627" s="24" t="e">
        <f>VLOOKUP(A627,N$3:S$1271,5,FALSE)</f>
        <v>#N/A</v>
      </c>
      <c r="I627" s="30">
        <f t="shared" si="55"/>
        <v>63898.9</v>
      </c>
      <c r="J627" s="25">
        <f>VLOOKUP(A627,Sheet!B$3:G$2921,6,0)</f>
        <v>5.75</v>
      </c>
      <c r="K627" s="26" t="e">
        <f t="shared" si="56"/>
        <v>#N/A</v>
      </c>
      <c r="L627" s="30">
        <f t="shared" si="57"/>
        <v>5.75</v>
      </c>
      <c r="N627" t="s">
        <v>1248</v>
      </c>
      <c r="O627" t="s">
        <v>3700</v>
      </c>
      <c r="P627" t="s">
        <v>43</v>
      </c>
      <c r="Q627">
        <v>0.2041</v>
      </c>
      <c r="R627">
        <v>18776.8</v>
      </c>
      <c r="S627">
        <v>2063.5700000000002</v>
      </c>
      <c r="V627" s="33" t="str">
        <f t="shared" si="58"/>
        <v>Е20-3-4</v>
      </c>
      <c r="W627" s="33" t="str">
        <f t="shared" si="59"/>
        <v>Е20-3-4</v>
      </c>
      <c r="X627" s="33" t="s">
        <v>3700</v>
      </c>
      <c r="Y627" s="34" t="s">
        <v>43</v>
      </c>
      <c r="Z627" s="34">
        <v>0.2041</v>
      </c>
      <c r="AA627" s="34">
        <v>18776.8</v>
      </c>
      <c r="AB627" s="34">
        <v>2063.5700000000002</v>
      </c>
      <c r="AC627" s="34">
        <v>0</v>
      </c>
    </row>
    <row r="628" spans="1:29" x14ac:dyDescent="0.2">
      <c r="A628" s="5" t="s">
        <v>2601</v>
      </c>
      <c r="B628" s="21" t="str">
        <f>VLOOKUP(A628,Sheet!B$3:G$2921,2,0)</f>
        <v>Склосітка Baumit StarTex</v>
      </c>
      <c r="C628" s="22" t="str">
        <f>VLOOKUP(A628,Sheet!B$3:G$2921,3,0)</f>
        <v>м2</v>
      </c>
      <c r="D628" s="23">
        <v>183.08699999999999</v>
      </c>
      <c r="E628" s="24" t="e">
        <f>VLOOKUP(A628,N$3:S$1271,4,FALSE)</f>
        <v>#N/A</v>
      </c>
      <c r="F628" s="30">
        <f t="shared" si="54"/>
        <v>183.08699999999999</v>
      </c>
      <c r="G628" s="25">
        <f>VLOOKUP(A628,Sheet!B$3:G$2921,5,0)</f>
        <v>50.6</v>
      </c>
      <c r="H628" s="24" t="e">
        <f>VLOOKUP(A628,N$3:S$1271,5,FALSE)</f>
        <v>#N/A</v>
      </c>
      <c r="I628" s="30">
        <f t="shared" si="55"/>
        <v>50.6</v>
      </c>
      <c r="J628" s="25">
        <f>VLOOKUP(A628,Sheet!B$3:G$2921,6,0)</f>
        <v>1297.6400000000001</v>
      </c>
      <c r="K628" s="26" t="e">
        <f t="shared" si="56"/>
        <v>#N/A</v>
      </c>
      <c r="L628" s="30">
        <f t="shared" si="57"/>
        <v>1297.6400000000001</v>
      </c>
      <c r="N628" t="s">
        <v>1251</v>
      </c>
      <c r="O628" t="s">
        <v>3701</v>
      </c>
      <c r="P628" t="s">
        <v>43</v>
      </c>
      <c r="Q628">
        <v>0.86051699999999998</v>
      </c>
      <c r="R628">
        <v>16917.849999999999</v>
      </c>
      <c r="S628">
        <v>14558.1</v>
      </c>
      <c r="V628" s="33" t="str">
        <f t="shared" si="58"/>
        <v>Е20-3-5</v>
      </c>
      <c r="W628" s="33" t="str">
        <f t="shared" si="59"/>
        <v>Е20-3-5</v>
      </c>
      <c r="X628" s="33" t="s">
        <v>3701</v>
      </c>
      <c r="Y628" s="34" t="s">
        <v>43</v>
      </c>
      <c r="Z628" s="34">
        <v>0.86051699999999998</v>
      </c>
      <c r="AA628" s="34">
        <v>16917.849999999999</v>
      </c>
      <c r="AB628" s="34">
        <v>14558.1</v>
      </c>
      <c r="AC628" s="34">
        <v>0</v>
      </c>
    </row>
    <row r="629" spans="1:29" x14ac:dyDescent="0.2">
      <c r="A629" s="5" t="s">
        <v>2314</v>
      </c>
      <c r="B629" s="21" t="str">
        <f>VLOOKUP(A629,Sheet!B$3:G$2921,2,0)</f>
        <v>Скоби ходовi</v>
      </c>
      <c r="C629" s="22" t="str">
        <f>VLOOKUP(A629,Sheet!B$3:G$2921,3,0)</f>
        <v>кг</v>
      </c>
      <c r="D629" s="23">
        <v>27.09233</v>
      </c>
      <c r="E629" s="24" t="e">
        <f>VLOOKUP(A629,N$3:S$1271,4,FALSE)</f>
        <v>#N/A</v>
      </c>
      <c r="F629" s="30">
        <f t="shared" si="54"/>
        <v>27.09233</v>
      </c>
      <c r="G629" s="25">
        <f>VLOOKUP(A629,Sheet!B$3:G$2921,5,0)</f>
        <v>40.93</v>
      </c>
      <c r="H629" s="24" t="e">
        <f>VLOOKUP(A629,N$3:S$1271,5,FALSE)</f>
        <v>#N/A</v>
      </c>
      <c r="I629" s="30">
        <f t="shared" si="55"/>
        <v>40.93</v>
      </c>
      <c r="J629" s="25">
        <f>VLOOKUP(A629,Sheet!B$3:G$2921,6,0)</f>
        <v>336.44</v>
      </c>
      <c r="K629" s="26" t="e">
        <f t="shared" si="56"/>
        <v>#N/A</v>
      </c>
      <c r="L629" s="30">
        <f t="shared" si="57"/>
        <v>336.44</v>
      </c>
      <c r="N629" t="s">
        <v>1165</v>
      </c>
      <c r="O629" t="s">
        <v>3702</v>
      </c>
      <c r="P629" t="s">
        <v>43</v>
      </c>
      <c r="Q629">
        <v>1.8965600000000002</v>
      </c>
      <c r="R629">
        <v>14570.48</v>
      </c>
      <c r="S629">
        <v>4117.62</v>
      </c>
      <c r="V629" s="33" t="str">
        <f t="shared" si="58"/>
        <v>Е20-3-7</v>
      </c>
      <c r="W629" s="33" t="str">
        <f t="shared" si="59"/>
        <v>Е20-3-7</v>
      </c>
      <c r="X629" s="33" t="s">
        <v>3702</v>
      </c>
      <c r="Y629" s="34" t="s">
        <v>43</v>
      </c>
      <c r="Z629" s="34">
        <v>1.8965600000000002</v>
      </c>
      <c r="AA629" s="34">
        <v>14570.48</v>
      </c>
      <c r="AB629" s="34">
        <v>4117.62</v>
      </c>
      <c r="AC629" s="34">
        <v>0</v>
      </c>
    </row>
    <row r="630" spans="1:29" x14ac:dyDescent="0.2">
      <c r="A630" s="5" t="s">
        <v>1457</v>
      </c>
      <c r="B630" s="21" t="str">
        <f>VLOOKUP(A630,Sheet!B$3:G$2921,2,0)</f>
        <v>Сталь листова оцинкована, товщина листа
0,5 мм</v>
      </c>
      <c r="C630" s="22" t="str">
        <f>VLOOKUP(A630,Sheet!B$3:G$2921,3,0)</f>
        <v>т</v>
      </c>
      <c r="D630" s="23">
        <v>0.21272000000000002</v>
      </c>
      <c r="E630" s="24" t="e">
        <f>VLOOKUP(A630,N$3:S$1271,4,FALSE)</f>
        <v>#N/A</v>
      </c>
      <c r="F630" s="30">
        <f t="shared" si="54"/>
        <v>0.21272000000000002</v>
      </c>
      <c r="G630" s="25">
        <f>VLOOKUP(A630,Sheet!B$3:G$2921,5,0)</f>
        <v>90811.51</v>
      </c>
      <c r="H630" s="24" t="e">
        <f>VLOOKUP(A630,N$3:S$1271,5,FALSE)</f>
        <v>#N/A</v>
      </c>
      <c r="I630" s="30">
        <f t="shared" si="55"/>
        <v>90811.51</v>
      </c>
      <c r="J630" s="25">
        <f>VLOOKUP(A630,Sheet!B$3:G$2921,6,0)</f>
        <v>1607.36</v>
      </c>
      <c r="K630" s="26" t="e">
        <f t="shared" si="56"/>
        <v>#N/A</v>
      </c>
      <c r="L630" s="30">
        <f t="shared" si="57"/>
        <v>1607.36</v>
      </c>
      <c r="N630" t="s">
        <v>1193</v>
      </c>
      <c r="O630" t="s">
        <v>3703</v>
      </c>
      <c r="P630" t="s">
        <v>43</v>
      </c>
      <c r="Q630">
        <v>2.399902</v>
      </c>
      <c r="R630">
        <v>11073.37</v>
      </c>
      <c r="S630">
        <v>876.21</v>
      </c>
      <c r="V630" s="33" t="str">
        <f t="shared" si="58"/>
        <v>Е20-3-8</v>
      </c>
      <c r="W630" s="33" t="str">
        <f t="shared" si="59"/>
        <v>Е20-3-8</v>
      </c>
      <c r="X630" s="33" t="s">
        <v>3703</v>
      </c>
      <c r="Y630" s="34" t="s">
        <v>43</v>
      </c>
      <c r="Z630" s="34">
        <v>2.399902</v>
      </c>
      <c r="AA630" s="34">
        <v>11073.37</v>
      </c>
      <c r="AB630" s="34">
        <v>876.21</v>
      </c>
      <c r="AC630" s="34">
        <v>0</v>
      </c>
    </row>
    <row r="631" spans="1:29" x14ac:dyDescent="0.2">
      <c r="A631" s="5" t="s">
        <v>2685</v>
      </c>
      <c r="B631" s="21" t="str">
        <f>VLOOKUP(A631,Sheet!B$3:G$2921,2,0)</f>
        <v>Кутик зовнішній ф. Blachy Pruszynski</v>
      </c>
      <c r="C631" s="22" t="str">
        <f>VLOOKUP(A631,Sheet!B$3:G$2921,3,0)</f>
        <v>м</v>
      </c>
      <c r="D631" s="23">
        <v>89.4</v>
      </c>
      <c r="E631" s="24" t="e">
        <f>VLOOKUP(A631,N$3:S$1271,4,FALSE)</f>
        <v>#N/A</v>
      </c>
      <c r="F631" s="30">
        <f t="shared" si="54"/>
        <v>89.4</v>
      </c>
      <c r="G631" s="25">
        <f>VLOOKUP(A631,Sheet!B$3:G$2921,5,0)</f>
        <v>23.62</v>
      </c>
      <c r="H631" s="24" t="e">
        <f>VLOOKUP(A631,N$3:S$1271,5,FALSE)</f>
        <v>#N/A</v>
      </c>
      <c r="I631" s="30">
        <f t="shared" si="55"/>
        <v>23.62</v>
      </c>
      <c r="J631" s="25">
        <f>VLOOKUP(A631,Sheet!B$3:G$2921,6,0)</f>
        <v>472.4</v>
      </c>
      <c r="K631" s="26" t="e">
        <f t="shared" si="56"/>
        <v>#N/A</v>
      </c>
      <c r="L631" s="30">
        <f t="shared" si="57"/>
        <v>472.4</v>
      </c>
      <c r="N631" t="s">
        <v>1232</v>
      </c>
      <c r="O631" t="s">
        <v>3704</v>
      </c>
      <c r="P631" t="s">
        <v>1151</v>
      </c>
      <c r="Q631">
        <v>1</v>
      </c>
      <c r="R631">
        <v>5103</v>
      </c>
      <c r="S631">
        <v>5103</v>
      </c>
      <c r="V631" s="33" t="str">
        <f t="shared" si="58"/>
        <v>Е20-42-1</v>
      </c>
      <c r="W631" s="33" t="str">
        <f t="shared" si="59"/>
        <v>Е20-42-1</v>
      </c>
      <c r="X631" s="33" t="s">
        <v>3704</v>
      </c>
      <c r="Y631" s="34" t="s">
        <v>1151</v>
      </c>
      <c r="Z631" s="34">
        <v>1</v>
      </c>
      <c r="AA631" s="34">
        <v>5103</v>
      </c>
      <c r="AB631" s="34">
        <v>5103</v>
      </c>
      <c r="AC631" s="34">
        <v>0</v>
      </c>
    </row>
    <row r="632" spans="1:29" x14ac:dyDescent="0.2">
      <c r="A632" s="5" t="s">
        <v>2584</v>
      </c>
      <c r="B632" s="21" t="str">
        <f>VLOOKUP(A632,Sheet!B$3:G$2921,2,0)</f>
        <v>Планка стартова (стандартні обробки ) ф.
Blachy Pruszynski</v>
      </c>
      <c r="C632" s="22" t="str">
        <f>VLOOKUP(A632,Sheet!B$3:G$2921,3,0)</f>
        <v>м</v>
      </c>
      <c r="D632" s="23">
        <v>88.4</v>
      </c>
      <c r="E632" s="24" t="e">
        <f>VLOOKUP(A632,N$3:S$1271,4,FALSE)</f>
        <v>#N/A</v>
      </c>
      <c r="F632" s="30">
        <f t="shared" si="54"/>
        <v>88.4</v>
      </c>
      <c r="G632" s="25">
        <f>VLOOKUP(A632,Sheet!B$3:G$2921,5,0)</f>
        <v>29.67</v>
      </c>
      <c r="H632" s="24" t="e">
        <f>VLOOKUP(A632,N$3:S$1271,5,FALSE)</f>
        <v>#N/A</v>
      </c>
      <c r="I632" s="30">
        <f t="shared" si="55"/>
        <v>29.67</v>
      </c>
      <c r="J632" s="25">
        <f>VLOOKUP(A632,Sheet!B$3:G$2921,6,0)</f>
        <v>2622.83</v>
      </c>
      <c r="K632" s="26" t="e">
        <f t="shared" si="56"/>
        <v>#N/A</v>
      </c>
      <c r="L632" s="30">
        <f t="shared" si="57"/>
        <v>2622.83</v>
      </c>
      <c r="N632" t="s">
        <v>2930</v>
      </c>
      <c r="O632" t="s">
        <v>3705</v>
      </c>
      <c r="P632" t="s">
        <v>1151</v>
      </c>
      <c r="Q632">
        <v>2</v>
      </c>
      <c r="R632">
        <v>12468.46</v>
      </c>
      <c r="S632">
        <v>12468.46</v>
      </c>
      <c r="V632" t="str">
        <f t="shared" si="58"/>
        <v>Е20-42-10</v>
      </c>
      <c r="W632" t="e">
        <f t="shared" si="59"/>
        <v>#N/A</v>
      </c>
      <c r="X632" t="s">
        <v>3705</v>
      </c>
      <c r="Y632" s="7" t="s">
        <v>1151</v>
      </c>
      <c r="Z632" s="7">
        <v>2</v>
      </c>
      <c r="AA632" s="7">
        <v>12468.46</v>
      </c>
      <c r="AB632" s="37">
        <v>12468.46</v>
      </c>
      <c r="AC632" s="37">
        <v>12468.46</v>
      </c>
    </row>
    <row r="633" spans="1:29" x14ac:dyDescent="0.2">
      <c r="A633" s="5" t="s">
        <v>2585</v>
      </c>
      <c r="B633" s="21" t="str">
        <f>VLOOKUP(A633,Sheet!B$3:G$2921,2,0)</f>
        <v>Планка звісу (стандартні обробки ) ф.
Blachy Pruszynski</v>
      </c>
      <c r="C633" s="22" t="str">
        <f>VLOOKUP(A633,Sheet!B$3:G$2921,3,0)</f>
        <v>м</v>
      </c>
      <c r="D633" s="23">
        <v>14.8</v>
      </c>
      <c r="E633" s="24" t="e">
        <f>VLOOKUP(A633,N$3:S$1271,4,FALSE)</f>
        <v>#N/A</v>
      </c>
      <c r="F633" s="30">
        <f t="shared" si="54"/>
        <v>14.8</v>
      </c>
      <c r="G633" s="25">
        <f>VLOOKUP(A633,Sheet!B$3:G$2921,5,0)</f>
        <v>32.06</v>
      </c>
      <c r="H633" s="24" t="e">
        <f>VLOOKUP(A633,N$3:S$1271,5,FALSE)</f>
        <v>#N/A</v>
      </c>
      <c r="I633" s="30">
        <f t="shared" si="55"/>
        <v>32.06</v>
      </c>
      <c r="J633" s="25">
        <f>VLOOKUP(A633,Sheet!B$3:G$2921,6,0)</f>
        <v>474.49</v>
      </c>
      <c r="K633" s="26" t="e">
        <f t="shared" si="56"/>
        <v>#N/A</v>
      </c>
      <c r="L633" s="30">
        <f t="shared" si="57"/>
        <v>474.49</v>
      </c>
      <c r="N633" t="s">
        <v>2931</v>
      </c>
      <c r="O633" t="s">
        <v>3706</v>
      </c>
      <c r="P633" t="s">
        <v>1301</v>
      </c>
      <c r="Q633">
        <v>10</v>
      </c>
      <c r="R633">
        <v>560.44000000000005</v>
      </c>
      <c r="S633">
        <v>5604.4</v>
      </c>
      <c r="V633" t="str">
        <f t="shared" si="58"/>
        <v>Е20-52-1</v>
      </c>
      <c r="W633" t="e">
        <f t="shared" si="59"/>
        <v>#N/A</v>
      </c>
      <c r="X633" t="s">
        <v>3706</v>
      </c>
      <c r="Y633" s="7" t="s">
        <v>1301</v>
      </c>
      <c r="Z633" s="7">
        <v>10</v>
      </c>
      <c r="AA633" s="7">
        <v>560.44000000000005</v>
      </c>
      <c r="AB633" s="37">
        <v>5604.4</v>
      </c>
      <c r="AC633" s="37">
        <v>5604.4</v>
      </c>
    </row>
    <row r="634" spans="1:29" x14ac:dyDescent="0.2">
      <c r="A634" s="5" t="s">
        <v>2586</v>
      </c>
      <c r="B634" s="21" t="str">
        <f>VLOOKUP(A634,Sheet!B$3:G$2921,2,0)</f>
        <v>Кутик зовнішній (прості обробки ) ф. Blachy
Pruszynski</v>
      </c>
      <c r="C634" s="22" t="str">
        <f>VLOOKUP(A634,Sheet!B$3:G$2921,3,0)</f>
        <v>м</v>
      </c>
      <c r="D634" s="23">
        <v>69.900000000000006</v>
      </c>
      <c r="E634" s="24" t="e">
        <f>VLOOKUP(A634,N$3:S$1271,4,FALSE)</f>
        <v>#N/A</v>
      </c>
      <c r="F634" s="30">
        <f t="shared" si="54"/>
        <v>69.900000000000006</v>
      </c>
      <c r="G634" s="25">
        <f>VLOOKUP(A634,Sheet!B$3:G$2921,5,0)</f>
        <v>78.98</v>
      </c>
      <c r="H634" s="24" t="e">
        <f>VLOOKUP(A634,N$3:S$1271,5,FALSE)</f>
        <v>#N/A</v>
      </c>
      <c r="I634" s="30">
        <f t="shared" si="55"/>
        <v>78.98</v>
      </c>
      <c r="J634" s="25">
        <f>VLOOKUP(A634,Sheet!B$3:G$2921,6,0)</f>
        <v>5520.7</v>
      </c>
      <c r="K634" s="26" t="e">
        <f t="shared" si="56"/>
        <v>#N/A</v>
      </c>
      <c r="L634" s="30">
        <f t="shared" si="57"/>
        <v>5520.7</v>
      </c>
      <c r="N634" t="s">
        <v>1668</v>
      </c>
      <c r="O634" t="s">
        <v>3707</v>
      </c>
      <c r="P634" t="s">
        <v>83</v>
      </c>
      <c r="Q634">
        <v>37.520000000000003</v>
      </c>
      <c r="R634">
        <v>2734.14</v>
      </c>
      <c r="S634">
        <v>2788.82</v>
      </c>
      <c r="V634" s="33" t="str">
        <f t="shared" si="58"/>
        <v>Е21-2-1</v>
      </c>
      <c r="W634" s="33" t="str">
        <f t="shared" si="59"/>
        <v>Е21-2-1</v>
      </c>
      <c r="X634" s="33" t="s">
        <v>3707</v>
      </c>
      <c r="Y634" s="34" t="s">
        <v>83</v>
      </c>
      <c r="Z634" s="34">
        <v>37.520000000000003</v>
      </c>
      <c r="AA634" s="34">
        <v>2734.14</v>
      </c>
      <c r="AB634" s="34">
        <v>2788.82</v>
      </c>
      <c r="AC634" s="34">
        <v>0</v>
      </c>
    </row>
    <row r="635" spans="1:29" x14ac:dyDescent="0.2">
      <c r="A635" s="5" t="s">
        <v>2587</v>
      </c>
      <c r="B635" s="21" t="str">
        <f>VLOOKUP(A635,Sheet!B$3:G$2921,2,0)</f>
        <v>Кутик внутрішній (прості обробки ) ф. Blachy
Pruszynski</v>
      </c>
      <c r="C635" s="22" t="str">
        <f>VLOOKUP(A635,Sheet!B$3:G$2921,3,0)</f>
        <v>м</v>
      </c>
      <c r="D635" s="23">
        <v>22.6</v>
      </c>
      <c r="E635" s="24" t="e">
        <f>VLOOKUP(A635,N$3:S$1271,4,FALSE)</f>
        <v>#N/A</v>
      </c>
      <c r="F635" s="30">
        <f t="shared" si="54"/>
        <v>22.6</v>
      </c>
      <c r="G635" s="25">
        <f>VLOOKUP(A635,Sheet!B$3:G$2921,5,0)</f>
        <v>78.98</v>
      </c>
      <c r="H635" s="24" t="e">
        <f>VLOOKUP(A635,N$3:S$1271,5,FALSE)</f>
        <v>#N/A</v>
      </c>
      <c r="I635" s="30">
        <f t="shared" si="55"/>
        <v>78.98</v>
      </c>
      <c r="J635" s="25">
        <f>VLOOKUP(A635,Sheet!B$3:G$2921,6,0)</f>
        <v>1784.95</v>
      </c>
      <c r="K635" s="26" t="e">
        <f t="shared" si="56"/>
        <v>#N/A</v>
      </c>
      <c r="L635" s="30">
        <f t="shared" si="57"/>
        <v>1784.95</v>
      </c>
      <c r="N635" t="s">
        <v>1672</v>
      </c>
      <c r="O635" t="s">
        <v>3708</v>
      </c>
      <c r="P635" t="s">
        <v>83</v>
      </c>
      <c r="Q635">
        <v>0.60000000000000009</v>
      </c>
      <c r="R635">
        <v>3081.7</v>
      </c>
      <c r="S635">
        <v>1849.02</v>
      </c>
      <c r="V635" s="33" t="str">
        <f t="shared" si="58"/>
        <v>Е21-2-3</v>
      </c>
      <c r="W635" s="33" t="str">
        <f t="shared" si="59"/>
        <v>Е21-2-3</v>
      </c>
      <c r="X635" s="33" t="s">
        <v>3708</v>
      </c>
      <c r="Y635" s="34" t="s">
        <v>83</v>
      </c>
      <c r="Z635" s="34">
        <v>0.60000000000000009</v>
      </c>
      <c r="AA635" s="34">
        <v>3081.7</v>
      </c>
      <c r="AB635" s="34">
        <v>1849.02</v>
      </c>
      <c r="AC635" s="34">
        <v>0</v>
      </c>
    </row>
    <row r="636" spans="1:29" x14ac:dyDescent="0.2">
      <c r="A636" s="5" t="s">
        <v>2588</v>
      </c>
      <c r="B636" s="21" t="str">
        <f>VLOOKUP(A636,Sheet!B$3:G$2921,2,0)</f>
        <v>Роздівювальна планка (прості обробки ) ф.
Blachy Pruszynski</v>
      </c>
      <c r="C636" s="22" t="str">
        <f>VLOOKUP(A636,Sheet!B$3:G$2921,3,0)</f>
        <v>м</v>
      </c>
      <c r="D636" s="23">
        <v>17</v>
      </c>
      <c r="E636" s="24" t="e">
        <f>VLOOKUP(A636,N$3:S$1271,4,FALSE)</f>
        <v>#N/A</v>
      </c>
      <c r="F636" s="30">
        <f t="shared" si="54"/>
        <v>17</v>
      </c>
      <c r="G636" s="25">
        <f>VLOOKUP(A636,Sheet!B$3:G$2921,5,0)</f>
        <v>33.229999999999997</v>
      </c>
      <c r="H636" s="24" t="e">
        <f>VLOOKUP(A636,N$3:S$1271,5,FALSE)</f>
        <v>#N/A</v>
      </c>
      <c r="I636" s="30">
        <f t="shared" si="55"/>
        <v>33.229999999999997</v>
      </c>
      <c r="J636" s="25">
        <f>VLOOKUP(A636,Sheet!B$3:G$2921,6,0)</f>
        <v>564.91</v>
      </c>
      <c r="K636" s="26" t="e">
        <f t="shared" si="56"/>
        <v>#N/A</v>
      </c>
      <c r="L636" s="30">
        <f t="shared" si="57"/>
        <v>564.91</v>
      </c>
      <c r="N636" t="s">
        <v>2932</v>
      </c>
      <c r="O636" t="s">
        <v>3709</v>
      </c>
      <c r="P636" t="s">
        <v>1155</v>
      </c>
      <c r="Q636">
        <v>9</v>
      </c>
      <c r="R636">
        <v>754.3</v>
      </c>
      <c r="S636">
        <v>754.3</v>
      </c>
      <c r="V636" t="str">
        <f t="shared" si="58"/>
        <v>Е21-23-1</v>
      </c>
      <c r="W636" t="e">
        <f t="shared" si="59"/>
        <v>#N/A</v>
      </c>
      <c r="X636" t="s">
        <v>3709</v>
      </c>
      <c r="Y636" s="7" t="s">
        <v>1155</v>
      </c>
      <c r="Z636" s="7">
        <v>9</v>
      </c>
      <c r="AA636" s="7">
        <v>754.3</v>
      </c>
      <c r="AB636" s="37">
        <v>754.3</v>
      </c>
      <c r="AC636" s="37">
        <v>754.3</v>
      </c>
    </row>
    <row r="637" spans="1:29" x14ac:dyDescent="0.2">
      <c r="A637" s="5" t="s">
        <v>2569</v>
      </c>
      <c r="B637" s="21" t="str">
        <f>VLOOKUP(A637,Sheet!B$3:G$2921,2,0)</f>
        <v>Лист 1,0х120 ОЦ ф.Blachy Pruszynski</v>
      </c>
      <c r="C637" s="22" t="str">
        <f>VLOOKUP(A637,Sheet!B$3:G$2921,3,0)</f>
        <v>м2</v>
      </c>
      <c r="D637" s="23">
        <v>472.60339999999985</v>
      </c>
      <c r="E637" s="24" t="e">
        <f>VLOOKUP(A637,N$3:S$1271,4,FALSE)</f>
        <v>#N/A</v>
      </c>
      <c r="F637" s="30">
        <f t="shared" si="54"/>
        <v>472.60339999999985</v>
      </c>
      <c r="G637" s="25">
        <f>VLOOKUP(A637,Sheet!B$3:G$2921,5,0)</f>
        <v>559.39</v>
      </c>
      <c r="H637" s="24" t="e">
        <f>VLOOKUP(A637,N$3:S$1271,5,FALSE)</f>
        <v>#N/A</v>
      </c>
      <c r="I637" s="30">
        <f t="shared" si="55"/>
        <v>559.39</v>
      </c>
      <c r="J637" s="25">
        <f>VLOOKUP(A637,Sheet!B$3:G$2921,6,0)</f>
        <v>1933.25</v>
      </c>
      <c r="K637" s="26" t="e">
        <f t="shared" si="56"/>
        <v>#N/A</v>
      </c>
      <c r="L637" s="30">
        <f t="shared" si="57"/>
        <v>1933.25</v>
      </c>
      <c r="N637" t="s">
        <v>2092</v>
      </c>
      <c r="O637" t="s">
        <v>3710</v>
      </c>
      <c r="P637" t="s">
        <v>83</v>
      </c>
      <c r="Q637">
        <v>0.04</v>
      </c>
      <c r="R637">
        <v>624.17999999999995</v>
      </c>
      <c r="S637">
        <v>24.97</v>
      </c>
      <c r="V637" s="33" t="str">
        <f t="shared" si="58"/>
        <v>Е21-2-4</v>
      </c>
      <c r="W637" s="33" t="str">
        <f t="shared" si="59"/>
        <v>Е21-2-4</v>
      </c>
      <c r="X637" s="33" t="s">
        <v>3710</v>
      </c>
      <c r="Y637" s="34" t="s">
        <v>83</v>
      </c>
      <c r="Z637" s="34">
        <v>0.04</v>
      </c>
      <c r="AA637" s="34">
        <v>624.17999999999995</v>
      </c>
      <c r="AB637" s="34">
        <v>24.97</v>
      </c>
      <c r="AC637" s="34">
        <v>0</v>
      </c>
    </row>
    <row r="638" spans="1:29" x14ac:dyDescent="0.2">
      <c r="A638" s="5" t="s">
        <v>2565</v>
      </c>
      <c r="B638" s="21" t="str">
        <f>VLOOKUP(A638,Sheet!B$3:G$2921,2,0)</f>
        <v>L-прогон 50х50х1,0</v>
      </c>
      <c r="C638" s="22" t="str">
        <f>VLOOKUP(A638,Sheet!B$3:G$2921,3,0)</f>
        <v>м</v>
      </c>
      <c r="D638" s="23">
        <v>3</v>
      </c>
      <c r="E638" s="24" t="e">
        <f>VLOOKUP(A638,N$3:S$1271,4,FALSE)</f>
        <v>#N/A</v>
      </c>
      <c r="F638" s="30">
        <f t="shared" si="54"/>
        <v>3</v>
      </c>
      <c r="G638" s="25">
        <f>VLOOKUP(A638,Sheet!B$3:G$2921,5,0)</f>
        <v>43.97</v>
      </c>
      <c r="H638" s="24" t="e">
        <f>VLOOKUP(A638,N$3:S$1271,5,FALSE)</f>
        <v>#N/A</v>
      </c>
      <c r="I638" s="30">
        <f t="shared" si="55"/>
        <v>43.97</v>
      </c>
      <c r="J638" s="25">
        <f>VLOOKUP(A638,Sheet!B$3:G$2921,6,0)</f>
        <v>131.91</v>
      </c>
      <c r="K638" s="26" t="e">
        <f t="shared" si="56"/>
        <v>#N/A</v>
      </c>
      <c r="L638" s="30">
        <f t="shared" si="57"/>
        <v>131.91</v>
      </c>
      <c r="N638" t="s">
        <v>2933</v>
      </c>
      <c r="O638" t="s">
        <v>3711</v>
      </c>
      <c r="P638" t="s">
        <v>83</v>
      </c>
      <c r="Q638">
        <v>37.47</v>
      </c>
      <c r="R638">
        <v>470.83</v>
      </c>
      <c r="S638">
        <v>17642</v>
      </c>
      <c r="V638" t="str">
        <f t="shared" si="58"/>
        <v>Е21-4-1</v>
      </c>
      <c r="W638" t="e">
        <f t="shared" si="59"/>
        <v>#N/A</v>
      </c>
      <c r="X638" t="s">
        <v>3711</v>
      </c>
      <c r="Y638" s="7" t="s">
        <v>83</v>
      </c>
      <c r="Z638" s="7">
        <v>37.47</v>
      </c>
      <c r="AA638" s="7">
        <v>470.83</v>
      </c>
      <c r="AB638" s="37">
        <v>17642</v>
      </c>
      <c r="AC638" s="37">
        <v>17642</v>
      </c>
    </row>
    <row r="639" spans="1:29" x14ac:dyDescent="0.2">
      <c r="A639" s="5" t="s">
        <v>2610</v>
      </c>
      <c r="B639" s="21" t="str">
        <f>VLOOKUP(A639,Sheet!B$3:G$2921,2,0)</f>
        <v>L прогон 50х50х1,25 ф. Blachy Pruszynski</v>
      </c>
      <c r="C639" s="22" t="str">
        <f>VLOOKUP(A639,Sheet!B$3:G$2921,3,0)</f>
        <v>м</v>
      </c>
      <c r="D639" s="23">
        <v>36.299999999999997</v>
      </c>
      <c r="E639" s="24" t="e">
        <f>VLOOKUP(A639,N$3:S$1271,4,FALSE)</f>
        <v>#N/A</v>
      </c>
      <c r="F639" s="30">
        <f t="shared" si="54"/>
        <v>36.299999999999997</v>
      </c>
      <c r="G639" s="25">
        <f>VLOOKUP(A639,Sheet!B$3:G$2921,5,0)</f>
        <v>54.64</v>
      </c>
      <c r="H639" s="24" t="e">
        <f>VLOOKUP(A639,N$3:S$1271,5,FALSE)</f>
        <v>#N/A</v>
      </c>
      <c r="I639" s="30">
        <f t="shared" si="55"/>
        <v>54.64</v>
      </c>
      <c r="J639" s="25">
        <f>VLOOKUP(A639,Sheet!B$3:G$2921,6,0)</f>
        <v>1983.43</v>
      </c>
      <c r="K639" s="26" t="e">
        <f t="shared" si="56"/>
        <v>#N/A</v>
      </c>
      <c r="L639" s="30">
        <f t="shared" si="57"/>
        <v>1983.43</v>
      </c>
      <c r="N639" t="s">
        <v>1675</v>
      </c>
      <c r="O639" t="s">
        <v>3712</v>
      </c>
      <c r="P639" t="s">
        <v>83</v>
      </c>
      <c r="Q639">
        <v>15.89</v>
      </c>
      <c r="R639">
        <v>546.44000000000005</v>
      </c>
      <c r="S639">
        <v>8103.71</v>
      </c>
      <c r="V639" s="33" t="str">
        <f t="shared" si="58"/>
        <v>Е21-4-2</v>
      </c>
      <c r="W639" s="33" t="str">
        <f t="shared" si="59"/>
        <v>Е21-4-2</v>
      </c>
      <c r="X639" s="33" t="s">
        <v>3712</v>
      </c>
      <c r="Y639" s="34" t="s">
        <v>83</v>
      </c>
      <c r="Z639" s="34">
        <v>15.89</v>
      </c>
      <c r="AA639" s="34">
        <v>546.44000000000005</v>
      </c>
      <c r="AB639" s="34">
        <v>8103.71</v>
      </c>
      <c r="AC639" s="34">
        <v>0</v>
      </c>
    </row>
    <row r="640" spans="1:29" x14ac:dyDescent="0.2">
      <c r="A640" s="5" t="s">
        <v>2566</v>
      </c>
      <c r="B640" s="21" t="str">
        <f>VLOOKUP(A640,Sheet!B$3:G$2921,2,0)</f>
        <v>L-прогон 75х50х1,0</v>
      </c>
      <c r="C640" s="22" t="str">
        <f>VLOOKUP(A640,Sheet!B$3:G$2921,3,0)</f>
        <v>м</v>
      </c>
      <c r="D640" s="23">
        <v>59</v>
      </c>
      <c r="E640" s="24" t="e">
        <f>VLOOKUP(A640,N$3:S$1271,4,FALSE)</f>
        <v>#N/A</v>
      </c>
      <c r="F640" s="30">
        <f t="shared" si="54"/>
        <v>59</v>
      </c>
      <c r="G640" s="25">
        <f>VLOOKUP(A640,Sheet!B$3:G$2921,5,0)</f>
        <v>59.13</v>
      </c>
      <c r="H640" s="24" t="e">
        <f>VLOOKUP(A640,N$3:S$1271,5,FALSE)</f>
        <v>#N/A</v>
      </c>
      <c r="I640" s="30">
        <f t="shared" si="55"/>
        <v>59.13</v>
      </c>
      <c r="J640" s="25">
        <f>VLOOKUP(A640,Sheet!B$3:G$2921,6,0)</f>
        <v>3488.67</v>
      </c>
      <c r="K640" s="26" t="e">
        <f t="shared" si="56"/>
        <v>#N/A</v>
      </c>
      <c r="L640" s="30">
        <f t="shared" si="57"/>
        <v>3488.67</v>
      </c>
      <c r="N640" t="s">
        <v>1677</v>
      </c>
      <c r="O640" t="s">
        <v>3713</v>
      </c>
      <c r="P640" t="s">
        <v>83</v>
      </c>
      <c r="Q640">
        <v>0.87</v>
      </c>
      <c r="R640">
        <v>235.73</v>
      </c>
      <c r="S640">
        <v>205.09</v>
      </c>
      <c r="V640" s="33" t="str">
        <f t="shared" si="58"/>
        <v>Е21-4-7</v>
      </c>
      <c r="W640" s="33" t="str">
        <f t="shared" si="59"/>
        <v>Е21-4-7</v>
      </c>
      <c r="X640" s="33" t="s">
        <v>3713</v>
      </c>
      <c r="Y640" s="34" t="s">
        <v>83</v>
      </c>
      <c r="Z640" s="34">
        <v>0.87</v>
      </c>
      <c r="AA640" s="34">
        <v>235.73</v>
      </c>
      <c r="AB640" s="34">
        <v>205.09</v>
      </c>
      <c r="AC640" s="34">
        <v>0</v>
      </c>
    </row>
    <row r="641" spans="1:29" x14ac:dyDescent="0.2">
      <c r="A641" s="5" t="s">
        <v>2567</v>
      </c>
      <c r="B641" s="21" t="str">
        <f>VLOOKUP(A641,Sheet!B$3:G$2921,2,0)</f>
        <v>L-прогон 100х50х1,0</v>
      </c>
      <c r="C641" s="22" t="str">
        <f>VLOOKUP(A641,Sheet!B$3:G$2921,3,0)</f>
        <v>м</v>
      </c>
      <c r="D641" s="23">
        <v>15.2</v>
      </c>
      <c r="E641" s="24" t="e">
        <f>VLOOKUP(A641,N$3:S$1271,4,FALSE)</f>
        <v>#N/A</v>
      </c>
      <c r="F641" s="30">
        <f t="shared" si="54"/>
        <v>15.2</v>
      </c>
      <c r="G641" s="25">
        <f>VLOOKUP(A641,Sheet!B$3:G$2921,5,0)</f>
        <v>70.41</v>
      </c>
      <c r="H641" s="24" t="e">
        <f>VLOOKUP(A641,N$3:S$1271,5,FALSE)</f>
        <v>#N/A</v>
      </c>
      <c r="I641" s="30">
        <f t="shared" si="55"/>
        <v>70.41</v>
      </c>
      <c r="J641" s="25">
        <f>VLOOKUP(A641,Sheet!B$3:G$2921,6,0)</f>
        <v>1056.1500000000001</v>
      </c>
      <c r="K641" s="26" t="e">
        <f t="shared" si="56"/>
        <v>#N/A</v>
      </c>
      <c r="L641" s="30">
        <f t="shared" si="57"/>
        <v>1056.1500000000001</v>
      </c>
      <c r="N641" t="s">
        <v>2934</v>
      </c>
      <c r="O641" t="s">
        <v>3714</v>
      </c>
      <c r="P641" t="s">
        <v>212</v>
      </c>
      <c r="Q641">
        <v>0.02</v>
      </c>
      <c r="R641">
        <v>8491.82</v>
      </c>
      <c r="S641">
        <v>169.84</v>
      </c>
      <c r="V641" t="str">
        <f t="shared" si="58"/>
        <v>Е23-1-1</v>
      </c>
      <c r="W641" t="e">
        <f t="shared" si="59"/>
        <v>#N/A</v>
      </c>
      <c r="X641" t="s">
        <v>3714</v>
      </c>
      <c r="Y641" s="7" t="s">
        <v>212</v>
      </c>
      <c r="Z641" s="7">
        <v>0.02</v>
      </c>
      <c r="AA641" s="7">
        <v>8491.82</v>
      </c>
      <c r="AB641" s="37">
        <v>169.84</v>
      </c>
      <c r="AC641" s="37">
        <v>169.84</v>
      </c>
    </row>
    <row r="642" spans="1:29" x14ac:dyDescent="0.2">
      <c r="A642" s="5" t="s">
        <v>2568</v>
      </c>
      <c r="B642" s="21" t="str">
        <f>VLOOKUP(A642,Sheet!B$3:G$2921,2,0)</f>
        <v>L-прогон 100х50х1,25</v>
      </c>
      <c r="C642" s="22" t="str">
        <f>VLOOKUP(A642,Sheet!B$3:G$2921,3,0)</f>
        <v>м</v>
      </c>
      <c r="D642" s="23">
        <v>277.89999999999998</v>
      </c>
      <c r="E642" s="24" t="e">
        <f>VLOOKUP(A642,N$3:S$1271,4,FALSE)</f>
        <v>#N/A</v>
      </c>
      <c r="F642" s="30">
        <f t="shared" si="54"/>
        <v>277.89999999999998</v>
      </c>
      <c r="G642" s="25">
        <f>VLOOKUP(A642,Sheet!B$3:G$2921,5,0)</f>
        <v>84.44</v>
      </c>
      <c r="H642" s="24" t="e">
        <f>VLOOKUP(A642,N$3:S$1271,5,FALSE)</f>
        <v>#N/A</v>
      </c>
      <c r="I642" s="30">
        <f t="shared" si="55"/>
        <v>84.44</v>
      </c>
      <c r="J642" s="25">
        <f>VLOOKUP(A642,Sheet!B$3:G$2921,6,0)</f>
        <v>23465.88</v>
      </c>
      <c r="K642" s="26" t="e">
        <f t="shared" si="56"/>
        <v>#N/A</v>
      </c>
      <c r="L642" s="30">
        <f t="shared" si="57"/>
        <v>23465.88</v>
      </c>
      <c r="N642" t="s">
        <v>2321</v>
      </c>
      <c r="O642" t="s">
        <v>3715</v>
      </c>
      <c r="P642" t="s">
        <v>212</v>
      </c>
      <c r="Q642">
        <v>0.41200000000000003</v>
      </c>
      <c r="R642">
        <v>39000.28</v>
      </c>
      <c r="S642">
        <v>4836.03</v>
      </c>
      <c r="V642" s="33" t="str">
        <f t="shared" si="58"/>
        <v>Е23-13-6</v>
      </c>
      <c r="W642" s="33" t="str">
        <f t="shared" si="59"/>
        <v>Е23-13-6</v>
      </c>
      <c r="X642" s="33" t="s">
        <v>3715</v>
      </c>
      <c r="Y642" s="34" t="s">
        <v>212</v>
      </c>
      <c r="Z642" s="34">
        <v>0.41200000000000003</v>
      </c>
      <c r="AA642" s="34">
        <v>39000.28</v>
      </c>
      <c r="AB642" s="34">
        <v>4836.03</v>
      </c>
      <c r="AC642" s="34">
        <v>0</v>
      </c>
    </row>
    <row r="643" spans="1:29" x14ac:dyDescent="0.2">
      <c r="A643" s="5" t="s">
        <v>2846</v>
      </c>
      <c r="B643" s="21" t="str">
        <f>VLOOKUP(A643,Sheet!B$3:G$2921,2,0)</f>
        <v>Лист 1х1000 ОЦ ф. Blachy Pruszynski</v>
      </c>
      <c r="C643" s="22" t="str">
        <f>VLOOKUP(A643,Sheet!B$3:G$2921,3,0)</f>
        <v>м2</v>
      </c>
      <c r="D643" s="23">
        <v>6</v>
      </c>
      <c r="E643" s="24" t="e">
        <f>VLOOKUP(A643,N$3:S$1271,4,FALSE)</f>
        <v>#N/A</v>
      </c>
      <c r="F643" s="30">
        <f t="shared" si="54"/>
        <v>6</v>
      </c>
      <c r="G643" s="25">
        <f>VLOOKUP(A643,Sheet!B$3:G$2921,5,0)</f>
        <v>559.91</v>
      </c>
      <c r="H643" s="24" t="e">
        <f>VLOOKUP(A643,N$3:S$1271,5,FALSE)</f>
        <v>#N/A</v>
      </c>
      <c r="I643" s="30">
        <f t="shared" si="55"/>
        <v>559.91</v>
      </c>
      <c r="J643" s="25">
        <f>VLOOKUP(A643,Sheet!B$3:G$2921,6,0)</f>
        <v>3359.46</v>
      </c>
      <c r="K643" s="26" t="e">
        <f t="shared" si="56"/>
        <v>#N/A</v>
      </c>
      <c r="L643" s="30">
        <f t="shared" si="57"/>
        <v>3359.46</v>
      </c>
      <c r="N643" t="s">
        <v>2287</v>
      </c>
      <c r="O643" t="s">
        <v>3716</v>
      </c>
      <c r="P643" t="s">
        <v>35</v>
      </c>
      <c r="Q643">
        <v>4</v>
      </c>
      <c r="R643">
        <v>2150.12</v>
      </c>
      <c r="S643">
        <v>2150.12</v>
      </c>
      <c r="V643" s="33" t="str">
        <f t="shared" si="58"/>
        <v>Е23-23-2</v>
      </c>
      <c r="W643" s="33" t="str">
        <f t="shared" si="59"/>
        <v>Е23-23-2</v>
      </c>
      <c r="X643" s="33" t="s">
        <v>3716</v>
      </c>
      <c r="Y643" s="34" t="s">
        <v>35</v>
      </c>
      <c r="Z643" s="34">
        <v>4</v>
      </c>
      <c r="AA643" s="34">
        <v>2150.12</v>
      </c>
      <c r="AB643" s="34">
        <v>2150.12</v>
      </c>
      <c r="AC643" s="34">
        <v>0</v>
      </c>
    </row>
    <row r="644" spans="1:29" x14ac:dyDescent="0.2">
      <c r="A644" s="5" t="s">
        <v>2572</v>
      </c>
      <c r="B644" s="21" t="str">
        <f>VLOOKUP(A644,Sheet!B$3:G$2921,2,0)</f>
        <v>С-прогон 150х60х1,5 ф.Blachy Pruszynski</v>
      </c>
      <c r="C644" s="22" t="str">
        <f>VLOOKUP(A644,Sheet!B$3:G$2921,3,0)</f>
        <v>м</v>
      </c>
      <c r="D644" s="23">
        <v>44.85</v>
      </c>
      <c r="E644" s="24" t="e">
        <f>VLOOKUP(A644,N$3:S$1271,4,FALSE)</f>
        <v>#N/A</v>
      </c>
      <c r="F644" s="30">
        <f t="shared" ref="F644:F707" si="60">IFERROR(D644-E644,D644)</f>
        <v>44.85</v>
      </c>
      <c r="G644" s="25">
        <f>VLOOKUP(A644,Sheet!B$3:G$2921,5,0)</f>
        <v>269.49</v>
      </c>
      <c r="H644" s="24" t="e">
        <f>VLOOKUP(A644,N$3:S$1271,5,FALSE)</f>
        <v>#N/A</v>
      </c>
      <c r="I644" s="30">
        <f t="shared" ref="I644:I707" si="61">IFERROR(G644-H644,G644)</f>
        <v>269.49</v>
      </c>
      <c r="J644" s="25">
        <f>VLOOKUP(A644,Sheet!B$3:G$2921,6,0)</f>
        <v>12086.63</v>
      </c>
      <c r="K644" s="26" t="e">
        <f t="shared" ref="K644:K707" si="62">VLOOKUP(A644,N$3:S$1271,6,FALSE)</f>
        <v>#N/A</v>
      </c>
      <c r="L644" s="30">
        <f t="shared" ref="L644:L707" si="63">IFERROR(J644-K644,J644)</f>
        <v>12086.63</v>
      </c>
      <c r="N644" t="s">
        <v>2261</v>
      </c>
      <c r="O644" t="s">
        <v>3717</v>
      </c>
      <c r="P644" t="s">
        <v>2263</v>
      </c>
      <c r="Q644">
        <v>3.6999999999999998E-2</v>
      </c>
      <c r="R644">
        <v>13801.74</v>
      </c>
      <c r="S644">
        <v>510.66</v>
      </c>
      <c r="V644" s="33" t="str">
        <f t="shared" ref="V644:V707" si="64">IFERROR(VLOOKUP(N644,A$3:L$1153,1,FALSE),N644)</f>
        <v>Е34-103-1</v>
      </c>
      <c r="W644" s="33" t="str">
        <f t="shared" ref="W644:W707" si="65">VLOOKUP(N644,A$3:L$1153,1,FALSE)</f>
        <v>Е34-103-1</v>
      </c>
      <c r="X644" s="33" t="s">
        <v>3717</v>
      </c>
      <c r="Y644" s="34" t="s">
        <v>2263</v>
      </c>
      <c r="Z644" s="34">
        <v>3.6999999999999998E-2</v>
      </c>
      <c r="AA644" s="34">
        <v>13801.74</v>
      </c>
      <c r="AB644" s="34">
        <v>510.66</v>
      </c>
      <c r="AC644" s="34">
        <v>0</v>
      </c>
    </row>
    <row r="645" spans="1:29" x14ac:dyDescent="0.2">
      <c r="A645" s="5" t="s">
        <v>2661</v>
      </c>
      <c r="B645" s="21" t="str">
        <f>VLOOKUP(A645,Sheet!B$3:G$2921,2,0)</f>
        <v>U-прогон 129х60/60х1,25 ф.Blachy Pruszynski</v>
      </c>
      <c r="C645" s="22" t="str">
        <f>VLOOKUP(A645,Sheet!B$3:G$2921,3,0)</f>
        <v>м</v>
      </c>
      <c r="D645" s="23">
        <v>10.56</v>
      </c>
      <c r="E645" s="24" t="e">
        <f>VLOOKUP(A645,N$3:S$1271,4,FALSE)</f>
        <v>#N/A</v>
      </c>
      <c r="F645" s="30">
        <f t="shared" si="60"/>
        <v>10.56</v>
      </c>
      <c r="G645" s="25">
        <f>VLOOKUP(A645,Sheet!B$3:G$2921,5,0)</f>
        <v>131.24</v>
      </c>
      <c r="H645" s="24" t="e">
        <f>VLOOKUP(A645,N$3:S$1271,5,FALSE)</f>
        <v>#N/A</v>
      </c>
      <c r="I645" s="30">
        <f t="shared" si="61"/>
        <v>131.24</v>
      </c>
      <c r="J645" s="25">
        <f>VLOOKUP(A645,Sheet!B$3:G$2921,6,0)</f>
        <v>1385.89</v>
      </c>
      <c r="K645" s="26" t="e">
        <f t="shared" si="62"/>
        <v>#N/A</v>
      </c>
      <c r="L645" s="30">
        <f t="shared" si="63"/>
        <v>1385.89</v>
      </c>
      <c r="N645" t="s">
        <v>191</v>
      </c>
      <c r="O645" t="s">
        <v>3718</v>
      </c>
      <c r="P645" t="s">
        <v>43</v>
      </c>
      <c r="Q645">
        <v>-22.435099999999998</v>
      </c>
      <c r="R645">
        <v>2192.13</v>
      </c>
      <c r="S645">
        <v>-25655.81</v>
      </c>
      <c r="V645" s="33" t="str">
        <f t="shared" si="64"/>
        <v>Е34-57-1</v>
      </c>
      <c r="W645" s="33" t="str">
        <f t="shared" si="65"/>
        <v>Е34-57-1</v>
      </c>
      <c r="X645" s="33" t="s">
        <v>3718</v>
      </c>
      <c r="Y645" s="34" t="s">
        <v>43</v>
      </c>
      <c r="Z645" s="34">
        <v>-22.435099999999998</v>
      </c>
      <c r="AA645" s="34">
        <v>2192.13</v>
      </c>
      <c r="AB645" s="34">
        <v>-25655.81</v>
      </c>
      <c r="AC645" s="34">
        <v>0</v>
      </c>
    </row>
    <row r="646" spans="1:29" x14ac:dyDescent="0.2">
      <c r="A646" s="5" t="s">
        <v>2564</v>
      </c>
      <c r="B646" s="21" t="str">
        <f>VLOOKUP(A646,Sheet!B$3:G$2921,2,0)</f>
        <v>Кутик посил. перф. (оп. столик) 100х80х1,25
ф.Blachy Pruszynski</v>
      </c>
      <c r="C646" s="22" t="str">
        <f>VLOOKUP(A646,Sheet!B$3:G$2921,3,0)</f>
        <v>шт</v>
      </c>
      <c r="D646" s="23">
        <v>368</v>
      </c>
      <c r="E646" s="24" t="e">
        <f>VLOOKUP(A646,N$3:S$1271,4,FALSE)</f>
        <v>#N/A</v>
      </c>
      <c r="F646" s="30">
        <f t="shared" si="60"/>
        <v>368</v>
      </c>
      <c r="G646" s="25">
        <f>VLOOKUP(A646,Sheet!B$3:G$2921,5,0)</f>
        <v>10.36</v>
      </c>
      <c r="H646" s="24" t="e">
        <f>VLOOKUP(A646,N$3:S$1271,5,FALSE)</f>
        <v>#N/A</v>
      </c>
      <c r="I646" s="30">
        <f t="shared" si="61"/>
        <v>10.36</v>
      </c>
      <c r="J646" s="25">
        <f>VLOOKUP(A646,Sheet!B$3:G$2921,6,0)</f>
        <v>3802.12</v>
      </c>
      <c r="K646" s="26" t="e">
        <f t="shared" si="62"/>
        <v>#N/A</v>
      </c>
      <c r="L646" s="30">
        <f t="shared" si="63"/>
        <v>3802.12</v>
      </c>
      <c r="N646" t="s">
        <v>2935</v>
      </c>
      <c r="O646" t="s">
        <v>3719</v>
      </c>
      <c r="P646" t="s">
        <v>21</v>
      </c>
      <c r="Q646">
        <v>6.4000000000000001E-2</v>
      </c>
      <c r="R646">
        <v>1120.92</v>
      </c>
      <c r="S646">
        <v>71.739999999999995</v>
      </c>
      <c r="V646" t="str">
        <f t="shared" si="64"/>
        <v>Е39-8-9</v>
      </c>
      <c r="W646" t="e">
        <f t="shared" si="65"/>
        <v>#N/A</v>
      </c>
      <c r="X646" t="s">
        <v>3719</v>
      </c>
      <c r="Y646" s="7" t="s">
        <v>21</v>
      </c>
      <c r="Z646" s="7">
        <v>6.4000000000000001E-2</v>
      </c>
      <c r="AA646" s="7">
        <v>1120.92</v>
      </c>
      <c r="AB646" s="37">
        <v>71.739999999999995</v>
      </c>
      <c r="AC646" s="37">
        <v>71.739999999999995</v>
      </c>
    </row>
    <row r="647" spans="1:29" x14ac:dyDescent="0.2">
      <c r="A647" s="5" t="s">
        <v>2571</v>
      </c>
      <c r="B647" s="21" t="str">
        <f>VLOOKUP(A647,Sheet!B$3:G$2921,2,0)</f>
        <v>U-прогон 154х48/48х1,25 ф.Blachy Pruszynski</v>
      </c>
      <c r="C647" s="22" t="str">
        <f>VLOOKUP(A647,Sheet!B$3:G$2921,3,0)</f>
        <v>м</v>
      </c>
      <c r="D647" s="23">
        <v>90.67</v>
      </c>
      <c r="E647" s="24" t="e">
        <f>VLOOKUP(A647,N$3:S$1271,4,FALSE)</f>
        <v>#N/A</v>
      </c>
      <c r="F647" s="30">
        <f t="shared" si="60"/>
        <v>90.67</v>
      </c>
      <c r="G647" s="25">
        <f>VLOOKUP(A647,Sheet!B$3:G$2921,5,0)</f>
        <v>164.63</v>
      </c>
      <c r="H647" s="24" t="e">
        <f>VLOOKUP(A647,N$3:S$1271,5,FALSE)</f>
        <v>#N/A</v>
      </c>
      <c r="I647" s="30">
        <f t="shared" si="61"/>
        <v>164.63</v>
      </c>
      <c r="J647" s="25">
        <f>VLOOKUP(A647,Sheet!B$3:G$2921,6,0)</f>
        <v>14927</v>
      </c>
      <c r="K647" s="26" t="e">
        <f t="shared" si="62"/>
        <v>#N/A</v>
      </c>
      <c r="L647" s="30">
        <f t="shared" si="63"/>
        <v>14927</v>
      </c>
      <c r="N647" t="s">
        <v>2936</v>
      </c>
      <c r="O647" t="s">
        <v>3720</v>
      </c>
      <c r="P647" t="s">
        <v>79</v>
      </c>
      <c r="Q647">
        <v>3</v>
      </c>
      <c r="R647">
        <v>23493.08</v>
      </c>
      <c r="S647">
        <v>70479.240000000005</v>
      </c>
      <c r="V647" t="str">
        <f t="shared" si="64"/>
        <v>Е46-25-1</v>
      </c>
      <c r="W647" t="e">
        <f t="shared" si="65"/>
        <v>#N/A</v>
      </c>
      <c r="X647" t="s">
        <v>3720</v>
      </c>
      <c r="Y647" s="7" t="s">
        <v>79</v>
      </c>
      <c r="Z647" s="7">
        <v>3</v>
      </c>
      <c r="AA647" s="7">
        <v>23493.08</v>
      </c>
      <c r="AB647" s="37">
        <v>70479.240000000005</v>
      </c>
      <c r="AC647" s="37">
        <v>70479.240000000005</v>
      </c>
    </row>
    <row r="648" spans="1:29" x14ac:dyDescent="0.2">
      <c r="A648" s="5" t="s">
        <v>2573</v>
      </c>
      <c r="B648" s="21" t="str">
        <f>VLOOKUP(A648,Sheet!B$3:G$2921,2,0)</f>
        <v>С-прогон 200х60х2 ф.Blachy Pruszynski</v>
      </c>
      <c r="C648" s="22" t="str">
        <f>VLOOKUP(A648,Sheet!B$3:G$2921,3,0)</f>
        <v>м</v>
      </c>
      <c r="D648" s="23">
        <v>45.550000000000004</v>
      </c>
      <c r="E648" s="24" t="e">
        <f>VLOOKUP(A648,N$3:S$1271,4,FALSE)</f>
        <v>#N/A</v>
      </c>
      <c r="F648" s="30">
        <f t="shared" si="60"/>
        <v>45.550000000000004</v>
      </c>
      <c r="G648" s="25">
        <f>VLOOKUP(A648,Sheet!B$3:G$2921,5,0)</f>
        <v>314.91000000000003</v>
      </c>
      <c r="H648" s="24" t="e">
        <f>VLOOKUP(A648,N$3:S$1271,5,FALSE)</f>
        <v>#N/A</v>
      </c>
      <c r="I648" s="30">
        <f t="shared" si="61"/>
        <v>314.91000000000003</v>
      </c>
      <c r="J648" s="25">
        <f>VLOOKUP(A648,Sheet!B$3:G$2921,6,0)</f>
        <v>12130.33</v>
      </c>
      <c r="K648" s="26" t="e">
        <f t="shared" si="62"/>
        <v>#N/A</v>
      </c>
      <c r="L648" s="30">
        <f t="shared" si="63"/>
        <v>12130.33</v>
      </c>
      <c r="N648" t="s">
        <v>2937</v>
      </c>
      <c r="O648" t="s">
        <v>3721</v>
      </c>
      <c r="P648" t="s">
        <v>79</v>
      </c>
      <c r="Q648">
        <v>-3</v>
      </c>
      <c r="R648">
        <v>16679.12</v>
      </c>
      <c r="S648">
        <v>-50037.36</v>
      </c>
      <c r="V648" t="str">
        <f t="shared" si="64"/>
        <v>Е46-25-17</v>
      </c>
      <c r="W648" t="e">
        <f t="shared" si="65"/>
        <v>#N/A</v>
      </c>
      <c r="X648" t="s">
        <v>3721</v>
      </c>
      <c r="Y648" s="7" t="s">
        <v>79</v>
      </c>
      <c r="Z648" s="7">
        <v>-3</v>
      </c>
      <c r="AA648" s="7">
        <v>16679.12</v>
      </c>
      <c r="AB648" s="37">
        <v>-50037.36</v>
      </c>
      <c r="AC648" s="37">
        <v>-50037.36</v>
      </c>
    </row>
    <row r="649" spans="1:29" x14ac:dyDescent="0.2">
      <c r="A649" s="5" t="s">
        <v>2570</v>
      </c>
      <c r="B649" s="21" t="str">
        <f>VLOOKUP(A649,Sheet!B$3:G$2921,2,0)</f>
        <v>Прогон Омега - 20 ф.Blachy Pruszynski</v>
      </c>
      <c r="C649" s="22" t="str">
        <f>VLOOKUP(A649,Sheet!B$3:G$2921,3,0)</f>
        <v>м</v>
      </c>
      <c r="D649" s="23">
        <v>390.7</v>
      </c>
      <c r="E649" s="24" t="e">
        <f>VLOOKUP(A649,N$3:S$1271,4,FALSE)</f>
        <v>#N/A</v>
      </c>
      <c r="F649" s="30">
        <f t="shared" si="60"/>
        <v>390.7</v>
      </c>
      <c r="G649" s="25">
        <f>VLOOKUP(A649,Sheet!B$3:G$2921,5,0)</f>
        <v>56.77</v>
      </c>
      <c r="H649" s="24" t="e">
        <f>VLOOKUP(A649,N$3:S$1271,5,FALSE)</f>
        <v>#N/A</v>
      </c>
      <c r="I649" s="30">
        <f t="shared" si="61"/>
        <v>56.77</v>
      </c>
      <c r="J649" s="25">
        <f>VLOOKUP(A649,Sheet!B$3:G$2921,6,0)</f>
        <v>14430.93</v>
      </c>
      <c r="K649" s="26" t="e">
        <f t="shared" si="62"/>
        <v>#N/A</v>
      </c>
      <c r="L649" s="30">
        <f t="shared" si="63"/>
        <v>14430.93</v>
      </c>
      <c r="N649" t="s">
        <v>2938</v>
      </c>
      <c r="O649" t="s">
        <v>3722</v>
      </c>
      <c r="P649" t="s">
        <v>79</v>
      </c>
      <c r="Q649">
        <v>0.48</v>
      </c>
      <c r="R649">
        <v>48574.71</v>
      </c>
      <c r="S649">
        <v>23315.86</v>
      </c>
      <c r="V649" t="str">
        <f t="shared" si="64"/>
        <v>Е46-26-10</v>
      </c>
      <c r="W649" t="e">
        <f t="shared" si="65"/>
        <v>#N/A</v>
      </c>
      <c r="X649" t="s">
        <v>3722</v>
      </c>
      <c r="Y649" s="7" t="s">
        <v>79</v>
      </c>
      <c r="Z649" s="7">
        <v>0.48</v>
      </c>
      <c r="AA649" s="7">
        <v>48574.71</v>
      </c>
      <c r="AB649" s="37">
        <v>23315.86</v>
      </c>
      <c r="AC649" s="37">
        <v>23315.86</v>
      </c>
    </row>
    <row r="650" spans="1:29" x14ac:dyDescent="0.2">
      <c r="A650" s="5" t="s">
        <v>26</v>
      </c>
      <c r="B650" s="21" t="str">
        <f>VLOOKUP(A650,Sheet!B$3:G$2921,2,0)</f>
        <v>Сталь листова</v>
      </c>
      <c r="C650" s="22" t="str">
        <f>VLOOKUP(A650,Sheet!B$3:G$2921,3,0)</f>
        <v>т</v>
      </c>
      <c r="D650" s="23">
        <v>0.19772000000000001</v>
      </c>
      <c r="E650" s="24" t="e">
        <f>VLOOKUP(A650,N$3:S$1271,4,FALSE)</f>
        <v>#N/A</v>
      </c>
      <c r="F650" s="30">
        <f t="shared" si="60"/>
        <v>0.19772000000000001</v>
      </c>
      <c r="G650" s="25">
        <f>VLOOKUP(A650,Sheet!B$3:G$2921,5,0)</f>
        <v>26536.13</v>
      </c>
      <c r="H650" s="24" t="e">
        <f>VLOOKUP(A650,N$3:S$1271,5,FALSE)</f>
        <v>#N/A</v>
      </c>
      <c r="I650" s="30">
        <f t="shared" si="61"/>
        <v>26536.13</v>
      </c>
      <c r="J650" s="25">
        <f>VLOOKUP(A650,Sheet!B$3:G$2921,6,0)</f>
        <v>106.14</v>
      </c>
      <c r="K650" s="26" t="e">
        <f t="shared" si="62"/>
        <v>#N/A</v>
      </c>
      <c r="L650" s="30">
        <f t="shared" si="63"/>
        <v>106.14</v>
      </c>
      <c r="N650" t="s">
        <v>2939</v>
      </c>
      <c r="O650" t="s">
        <v>3723</v>
      </c>
      <c r="P650" t="s">
        <v>79</v>
      </c>
      <c r="Q650">
        <v>0.02</v>
      </c>
      <c r="R650">
        <v>74074.86</v>
      </c>
      <c r="S650">
        <v>1481.5</v>
      </c>
      <c r="V650" t="str">
        <f t="shared" si="64"/>
        <v>Е46-26-13</v>
      </c>
      <c r="W650" t="e">
        <f t="shared" si="65"/>
        <v>#N/A</v>
      </c>
      <c r="X650" t="s">
        <v>3723</v>
      </c>
      <c r="Y650" s="7" t="s">
        <v>79</v>
      </c>
      <c r="Z650" s="7">
        <v>0.02</v>
      </c>
      <c r="AA650" s="7">
        <v>74074.86</v>
      </c>
      <c r="AB650" s="37">
        <v>1481.5</v>
      </c>
      <c r="AC650" s="37">
        <v>1481.5</v>
      </c>
    </row>
    <row r="651" spans="1:29" x14ac:dyDescent="0.2">
      <c r="A651" s="5" t="s">
        <v>2714</v>
      </c>
      <c r="B651" s="21" t="str">
        <f>VLOOKUP(A651,Sheet!B$3:G$2921,2,0)</f>
        <v>Профнастил ТП 150-580-1,0А (позитив)</v>
      </c>
      <c r="C651" s="22" t="str">
        <f>VLOOKUP(A651,Sheet!B$3:G$2921,3,0)</f>
        <v>м2</v>
      </c>
      <c r="D651" s="23">
        <v>26.538000000000004</v>
      </c>
      <c r="E651" s="24" t="e">
        <f>VLOOKUP(A651,N$3:S$1271,4,FALSE)</f>
        <v>#N/A</v>
      </c>
      <c r="F651" s="30">
        <f t="shared" si="60"/>
        <v>26.538000000000004</v>
      </c>
      <c r="G651" s="25">
        <f>VLOOKUP(A651,Sheet!B$3:G$2921,5,0)</f>
        <v>661.12</v>
      </c>
      <c r="H651" s="24" t="e">
        <f>VLOOKUP(A651,N$3:S$1271,5,FALSE)</f>
        <v>#N/A</v>
      </c>
      <c r="I651" s="30">
        <f t="shared" si="61"/>
        <v>661.12</v>
      </c>
      <c r="J651" s="25">
        <f>VLOOKUP(A651,Sheet!B$3:G$2921,6,0)</f>
        <v>2887.77</v>
      </c>
      <c r="K651" s="26" t="e">
        <f t="shared" si="62"/>
        <v>#N/A</v>
      </c>
      <c r="L651" s="30">
        <f t="shared" si="63"/>
        <v>2887.77</v>
      </c>
      <c r="N651" t="s">
        <v>2940</v>
      </c>
      <c r="O651" t="s">
        <v>3724</v>
      </c>
      <c r="P651" t="s">
        <v>79</v>
      </c>
      <c r="Q651">
        <v>0.48</v>
      </c>
      <c r="R651">
        <v>80803.38</v>
      </c>
      <c r="S651">
        <v>38785.620000000003</v>
      </c>
      <c r="V651" t="str">
        <f t="shared" si="64"/>
        <v>Е46-26-26К=40</v>
      </c>
      <c r="W651" t="e">
        <f t="shared" si="65"/>
        <v>#N/A</v>
      </c>
      <c r="X651" t="s">
        <v>3724</v>
      </c>
      <c r="Y651" s="7" t="s">
        <v>79</v>
      </c>
      <c r="Z651" s="7">
        <v>0.48</v>
      </c>
      <c r="AA651" s="7">
        <v>80803.38</v>
      </c>
      <c r="AB651" s="37">
        <v>38785.620000000003</v>
      </c>
      <c r="AC651" s="37">
        <v>38785.620000000003</v>
      </c>
    </row>
    <row r="652" spans="1:29" x14ac:dyDescent="0.2">
      <c r="A652" s="5" t="s">
        <v>2713</v>
      </c>
      <c r="B652" s="21" t="str">
        <f>VLOOKUP(A652,Sheet!B$3:G$2921,2,0)</f>
        <v>Профнастил ТП 150-870-1,0А (позитив)</v>
      </c>
      <c r="C652" s="22" t="str">
        <f>VLOOKUP(A652,Sheet!B$3:G$2921,3,0)</f>
        <v>м2</v>
      </c>
      <c r="D652" s="23">
        <v>0</v>
      </c>
      <c r="E652" s="24" t="e">
        <f>VLOOKUP(A652,N$3:S$1271,4,FALSE)</f>
        <v>#N/A</v>
      </c>
      <c r="F652" s="30">
        <f t="shared" si="60"/>
        <v>0</v>
      </c>
      <c r="G652" s="25">
        <f>VLOOKUP(A652,Sheet!B$3:G$2921,5,0)</f>
        <v>721.2</v>
      </c>
      <c r="H652" s="24" t="e">
        <f>VLOOKUP(A652,N$3:S$1271,5,FALSE)</f>
        <v>#N/A</v>
      </c>
      <c r="I652" s="30">
        <f t="shared" si="61"/>
        <v>721.2</v>
      </c>
      <c r="J652" s="25">
        <f>VLOOKUP(A652,Sheet!B$3:G$2921,6,0)</f>
        <v>131672.24</v>
      </c>
      <c r="K652" s="26" t="e">
        <f t="shared" si="62"/>
        <v>#N/A</v>
      </c>
      <c r="L652" s="30">
        <f t="shared" si="63"/>
        <v>131672.24</v>
      </c>
      <c r="N652" t="s">
        <v>2941</v>
      </c>
      <c r="O652" t="s">
        <v>3725</v>
      </c>
      <c r="P652" t="s">
        <v>79</v>
      </c>
      <c r="Q652">
        <v>0.02</v>
      </c>
      <c r="R652">
        <v>114836.74</v>
      </c>
      <c r="S652">
        <v>2296.73</v>
      </c>
      <c r="V652" t="str">
        <f t="shared" si="64"/>
        <v>Е46-26-29К=40</v>
      </c>
      <c r="W652" t="e">
        <f t="shared" si="65"/>
        <v>#N/A</v>
      </c>
      <c r="X652" t="s">
        <v>3725</v>
      </c>
      <c r="Y652" s="7" t="s">
        <v>79</v>
      </c>
      <c r="Z652" s="7">
        <v>0.02</v>
      </c>
      <c r="AA652" s="7">
        <v>114836.74</v>
      </c>
      <c r="AB652" s="37">
        <v>2296.73</v>
      </c>
      <c r="AC652" s="37">
        <v>2296.73</v>
      </c>
    </row>
    <row r="653" spans="1:29" x14ac:dyDescent="0.2">
      <c r="A653" s="5" t="s">
        <v>2558</v>
      </c>
      <c r="B653" s="21" t="str">
        <f>VLOOKUP(A653,Sheet!B$3:G$2921,2,0)</f>
        <v>Стінова касета звичайна 600х150х0,75
ф.Blachy Pruszynski</v>
      </c>
      <c r="C653" s="22" t="str">
        <f>VLOOKUP(A653,Sheet!B$3:G$2921,3,0)</f>
        <v>м2</v>
      </c>
      <c r="D653" s="23">
        <v>374.53799999999995</v>
      </c>
      <c r="E653" s="24" t="e">
        <f>VLOOKUP(A653,N$3:S$1271,4,FALSE)</f>
        <v>#N/A</v>
      </c>
      <c r="F653" s="30">
        <f t="shared" si="60"/>
        <v>374.53799999999995</v>
      </c>
      <c r="G653" s="25">
        <f>VLOOKUP(A653,Sheet!B$3:G$2921,5,0)</f>
        <v>781.05</v>
      </c>
      <c r="H653" s="24" t="e">
        <f>VLOOKUP(A653,N$3:S$1271,5,FALSE)</f>
        <v>#N/A</v>
      </c>
      <c r="I653" s="30">
        <f t="shared" si="61"/>
        <v>781.05</v>
      </c>
      <c r="J653" s="25">
        <f>VLOOKUP(A653,Sheet!B$3:G$2921,6,0)</f>
        <v>291829.96000000002</v>
      </c>
      <c r="K653" s="26" t="e">
        <f t="shared" si="62"/>
        <v>#N/A</v>
      </c>
      <c r="L653" s="30">
        <f t="shared" si="63"/>
        <v>291829.96000000002</v>
      </c>
      <c r="N653" t="s">
        <v>2076</v>
      </c>
      <c r="O653" t="s">
        <v>3726</v>
      </c>
      <c r="P653" t="s">
        <v>48</v>
      </c>
      <c r="Q653">
        <v>1.9563999999999999</v>
      </c>
      <c r="R653">
        <v>3143.07</v>
      </c>
      <c r="S653">
        <v>57.2</v>
      </c>
      <c r="V653" s="33" t="str">
        <f t="shared" si="64"/>
        <v>Е46-27-2</v>
      </c>
      <c r="W653" s="33" t="str">
        <f t="shared" si="65"/>
        <v>Е46-27-2</v>
      </c>
      <c r="X653" s="33" t="s">
        <v>3726</v>
      </c>
      <c r="Y653" s="34" t="s">
        <v>48</v>
      </c>
      <c r="Z653" s="34">
        <v>1.9563999999999999</v>
      </c>
      <c r="AA653" s="34">
        <v>3143.07</v>
      </c>
      <c r="AB653" s="34">
        <v>57.2</v>
      </c>
      <c r="AC653" s="34">
        <v>0</v>
      </c>
    </row>
    <row r="654" spans="1:29" x14ac:dyDescent="0.2">
      <c r="A654" s="5" t="s">
        <v>2663</v>
      </c>
      <c r="B654" s="21" t="str">
        <f>VLOOKUP(A654,Sheet!B$3:G$2921,2,0)</f>
        <v>Профлист Т 10-1145-0,45-В РЕ 25 мк ф.
Blachy Pruszynski</v>
      </c>
      <c r="C654" s="22" t="str">
        <f>VLOOKUP(A654,Sheet!B$3:G$2921,3,0)</f>
        <v>м2</v>
      </c>
      <c r="D654" s="23">
        <v>193.03</v>
      </c>
      <c r="E654" s="24" t="e">
        <f>VLOOKUP(A654,N$3:S$1271,4,FALSE)</f>
        <v>#N/A</v>
      </c>
      <c r="F654" s="30">
        <f t="shared" si="60"/>
        <v>193.03</v>
      </c>
      <c r="G654" s="25">
        <f>VLOOKUP(A654,Sheet!B$3:G$2921,5,0)</f>
        <v>232.45</v>
      </c>
      <c r="H654" s="24" t="e">
        <f>VLOOKUP(A654,N$3:S$1271,5,FALSE)</f>
        <v>#N/A</v>
      </c>
      <c r="I654" s="30">
        <f t="shared" si="61"/>
        <v>232.45</v>
      </c>
      <c r="J654" s="25">
        <f>VLOOKUP(A654,Sheet!B$3:G$2921,6,0)</f>
        <v>27894</v>
      </c>
      <c r="K654" s="26" t="e">
        <f t="shared" si="62"/>
        <v>#N/A</v>
      </c>
      <c r="L654" s="30">
        <f t="shared" si="63"/>
        <v>27894</v>
      </c>
      <c r="N654" t="s">
        <v>46</v>
      </c>
      <c r="O654" t="s">
        <v>3727</v>
      </c>
      <c r="P654" t="s">
        <v>48</v>
      </c>
      <c r="Q654">
        <v>0.7</v>
      </c>
      <c r="R654">
        <v>1280.3900000000001</v>
      </c>
      <c r="S654">
        <v>896.27</v>
      </c>
      <c r="V654" s="33" t="str">
        <f t="shared" si="64"/>
        <v>Е46-27-3</v>
      </c>
      <c r="W654" s="33" t="str">
        <f t="shared" si="65"/>
        <v>Е46-27-3</v>
      </c>
      <c r="X654" s="33" t="s">
        <v>3727</v>
      </c>
      <c r="Y654" s="34" t="s">
        <v>48</v>
      </c>
      <c r="Z654" s="34">
        <v>0.7</v>
      </c>
      <c r="AA654" s="34">
        <v>1280.3900000000001</v>
      </c>
      <c r="AB654" s="34">
        <v>896.27</v>
      </c>
      <c r="AC654" s="34">
        <v>0</v>
      </c>
    </row>
    <row r="655" spans="1:29" x14ac:dyDescent="0.2">
      <c r="A655" s="5" t="s">
        <v>2847</v>
      </c>
      <c r="B655" s="21" t="str">
        <f>VLOOKUP(A655,Sheet!B$3:G$2921,2,0)</f>
        <v>Профільований лист Т 10 ф-ми "Blachy
Pruszynski"</v>
      </c>
      <c r="C655" s="22" t="str">
        <f>VLOOKUP(A655,Sheet!B$3:G$2921,3,0)</f>
        <v>м2</v>
      </c>
      <c r="D655" s="23">
        <v>10</v>
      </c>
      <c r="E655" s="24" t="e">
        <f>VLOOKUP(A655,N$3:S$1271,4,FALSE)</f>
        <v>#N/A</v>
      </c>
      <c r="F655" s="30">
        <f t="shared" si="60"/>
        <v>10</v>
      </c>
      <c r="G655" s="25">
        <f>VLOOKUP(A655,Sheet!B$3:G$2921,5,0)</f>
        <v>305.66000000000003</v>
      </c>
      <c r="H655" s="24" t="e">
        <f>VLOOKUP(A655,N$3:S$1271,5,FALSE)</f>
        <v>#N/A</v>
      </c>
      <c r="I655" s="30">
        <f t="shared" si="61"/>
        <v>305.66000000000003</v>
      </c>
      <c r="J655" s="25">
        <f>VLOOKUP(A655,Sheet!B$3:G$2921,6,0)</f>
        <v>3056.6</v>
      </c>
      <c r="K655" s="26" t="e">
        <f t="shared" si="62"/>
        <v>#N/A</v>
      </c>
      <c r="L655" s="30">
        <f t="shared" si="63"/>
        <v>3056.6</v>
      </c>
      <c r="N655" t="s">
        <v>2942</v>
      </c>
      <c r="O655" t="s">
        <v>3728</v>
      </c>
      <c r="P655" t="s">
        <v>79</v>
      </c>
      <c r="Q655">
        <v>0.52</v>
      </c>
      <c r="R655">
        <v>11024.47</v>
      </c>
      <c r="S655">
        <v>5732.72</v>
      </c>
      <c r="V655" t="str">
        <f t="shared" si="64"/>
        <v>Е46-30-3</v>
      </c>
      <c r="W655" t="e">
        <f t="shared" si="65"/>
        <v>#N/A</v>
      </c>
      <c r="X655" t="s">
        <v>3728</v>
      </c>
      <c r="Y655" s="7" t="s">
        <v>79</v>
      </c>
      <c r="Z655" s="7">
        <v>0.52</v>
      </c>
      <c r="AA655" s="7">
        <v>11024.47</v>
      </c>
      <c r="AB655" s="37">
        <v>5732.72</v>
      </c>
      <c r="AC655" s="37">
        <v>5732.72</v>
      </c>
    </row>
    <row r="656" spans="1:29" x14ac:dyDescent="0.2">
      <c r="A656" s="5" t="s">
        <v>2559</v>
      </c>
      <c r="B656" s="21" t="str">
        <f>VLOOKUP(A656,Sheet!B$3:G$2921,2,0)</f>
        <v>Стінова касета звичайна 600х100х0,75
ф.Blachy Pruszynski</v>
      </c>
      <c r="C656" s="22" t="str">
        <f>VLOOKUP(A656,Sheet!B$3:G$2921,3,0)</f>
        <v>м2</v>
      </c>
      <c r="D656" s="23">
        <v>95.94</v>
      </c>
      <c r="E656" s="24" t="e">
        <f>VLOOKUP(A656,N$3:S$1271,4,FALSE)</f>
        <v>#N/A</v>
      </c>
      <c r="F656" s="30">
        <f t="shared" si="60"/>
        <v>95.94</v>
      </c>
      <c r="G656" s="25">
        <f>VLOOKUP(A656,Sheet!B$3:G$2921,5,0)</f>
        <v>668.57</v>
      </c>
      <c r="H656" s="24" t="e">
        <f>VLOOKUP(A656,N$3:S$1271,5,FALSE)</f>
        <v>#N/A</v>
      </c>
      <c r="I656" s="30">
        <f t="shared" si="61"/>
        <v>668.57</v>
      </c>
      <c r="J656" s="25">
        <f>VLOOKUP(A656,Sheet!B$3:G$2921,6,0)</f>
        <v>4416.57</v>
      </c>
      <c r="K656" s="26" t="e">
        <f t="shared" si="62"/>
        <v>#N/A</v>
      </c>
      <c r="L656" s="30">
        <f t="shared" si="63"/>
        <v>4416.57</v>
      </c>
      <c r="N656" t="s">
        <v>2943</v>
      </c>
      <c r="O656" t="s">
        <v>3729</v>
      </c>
      <c r="P656" t="s">
        <v>79</v>
      </c>
      <c r="Q656">
        <v>0.33</v>
      </c>
      <c r="R656">
        <v>14746.93</v>
      </c>
      <c r="S656">
        <v>4866.49</v>
      </c>
      <c r="V656" t="str">
        <f t="shared" si="64"/>
        <v>Е46-30-6</v>
      </c>
      <c r="W656" t="e">
        <f t="shared" si="65"/>
        <v>#N/A</v>
      </c>
      <c r="X656" t="s">
        <v>3729</v>
      </c>
      <c r="Y656" s="7" t="s">
        <v>79</v>
      </c>
      <c r="Z656" s="7">
        <v>0.33</v>
      </c>
      <c r="AA656" s="7">
        <v>14746.93</v>
      </c>
      <c r="AB656" s="37">
        <v>4866.49</v>
      </c>
      <c r="AC656" s="37">
        <v>4866.49</v>
      </c>
    </row>
    <row r="657" spans="1:29" x14ac:dyDescent="0.2">
      <c r="A657" s="5" t="s">
        <v>2560</v>
      </c>
      <c r="B657" s="21" t="str">
        <f>VLOOKUP(A657,Sheet!B$3:G$2921,2,0)</f>
        <v>Стінова касета стартова 600х150х0,75
ф.Blachy Pruszynski</v>
      </c>
      <c r="C657" s="22" t="str">
        <f>VLOOKUP(A657,Sheet!B$3:G$2921,3,0)</f>
        <v>м2</v>
      </c>
      <c r="D657" s="23">
        <v>93.804000000000002</v>
      </c>
      <c r="E657" s="24" t="e">
        <f>VLOOKUP(A657,N$3:S$1271,4,FALSE)</f>
        <v>#N/A</v>
      </c>
      <c r="F657" s="30">
        <f t="shared" si="60"/>
        <v>93.804000000000002</v>
      </c>
      <c r="G657" s="25">
        <f>VLOOKUP(A657,Sheet!B$3:G$2921,5,0)</f>
        <v>796.67</v>
      </c>
      <c r="H657" s="24" t="e">
        <f>VLOOKUP(A657,N$3:S$1271,5,FALSE)</f>
        <v>#N/A</v>
      </c>
      <c r="I657" s="30">
        <f t="shared" si="61"/>
        <v>796.67</v>
      </c>
      <c r="J657" s="25">
        <f>VLOOKUP(A657,Sheet!B$3:G$2921,6,0)</f>
        <v>74659.13</v>
      </c>
      <c r="K657" s="26" t="e">
        <f t="shared" si="62"/>
        <v>#N/A</v>
      </c>
      <c r="L657" s="30">
        <f t="shared" si="63"/>
        <v>74659.13</v>
      </c>
      <c r="N657" t="s">
        <v>2944</v>
      </c>
      <c r="O657" t="s">
        <v>3730</v>
      </c>
      <c r="P657" t="s">
        <v>48</v>
      </c>
      <c r="Q657">
        <v>42.5</v>
      </c>
      <c r="R657">
        <v>1781.4</v>
      </c>
      <c r="S657">
        <v>71256</v>
      </c>
      <c r="V657" t="str">
        <f t="shared" si="64"/>
        <v>Е46-34-2</v>
      </c>
      <c r="W657" t="e">
        <f t="shared" si="65"/>
        <v>#N/A</v>
      </c>
      <c r="X657" t="s">
        <v>3730</v>
      </c>
      <c r="Y657" s="7" t="s">
        <v>48</v>
      </c>
      <c r="Z657" s="7">
        <v>42.5</v>
      </c>
      <c r="AA657" s="7">
        <v>1781.4</v>
      </c>
      <c r="AB657" s="37">
        <v>71256</v>
      </c>
      <c r="AC657" s="37">
        <v>71256</v>
      </c>
    </row>
    <row r="658" spans="1:29" x14ac:dyDescent="0.2">
      <c r="A658" s="5" t="s">
        <v>2561</v>
      </c>
      <c r="B658" s="21" t="str">
        <f>VLOOKUP(A658,Sheet!B$3:G$2921,2,0)</f>
        <v>Стінова касета стартова 600х100х0,75
ф.Blachy Pruszynski</v>
      </c>
      <c r="C658" s="22" t="str">
        <f>VLOOKUP(A658,Sheet!B$3:G$2921,3,0)</f>
        <v>м2</v>
      </c>
      <c r="D658" s="23">
        <v>37.817999999999998</v>
      </c>
      <c r="E658" s="24" t="e">
        <f>VLOOKUP(A658,N$3:S$1271,4,FALSE)</f>
        <v>#N/A</v>
      </c>
      <c r="F658" s="30">
        <f t="shared" si="60"/>
        <v>37.817999999999998</v>
      </c>
      <c r="G658" s="25">
        <f>VLOOKUP(A658,Sheet!B$3:G$2921,5,0)</f>
        <v>681.92</v>
      </c>
      <c r="H658" s="24" t="e">
        <f>VLOOKUP(A658,N$3:S$1271,5,FALSE)</f>
        <v>#N/A</v>
      </c>
      <c r="I658" s="30">
        <f t="shared" si="61"/>
        <v>681.92</v>
      </c>
      <c r="J658" s="25">
        <f>VLOOKUP(A658,Sheet!B$3:G$2921,6,0)</f>
        <v>11763.12</v>
      </c>
      <c r="K658" s="26" t="e">
        <f t="shared" si="62"/>
        <v>#N/A</v>
      </c>
      <c r="L658" s="30">
        <f t="shared" si="63"/>
        <v>11763.12</v>
      </c>
      <c r="N658" t="s">
        <v>2436</v>
      </c>
      <c r="O658" t="s">
        <v>3731</v>
      </c>
      <c r="P658" t="s">
        <v>48</v>
      </c>
      <c r="Q658">
        <v>146.80000000000001</v>
      </c>
      <c r="R658">
        <v>2488.29</v>
      </c>
      <c r="S658">
        <v>1492.97</v>
      </c>
      <c r="V658" s="33" t="str">
        <f t="shared" si="64"/>
        <v>Е46-34-3</v>
      </c>
      <c r="W658" s="33" t="str">
        <f t="shared" si="65"/>
        <v>Е46-34-3</v>
      </c>
      <c r="X658" s="33" t="s">
        <v>3731</v>
      </c>
      <c r="Y658" s="34" t="s">
        <v>48</v>
      </c>
      <c r="Z658" s="34">
        <v>146.80000000000001</v>
      </c>
      <c r="AA658" s="34">
        <v>2488.29</v>
      </c>
      <c r="AB658" s="34">
        <v>1492.97</v>
      </c>
      <c r="AC658" s="34">
        <v>0</v>
      </c>
    </row>
    <row r="659" spans="1:29" x14ac:dyDescent="0.2">
      <c r="A659" s="5" t="s">
        <v>2562</v>
      </c>
      <c r="B659" s="21" t="str">
        <f>VLOOKUP(A659,Sheet!B$3:G$2921,2,0)</f>
        <v>PS-панелі PS-315 (V) товщ. 0,5мм РЕ 25мк
ф.Blachy Pruszynski</v>
      </c>
      <c r="C659" s="22" t="str">
        <f>VLOOKUP(A659,Sheet!B$3:G$2921,3,0)</f>
        <v>м2</v>
      </c>
      <c r="D659" s="23">
        <v>0</v>
      </c>
      <c r="E659" s="24" t="e">
        <f>VLOOKUP(A659,N$3:S$1271,4,FALSE)</f>
        <v>#N/A</v>
      </c>
      <c r="F659" s="30">
        <f t="shared" si="60"/>
        <v>0</v>
      </c>
      <c r="G659" s="25">
        <f>VLOOKUP(A659,Sheet!B$3:G$2921,5,0)</f>
        <v>460.91</v>
      </c>
      <c r="H659" s="24" t="e">
        <f>VLOOKUP(A659,N$3:S$1271,5,FALSE)</f>
        <v>#N/A</v>
      </c>
      <c r="I659" s="30">
        <f t="shared" si="61"/>
        <v>460.91</v>
      </c>
      <c r="J659" s="25">
        <f>VLOOKUP(A659,Sheet!B$3:G$2921,6,0)</f>
        <v>289711.96999999997</v>
      </c>
      <c r="K659" s="26" t="e">
        <f t="shared" si="62"/>
        <v>#N/A</v>
      </c>
      <c r="L659" s="30">
        <f t="shared" si="63"/>
        <v>289711.96999999997</v>
      </c>
      <c r="N659" t="s">
        <v>49</v>
      </c>
      <c r="O659" t="s">
        <v>3732</v>
      </c>
      <c r="P659" t="s">
        <v>48</v>
      </c>
      <c r="Q659">
        <v>82.65</v>
      </c>
      <c r="R659">
        <v>830.98</v>
      </c>
      <c r="S659">
        <v>747.88</v>
      </c>
      <c r="V659" s="33" t="str">
        <f t="shared" si="64"/>
        <v>Е46-34-4</v>
      </c>
      <c r="W659" s="33" t="str">
        <f t="shared" si="65"/>
        <v>Е46-34-4</v>
      </c>
      <c r="X659" s="33" t="s">
        <v>3732</v>
      </c>
      <c r="Y659" s="34" t="s">
        <v>48</v>
      </c>
      <c r="Z659" s="34">
        <v>82.65</v>
      </c>
      <c r="AA659" s="34">
        <v>830.98</v>
      </c>
      <c r="AB659" s="34">
        <v>747.88</v>
      </c>
      <c r="AC659" s="34">
        <v>0</v>
      </c>
    </row>
    <row r="660" spans="1:29" x14ac:dyDescent="0.2">
      <c r="A660" s="5" t="s">
        <v>2563</v>
      </c>
      <c r="B660" s="21" t="str">
        <f>VLOOKUP(A660,Sheet!B$3:G$2921,2,0)</f>
        <v>PS-панелі PS-215 (V) товщ. 0,5мм РЕ 25мк
ф.Blachy Pruszynski</v>
      </c>
      <c r="C660" s="22" t="str">
        <f>VLOOKUP(A660,Sheet!B$3:G$2921,3,0)</f>
        <v>м2</v>
      </c>
      <c r="D660" s="23">
        <v>7.5981000000000005</v>
      </c>
      <c r="E660" s="24" t="e">
        <f>VLOOKUP(A660,N$3:S$1271,4,FALSE)</f>
        <v>#N/A</v>
      </c>
      <c r="F660" s="30">
        <f t="shared" si="60"/>
        <v>7.5981000000000005</v>
      </c>
      <c r="G660" s="25">
        <f>VLOOKUP(A660,Sheet!B$3:G$2921,5,0)</f>
        <v>499.04</v>
      </c>
      <c r="H660" s="24" t="e">
        <f>VLOOKUP(A660,N$3:S$1271,5,FALSE)</f>
        <v>#N/A</v>
      </c>
      <c r="I660" s="30">
        <f t="shared" si="61"/>
        <v>499.04</v>
      </c>
      <c r="J660" s="25">
        <f>VLOOKUP(A660,Sheet!B$3:G$2921,6,0)</f>
        <v>3791.76</v>
      </c>
      <c r="K660" s="26" t="e">
        <f t="shared" si="62"/>
        <v>#N/A</v>
      </c>
      <c r="L660" s="30">
        <f t="shared" si="63"/>
        <v>3791.76</v>
      </c>
      <c r="N660" t="s">
        <v>44</v>
      </c>
      <c r="O660" t="s">
        <v>3733</v>
      </c>
      <c r="P660" t="s">
        <v>43</v>
      </c>
      <c r="Q660">
        <v>0.82484999999999997</v>
      </c>
      <c r="R660">
        <v>8929.25</v>
      </c>
      <c r="S660">
        <v>237.96</v>
      </c>
      <c r="V660" s="33" t="str">
        <f t="shared" si="64"/>
        <v>Е46-44-3</v>
      </c>
      <c r="W660" s="33" t="str">
        <f t="shared" si="65"/>
        <v>Е46-44-3</v>
      </c>
      <c r="X660" s="33" t="s">
        <v>3733</v>
      </c>
      <c r="Y660" s="34" t="s">
        <v>43</v>
      </c>
      <c r="Z660" s="34">
        <v>0.82484999999999997</v>
      </c>
      <c r="AA660" s="34">
        <v>8929.25</v>
      </c>
      <c r="AB660" s="34">
        <v>237.96</v>
      </c>
      <c r="AC660" s="34">
        <v>0</v>
      </c>
    </row>
    <row r="661" spans="1:29" x14ac:dyDescent="0.2">
      <c r="A661" s="5" t="s">
        <v>2843</v>
      </c>
      <c r="B661" s="21" t="str">
        <f>VLOOKUP(A661,Sheet!B$3:G$2921,2,0)</f>
        <v>PS-панелі PS-155 (V) товщ. 0,5мм РЕ 25мк
ф.Blachy Pruszynski</v>
      </c>
      <c r="C661" s="22" t="str">
        <f>VLOOKUP(A661,Sheet!B$3:G$2921,3,0)</f>
        <v>м2</v>
      </c>
      <c r="D661" s="23">
        <v>1.7328999999999999</v>
      </c>
      <c r="E661" s="24" t="e">
        <f>VLOOKUP(A661,N$3:S$1271,4,FALSE)</f>
        <v>#N/A</v>
      </c>
      <c r="F661" s="30">
        <f t="shared" si="60"/>
        <v>1.7328999999999999</v>
      </c>
      <c r="G661" s="25">
        <f>VLOOKUP(A661,Sheet!B$3:G$2921,5,0)</f>
        <v>438.09</v>
      </c>
      <c r="H661" s="24" t="e">
        <f>VLOOKUP(A661,N$3:S$1271,5,FALSE)</f>
        <v>#N/A</v>
      </c>
      <c r="I661" s="30">
        <f t="shared" si="61"/>
        <v>438.09</v>
      </c>
      <c r="J661" s="25">
        <f>VLOOKUP(A661,Sheet!B$3:G$2921,6,0)</f>
        <v>759.17</v>
      </c>
      <c r="K661" s="26" t="e">
        <f t="shared" si="62"/>
        <v>#N/A</v>
      </c>
      <c r="L661" s="30">
        <f t="shared" si="63"/>
        <v>759.17</v>
      </c>
      <c r="N661" t="s">
        <v>2945</v>
      </c>
      <c r="O661" t="s">
        <v>3734</v>
      </c>
      <c r="P661" t="s">
        <v>3735</v>
      </c>
      <c r="Q661">
        <v>32</v>
      </c>
      <c r="R661">
        <v>1364.06</v>
      </c>
      <c r="S661">
        <v>43649.919999999998</v>
      </c>
      <c r="V661" t="str">
        <f t="shared" si="64"/>
        <v>Е46-68-1</v>
      </c>
      <c r="W661" t="e">
        <f t="shared" si="65"/>
        <v>#N/A</v>
      </c>
      <c r="X661" t="s">
        <v>3734</v>
      </c>
      <c r="Y661" s="7" t="s">
        <v>3735</v>
      </c>
      <c r="Z661" s="7">
        <v>32</v>
      </c>
      <c r="AA661" s="7">
        <v>1364.06</v>
      </c>
      <c r="AB661" s="37">
        <v>43649.919999999998</v>
      </c>
      <c r="AC661" s="37">
        <v>43649.919999999998</v>
      </c>
    </row>
    <row r="662" spans="1:29" x14ac:dyDescent="0.2">
      <c r="A662" s="5" t="s">
        <v>2717</v>
      </c>
      <c r="B662" s="21" t="str">
        <f>VLOOKUP(A662,Sheet!B$3:G$2921,2,0)</f>
        <v>Профнастил ТП 92-915-1,0 (позитив)</v>
      </c>
      <c r="C662" s="22" t="str">
        <f>VLOOKUP(A662,Sheet!B$3:G$2921,3,0)</f>
        <v>м2</v>
      </c>
      <c r="D662" s="23">
        <v>28.803999999999998</v>
      </c>
      <c r="E662" s="24" t="e">
        <f>VLOOKUP(A662,N$3:S$1271,4,FALSE)</f>
        <v>#N/A</v>
      </c>
      <c r="F662" s="30">
        <f t="shared" si="60"/>
        <v>28.803999999999998</v>
      </c>
      <c r="G662" s="25">
        <f>VLOOKUP(A662,Sheet!B$3:G$2921,5,0)</f>
        <v>583.6</v>
      </c>
      <c r="H662" s="24" t="e">
        <f>VLOOKUP(A662,N$3:S$1271,5,FALSE)</f>
        <v>#N/A</v>
      </c>
      <c r="I662" s="30">
        <f t="shared" si="61"/>
        <v>583.6</v>
      </c>
      <c r="J662" s="25">
        <f>VLOOKUP(A662,Sheet!B$3:G$2921,6,0)</f>
        <v>16810.009999999998</v>
      </c>
      <c r="K662" s="26" t="e">
        <f t="shared" si="62"/>
        <v>#N/A</v>
      </c>
      <c r="L662" s="30">
        <f t="shared" si="63"/>
        <v>16810.009999999998</v>
      </c>
      <c r="N662" t="s">
        <v>2946</v>
      </c>
      <c r="O662" t="s">
        <v>3736</v>
      </c>
      <c r="P662" t="s">
        <v>3735</v>
      </c>
      <c r="Q662">
        <v>32</v>
      </c>
      <c r="R662">
        <v>2607.25</v>
      </c>
      <c r="S662">
        <v>83432</v>
      </c>
      <c r="V662" t="str">
        <f t="shared" si="64"/>
        <v>Е46-68-2</v>
      </c>
      <c r="W662" t="e">
        <f t="shared" si="65"/>
        <v>#N/A</v>
      </c>
      <c r="X662" t="s">
        <v>3736</v>
      </c>
      <c r="Y662" s="7" t="s">
        <v>3735</v>
      </c>
      <c r="Z662" s="7">
        <v>32</v>
      </c>
      <c r="AA662" s="7">
        <v>2607.25</v>
      </c>
      <c r="AB662" s="37">
        <v>83432</v>
      </c>
      <c r="AC662" s="37">
        <v>83432</v>
      </c>
    </row>
    <row r="663" spans="1:29" x14ac:dyDescent="0.2">
      <c r="A663" s="5" t="s">
        <v>2820</v>
      </c>
      <c r="B663" s="21" t="str">
        <f>VLOOKUP(A663,Sheet!B$3:G$2921,2,0)</f>
        <v>Сталь кругла, діам. 16 мм</v>
      </c>
      <c r="C663" s="22" t="str">
        <f>VLOOKUP(A663,Sheet!B$3:G$2921,3,0)</f>
        <v>м</v>
      </c>
      <c r="D663" s="23">
        <v>147</v>
      </c>
      <c r="E663" s="24" t="e">
        <f>VLOOKUP(A663,N$3:S$1271,4,FALSE)</f>
        <v>#N/A</v>
      </c>
      <c r="F663" s="30">
        <f t="shared" si="60"/>
        <v>147</v>
      </c>
      <c r="G663" s="25">
        <f>VLOOKUP(A663,Sheet!B$3:G$2921,5,0)</f>
        <v>26.47</v>
      </c>
      <c r="H663" s="24" t="e">
        <f>VLOOKUP(A663,N$3:S$1271,5,FALSE)</f>
        <v>#N/A</v>
      </c>
      <c r="I663" s="30">
        <f t="shared" si="61"/>
        <v>26.47</v>
      </c>
      <c r="J663" s="25">
        <f>VLOOKUP(A663,Sheet!B$3:G$2921,6,0)</f>
        <v>3891.09</v>
      </c>
      <c r="K663" s="26" t="e">
        <f t="shared" si="62"/>
        <v>#N/A</v>
      </c>
      <c r="L663" s="30">
        <f t="shared" si="63"/>
        <v>3891.09</v>
      </c>
      <c r="N663" t="s">
        <v>655</v>
      </c>
      <c r="O663" t="s">
        <v>3737</v>
      </c>
      <c r="P663" t="s">
        <v>83</v>
      </c>
      <c r="Q663">
        <v>0.11550000000000001</v>
      </c>
      <c r="R663">
        <v>12330.32</v>
      </c>
      <c r="S663">
        <v>517.87</v>
      </c>
      <c r="V663" s="33" t="str">
        <f t="shared" si="64"/>
        <v>Е7-59-1</v>
      </c>
      <c r="W663" s="33" t="str">
        <f t="shared" si="65"/>
        <v>Е7-59-1</v>
      </c>
      <c r="X663" s="33" t="s">
        <v>3737</v>
      </c>
      <c r="Y663" s="34" t="s">
        <v>83</v>
      </c>
      <c r="Z663" s="34">
        <v>0.11550000000000001</v>
      </c>
      <c r="AA663" s="34">
        <v>12330.32</v>
      </c>
      <c r="AB663" s="34">
        <v>517.87</v>
      </c>
      <c r="AC663" s="34">
        <v>0</v>
      </c>
    </row>
    <row r="664" spans="1:29" x14ac:dyDescent="0.2">
      <c r="A664" s="5" t="s">
        <v>163</v>
      </c>
      <c r="B664" s="21" t="str">
        <f>VLOOKUP(A664,Sheet!B$3:G$2921,2,0)</f>
        <v>Сталь штабова 820х40х4</v>
      </c>
      <c r="C664" s="22" t="str">
        <f>VLOOKUP(A664,Sheet!B$3:G$2921,3,0)</f>
        <v>т</v>
      </c>
      <c r="D664" s="23">
        <v>7.6590000000000005E-2</v>
      </c>
      <c r="E664" s="24" t="e">
        <f>VLOOKUP(A664,N$3:S$1271,4,FALSE)</f>
        <v>#N/A</v>
      </c>
      <c r="F664" s="30">
        <f t="shared" si="60"/>
        <v>7.6590000000000005E-2</v>
      </c>
      <c r="G664" s="25">
        <f>VLOOKUP(A664,Sheet!B$3:G$2921,5,0)</f>
        <v>27153.49</v>
      </c>
      <c r="H664" s="24" t="e">
        <f>VLOOKUP(A664,N$3:S$1271,5,FALSE)</f>
        <v>#N/A</v>
      </c>
      <c r="I664" s="30">
        <f t="shared" si="61"/>
        <v>27153.49</v>
      </c>
      <c r="J664" s="25">
        <f>VLOOKUP(A664,Sheet!B$3:G$2921,6,0)</f>
        <v>699.2</v>
      </c>
      <c r="K664" s="26" t="e">
        <f t="shared" si="62"/>
        <v>#N/A</v>
      </c>
      <c r="L664" s="30">
        <f t="shared" si="63"/>
        <v>699.2</v>
      </c>
      <c r="N664" t="s">
        <v>2374</v>
      </c>
      <c r="O664" t="s">
        <v>3738</v>
      </c>
      <c r="P664" t="s">
        <v>13</v>
      </c>
      <c r="Q664">
        <v>1.0400000000000001E-2</v>
      </c>
      <c r="R664">
        <v>147433.79</v>
      </c>
      <c r="S664">
        <v>766.66</v>
      </c>
      <c r="V664" s="33" t="str">
        <f t="shared" si="64"/>
        <v>Е7-61-1</v>
      </c>
      <c r="W664" s="33" t="str">
        <f t="shared" si="65"/>
        <v>Е7-61-1</v>
      </c>
      <c r="X664" s="33" t="s">
        <v>3738</v>
      </c>
      <c r="Y664" s="34" t="s">
        <v>13</v>
      </c>
      <c r="Z664" s="34">
        <v>1.0400000000000001E-2</v>
      </c>
      <c r="AA664" s="34">
        <v>147433.79</v>
      </c>
      <c r="AB664" s="34">
        <v>766.66</v>
      </c>
      <c r="AC664" s="34">
        <v>0</v>
      </c>
    </row>
    <row r="665" spans="1:29" x14ac:dyDescent="0.2">
      <c r="A665" s="5" t="s">
        <v>2821</v>
      </c>
      <c r="B665" s="21" t="str">
        <f>VLOOKUP(A665,Sheet!B$3:G$2921,2,0)</f>
        <v>Сталева смуга, розмiри 25х4 мм</v>
      </c>
      <c r="C665" s="22" t="str">
        <f>VLOOKUP(A665,Sheet!B$3:G$2921,3,0)</f>
        <v>м</v>
      </c>
      <c r="D665" s="23">
        <v>26</v>
      </c>
      <c r="E665" s="24" t="e">
        <f>VLOOKUP(A665,N$3:S$1271,4,FALSE)</f>
        <v>#N/A</v>
      </c>
      <c r="F665" s="30">
        <f t="shared" si="60"/>
        <v>26</v>
      </c>
      <c r="G665" s="25">
        <f>VLOOKUP(A665,Sheet!B$3:G$2921,5,0)</f>
        <v>22.51</v>
      </c>
      <c r="H665" s="24" t="e">
        <f>VLOOKUP(A665,N$3:S$1271,5,FALSE)</f>
        <v>#N/A</v>
      </c>
      <c r="I665" s="30">
        <f t="shared" si="61"/>
        <v>22.51</v>
      </c>
      <c r="J665" s="25">
        <f>VLOOKUP(A665,Sheet!B$3:G$2921,6,0)</f>
        <v>585.26</v>
      </c>
      <c r="K665" s="26" t="e">
        <f t="shared" si="62"/>
        <v>#N/A</v>
      </c>
      <c r="L665" s="30">
        <f t="shared" si="63"/>
        <v>585.26</v>
      </c>
      <c r="N665" t="s">
        <v>628</v>
      </c>
      <c r="O665" t="s">
        <v>3739</v>
      </c>
      <c r="P665" t="s">
        <v>21</v>
      </c>
      <c r="Q665">
        <v>0.56207839999999998</v>
      </c>
      <c r="R665">
        <v>12525</v>
      </c>
      <c r="S665">
        <v>2006.26</v>
      </c>
      <c r="V665" s="33" t="str">
        <f t="shared" si="64"/>
        <v>Е9-29-1</v>
      </c>
      <c r="W665" s="33" t="str">
        <f t="shared" si="65"/>
        <v>Е9-29-1</v>
      </c>
      <c r="X665" s="33" t="s">
        <v>3739</v>
      </c>
      <c r="Y665" s="34" t="s">
        <v>21</v>
      </c>
      <c r="Z665" s="34">
        <v>0.56207839999999998</v>
      </c>
      <c r="AA665" s="34">
        <v>12525</v>
      </c>
      <c r="AB665" s="34">
        <v>2006.26</v>
      </c>
      <c r="AC665" s="34">
        <v>0</v>
      </c>
    </row>
    <row r="666" spans="1:29" x14ac:dyDescent="0.2">
      <c r="A666" s="5" t="s">
        <v>2025</v>
      </c>
      <c r="B666" s="21" t="str">
        <f>VLOOKUP(A666,Sheet!B$3:G$2921,2,0)</f>
        <v>Сталь кутова</v>
      </c>
      <c r="C666" s="22" t="str">
        <f>VLOOKUP(A666,Sheet!B$3:G$2921,3,0)</f>
        <v>т</v>
      </c>
      <c r="D666" s="23">
        <v>7.8880000000000006E-2</v>
      </c>
      <c r="E666" s="24" t="e">
        <f>VLOOKUP(A666,N$3:S$1271,4,FALSE)</f>
        <v>#N/A</v>
      </c>
      <c r="F666" s="30">
        <f t="shared" si="60"/>
        <v>7.8880000000000006E-2</v>
      </c>
      <c r="G666" s="25">
        <f>VLOOKUP(A666,Sheet!B$3:G$2921,5,0)</f>
        <v>26861.72</v>
      </c>
      <c r="H666" s="24" t="e">
        <f>VLOOKUP(A666,N$3:S$1271,5,FALSE)</f>
        <v>#N/A</v>
      </c>
      <c r="I666" s="30">
        <f t="shared" si="61"/>
        <v>26861.72</v>
      </c>
      <c r="J666" s="25">
        <f>VLOOKUP(A666,Sheet!B$3:G$2921,6,0)</f>
        <v>22.03</v>
      </c>
      <c r="K666" s="26" t="e">
        <f t="shared" si="62"/>
        <v>#N/A</v>
      </c>
      <c r="L666" s="30">
        <f t="shared" si="63"/>
        <v>22.03</v>
      </c>
      <c r="N666" t="s">
        <v>4847</v>
      </c>
      <c r="O666" t="s">
        <v>3740</v>
      </c>
      <c r="P666" t="s">
        <v>43</v>
      </c>
      <c r="Q666">
        <v>1.3720600000000001</v>
      </c>
      <c r="R666">
        <v>28253.26</v>
      </c>
      <c r="S666">
        <v>38765.17</v>
      </c>
      <c r="V666" t="str">
        <f t="shared" si="64"/>
        <v>Е9-36-1кдем.=0,8</v>
      </c>
      <c r="W666" t="e">
        <f t="shared" si="65"/>
        <v>#N/A</v>
      </c>
      <c r="X666" t="s">
        <v>3740</v>
      </c>
      <c r="Y666" s="7" t="s">
        <v>43</v>
      </c>
      <c r="Z666" s="7">
        <v>1.3720600000000001</v>
      </c>
      <c r="AA666" s="7">
        <v>28253.26</v>
      </c>
      <c r="AB666" s="37">
        <v>38765.17</v>
      </c>
      <c r="AC666" s="37">
        <v>38765.17</v>
      </c>
    </row>
    <row r="667" spans="1:29" x14ac:dyDescent="0.2">
      <c r="A667" s="5" t="s">
        <v>533</v>
      </c>
      <c r="B667" s="21" t="str">
        <f>VLOOKUP(A667,Sheet!B$3:G$2921,2,0)</f>
        <v>Прокат штабовий ширина 60 мм, товщина 5
мм</v>
      </c>
      <c r="C667" s="22" t="str">
        <f>VLOOKUP(A667,Sheet!B$3:G$2921,3,0)</f>
        <v>т</v>
      </c>
      <c r="D667" s="23">
        <v>0</v>
      </c>
      <c r="E667" s="24" t="e">
        <f>VLOOKUP(A667,N$3:S$1271,4,FALSE)</f>
        <v>#N/A</v>
      </c>
      <c r="F667" s="30">
        <f t="shared" si="60"/>
        <v>0</v>
      </c>
      <c r="G667" s="25">
        <f>VLOOKUP(A667,Sheet!B$3:G$2921,5,0)</f>
        <v>28815.38</v>
      </c>
      <c r="H667" s="24" t="e">
        <f>VLOOKUP(A667,N$3:S$1271,5,FALSE)</f>
        <v>#N/A</v>
      </c>
      <c r="I667" s="30">
        <f t="shared" si="61"/>
        <v>28815.38</v>
      </c>
      <c r="J667" s="25">
        <f>VLOOKUP(A667,Sheet!B$3:G$2921,6,0)</f>
        <v>5089.76</v>
      </c>
      <c r="K667" s="26" t="e">
        <f t="shared" si="62"/>
        <v>#N/A</v>
      </c>
      <c r="L667" s="30">
        <f t="shared" si="63"/>
        <v>5089.76</v>
      </c>
      <c r="N667" t="s">
        <v>4848</v>
      </c>
      <c r="O667" t="s">
        <v>3741</v>
      </c>
      <c r="P667" t="s">
        <v>43</v>
      </c>
      <c r="Q667">
        <v>10.598599999999999</v>
      </c>
      <c r="R667">
        <v>2494.9499999999998</v>
      </c>
      <c r="S667">
        <v>26442.98</v>
      </c>
      <c r="V667" t="str">
        <f t="shared" si="64"/>
        <v>Е9-47-1кдем.=0,8</v>
      </c>
      <c r="W667" t="e">
        <f t="shared" si="65"/>
        <v>#N/A</v>
      </c>
      <c r="X667" t="s">
        <v>3741</v>
      </c>
      <c r="Y667" s="7" t="s">
        <v>43</v>
      </c>
      <c r="Z667" s="7">
        <v>10.598599999999999</v>
      </c>
      <c r="AA667" s="7">
        <v>2494.9499999999998</v>
      </c>
      <c r="AB667" s="37">
        <v>26442.98</v>
      </c>
      <c r="AC667" s="37">
        <v>26442.98</v>
      </c>
    </row>
    <row r="668" spans="1:29" x14ac:dyDescent="0.2">
      <c r="A668" s="5" t="s">
        <v>2854</v>
      </c>
      <c r="B668" s="21" t="str">
        <f>VLOOKUP(A668,Sheet!B$3:G$2921,2,0)</f>
        <v>Металевий костиль</v>
      </c>
      <c r="C668" s="22" t="str">
        <f>VLOOKUP(A668,Sheet!B$3:G$2921,3,0)</f>
        <v>шт</v>
      </c>
      <c r="D668" s="23">
        <v>39</v>
      </c>
      <c r="E668" s="24" t="e">
        <f>VLOOKUP(A668,N$3:S$1271,4,FALSE)</f>
        <v>#N/A</v>
      </c>
      <c r="F668" s="30">
        <f t="shared" si="60"/>
        <v>39</v>
      </c>
      <c r="G668" s="25">
        <f>VLOOKUP(A668,Sheet!B$3:G$2921,5,0)</f>
        <v>42.89</v>
      </c>
      <c r="H668" s="24" t="e">
        <f>VLOOKUP(A668,N$3:S$1271,5,FALSE)</f>
        <v>#N/A</v>
      </c>
      <c r="I668" s="30">
        <f t="shared" si="61"/>
        <v>42.89</v>
      </c>
      <c r="J668" s="25">
        <f>VLOOKUP(A668,Sheet!B$3:G$2921,6,0)</f>
        <v>1672.71</v>
      </c>
      <c r="K668" s="26" t="e">
        <f t="shared" si="62"/>
        <v>#N/A</v>
      </c>
      <c r="L668" s="30">
        <f t="shared" si="63"/>
        <v>1672.71</v>
      </c>
      <c r="N668" t="s">
        <v>2502</v>
      </c>
      <c r="O668" t="s">
        <v>3742</v>
      </c>
      <c r="P668" t="s">
        <v>43</v>
      </c>
      <c r="Q668">
        <v>2.1629999999999998</v>
      </c>
      <c r="R668">
        <v>2401.39</v>
      </c>
      <c r="S668">
        <v>5194.21</v>
      </c>
      <c r="V668" s="33" t="str">
        <f t="shared" si="64"/>
        <v>Е9-47-1к=0,7</v>
      </c>
      <c r="W668" s="33" t="str">
        <f t="shared" si="65"/>
        <v>Е9-47-1к=0,7</v>
      </c>
      <c r="X668" s="33" t="s">
        <v>3742</v>
      </c>
      <c r="Y668" s="34" t="s">
        <v>43</v>
      </c>
      <c r="Z668" s="34">
        <v>2.1629999999999998</v>
      </c>
      <c r="AA668" s="34">
        <v>2401.39</v>
      </c>
      <c r="AB668" s="34">
        <v>5194.21</v>
      </c>
      <c r="AC668" s="34">
        <v>0</v>
      </c>
    </row>
    <row r="669" spans="1:29" x14ac:dyDescent="0.2">
      <c r="A669" s="5" t="s">
        <v>2849</v>
      </c>
      <c r="B669" s="21" t="str">
        <f>VLOOKUP(A669,Sheet!B$3:G$2921,2,0)</f>
        <v>С100х60х3 профіль ф.Blachy Pruszynski</v>
      </c>
      <c r="C669" s="22" t="str">
        <f>VLOOKUP(A669,Sheet!B$3:G$2921,3,0)</f>
        <v>кг</v>
      </c>
      <c r="D669" s="23">
        <v>3.0024799999999998</v>
      </c>
      <c r="E669" s="24" t="e">
        <f>VLOOKUP(A669,N$3:S$1271,4,FALSE)</f>
        <v>#N/A</v>
      </c>
      <c r="F669" s="30">
        <f t="shared" si="60"/>
        <v>3.0024799999999998</v>
      </c>
      <c r="G669" s="25">
        <f>VLOOKUP(A669,Sheet!B$3:G$2921,5,0)</f>
        <v>74.900000000000006</v>
      </c>
      <c r="H669" s="24" t="e">
        <f>VLOOKUP(A669,N$3:S$1271,5,FALSE)</f>
        <v>#N/A</v>
      </c>
      <c r="I669" s="30">
        <f t="shared" si="61"/>
        <v>74.900000000000006</v>
      </c>
      <c r="J669" s="25">
        <f>VLOOKUP(A669,Sheet!B$3:G$2921,6,0)</f>
        <v>224.89</v>
      </c>
      <c r="K669" s="26" t="e">
        <f t="shared" si="62"/>
        <v>#N/A</v>
      </c>
      <c r="L669" s="30">
        <f t="shared" si="63"/>
        <v>224.89</v>
      </c>
      <c r="N669" t="s">
        <v>698</v>
      </c>
      <c r="O669" t="s">
        <v>3743</v>
      </c>
      <c r="P669" t="s">
        <v>79</v>
      </c>
      <c r="Q669">
        <v>0.1</v>
      </c>
      <c r="R669">
        <v>1272.44</v>
      </c>
      <c r="S669">
        <v>127.24</v>
      </c>
      <c r="V669" s="33" t="str">
        <f t="shared" si="64"/>
        <v>Е9-49-1</v>
      </c>
      <c r="W669" s="33" t="str">
        <f t="shared" si="65"/>
        <v>Е9-49-1</v>
      </c>
      <c r="X669" s="33" t="s">
        <v>3743</v>
      </c>
      <c r="Y669" s="34" t="s">
        <v>79</v>
      </c>
      <c r="Z669" s="34">
        <v>0.1</v>
      </c>
      <c r="AA669" s="34">
        <v>1272.44</v>
      </c>
      <c r="AB669" s="34">
        <v>127.24</v>
      </c>
      <c r="AC669" s="34">
        <v>0</v>
      </c>
    </row>
    <row r="670" spans="1:29" x14ac:dyDescent="0.2">
      <c r="A670" s="5" t="s">
        <v>418</v>
      </c>
      <c r="B670" s="21" t="str">
        <f>VLOOKUP(A670,Sheet!B$3:G$2921,2,0)</f>
        <v>Балка Б4</v>
      </c>
      <c r="C670" s="22" t="str">
        <f>VLOOKUP(A670,Sheet!B$3:G$2921,3,0)</f>
        <v>т</v>
      </c>
      <c r="D670" s="23">
        <v>5.4590000000000007E-2</v>
      </c>
      <c r="E670" s="24" t="e">
        <f>VLOOKUP(A670,N$3:S$1271,4,FALSE)</f>
        <v>#N/A</v>
      </c>
      <c r="F670" s="30">
        <f t="shared" si="60"/>
        <v>5.4590000000000007E-2</v>
      </c>
      <c r="G670" s="25">
        <f>VLOOKUP(A670,Sheet!B$3:G$2921,5,0)</f>
        <v>28815.38</v>
      </c>
      <c r="H670" s="24" t="e">
        <f>VLOOKUP(A670,N$3:S$1271,5,FALSE)</f>
        <v>#N/A</v>
      </c>
      <c r="I670" s="30">
        <f t="shared" si="61"/>
        <v>28815.38</v>
      </c>
      <c r="J670" s="25">
        <f>VLOOKUP(A670,Sheet!B$3:G$2921,6,0)</f>
        <v>1573.03</v>
      </c>
      <c r="K670" s="26" t="e">
        <f t="shared" si="62"/>
        <v>#N/A</v>
      </c>
      <c r="L670" s="30">
        <f t="shared" si="63"/>
        <v>1573.03</v>
      </c>
      <c r="N670" t="s">
        <v>2947</v>
      </c>
      <c r="O670" t="s">
        <v>3743</v>
      </c>
      <c r="P670" t="s">
        <v>79</v>
      </c>
      <c r="Q670">
        <v>5</v>
      </c>
      <c r="R670">
        <v>1272.44</v>
      </c>
      <c r="S670">
        <v>6362.2</v>
      </c>
      <c r="V670" t="str">
        <f t="shared" si="64"/>
        <v>Е9-49-1застос.</v>
      </c>
      <c r="W670" t="e">
        <f t="shared" si="65"/>
        <v>#N/A</v>
      </c>
      <c r="X670" t="s">
        <v>3743</v>
      </c>
      <c r="Y670" s="7" t="s">
        <v>79</v>
      </c>
      <c r="Z670" s="7">
        <v>5</v>
      </c>
      <c r="AA670" s="7">
        <v>1272.44</v>
      </c>
      <c r="AB670" s="37">
        <v>6362.2</v>
      </c>
      <c r="AC670" s="37">
        <v>6362.2</v>
      </c>
    </row>
    <row r="671" spans="1:29" x14ac:dyDescent="0.2">
      <c r="A671" s="5" t="s">
        <v>416</v>
      </c>
      <c r="B671" s="21" t="str">
        <f>VLOOKUP(A671,Sheet!B$3:G$2921,2,0)</f>
        <v>Балка Б3</v>
      </c>
      <c r="C671" s="22" t="str">
        <f>VLOOKUP(A671,Sheet!B$3:G$2921,3,0)</f>
        <v>т</v>
      </c>
      <c r="D671" s="23">
        <v>0.206258</v>
      </c>
      <c r="E671" s="24" t="e">
        <f>VLOOKUP(A671,N$3:S$1271,4,FALSE)</f>
        <v>#N/A</v>
      </c>
      <c r="F671" s="30">
        <f t="shared" si="60"/>
        <v>0.206258</v>
      </c>
      <c r="G671" s="25">
        <f>VLOOKUP(A671,Sheet!B$3:G$2921,5,0)</f>
        <v>28815.38</v>
      </c>
      <c r="H671" s="24" t="e">
        <f>VLOOKUP(A671,N$3:S$1271,5,FALSE)</f>
        <v>#N/A</v>
      </c>
      <c r="I671" s="30">
        <f t="shared" si="61"/>
        <v>28815.38</v>
      </c>
      <c r="J671" s="25">
        <f>VLOOKUP(A671,Sheet!B$3:G$2921,6,0)</f>
        <v>2856.76</v>
      </c>
      <c r="K671" s="26" t="e">
        <f t="shared" si="62"/>
        <v>#N/A</v>
      </c>
      <c r="L671" s="30">
        <f t="shared" si="63"/>
        <v>2856.76</v>
      </c>
      <c r="N671" t="s">
        <v>289</v>
      </c>
      <c r="O671" t="s">
        <v>3744</v>
      </c>
      <c r="P671" t="s">
        <v>43</v>
      </c>
      <c r="Q671">
        <v>8.1090000000000009E-2</v>
      </c>
      <c r="R671">
        <v>13756.63</v>
      </c>
      <c r="S671">
        <v>1115.53</v>
      </c>
      <c r="V671" s="33" t="str">
        <f t="shared" si="64"/>
        <v>ЕН10-20-1</v>
      </c>
      <c r="W671" s="33" t="str">
        <f t="shared" si="65"/>
        <v>ЕН10-20-1</v>
      </c>
      <c r="X671" s="33" t="s">
        <v>3744</v>
      </c>
      <c r="Y671" s="34" t="s">
        <v>43</v>
      </c>
      <c r="Z671" s="34">
        <v>8.1090000000000009E-2</v>
      </c>
      <c r="AA671" s="34">
        <v>13756.63</v>
      </c>
      <c r="AB671" s="34">
        <v>1115.53</v>
      </c>
      <c r="AC671" s="34">
        <v>0</v>
      </c>
    </row>
    <row r="672" spans="1:29" x14ac:dyDescent="0.2">
      <c r="A672" s="5" t="s">
        <v>414</v>
      </c>
      <c r="B672" s="21" t="str">
        <f>VLOOKUP(A672,Sheet!B$3:G$2921,2,0)</f>
        <v>Балки БП1, БЛ1, БЛ2, БП2</v>
      </c>
      <c r="C672" s="22" t="str">
        <f>VLOOKUP(A672,Sheet!B$3:G$2921,3,0)</f>
        <v>т</v>
      </c>
      <c r="D672" s="23">
        <v>0.82384000000000002</v>
      </c>
      <c r="E672" s="24" t="e">
        <f>VLOOKUP(A672,N$3:S$1271,4,FALSE)</f>
        <v>#N/A</v>
      </c>
      <c r="F672" s="30">
        <f t="shared" si="60"/>
        <v>0.82384000000000002</v>
      </c>
      <c r="G672" s="25">
        <f>VLOOKUP(A672,Sheet!B$3:G$2921,5,0)</f>
        <v>28815.38</v>
      </c>
      <c r="H672" s="24" t="e">
        <f>VLOOKUP(A672,N$3:S$1271,5,FALSE)</f>
        <v>#N/A</v>
      </c>
      <c r="I672" s="30">
        <f t="shared" si="61"/>
        <v>28815.38</v>
      </c>
      <c r="J672" s="25">
        <f>VLOOKUP(A672,Sheet!B$3:G$2921,6,0)</f>
        <v>23739.26</v>
      </c>
      <c r="K672" s="26" t="e">
        <f t="shared" si="62"/>
        <v>#N/A</v>
      </c>
      <c r="L672" s="30">
        <f t="shared" si="63"/>
        <v>23739.26</v>
      </c>
      <c r="N672" t="s">
        <v>266</v>
      </c>
      <c r="O672" t="s">
        <v>3745</v>
      </c>
      <c r="P672" t="s">
        <v>43</v>
      </c>
      <c r="Q672">
        <v>0.25409000000000004</v>
      </c>
      <c r="R672">
        <v>10916.49</v>
      </c>
      <c r="S672">
        <v>1612.69</v>
      </c>
      <c r="V672" s="33" t="str">
        <f t="shared" si="64"/>
        <v>ЕН10-20-2</v>
      </c>
      <c r="W672" s="33" t="str">
        <f t="shared" si="65"/>
        <v>ЕН10-20-2</v>
      </c>
      <c r="X672" s="33" t="s">
        <v>3745</v>
      </c>
      <c r="Y672" s="34" t="s">
        <v>43</v>
      </c>
      <c r="Z672" s="34">
        <v>0.25409000000000004</v>
      </c>
      <c r="AA672" s="34">
        <v>10916.49</v>
      </c>
      <c r="AB672" s="34">
        <v>1612.69</v>
      </c>
      <c r="AC672" s="34">
        <v>0</v>
      </c>
    </row>
    <row r="673" spans="1:29" x14ac:dyDescent="0.2">
      <c r="A673" s="5" t="s">
        <v>2598</v>
      </c>
      <c r="B673" s="21" t="str">
        <f>VLOOKUP(A673,Sheet!B$3:G$2921,2,0)</f>
        <v>Анкер телескопічний L=260 мм</v>
      </c>
      <c r="C673" s="22" t="str">
        <f>VLOOKUP(A673,Sheet!B$3:G$2921,3,0)</f>
        <v>шт</v>
      </c>
      <c r="D673" s="23">
        <v>5029</v>
      </c>
      <c r="E673" s="24" t="e">
        <f>VLOOKUP(A673,N$3:S$1271,4,FALSE)</f>
        <v>#N/A</v>
      </c>
      <c r="F673" s="30">
        <f t="shared" si="60"/>
        <v>5029</v>
      </c>
      <c r="G673" s="25">
        <f>VLOOKUP(A673,Sheet!B$3:G$2921,5,0)</f>
        <v>6.87</v>
      </c>
      <c r="H673" s="24" t="e">
        <f>VLOOKUP(A673,N$3:S$1271,5,FALSE)</f>
        <v>#N/A</v>
      </c>
      <c r="I673" s="30">
        <f t="shared" si="61"/>
        <v>6.87</v>
      </c>
      <c r="J673" s="25">
        <f>VLOOKUP(A673,Sheet!B$3:G$2921,6,0)</f>
        <v>1573.23</v>
      </c>
      <c r="K673" s="26" t="e">
        <f t="shared" si="62"/>
        <v>#N/A</v>
      </c>
      <c r="L673" s="30">
        <f t="shared" si="63"/>
        <v>1573.23</v>
      </c>
      <c r="N673" t="s">
        <v>269</v>
      </c>
      <c r="O673" t="s">
        <v>3746</v>
      </c>
      <c r="P673" t="s">
        <v>43</v>
      </c>
      <c r="Q673">
        <v>0.67641000000000007</v>
      </c>
      <c r="R673">
        <v>8374.5</v>
      </c>
      <c r="S673">
        <v>5664.6</v>
      </c>
      <c r="V673" s="33" t="str">
        <f t="shared" si="64"/>
        <v>ЕН10-20-3</v>
      </c>
      <c r="W673" s="33" t="str">
        <f t="shared" si="65"/>
        <v>ЕН10-20-3</v>
      </c>
      <c r="X673" s="33" t="s">
        <v>3746</v>
      </c>
      <c r="Y673" s="34" t="s">
        <v>43</v>
      </c>
      <c r="Z673" s="34">
        <v>0.67641000000000007</v>
      </c>
      <c r="AA673" s="34">
        <v>8374.5</v>
      </c>
      <c r="AB673" s="34">
        <v>5664.6</v>
      </c>
      <c r="AC673" s="34">
        <v>0</v>
      </c>
    </row>
    <row r="674" spans="1:29" x14ac:dyDescent="0.2">
      <c r="A674" s="5" t="s">
        <v>2853</v>
      </c>
      <c r="B674" s="21" t="str">
        <f>VLOOKUP(A674,Sheet!B$3:G$2921,2,0)</f>
        <v>Анкер телескопічний L=240 мм</v>
      </c>
      <c r="C674" s="22" t="str">
        <f>VLOOKUP(A674,Sheet!B$3:G$2921,3,0)</f>
        <v>шт</v>
      </c>
      <c r="D674" s="23">
        <v>2312</v>
      </c>
      <c r="E674" s="24" t="e">
        <f>VLOOKUP(A674,N$3:S$1271,4,FALSE)</f>
        <v>#N/A</v>
      </c>
      <c r="F674" s="30">
        <f t="shared" si="60"/>
        <v>2312</v>
      </c>
      <c r="G674" s="25">
        <f>VLOOKUP(A674,Sheet!B$3:G$2921,5,0)</f>
        <v>6.85</v>
      </c>
      <c r="H674" s="24" t="e">
        <f>VLOOKUP(A674,N$3:S$1271,5,FALSE)</f>
        <v>#N/A</v>
      </c>
      <c r="I674" s="30">
        <f t="shared" si="61"/>
        <v>6.85</v>
      </c>
      <c r="J674" s="25">
        <f>VLOOKUP(A674,Sheet!B$3:G$2921,6,0)</f>
        <v>15755</v>
      </c>
      <c r="K674" s="26" t="e">
        <f t="shared" si="62"/>
        <v>#N/A</v>
      </c>
      <c r="L674" s="30">
        <f t="shared" si="63"/>
        <v>15755</v>
      </c>
      <c r="N674" t="s">
        <v>1977</v>
      </c>
      <c r="O674" t="s">
        <v>3747</v>
      </c>
      <c r="P674" t="s">
        <v>43</v>
      </c>
      <c r="Q674">
        <v>0.89548000000000005</v>
      </c>
      <c r="R674">
        <v>6397.26</v>
      </c>
      <c r="S674">
        <v>5728.62</v>
      </c>
      <c r="V674" s="33" t="str">
        <f t="shared" si="64"/>
        <v>ЕН10-20-4</v>
      </c>
      <c r="W674" s="33" t="str">
        <f t="shared" si="65"/>
        <v>ЕН10-20-4</v>
      </c>
      <c r="X674" s="33" t="s">
        <v>3747</v>
      </c>
      <c r="Y674" s="34" t="s">
        <v>43</v>
      </c>
      <c r="Z674" s="34">
        <v>0.89548000000000005</v>
      </c>
      <c r="AA674" s="34">
        <v>6397.26</v>
      </c>
      <c r="AB674" s="34">
        <v>5728.62</v>
      </c>
      <c r="AC674" s="34">
        <v>0</v>
      </c>
    </row>
    <row r="675" spans="1:29" x14ac:dyDescent="0.2">
      <c r="A675" s="5" t="s">
        <v>700</v>
      </c>
      <c r="B675" s="21" t="str">
        <f>VLOOKUP(A675,Sheet!B$3:G$2921,2,0)</f>
        <v>Болти будiвельнi з гайками та шайбами</v>
      </c>
      <c r="C675" s="22" t="str">
        <f>VLOOKUP(A675,Sheet!B$3:G$2921,3,0)</f>
        <v>т</v>
      </c>
      <c r="D675" s="23">
        <v>3.6400000000000002E-2</v>
      </c>
      <c r="E675" s="24" t="e">
        <f>VLOOKUP(A675,N$3:S$1271,4,FALSE)</f>
        <v>#N/A</v>
      </c>
      <c r="F675" s="30">
        <f t="shared" si="60"/>
        <v>3.6400000000000002E-2</v>
      </c>
      <c r="G675" s="25">
        <f>VLOOKUP(A675,Sheet!B$3:G$2921,5,0)</f>
        <v>46210.81</v>
      </c>
      <c r="H675" s="24" t="e">
        <f>VLOOKUP(A675,N$3:S$1271,5,FALSE)</f>
        <v>#N/A</v>
      </c>
      <c r="I675" s="30">
        <f t="shared" si="61"/>
        <v>46210.81</v>
      </c>
      <c r="J675" s="25">
        <f>VLOOKUP(A675,Sheet!B$3:G$2921,6,0)</f>
        <v>1682.07</v>
      </c>
      <c r="K675" s="26" t="e">
        <f t="shared" si="62"/>
        <v>#N/A</v>
      </c>
      <c r="L675" s="30">
        <f t="shared" si="63"/>
        <v>1682.07</v>
      </c>
      <c r="N675" t="s">
        <v>4849</v>
      </c>
      <c r="O675" t="s">
        <v>3748</v>
      </c>
      <c r="P675" t="s">
        <v>43</v>
      </c>
      <c r="Q675">
        <v>4.6726000000000001</v>
      </c>
      <c r="R675">
        <v>5117.8</v>
      </c>
      <c r="S675">
        <v>23913.43</v>
      </c>
      <c r="V675" t="str">
        <f t="shared" si="64"/>
        <v>ЕН10-20-4кдем.=0,8</v>
      </c>
      <c r="W675" t="e">
        <f t="shared" si="65"/>
        <v>#N/A</v>
      </c>
      <c r="X675" t="s">
        <v>3748</v>
      </c>
      <c r="Y675" s="7" t="s">
        <v>43</v>
      </c>
      <c r="Z675" s="7">
        <v>4.6726000000000001</v>
      </c>
      <c r="AA675" s="7">
        <v>5117.8</v>
      </c>
      <c r="AB675" s="37">
        <v>23913.43</v>
      </c>
      <c r="AC675" s="37">
        <v>23913.43</v>
      </c>
    </row>
    <row r="676" spans="1:29" x14ac:dyDescent="0.2">
      <c r="A676" s="5" t="s">
        <v>2679</v>
      </c>
      <c r="B676" s="21" t="str">
        <f>VLOOKUP(A676,Sheet!B$3:G$2921,2,0)</f>
        <v>Гвинти самонарiзнi</v>
      </c>
      <c r="C676" s="22" t="str">
        <f>VLOOKUP(A676,Sheet!B$3:G$2921,3,0)</f>
        <v>шт</v>
      </c>
      <c r="D676" s="23">
        <v>2509</v>
      </c>
      <c r="E676" s="24" t="e">
        <f>VLOOKUP(A676,N$3:S$1271,4,FALSE)</f>
        <v>#N/A</v>
      </c>
      <c r="F676" s="30">
        <f t="shared" si="60"/>
        <v>2509</v>
      </c>
      <c r="G676" s="25">
        <f>VLOOKUP(A676,Sheet!B$3:G$2921,5,0)</f>
        <v>0.17</v>
      </c>
      <c r="H676" s="24" t="e">
        <f>VLOOKUP(A676,N$3:S$1271,5,FALSE)</f>
        <v>#N/A</v>
      </c>
      <c r="I676" s="30">
        <f t="shared" si="61"/>
        <v>0.17</v>
      </c>
      <c r="J676" s="25">
        <f>VLOOKUP(A676,Sheet!B$3:G$2921,6,0)</f>
        <v>426.53</v>
      </c>
      <c r="K676" s="26" t="e">
        <f t="shared" si="62"/>
        <v>#N/A</v>
      </c>
      <c r="L676" s="30">
        <f t="shared" si="63"/>
        <v>426.53</v>
      </c>
      <c r="N676" t="s">
        <v>2455</v>
      </c>
      <c r="O676" t="s">
        <v>3749</v>
      </c>
      <c r="P676" t="s">
        <v>43</v>
      </c>
      <c r="Q676">
        <v>4.5900000000000003E-2</v>
      </c>
      <c r="R676">
        <v>5117.8</v>
      </c>
      <c r="S676">
        <v>234.91</v>
      </c>
      <c r="V676" s="33" t="str">
        <f t="shared" si="64"/>
        <v>ЕН10-20-4К=0,8</v>
      </c>
      <c r="W676" s="33" t="str">
        <f t="shared" si="65"/>
        <v>ЕН10-20-4К=0,8</v>
      </c>
      <c r="X676" s="33" t="s">
        <v>3749</v>
      </c>
      <c r="Y676" s="34" t="s">
        <v>43</v>
      </c>
      <c r="Z676" s="34">
        <v>4.5900000000000003E-2</v>
      </c>
      <c r="AA676" s="34">
        <v>5117.8</v>
      </c>
      <c r="AB676" s="34">
        <v>234.91</v>
      </c>
      <c r="AC676" s="34">
        <v>0</v>
      </c>
    </row>
    <row r="677" spans="1:29" x14ac:dyDescent="0.2">
      <c r="A677" s="5" t="s">
        <v>2669</v>
      </c>
      <c r="B677" s="21" t="str">
        <f>VLOOKUP(A677,Sheet!B$3:G$2921,2,0)</f>
        <v>Дюбель 6/42</v>
      </c>
      <c r="C677" s="22" t="str">
        <f>VLOOKUP(A677,Sheet!B$3:G$2921,3,0)</f>
        <v>шт</v>
      </c>
      <c r="D677" s="23">
        <v>2861</v>
      </c>
      <c r="E677" s="24" t="e">
        <f>VLOOKUP(A677,N$3:S$1271,4,FALSE)</f>
        <v>#N/A</v>
      </c>
      <c r="F677" s="30">
        <f t="shared" si="60"/>
        <v>2861</v>
      </c>
      <c r="G677" s="25">
        <f>VLOOKUP(A677,Sheet!B$3:G$2921,5,0)</f>
        <v>0.71</v>
      </c>
      <c r="H677" s="24" t="e">
        <f>VLOOKUP(A677,N$3:S$1271,5,FALSE)</f>
        <v>#N/A</v>
      </c>
      <c r="I677" s="30">
        <f t="shared" si="61"/>
        <v>0.71</v>
      </c>
      <c r="J677" s="25">
        <f>VLOOKUP(A677,Sheet!B$3:G$2921,6,0)</f>
        <v>1009.62</v>
      </c>
      <c r="K677" s="26" t="e">
        <f t="shared" si="62"/>
        <v>#N/A</v>
      </c>
      <c r="L677" s="30">
        <f t="shared" si="63"/>
        <v>1009.62</v>
      </c>
      <c r="N677" t="s">
        <v>2948</v>
      </c>
      <c r="O677" t="s">
        <v>3750</v>
      </c>
      <c r="P677" t="s">
        <v>43</v>
      </c>
      <c r="Q677">
        <v>1.5351019999999997</v>
      </c>
      <c r="R677">
        <v>6790.19</v>
      </c>
      <c r="S677">
        <v>119.51</v>
      </c>
      <c r="V677" t="str">
        <f t="shared" si="64"/>
        <v>ЕН10-28-1</v>
      </c>
      <c r="W677" t="e">
        <f t="shared" si="65"/>
        <v>#N/A</v>
      </c>
      <c r="X677" t="s">
        <v>3750</v>
      </c>
      <c r="Y677" s="7" t="s">
        <v>43</v>
      </c>
      <c r="Z677" s="7">
        <v>1.5351019999999997</v>
      </c>
      <c r="AA677" s="7">
        <v>6790.19</v>
      </c>
      <c r="AB677" s="37">
        <v>119.51</v>
      </c>
      <c r="AC677" s="37">
        <v>119.51</v>
      </c>
    </row>
    <row r="678" spans="1:29" x14ac:dyDescent="0.2">
      <c r="A678" s="5" t="s">
        <v>2681</v>
      </c>
      <c r="B678" s="21" t="str">
        <f>VLOOKUP(A678,Sheet!B$3:G$2921,2,0)</f>
        <v>Саморізи 3,5х9,5</v>
      </c>
      <c r="C678" s="22" t="str">
        <f>VLOOKUP(A678,Sheet!B$3:G$2921,3,0)</f>
        <v>шт</v>
      </c>
      <c r="D678" s="23">
        <v>505</v>
      </c>
      <c r="E678" s="24" t="e">
        <f>VLOOKUP(A678,N$3:S$1271,4,FALSE)</f>
        <v>#N/A</v>
      </c>
      <c r="F678" s="30">
        <f t="shared" si="60"/>
        <v>505</v>
      </c>
      <c r="G678" s="25">
        <f>VLOOKUP(A678,Sheet!B$3:G$2921,5,0)</f>
        <v>0.16</v>
      </c>
      <c r="H678" s="24" t="e">
        <f>VLOOKUP(A678,N$3:S$1271,5,FALSE)</f>
        <v>#N/A</v>
      </c>
      <c r="I678" s="30">
        <f t="shared" si="61"/>
        <v>0.16</v>
      </c>
      <c r="J678" s="25">
        <f>VLOOKUP(A678,Sheet!B$3:G$2921,6,0)</f>
        <v>42.88</v>
      </c>
      <c r="K678" s="26" t="e">
        <f t="shared" si="62"/>
        <v>#N/A</v>
      </c>
      <c r="L678" s="30">
        <f t="shared" si="63"/>
        <v>42.88</v>
      </c>
      <c r="N678" t="s">
        <v>2949</v>
      </c>
      <c r="O678" t="s">
        <v>3751</v>
      </c>
      <c r="P678" t="s">
        <v>43</v>
      </c>
      <c r="Q678">
        <v>0.171075</v>
      </c>
      <c r="R678">
        <v>5486.97</v>
      </c>
      <c r="S678">
        <v>938.68</v>
      </c>
      <c r="V678" t="str">
        <f t="shared" si="64"/>
        <v>ЕН10-28-2</v>
      </c>
      <c r="W678" t="e">
        <f t="shared" si="65"/>
        <v>#N/A</v>
      </c>
      <c r="X678" t="s">
        <v>3751</v>
      </c>
      <c r="Y678" s="7" t="s">
        <v>43</v>
      </c>
      <c r="Z678" s="7">
        <v>0.171075</v>
      </c>
      <c r="AA678" s="7">
        <v>5486.97</v>
      </c>
      <c r="AB678" s="37">
        <v>938.68</v>
      </c>
      <c r="AC678" s="37">
        <v>938.68</v>
      </c>
    </row>
    <row r="679" spans="1:29" x14ac:dyDescent="0.2">
      <c r="A679" s="5" t="s">
        <v>2715</v>
      </c>
      <c r="B679" s="21" t="str">
        <f>VLOOKUP(A679,Sheet!B$3:G$2921,2,0)</f>
        <v>Гвинти самонарiзнi для крiплення
профiльованого настилу 5,5х32</v>
      </c>
      <c r="C679" s="22" t="str">
        <f>VLOOKUP(A679,Sheet!B$3:G$2921,3,0)</f>
        <v>100шт</v>
      </c>
      <c r="D679" s="23">
        <v>14.870000000000001</v>
      </c>
      <c r="E679" s="24" t="e">
        <f>VLOOKUP(A679,N$3:S$1271,4,FALSE)</f>
        <v>#N/A</v>
      </c>
      <c r="F679" s="30">
        <f t="shared" si="60"/>
        <v>14.870000000000001</v>
      </c>
      <c r="G679" s="25">
        <f>VLOOKUP(A679,Sheet!B$3:G$2921,5,0)</f>
        <v>205.89</v>
      </c>
      <c r="H679" s="24" t="e">
        <f>VLOOKUP(A679,N$3:S$1271,5,FALSE)</f>
        <v>#N/A</v>
      </c>
      <c r="I679" s="30">
        <f t="shared" si="61"/>
        <v>205.89</v>
      </c>
      <c r="J679" s="25">
        <f>VLOOKUP(A679,Sheet!B$3:G$2921,6,0)</f>
        <v>461.19</v>
      </c>
      <c r="K679" s="26" t="e">
        <f t="shared" si="62"/>
        <v>#N/A</v>
      </c>
      <c r="L679" s="30">
        <f t="shared" si="63"/>
        <v>461.19</v>
      </c>
      <c r="N679" t="s">
        <v>2950</v>
      </c>
      <c r="O679" t="s">
        <v>3752</v>
      </c>
      <c r="P679" t="s">
        <v>43</v>
      </c>
      <c r="Q679">
        <v>0.46494400000000002</v>
      </c>
      <c r="R679">
        <v>4144.29</v>
      </c>
      <c r="S679">
        <v>410.28</v>
      </c>
      <c r="V679" t="str">
        <f t="shared" si="64"/>
        <v>ЕН10-28-3</v>
      </c>
      <c r="W679" t="e">
        <f t="shared" si="65"/>
        <v>#N/A</v>
      </c>
      <c r="X679" t="s">
        <v>3752</v>
      </c>
      <c r="Y679" s="7" t="s">
        <v>43</v>
      </c>
      <c r="Z679" s="7">
        <v>0.46494400000000002</v>
      </c>
      <c r="AA679" s="7">
        <v>4144.29</v>
      </c>
      <c r="AB679" s="37">
        <v>410.28</v>
      </c>
      <c r="AC679" s="37">
        <v>410.28</v>
      </c>
    </row>
    <row r="680" spans="1:29" x14ac:dyDescent="0.2">
      <c r="A680" s="5" t="s">
        <v>2660</v>
      </c>
      <c r="B680" s="21" t="str">
        <f>VLOOKUP(A680,Sheet!B$3:G$2921,2,0)</f>
        <v>Гвинт 5,5х75 код 9Т662С00009Т 655752L,
TEX-HL METALVIS</v>
      </c>
      <c r="C680" s="22" t="str">
        <f>VLOOKUP(A680,Sheet!B$3:G$2921,3,0)</f>
        <v>шт.</v>
      </c>
      <c r="D680" s="23">
        <v>30</v>
      </c>
      <c r="E680" s="24" t="e">
        <f>VLOOKUP(A680,N$3:S$1271,4,FALSE)</f>
        <v>#N/A</v>
      </c>
      <c r="F680" s="30">
        <f t="shared" si="60"/>
        <v>30</v>
      </c>
      <c r="G680" s="25">
        <f>VLOOKUP(A680,Sheet!B$3:G$2921,5,0)</f>
        <v>3.87</v>
      </c>
      <c r="H680" s="24" t="e">
        <f>VLOOKUP(A680,N$3:S$1271,5,FALSE)</f>
        <v>#N/A</v>
      </c>
      <c r="I680" s="30">
        <f t="shared" si="61"/>
        <v>3.87</v>
      </c>
      <c r="J680" s="25">
        <f>VLOOKUP(A680,Sheet!B$3:G$2921,6,0)</f>
        <v>116.1</v>
      </c>
      <c r="K680" s="26" t="e">
        <f t="shared" si="62"/>
        <v>#N/A</v>
      </c>
      <c r="L680" s="30">
        <f t="shared" si="63"/>
        <v>116.1</v>
      </c>
      <c r="N680" t="s">
        <v>745</v>
      </c>
      <c r="O680" t="s">
        <v>3753</v>
      </c>
      <c r="P680" t="s">
        <v>79</v>
      </c>
      <c r="Q680">
        <v>0.06</v>
      </c>
      <c r="R680">
        <v>6712.37</v>
      </c>
      <c r="S680">
        <v>402.74</v>
      </c>
      <c r="V680" s="33" t="str">
        <f t="shared" si="64"/>
        <v>ЕН10-39-1</v>
      </c>
      <c r="W680" s="33" t="str">
        <f t="shared" si="65"/>
        <v>ЕН10-39-1</v>
      </c>
      <c r="X680" s="33" t="s">
        <v>3753</v>
      </c>
      <c r="Y680" s="34" t="s">
        <v>79</v>
      </c>
      <c r="Z680" s="34">
        <v>0.06</v>
      </c>
      <c r="AA680" s="34">
        <v>6712.37</v>
      </c>
      <c r="AB680" s="34">
        <v>402.74</v>
      </c>
      <c r="AC680" s="34">
        <v>0</v>
      </c>
    </row>
    <row r="681" spans="1:29" x14ac:dyDescent="0.2">
      <c r="A681" s="5" t="s">
        <v>2716</v>
      </c>
      <c r="B681" s="21" t="str">
        <f>VLOOKUP(A681,Sheet!B$3:G$2921,2,0)</f>
        <v>Гвинти самонарiзнi для крiплення
профiльованого настилу 4,2х19</v>
      </c>
      <c r="C681" s="22" t="str">
        <f>VLOOKUP(A681,Sheet!B$3:G$2921,3,0)</f>
        <v>100шт</v>
      </c>
      <c r="D681" s="23">
        <v>37.080000000000005</v>
      </c>
      <c r="E681" s="24" t="e">
        <f>VLOOKUP(A681,N$3:S$1271,4,FALSE)</f>
        <v>#N/A</v>
      </c>
      <c r="F681" s="30">
        <f t="shared" si="60"/>
        <v>37.080000000000005</v>
      </c>
      <c r="G681" s="25">
        <f>VLOOKUP(A681,Sheet!B$3:G$2921,5,0)</f>
        <v>254.47</v>
      </c>
      <c r="H681" s="24" t="e">
        <f>VLOOKUP(A681,N$3:S$1271,5,FALSE)</f>
        <v>#N/A</v>
      </c>
      <c r="I681" s="30">
        <f t="shared" si="61"/>
        <v>254.47</v>
      </c>
      <c r="J681" s="25">
        <f>VLOOKUP(A681,Sheet!B$3:G$2921,6,0)</f>
        <v>704.88</v>
      </c>
      <c r="K681" s="26" t="e">
        <f t="shared" si="62"/>
        <v>#N/A</v>
      </c>
      <c r="L681" s="30">
        <f t="shared" si="63"/>
        <v>704.88</v>
      </c>
      <c r="N681" t="s">
        <v>2951</v>
      </c>
      <c r="O681" t="s">
        <v>3754</v>
      </c>
      <c r="P681" t="s">
        <v>83</v>
      </c>
      <c r="Q681">
        <v>0.72</v>
      </c>
      <c r="R681">
        <v>489.31</v>
      </c>
      <c r="S681">
        <v>352.3</v>
      </c>
      <c r="V681" t="str">
        <f t="shared" si="64"/>
        <v>ЕН10-40-1</v>
      </c>
      <c r="W681" t="e">
        <f t="shared" si="65"/>
        <v>#N/A</v>
      </c>
      <c r="X681" t="s">
        <v>3754</v>
      </c>
      <c r="Y681" s="7" t="s">
        <v>83</v>
      </c>
      <c r="Z681" s="7">
        <v>0.72</v>
      </c>
      <c r="AA681" s="7">
        <v>489.31</v>
      </c>
      <c r="AB681" s="37">
        <v>352.3</v>
      </c>
      <c r="AC681" s="37">
        <v>352.3</v>
      </c>
    </row>
    <row r="682" spans="1:29" x14ac:dyDescent="0.2">
      <c r="A682" s="5" t="s">
        <v>201</v>
      </c>
      <c r="B682" s="21" t="str">
        <f>VLOOKUP(A682,Sheet!B$3:G$2921,2,0)</f>
        <v>Цвяхи покрівельні 3,5х40 мм</v>
      </c>
      <c r="C682" s="22" t="str">
        <f>VLOOKUP(A682,Sheet!B$3:G$2921,3,0)</f>
        <v>т</v>
      </c>
      <c r="D682" s="23">
        <v>0</v>
      </c>
      <c r="E682" s="24" t="e">
        <f>VLOOKUP(A682,N$3:S$1271,4,FALSE)</f>
        <v>#N/A</v>
      </c>
      <c r="F682" s="30">
        <f t="shared" si="60"/>
        <v>0</v>
      </c>
      <c r="G682" s="25">
        <f>VLOOKUP(A682,Sheet!B$3:G$2921,5,0)</f>
        <v>44492.07</v>
      </c>
      <c r="H682" s="24" t="e">
        <f>VLOOKUP(A682,N$3:S$1271,5,FALSE)</f>
        <v>#N/A</v>
      </c>
      <c r="I682" s="30">
        <f t="shared" si="61"/>
        <v>44492.07</v>
      </c>
      <c r="J682" s="25">
        <f>VLOOKUP(A682,Sheet!B$3:G$2921,6,0)</f>
        <v>21.38</v>
      </c>
      <c r="K682" s="26" t="e">
        <f t="shared" si="62"/>
        <v>#N/A</v>
      </c>
      <c r="L682" s="30">
        <f t="shared" si="63"/>
        <v>21.38</v>
      </c>
      <c r="N682" t="s">
        <v>210</v>
      </c>
      <c r="O682" t="s">
        <v>3755</v>
      </c>
      <c r="P682" t="s">
        <v>212</v>
      </c>
      <c r="Q682">
        <v>6.1150000000000003E-2</v>
      </c>
      <c r="R682">
        <v>793.28</v>
      </c>
      <c r="S682">
        <v>14.28</v>
      </c>
      <c r="V682" s="33" t="str">
        <f t="shared" si="64"/>
        <v>ЕН10-55-1</v>
      </c>
      <c r="W682" s="33" t="str">
        <f t="shared" si="65"/>
        <v>ЕН10-55-1</v>
      </c>
      <c r="X682" s="33" t="s">
        <v>3755</v>
      </c>
      <c r="Y682" s="34" t="s">
        <v>212</v>
      </c>
      <c r="Z682" s="34">
        <v>6.1150000000000003E-2</v>
      </c>
      <c r="AA682" s="34">
        <v>793.28</v>
      </c>
      <c r="AB682" s="34">
        <v>14.28</v>
      </c>
      <c r="AC682" s="34">
        <v>0</v>
      </c>
    </row>
    <row r="683" spans="1:29" x14ac:dyDescent="0.2">
      <c r="A683" s="5" t="s">
        <v>2724</v>
      </c>
      <c r="B683" s="21" t="str">
        <f>VLOOKUP(A683,Sheet!B$3:G$2921,2,0)</f>
        <v>Ланцюг долголанк. 4.0мм цб. "METALVIS"
DIN 763</v>
      </c>
      <c r="C683" s="22" t="str">
        <f>VLOOKUP(A683,Sheet!B$3:G$2921,3,0)</f>
        <v>м</v>
      </c>
      <c r="D683" s="23">
        <v>996</v>
      </c>
      <c r="E683" s="24" t="e">
        <f>VLOOKUP(A683,N$3:S$1271,4,FALSE)</f>
        <v>#N/A</v>
      </c>
      <c r="F683" s="30">
        <f t="shared" si="60"/>
        <v>996</v>
      </c>
      <c r="G683" s="25">
        <f>VLOOKUP(A683,Sheet!B$3:G$2921,5,0)</f>
        <v>21.38</v>
      </c>
      <c r="H683" s="24" t="e">
        <f>VLOOKUP(A683,N$3:S$1271,5,FALSE)</f>
        <v>#N/A</v>
      </c>
      <c r="I683" s="30">
        <f t="shared" si="61"/>
        <v>21.38</v>
      </c>
      <c r="J683" s="25">
        <f>VLOOKUP(A683,Sheet!B$3:G$2921,6,0)</f>
        <v>21294.48</v>
      </c>
      <c r="K683" s="26" t="e">
        <f t="shared" si="62"/>
        <v>#N/A</v>
      </c>
      <c r="L683" s="30">
        <f t="shared" si="63"/>
        <v>21294.48</v>
      </c>
      <c r="N683" t="s">
        <v>2952</v>
      </c>
      <c r="O683" t="s">
        <v>3756</v>
      </c>
      <c r="P683" t="s">
        <v>43</v>
      </c>
      <c r="Q683">
        <v>10</v>
      </c>
      <c r="R683">
        <v>2065.63</v>
      </c>
      <c r="S683">
        <v>20656.3</v>
      </c>
      <c r="V683" t="str">
        <f t="shared" si="64"/>
        <v>ЕН10-7-3застос.</v>
      </c>
      <c r="W683" t="e">
        <f t="shared" si="65"/>
        <v>#N/A</v>
      </c>
      <c r="X683" t="s">
        <v>3756</v>
      </c>
      <c r="Y683" s="7" t="s">
        <v>43</v>
      </c>
      <c r="Z683" s="7">
        <v>10</v>
      </c>
      <c r="AA683" s="7">
        <v>2065.63</v>
      </c>
      <c r="AB683" s="37">
        <v>20656.3</v>
      </c>
      <c r="AC683" s="37">
        <v>20656.3</v>
      </c>
    </row>
    <row r="684" spans="1:29" x14ac:dyDescent="0.2">
      <c r="A684" s="5" t="s">
        <v>2725</v>
      </c>
      <c r="B684" s="21" t="str">
        <f>VLOOKUP(A684,Sheet!B$3:G$2921,2,0)</f>
        <v>Карабін 4.0х40 пожежний цб."METALVIS"
DIN 5299С</v>
      </c>
      <c r="C684" s="22" t="str">
        <f>VLOOKUP(A684,Sheet!B$3:G$2921,3,0)</f>
        <v>шт</v>
      </c>
      <c r="D684" s="23">
        <v>996</v>
      </c>
      <c r="E684" s="24" t="e">
        <f>VLOOKUP(A684,N$3:S$1271,4,FALSE)</f>
        <v>#N/A</v>
      </c>
      <c r="F684" s="30">
        <f t="shared" si="60"/>
        <v>996</v>
      </c>
      <c r="G684" s="25">
        <f>VLOOKUP(A684,Sheet!B$3:G$2921,5,0)</f>
        <v>6.19</v>
      </c>
      <c r="H684" s="24" t="e">
        <f>VLOOKUP(A684,N$3:S$1271,5,FALSE)</f>
        <v>#N/A</v>
      </c>
      <c r="I684" s="30">
        <f t="shared" si="61"/>
        <v>6.19</v>
      </c>
      <c r="J684" s="25">
        <f>VLOOKUP(A684,Sheet!B$3:G$2921,6,0)</f>
        <v>6165.24</v>
      </c>
      <c r="K684" s="26" t="e">
        <f t="shared" si="62"/>
        <v>#N/A</v>
      </c>
      <c r="L684" s="30">
        <f t="shared" si="63"/>
        <v>6165.24</v>
      </c>
      <c r="N684" t="s">
        <v>2953</v>
      </c>
      <c r="O684" t="s">
        <v>3757</v>
      </c>
      <c r="P684" t="s">
        <v>43</v>
      </c>
      <c r="Q684">
        <v>22.435099999999998</v>
      </c>
      <c r="R684">
        <v>14518.33</v>
      </c>
      <c r="S684">
        <v>169916.73</v>
      </c>
      <c r="V684" t="str">
        <f t="shared" si="64"/>
        <v>ЕН10-9-1</v>
      </c>
      <c r="W684" t="e">
        <f t="shared" si="65"/>
        <v>#N/A</v>
      </c>
      <c r="X684" t="s">
        <v>3757</v>
      </c>
      <c r="Y684" s="7" t="s">
        <v>43</v>
      </c>
      <c r="Z684" s="7">
        <v>22.435099999999998</v>
      </c>
      <c r="AA684" s="7">
        <v>14518.33</v>
      </c>
      <c r="AB684" s="37">
        <v>169916.73</v>
      </c>
      <c r="AC684" s="37">
        <v>169916.73</v>
      </c>
    </row>
    <row r="685" spans="1:29" x14ac:dyDescent="0.2">
      <c r="A685" s="5" t="s">
        <v>2687</v>
      </c>
      <c r="B685" s="21" t="str">
        <f>VLOOKUP(A685,Sheet!B$3:G$2921,2,0)</f>
        <v>Шпаклiвка Кнауф САТЕНГИПС</v>
      </c>
      <c r="C685" s="22" t="str">
        <f>VLOOKUP(A685,Sheet!B$3:G$2921,3,0)</f>
        <v>кг</v>
      </c>
      <c r="D685" s="23">
        <v>1825.3440000000001</v>
      </c>
      <c r="E685" s="24" t="e">
        <f>VLOOKUP(A685,N$3:S$1271,4,FALSE)</f>
        <v>#N/A</v>
      </c>
      <c r="F685" s="30">
        <f t="shared" si="60"/>
        <v>1825.3440000000001</v>
      </c>
      <c r="G685" s="25">
        <f>VLOOKUP(A685,Sheet!B$3:G$2921,5,0)</f>
        <v>6.66</v>
      </c>
      <c r="H685" s="24" t="e">
        <f>VLOOKUP(A685,N$3:S$1271,5,FALSE)</f>
        <v>#N/A</v>
      </c>
      <c r="I685" s="30">
        <f t="shared" si="61"/>
        <v>6.66</v>
      </c>
      <c r="J685" s="25">
        <f>VLOOKUP(A685,Sheet!B$3:G$2921,6,0)</f>
        <v>3103.29</v>
      </c>
      <c r="K685" s="26" t="e">
        <f t="shared" si="62"/>
        <v>#N/A</v>
      </c>
      <c r="L685" s="30">
        <f t="shared" si="63"/>
        <v>3103.29</v>
      </c>
      <c r="N685" t="s">
        <v>251</v>
      </c>
      <c r="O685" t="s">
        <v>3758</v>
      </c>
      <c r="P685" t="s">
        <v>43</v>
      </c>
      <c r="Q685">
        <v>0.44205000000000005</v>
      </c>
      <c r="R685">
        <v>17223.45</v>
      </c>
      <c r="S685">
        <v>1048.9100000000001</v>
      </c>
      <c r="V685" s="33" t="str">
        <f t="shared" si="64"/>
        <v>ЕН10-96-2</v>
      </c>
      <c r="W685" s="33" t="str">
        <f t="shared" si="65"/>
        <v>ЕН10-96-2</v>
      </c>
      <c r="X685" s="33" t="s">
        <v>3758</v>
      </c>
      <c r="Y685" s="34" t="s">
        <v>43</v>
      </c>
      <c r="Z685" s="34">
        <v>0.44205000000000005</v>
      </c>
      <c r="AA685" s="34">
        <v>17223.45</v>
      </c>
      <c r="AB685" s="34">
        <v>1048.9100000000001</v>
      </c>
      <c r="AC685" s="34">
        <v>0</v>
      </c>
    </row>
    <row r="686" spans="1:29" x14ac:dyDescent="0.2">
      <c r="A686" s="5" t="s">
        <v>2672</v>
      </c>
      <c r="B686" s="21" t="str">
        <f>VLOOKUP(A686,Sheet!B$3:G$2921,2,0)</f>
        <v>Шпатлівка Фугенфюллер</v>
      </c>
      <c r="C686" s="22" t="str">
        <f>VLOOKUP(A686,Sheet!B$3:G$2921,3,0)</f>
        <v>кг</v>
      </c>
      <c r="D686" s="23">
        <v>986.6693600000001</v>
      </c>
      <c r="E686" s="24" t="e">
        <f>VLOOKUP(A686,N$3:S$1271,4,FALSE)</f>
        <v>#N/A</v>
      </c>
      <c r="F686" s="30">
        <f t="shared" si="60"/>
        <v>986.6693600000001</v>
      </c>
      <c r="G686" s="25">
        <f>VLOOKUP(A686,Sheet!B$3:G$2921,5,0)</f>
        <v>7.89</v>
      </c>
      <c r="H686" s="24" t="e">
        <f>VLOOKUP(A686,N$3:S$1271,5,FALSE)</f>
        <v>#N/A</v>
      </c>
      <c r="I686" s="30">
        <f t="shared" si="61"/>
        <v>7.89</v>
      </c>
      <c r="J686" s="25">
        <f>VLOOKUP(A686,Sheet!B$3:G$2921,6,0)</f>
        <v>4890.88</v>
      </c>
      <c r="K686" s="26" t="e">
        <f t="shared" si="62"/>
        <v>#N/A</v>
      </c>
      <c r="L686" s="30">
        <f t="shared" si="63"/>
        <v>4890.88</v>
      </c>
      <c r="N686" t="s">
        <v>4850</v>
      </c>
      <c r="O686" t="s">
        <v>3759</v>
      </c>
      <c r="P686" t="s">
        <v>43</v>
      </c>
      <c r="Q686">
        <v>0.13070000000000001</v>
      </c>
      <c r="R686">
        <v>13778.75</v>
      </c>
      <c r="S686">
        <v>1800.88</v>
      </c>
      <c r="V686" t="str">
        <f t="shared" si="64"/>
        <v>ЕН10-96-2кдем.=0,8</v>
      </c>
      <c r="W686" t="e">
        <f t="shared" si="65"/>
        <v>#N/A</v>
      </c>
      <c r="X686" t="s">
        <v>3759</v>
      </c>
      <c r="Y686" s="7" t="s">
        <v>43</v>
      </c>
      <c r="Z686" s="7">
        <v>0.13070000000000001</v>
      </c>
      <c r="AA686" s="7">
        <v>13778.75</v>
      </c>
      <c r="AB686" s="37">
        <v>1800.88</v>
      </c>
      <c r="AC686" s="37">
        <v>1800.88</v>
      </c>
    </row>
    <row r="687" spans="1:29" x14ac:dyDescent="0.2">
      <c r="A687" s="5" t="s">
        <v>2851</v>
      </c>
      <c r="B687" s="21" t="str">
        <f>VLOOKUP(A687,Sheet!B$3:G$2921,2,0)</f>
        <v>Анкер Redibolt M8x60 METALVIS</v>
      </c>
      <c r="C687" s="22" t="str">
        <f>VLOOKUP(A687,Sheet!B$3:G$2921,3,0)</f>
        <v>шт</v>
      </c>
      <c r="D687" s="23">
        <v>30</v>
      </c>
      <c r="E687" s="24" t="e">
        <f>VLOOKUP(A687,N$3:S$1271,4,FALSE)</f>
        <v>#N/A</v>
      </c>
      <c r="F687" s="30">
        <f t="shared" si="60"/>
        <v>30</v>
      </c>
      <c r="G687" s="25">
        <f>VLOOKUP(A687,Sheet!B$3:G$2921,5,0)</f>
        <v>5.28</v>
      </c>
      <c r="H687" s="24" t="e">
        <f>VLOOKUP(A687,N$3:S$1271,5,FALSE)</f>
        <v>#N/A</v>
      </c>
      <c r="I687" s="30">
        <f t="shared" si="61"/>
        <v>5.28</v>
      </c>
      <c r="J687" s="25">
        <f>VLOOKUP(A687,Sheet!B$3:G$2921,6,0)</f>
        <v>158.4</v>
      </c>
      <c r="K687" s="26" t="e">
        <f t="shared" si="62"/>
        <v>#N/A</v>
      </c>
      <c r="L687" s="30">
        <f t="shared" si="63"/>
        <v>158.4</v>
      </c>
      <c r="N687" t="s">
        <v>366</v>
      </c>
      <c r="O687" t="s">
        <v>3760</v>
      </c>
      <c r="P687" t="s">
        <v>43</v>
      </c>
      <c r="Q687">
        <v>11.5723</v>
      </c>
      <c r="R687">
        <v>9815.41</v>
      </c>
      <c r="S687">
        <v>46383.7</v>
      </c>
      <c r="V687" s="33" t="str">
        <f t="shared" si="64"/>
        <v>ЕН11-11-1</v>
      </c>
      <c r="W687" s="33" t="str">
        <f t="shared" si="65"/>
        <v>ЕН11-11-1</v>
      </c>
      <c r="X687" s="33" t="s">
        <v>3760</v>
      </c>
      <c r="Y687" s="34" t="s">
        <v>43</v>
      </c>
      <c r="Z687" s="34">
        <v>11.5723</v>
      </c>
      <c r="AA687" s="34">
        <v>9815.41</v>
      </c>
      <c r="AB687" s="34">
        <v>46383.7</v>
      </c>
      <c r="AC687" s="34">
        <v>0</v>
      </c>
    </row>
    <row r="688" spans="1:29" x14ac:dyDescent="0.2">
      <c r="A688" s="5" t="s">
        <v>2723</v>
      </c>
      <c r="B688" s="21" t="str">
        <f>VLOOKUP(A688,Sheet!B$3:G$2921,2,0)</f>
        <v>Шайба М10</v>
      </c>
      <c r="C688" s="22" t="str">
        <f>VLOOKUP(A688,Sheet!B$3:G$2921,3,0)</f>
        <v>шт</v>
      </c>
      <c r="D688" s="23">
        <v>987</v>
      </c>
      <c r="E688" s="24" t="e">
        <f>VLOOKUP(A688,N$3:S$1271,4,FALSE)</f>
        <v>#N/A</v>
      </c>
      <c r="F688" s="30">
        <f t="shared" si="60"/>
        <v>987</v>
      </c>
      <c r="G688" s="25">
        <f>VLOOKUP(A688,Sheet!B$3:G$2921,5,0)</f>
        <v>0.23</v>
      </c>
      <c r="H688" s="24" t="e">
        <f>VLOOKUP(A688,N$3:S$1271,5,FALSE)</f>
        <v>#N/A</v>
      </c>
      <c r="I688" s="30">
        <f t="shared" si="61"/>
        <v>0.23</v>
      </c>
      <c r="J688" s="25">
        <f>VLOOKUP(A688,Sheet!B$3:G$2921,6,0)</f>
        <v>227.01</v>
      </c>
      <c r="K688" s="26" t="e">
        <f t="shared" si="62"/>
        <v>#N/A</v>
      </c>
      <c r="L688" s="30">
        <f t="shared" si="63"/>
        <v>227.01</v>
      </c>
      <c r="N688" t="s">
        <v>339</v>
      </c>
      <c r="O688" t="s">
        <v>3761</v>
      </c>
      <c r="P688" t="s">
        <v>43</v>
      </c>
      <c r="Q688">
        <v>21.290700000000001</v>
      </c>
      <c r="R688">
        <v>3997.18</v>
      </c>
      <c r="S688">
        <v>18889.07</v>
      </c>
      <c r="V688" s="33" t="str">
        <f t="shared" si="64"/>
        <v>ЕН11-11-13</v>
      </c>
      <c r="W688" s="33" t="str">
        <f t="shared" si="65"/>
        <v>ЕН11-11-13</v>
      </c>
      <c r="X688" s="33" t="s">
        <v>3761</v>
      </c>
      <c r="Y688" s="34" t="s">
        <v>43</v>
      </c>
      <c r="Z688" s="34">
        <v>21.290700000000001</v>
      </c>
      <c r="AA688" s="34">
        <v>3997.18</v>
      </c>
      <c r="AB688" s="34">
        <v>18889.07</v>
      </c>
      <c r="AC688" s="34">
        <v>0</v>
      </c>
    </row>
    <row r="689" spans="1:29" x14ac:dyDescent="0.2">
      <c r="A689" s="5" t="s">
        <v>2659</v>
      </c>
      <c r="B689" s="21" t="str">
        <f>VLOOKUP(A689,Sheet!B$3:G$2921,2,0)</f>
        <v>Анкерне Redibolt 10х80 М8 METALVIS
92F10000092F110800</v>
      </c>
      <c r="C689" s="22" t="str">
        <f>VLOOKUP(A689,Sheet!B$3:G$2921,3,0)</f>
        <v>шт</v>
      </c>
      <c r="D689" s="23">
        <v>24</v>
      </c>
      <c r="E689" s="24" t="e">
        <f>VLOOKUP(A689,N$3:S$1271,4,FALSE)</f>
        <v>#N/A</v>
      </c>
      <c r="F689" s="30">
        <f t="shared" si="60"/>
        <v>24</v>
      </c>
      <c r="G689" s="25">
        <f>VLOOKUP(A689,Sheet!B$3:G$2921,5,0)</f>
        <v>10.56</v>
      </c>
      <c r="H689" s="24" t="e">
        <f>VLOOKUP(A689,N$3:S$1271,5,FALSE)</f>
        <v>#N/A</v>
      </c>
      <c r="I689" s="30">
        <f t="shared" si="61"/>
        <v>10.56</v>
      </c>
      <c r="J689" s="25">
        <f>VLOOKUP(A689,Sheet!B$3:G$2921,6,0)</f>
        <v>253.44</v>
      </c>
      <c r="K689" s="26" t="e">
        <f t="shared" si="62"/>
        <v>#N/A</v>
      </c>
      <c r="L689" s="30">
        <f t="shared" si="63"/>
        <v>253.44</v>
      </c>
      <c r="N689" t="s">
        <v>2459</v>
      </c>
      <c r="O689" t="s">
        <v>3762</v>
      </c>
      <c r="P689" t="s">
        <v>43</v>
      </c>
      <c r="Q689">
        <v>5</v>
      </c>
      <c r="R689">
        <v>8741.39</v>
      </c>
      <c r="S689">
        <v>43706.95</v>
      </c>
      <c r="V689" s="33" t="str">
        <f t="shared" si="64"/>
        <v>ЕН11-11-14к=1,5</v>
      </c>
      <c r="W689" s="33" t="str">
        <f t="shared" si="65"/>
        <v>ЕН11-11-14к=1,5</v>
      </c>
      <c r="X689" s="33" t="s">
        <v>3762</v>
      </c>
      <c r="Y689" s="34" t="s">
        <v>43</v>
      </c>
      <c r="Z689" s="34">
        <v>5</v>
      </c>
      <c r="AA689" s="34">
        <v>8741.39</v>
      </c>
      <c r="AB689" s="34">
        <v>43706.95</v>
      </c>
      <c r="AC689" s="34">
        <v>0</v>
      </c>
    </row>
    <row r="690" spans="1:29" x14ac:dyDescent="0.2">
      <c r="A690" s="5" t="s">
        <v>2711</v>
      </c>
      <c r="B690" s="21" t="str">
        <f>VLOOKUP(A690,Sheet!B$3:G$2921,2,0)</f>
        <v>Анкерний болт ЕТКД 12х160 Metalvis
920Е312А6</v>
      </c>
      <c r="C690" s="22" t="str">
        <f>VLOOKUP(A690,Sheet!B$3:G$2921,3,0)</f>
        <v>100шт</v>
      </c>
      <c r="D690" s="23">
        <v>0.06</v>
      </c>
      <c r="E690" s="24">
        <f>VLOOKUP(A690,N$3:S$1271,4,FALSE)</f>
        <v>0.06</v>
      </c>
      <c r="F690" s="30">
        <f t="shared" si="60"/>
        <v>0</v>
      </c>
      <c r="G690" s="25">
        <f>VLOOKUP(A690,Sheet!B$3:G$2921,5,0)</f>
        <v>2186.12</v>
      </c>
      <c r="H690" s="24">
        <f>VLOOKUP(A690,N$3:S$1271,5,FALSE)</f>
        <v>2143.3000000000002</v>
      </c>
      <c r="I690" s="30">
        <f t="shared" si="61"/>
        <v>42.819999999999709</v>
      </c>
      <c r="J690" s="25">
        <f>VLOOKUP(A690,Sheet!B$3:G$2921,6,0)</f>
        <v>43.72</v>
      </c>
      <c r="K690" s="26">
        <f t="shared" si="62"/>
        <v>42.87</v>
      </c>
      <c r="L690" s="30">
        <f t="shared" si="63"/>
        <v>0.85000000000000142</v>
      </c>
      <c r="N690" t="s">
        <v>2954</v>
      </c>
      <c r="O690" t="s">
        <v>3763</v>
      </c>
      <c r="P690" t="s">
        <v>43</v>
      </c>
      <c r="Q690">
        <v>13.525600000000001</v>
      </c>
      <c r="R690">
        <v>1332.81</v>
      </c>
      <c r="S690">
        <v>6298.33</v>
      </c>
      <c r="V690" t="str">
        <f t="shared" si="64"/>
        <v>ЕН11-11-14К=4</v>
      </c>
      <c r="W690" t="e">
        <f t="shared" si="65"/>
        <v>#N/A</v>
      </c>
      <c r="X690" t="s">
        <v>3763</v>
      </c>
      <c r="Y690" s="7" t="s">
        <v>43</v>
      </c>
      <c r="Z690" s="7">
        <v>13.525600000000001</v>
      </c>
      <c r="AA690" s="7">
        <v>1332.81</v>
      </c>
      <c r="AB690" s="37">
        <v>6298.33</v>
      </c>
      <c r="AC690" s="37">
        <v>6298.33</v>
      </c>
    </row>
    <row r="691" spans="1:29" x14ac:dyDescent="0.2">
      <c r="A691" s="5" t="s">
        <v>2704</v>
      </c>
      <c r="B691" s="21" t="str">
        <f>VLOOKUP(A691,Sheet!B$3:G$2921,2,0)</f>
        <v>Кріпеж Технониколь №1</v>
      </c>
      <c r="C691" s="22" t="str">
        <f>VLOOKUP(A691,Sheet!B$3:G$2921,3,0)</f>
        <v>шт</v>
      </c>
      <c r="D691" s="23">
        <v>244.8</v>
      </c>
      <c r="E691" s="24" t="e">
        <f>VLOOKUP(A691,N$3:S$1271,4,FALSE)</f>
        <v>#N/A</v>
      </c>
      <c r="F691" s="30">
        <f t="shared" si="60"/>
        <v>244.8</v>
      </c>
      <c r="G691" s="25">
        <f>VLOOKUP(A691,Sheet!B$3:G$2921,5,0)</f>
        <v>4.53</v>
      </c>
      <c r="H691" s="24" t="e">
        <f>VLOOKUP(A691,N$3:S$1271,5,FALSE)</f>
        <v>#N/A</v>
      </c>
      <c r="I691" s="30">
        <f t="shared" si="61"/>
        <v>4.53</v>
      </c>
      <c r="J691" s="25">
        <f>VLOOKUP(A691,Sheet!B$3:G$2921,6,0)</f>
        <v>1108.94</v>
      </c>
      <c r="K691" s="26" t="e">
        <f t="shared" si="62"/>
        <v>#N/A</v>
      </c>
      <c r="L691" s="30">
        <f t="shared" si="63"/>
        <v>1108.94</v>
      </c>
      <c r="N691" t="s">
        <v>2955</v>
      </c>
      <c r="O691" t="s">
        <v>3764</v>
      </c>
      <c r="P691" t="s">
        <v>43</v>
      </c>
      <c r="Q691">
        <v>2.7650999999999999</v>
      </c>
      <c r="R691">
        <v>2332.42</v>
      </c>
      <c r="S691">
        <v>6449.37</v>
      </c>
      <c r="V691" t="str">
        <f t="shared" si="64"/>
        <v>ЕН11-11-14К=7</v>
      </c>
      <c r="W691" t="e">
        <f t="shared" si="65"/>
        <v>#N/A</v>
      </c>
      <c r="X691" t="s">
        <v>3764</v>
      </c>
      <c r="Y691" s="7" t="s">
        <v>43</v>
      </c>
      <c r="Z691" s="7">
        <v>2.7650999999999999</v>
      </c>
      <c r="AA691" s="7">
        <v>2332.42</v>
      </c>
      <c r="AB691" s="37">
        <v>6449.37</v>
      </c>
      <c r="AC691" s="37">
        <v>6449.37</v>
      </c>
    </row>
    <row r="692" spans="1:29" x14ac:dyDescent="0.2">
      <c r="A692" s="5" t="s">
        <v>2639</v>
      </c>
      <c r="B692" s="21" t="str">
        <f>VLOOKUP(A692,Sheet!B$3:G$2921,2,0)</f>
        <v>Дюбель-шурупи 100х10мм</v>
      </c>
      <c r="C692" s="22" t="str">
        <f>VLOOKUP(A692,Sheet!B$3:G$2921,3,0)</f>
        <v>шт</v>
      </c>
      <c r="D692" s="23">
        <v>182</v>
      </c>
      <c r="E692" s="24" t="e">
        <f>VLOOKUP(A692,N$3:S$1271,4,FALSE)</f>
        <v>#N/A</v>
      </c>
      <c r="F692" s="30">
        <f t="shared" si="60"/>
        <v>182</v>
      </c>
      <c r="G692" s="25">
        <f>VLOOKUP(A692,Sheet!B$3:G$2921,5,0)</f>
        <v>4.45</v>
      </c>
      <c r="H692" s="24" t="e">
        <f>VLOOKUP(A692,N$3:S$1271,5,FALSE)</f>
        <v>#N/A</v>
      </c>
      <c r="I692" s="30">
        <f t="shared" si="61"/>
        <v>4.45</v>
      </c>
      <c r="J692" s="25">
        <f>VLOOKUP(A692,Sheet!B$3:G$2921,6,0)</f>
        <v>809.9</v>
      </c>
      <c r="K692" s="26" t="e">
        <f t="shared" si="62"/>
        <v>#N/A</v>
      </c>
      <c r="L692" s="30">
        <f t="shared" si="63"/>
        <v>809.9</v>
      </c>
      <c r="N692" t="s">
        <v>2956</v>
      </c>
      <c r="O692" t="s">
        <v>3765</v>
      </c>
      <c r="P692" t="s">
        <v>43</v>
      </c>
      <c r="Q692">
        <v>8.7451000000000008</v>
      </c>
      <c r="R692">
        <v>1102.73</v>
      </c>
      <c r="S692">
        <v>6594.33</v>
      </c>
      <c r="V692" t="str">
        <f t="shared" si="64"/>
        <v>ЕН11-11-18</v>
      </c>
      <c r="W692" t="e">
        <f t="shared" si="65"/>
        <v>#N/A</v>
      </c>
      <c r="X692" t="s">
        <v>3765</v>
      </c>
      <c r="Y692" s="7" t="s">
        <v>43</v>
      </c>
      <c r="Z692" s="7">
        <v>8.7451000000000008</v>
      </c>
      <c r="AA692" s="7">
        <v>1102.73</v>
      </c>
      <c r="AB692" s="37">
        <v>6594.33</v>
      </c>
      <c r="AC692" s="37">
        <v>6594.33</v>
      </c>
    </row>
    <row r="693" spans="1:29" x14ac:dyDescent="0.2">
      <c r="A693" s="5" t="s">
        <v>2708</v>
      </c>
      <c r="B693" s="21" t="str">
        <f>VLOOKUP(A693,Sheet!B$3:G$2921,2,0)</f>
        <v>Анкер ETKD M16x160 METALVIS 920E316A6</v>
      </c>
      <c r="C693" s="22" t="str">
        <f>VLOOKUP(A693,Sheet!B$3:G$2921,3,0)</f>
        <v>шт</v>
      </c>
      <c r="D693" s="23">
        <v>6</v>
      </c>
      <c r="E693" s="24" t="e">
        <f>VLOOKUP(A693,N$3:S$1271,4,FALSE)</f>
        <v>#N/A</v>
      </c>
      <c r="F693" s="30">
        <f t="shared" si="60"/>
        <v>6</v>
      </c>
      <c r="G693" s="25">
        <f>VLOOKUP(A693,Sheet!B$3:G$2921,5,0)</f>
        <v>39.49</v>
      </c>
      <c r="H693" s="24" t="e">
        <f>VLOOKUP(A693,N$3:S$1271,5,FALSE)</f>
        <v>#N/A</v>
      </c>
      <c r="I693" s="30">
        <f t="shared" si="61"/>
        <v>39.49</v>
      </c>
      <c r="J693" s="25">
        <f>VLOOKUP(A693,Sheet!B$3:G$2921,6,0)</f>
        <v>236.94</v>
      </c>
      <c r="K693" s="26" t="e">
        <f t="shared" si="62"/>
        <v>#N/A</v>
      </c>
      <c r="L693" s="30">
        <f t="shared" si="63"/>
        <v>236.94</v>
      </c>
      <c r="N693" t="s">
        <v>4851</v>
      </c>
      <c r="O693" t="s">
        <v>3766</v>
      </c>
      <c r="P693" t="s">
        <v>43</v>
      </c>
      <c r="Q693">
        <v>0.28670000000000001</v>
      </c>
      <c r="R693">
        <v>2823.75</v>
      </c>
      <c r="S693">
        <v>809.57</v>
      </c>
      <c r="V693" t="str">
        <f t="shared" si="64"/>
        <v>ЕН11-11-1кдем.=0,8</v>
      </c>
      <c r="W693" t="e">
        <f t="shared" si="65"/>
        <v>#N/A</v>
      </c>
      <c r="X693" t="s">
        <v>3766</v>
      </c>
      <c r="Y693" s="7" t="s">
        <v>43</v>
      </c>
      <c r="Z693" s="7">
        <v>0.28670000000000001</v>
      </c>
      <c r="AA693" s="7">
        <v>2823.75</v>
      </c>
      <c r="AB693" s="37">
        <v>809.57</v>
      </c>
      <c r="AC693" s="37">
        <v>809.57</v>
      </c>
    </row>
    <row r="694" spans="1:29" x14ac:dyDescent="0.2">
      <c r="A694" s="5" t="s">
        <v>329</v>
      </c>
      <c r="B694" s="21" t="str">
        <f>VLOOKUP(A694,Sheet!B$3:G$2921,2,0)</f>
        <v>Клеюча сумiш для керамiчної плитки Ceresit
СМ 11</v>
      </c>
      <c r="C694" s="22" t="str">
        <f>VLOOKUP(A694,Sheet!B$3:G$2921,3,0)</f>
        <v>кг</v>
      </c>
      <c r="D694" s="23">
        <v>3585.6079999999997</v>
      </c>
      <c r="E694" s="24" t="e">
        <f>VLOOKUP(A694,N$3:S$1271,4,FALSE)</f>
        <v>#N/A</v>
      </c>
      <c r="F694" s="30">
        <f t="shared" si="60"/>
        <v>3585.6079999999997</v>
      </c>
      <c r="G694" s="25">
        <f>VLOOKUP(A694,Sheet!B$3:G$2921,5,0)</f>
        <v>14.23</v>
      </c>
      <c r="H694" s="24" t="e">
        <f>VLOOKUP(A694,N$3:S$1271,5,FALSE)</f>
        <v>#N/A</v>
      </c>
      <c r="I694" s="30">
        <f t="shared" si="61"/>
        <v>14.23</v>
      </c>
      <c r="J694" s="25">
        <f>VLOOKUP(A694,Sheet!B$3:G$2921,6,0)</f>
        <v>44794.22</v>
      </c>
      <c r="K694" s="26" t="e">
        <f t="shared" si="62"/>
        <v>#N/A</v>
      </c>
      <c r="L694" s="30">
        <f t="shared" si="63"/>
        <v>44794.22</v>
      </c>
      <c r="N694" t="s">
        <v>4852</v>
      </c>
      <c r="O694" t="s">
        <v>3767</v>
      </c>
      <c r="P694" t="s">
        <v>43</v>
      </c>
      <c r="Q694">
        <v>0.20770000000000002</v>
      </c>
      <c r="R694">
        <v>943.76</v>
      </c>
      <c r="S694">
        <v>196.02</v>
      </c>
      <c r="V694" t="str">
        <f t="shared" si="64"/>
        <v>ЕН11-11-2кдем.=0,8к=10</v>
      </c>
      <c r="W694" t="e">
        <f t="shared" si="65"/>
        <v>#N/A</v>
      </c>
      <c r="X694" t="s">
        <v>3767</v>
      </c>
      <c r="Y694" s="7" t="s">
        <v>43</v>
      </c>
      <c r="Z694" s="7">
        <v>0.20770000000000002</v>
      </c>
      <c r="AA694" s="7">
        <v>943.76</v>
      </c>
      <c r="AB694" s="37">
        <v>196.02</v>
      </c>
      <c r="AC694" s="37">
        <v>196.02</v>
      </c>
    </row>
    <row r="695" spans="1:29" x14ac:dyDescent="0.2">
      <c r="A695" s="5" t="s">
        <v>2690</v>
      </c>
      <c r="B695" s="21" t="str">
        <f>VLOOKUP(A695,Sheet!B$3:G$2921,2,0)</f>
        <v>Клеюча сумiш для плитки Кнауф
Флізенклебер</v>
      </c>
      <c r="C695" s="22" t="str">
        <f>VLOOKUP(A695,Sheet!B$3:G$2921,3,0)</f>
        <v>кг</v>
      </c>
      <c r="D695" s="23">
        <v>3341.0519999999997</v>
      </c>
      <c r="E695" s="24">
        <f>VLOOKUP(A695,N$3:S$1271,4,FALSE)</f>
        <v>1560</v>
      </c>
      <c r="F695" s="30">
        <f t="shared" si="60"/>
        <v>1781.0519999999997</v>
      </c>
      <c r="G695" s="25">
        <f>VLOOKUP(A695,Sheet!B$3:G$2921,5,0)</f>
        <v>4.42</v>
      </c>
      <c r="H695" s="24">
        <f>VLOOKUP(A695,N$3:S$1271,5,FALSE)</f>
        <v>15.34</v>
      </c>
      <c r="I695" s="30">
        <f t="shared" si="61"/>
        <v>-10.92</v>
      </c>
      <c r="J695" s="25">
        <f>VLOOKUP(A695,Sheet!B$3:G$2921,6,0)</f>
        <v>541.27</v>
      </c>
      <c r="K695" s="26">
        <f t="shared" si="62"/>
        <v>23926.66</v>
      </c>
      <c r="L695" s="30">
        <f t="shared" si="63"/>
        <v>-23385.39</v>
      </c>
      <c r="N695" t="s">
        <v>4853</v>
      </c>
      <c r="O695" t="s">
        <v>3768</v>
      </c>
      <c r="P695" t="s">
        <v>43</v>
      </c>
      <c r="Q695">
        <v>7.9000000000000001E-2</v>
      </c>
      <c r="R695">
        <v>566.26</v>
      </c>
      <c r="S695">
        <v>44.73</v>
      </c>
      <c r="V695" t="str">
        <f t="shared" si="64"/>
        <v>ЕН11-11-2кдем.=0,8к=6</v>
      </c>
      <c r="W695" t="e">
        <f t="shared" si="65"/>
        <v>#N/A</v>
      </c>
      <c r="X695" t="s">
        <v>3768</v>
      </c>
      <c r="Y695" s="7" t="s">
        <v>43</v>
      </c>
      <c r="Z695" s="7">
        <v>7.9000000000000001E-2</v>
      </c>
      <c r="AA695" s="7">
        <v>566.26</v>
      </c>
      <c r="AB695" s="37">
        <v>44.73</v>
      </c>
      <c r="AC695" s="37">
        <v>44.73</v>
      </c>
    </row>
    <row r="696" spans="1:29" x14ac:dyDescent="0.2">
      <c r="A696" s="5" t="s">
        <v>658</v>
      </c>
      <c r="B696" s="21" t="str">
        <f>VLOOKUP(A696,Sheet!B$3:G$2921,2,0)</f>
        <v>Клеюча сумiш Ceresit СМ 17</v>
      </c>
      <c r="C696" s="22" t="str">
        <f>VLOOKUP(A696,Sheet!B$3:G$2921,3,0)</f>
        <v>кг</v>
      </c>
      <c r="D696" s="23">
        <v>25.064</v>
      </c>
      <c r="E696" s="24" t="e">
        <f>VLOOKUP(A696,N$3:S$1271,4,FALSE)</f>
        <v>#N/A</v>
      </c>
      <c r="F696" s="30">
        <f t="shared" si="60"/>
        <v>25.064</v>
      </c>
      <c r="G696" s="25">
        <f>VLOOKUP(A696,Sheet!B$3:G$2921,5,0)</f>
        <v>32.340000000000003</v>
      </c>
      <c r="H696" s="24" t="e">
        <f>VLOOKUP(A696,N$3:S$1271,5,FALSE)</f>
        <v>#N/A</v>
      </c>
      <c r="I696" s="30">
        <f t="shared" si="61"/>
        <v>32.340000000000003</v>
      </c>
      <c r="J696" s="25">
        <f>VLOOKUP(A696,Sheet!B$3:G$2921,6,0)</f>
        <v>221.98</v>
      </c>
      <c r="K696" s="26" t="e">
        <f t="shared" si="62"/>
        <v>#N/A</v>
      </c>
      <c r="L696" s="30">
        <f t="shared" si="63"/>
        <v>221.98</v>
      </c>
      <c r="N696" t="s">
        <v>2957</v>
      </c>
      <c r="O696" t="s">
        <v>3769</v>
      </c>
      <c r="P696" t="s">
        <v>43</v>
      </c>
      <c r="Q696">
        <v>8.7451000000000008</v>
      </c>
      <c r="R696">
        <v>4321.33</v>
      </c>
      <c r="S696">
        <v>25841.55</v>
      </c>
      <c r="V696" s="33" t="str">
        <f t="shared" si="64"/>
        <v>ЕН11-11-2к=2</v>
      </c>
      <c r="W696" s="33" t="str">
        <f t="shared" si="65"/>
        <v>ЕН11-11-2к=2</v>
      </c>
      <c r="X696" s="33" t="s">
        <v>3769</v>
      </c>
      <c r="Y696" s="34" t="s">
        <v>43</v>
      </c>
      <c r="Z696" s="34">
        <v>8.7451000000000008</v>
      </c>
      <c r="AA696" s="34">
        <v>4321.33</v>
      </c>
      <c r="AB696" s="34">
        <v>25841.55</v>
      </c>
      <c r="AC696" s="34">
        <v>0</v>
      </c>
    </row>
    <row r="697" spans="1:29" x14ac:dyDescent="0.2">
      <c r="A697" s="5" t="s">
        <v>2654</v>
      </c>
      <c r="B697" s="21" t="str">
        <f>VLOOKUP(A697,Sheet!B$3:G$2921,2,0)</f>
        <v>Клей універсальний Thomsit L240D</v>
      </c>
      <c r="C697" s="22" t="str">
        <f>VLOOKUP(A697,Sheet!B$3:G$2921,3,0)</f>
        <v>кг</v>
      </c>
      <c r="D697" s="23">
        <v>41.626440000000002</v>
      </c>
      <c r="E697" s="24" t="e">
        <f>VLOOKUP(A697,N$3:S$1271,4,FALSE)</f>
        <v>#N/A</v>
      </c>
      <c r="F697" s="30">
        <f t="shared" si="60"/>
        <v>41.626440000000002</v>
      </c>
      <c r="G697" s="25">
        <f>VLOOKUP(A697,Sheet!B$3:G$2921,5,0)</f>
        <v>191.75</v>
      </c>
      <c r="H697" s="24" t="e">
        <f>VLOOKUP(A697,N$3:S$1271,5,FALSE)</f>
        <v>#N/A</v>
      </c>
      <c r="I697" s="30">
        <f t="shared" si="61"/>
        <v>191.75</v>
      </c>
      <c r="J697" s="25">
        <f>VLOOKUP(A697,Sheet!B$3:G$2921,6,0)</f>
        <v>7407.2</v>
      </c>
      <c r="K697" s="26" t="e">
        <f t="shared" si="62"/>
        <v>#N/A</v>
      </c>
      <c r="L697" s="30">
        <f t="shared" si="63"/>
        <v>7407.2</v>
      </c>
      <c r="N697" t="s">
        <v>2958</v>
      </c>
      <c r="O697" t="s">
        <v>3770</v>
      </c>
      <c r="P697" t="s">
        <v>43</v>
      </c>
      <c r="Q697">
        <v>2.6798999999999999</v>
      </c>
      <c r="R697">
        <v>8170.78</v>
      </c>
      <c r="S697">
        <v>13769.4</v>
      </c>
      <c r="V697" t="str">
        <f t="shared" si="64"/>
        <v>ЕН11-11-2К=4</v>
      </c>
      <c r="W697" t="e">
        <f t="shared" si="65"/>
        <v>#N/A</v>
      </c>
      <c r="X697" t="s">
        <v>3770</v>
      </c>
      <c r="Y697" s="7" t="s">
        <v>43</v>
      </c>
      <c r="Z697" s="7">
        <v>2.6798999999999999</v>
      </c>
      <c r="AA697" s="7">
        <v>8170.78</v>
      </c>
      <c r="AB697" s="37">
        <v>13769.4</v>
      </c>
      <c r="AC697" s="37">
        <v>13769.4</v>
      </c>
    </row>
    <row r="698" spans="1:29" x14ac:dyDescent="0.2">
      <c r="A698" s="5" t="s">
        <v>560</v>
      </c>
      <c r="B698" s="21" t="str">
        <f>VLOOKUP(A698,Sheet!B$3:G$2921,2,0)</f>
        <v>Кольоровий шов 2-5мм Baumit PremiumFuge</v>
      </c>
      <c r="C698" s="22" t="str">
        <f>VLOOKUP(A698,Sheet!B$3:G$2921,3,0)</f>
        <v>кг</v>
      </c>
      <c r="D698" s="23">
        <v>94.884799999999998</v>
      </c>
      <c r="E698" s="24" t="e">
        <f>VLOOKUP(A698,N$3:S$1271,4,FALSE)</f>
        <v>#N/A</v>
      </c>
      <c r="F698" s="30">
        <f t="shared" si="60"/>
        <v>94.884799999999998</v>
      </c>
      <c r="G698" s="25">
        <f>VLOOKUP(A698,Sheet!B$3:G$2921,5,0)</f>
        <v>119.53</v>
      </c>
      <c r="H698" s="24" t="e">
        <f>VLOOKUP(A698,N$3:S$1271,5,FALSE)</f>
        <v>#N/A</v>
      </c>
      <c r="I698" s="30">
        <f t="shared" si="61"/>
        <v>119.53</v>
      </c>
      <c r="J698" s="25">
        <f>VLOOKUP(A698,Sheet!B$3:G$2921,6,0)</f>
        <v>1861.61</v>
      </c>
      <c r="K698" s="26" t="e">
        <f t="shared" si="62"/>
        <v>#N/A</v>
      </c>
      <c r="L698" s="30">
        <f t="shared" si="63"/>
        <v>1861.61</v>
      </c>
      <c r="N698" t="s">
        <v>2959</v>
      </c>
      <c r="O698" t="s">
        <v>3771</v>
      </c>
      <c r="P698" t="s">
        <v>43</v>
      </c>
      <c r="Q698">
        <v>8.7451000000000008</v>
      </c>
      <c r="R698">
        <v>10803.33</v>
      </c>
      <c r="S698">
        <v>51052.22</v>
      </c>
      <c r="V698" t="str">
        <f t="shared" si="64"/>
        <v>ЕН11-11-2К=5</v>
      </c>
      <c r="W698" t="e">
        <f t="shared" si="65"/>
        <v>#N/A</v>
      </c>
      <c r="X698" t="s">
        <v>3771</v>
      </c>
      <c r="Y698" s="7" t="s">
        <v>43</v>
      </c>
      <c r="Z698" s="7">
        <v>8.7451000000000008</v>
      </c>
      <c r="AA698" s="7">
        <v>10803.33</v>
      </c>
      <c r="AB698" s="37">
        <v>51052.22</v>
      </c>
      <c r="AC698" s="37">
        <v>51052.22</v>
      </c>
    </row>
    <row r="699" spans="1:29" x14ac:dyDescent="0.2">
      <c r="A699" s="5" t="s">
        <v>334</v>
      </c>
      <c r="B699" s="21" t="str">
        <f>VLOOKUP(A699,Sheet!B$3:G$2921,2,0)</f>
        <v>Еластичний водостiйкий кольоровий шов до
5 мм Ceresit СЕ 40 aguastatic</v>
      </c>
      <c r="C699" s="22" t="str">
        <f>VLOOKUP(A699,Sheet!B$3:G$2921,3,0)</f>
        <v>кг</v>
      </c>
      <c r="D699" s="23">
        <v>40.423199999999994</v>
      </c>
      <c r="E699" s="24" t="e">
        <f>VLOOKUP(A699,N$3:S$1271,4,FALSE)</f>
        <v>#N/A</v>
      </c>
      <c r="F699" s="30">
        <f t="shared" si="60"/>
        <v>40.423199999999994</v>
      </c>
      <c r="G699" s="25">
        <f>VLOOKUP(A699,Sheet!B$3:G$2921,5,0)</f>
        <v>90.89</v>
      </c>
      <c r="H699" s="24" t="e">
        <f>VLOOKUP(A699,N$3:S$1271,5,FALSE)</f>
        <v>#N/A</v>
      </c>
      <c r="I699" s="30">
        <f t="shared" si="61"/>
        <v>90.89</v>
      </c>
      <c r="J699" s="25">
        <f>VLOOKUP(A699,Sheet!B$3:G$2921,6,0)</f>
        <v>24979.61</v>
      </c>
      <c r="K699" s="26" t="e">
        <f t="shared" si="62"/>
        <v>#N/A</v>
      </c>
      <c r="L699" s="30">
        <f t="shared" si="63"/>
        <v>24979.61</v>
      </c>
      <c r="N699" t="s">
        <v>2960</v>
      </c>
      <c r="O699" t="s">
        <v>3772</v>
      </c>
      <c r="P699" t="s">
        <v>43</v>
      </c>
      <c r="Q699">
        <v>0.13500000000000001</v>
      </c>
      <c r="R699">
        <v>16776.240000000002</v>
      </c>
      <c r="S699">
        <v>2264.79</v>
      </c>
      <c r="V699" t="str">
        <f t="shared" si="64"/>
        <v>ЕН11-11-2К=7</v>
      </c>
      <c r="W699" t="e">
        <f t="shared" si="65"/>
        <v>#N/A</v>
      </c>
      <c r="X699" t="s">
        <v>3772</v>
      </c>
      <c r="Y699" s="7" t="s">
        <v>43</v>
      </c>
      <c r="Z699" s="7">
        <v>0.13500000000000001</v>
      </c>
      <c r="AA699" s="7">
        <v>16776.240000000002</v>
      </c>
      <c r="AB699" s="37">
        <v>2264.79</v>
      </c>
      <c r="AC699" s="37">
        <v>2264.79</v>
      </c>
    </row>
    <row r="700" spans="1:29" x14ac:dyDescent="0.2">
      <c r="A700" s="5" t="s">
        <v>2673</v>
      </c>
      <c r="B700" s="21" t="str">
        <f>VLOOKUP(A700,Sheet!B$3:G$2921,2,0)</f>
        <v>Клей для швiв AQUAPANEL Fugenkleber
(PU) 310мл</v>
      </c>
      <c r="C700" s="22" t="str">
        <f>VLOOKUP(A700,Sheet!B$3:G$2921,3,0)</f>
        <v>шт</v>
      </c>
      <c r="D700" s="23">
        <v>64</v>
      </c>
      <c r="E700" s="24" t="e">
        <f>VLOOKUP(A700,N$3:S$1271,4,FALSE)</f>
        <v>#N/A</v>
      </c>
      <c r="F700" s="30">
        <f t="shared" si="60"/>
        <v>64</v>
      </c>
      <c r="G700" s="25">
        <f>VLOOKUP(A700,Sheet!B$3:G$2921,5,0)</f>
        <v>362.44</v>
      </c>
      <c r="H700" s="24" t="e">
        <f>VLOOKUP(A700,N$3:S$1271,5,FALSE)</f>
        <v>#N/A</v>
      </c>
      <c r="I700" s="30">
        <f t="shared" si="61"/>
        <v>362.44</v>
      </c>
      <c r="J700" s="25">
        <f>VLOOKUP(A700,Sheet!B$3:G$2921,6,0)</f>
        <v>2537.08</v>
      </c>
      <c r="K700" s="26" t="e">
        <f t="shared" si="62"/>
        <v>#N/A</v>
      </c>
      <c r="L700" s="30">
        <f t="shared" si="63"/>
        <v>2537.08</v>
      </c>
      <c r="N700" t="s">
        <v>1945</v>
      </c>
      <c r="O700" t="s">
        <v>3773</v>
      </c>
      <c r="P700" t="s">
        <v>43</v>
      </c>
      <c r="Q700">
        <v>0.2</v>
      </c>
      <c r="R700">
        <v>10051.719999999999</v>
      </c>
      <c r="S700">
        <v>2010.34</v>
      </c>
      <c r="V700" s="33" t="str">
        <f t="shared" si="64"/>
        <v>ЕН11-11-7</v>
      </c>
      <c r="W700" s="33" t="str">
        <f t="shared" si="65"/>
        <v>ЕН11-11-7</v>
      </c>
      <c r="X700" s="33" t="s">
        <v>3773</v>
      </c>
      <c r="Y700" s="34" t="s">
        <v>43</v>
      </c>
      <c r="Z700" s="34">
        <v>0.2</v>
      </c>
      <c r="AA700" s="34">
        <v>10051.719999999999</v>
      </c>
      <c r="AB700" s="34">
        <v>2010.34</v>
      </c>
      <c r="AC700" s="34">
        <v>0</v>
      </c>
    </row>
    <row r="701" spans="1:29" x14ac:dyDescent="0.2">
      <c r="A701" s="5" t="s">
        <v>356</v>
      </c>
      <c r="B701" s="21" t="str">
        <f>VLOOKUP(A701,Sheet!B$3:G$2921,2,0)</f>
        <v>Гiдроiзоляцiйна сумiш (жорстка) Ceresit CR
65</v>
      </c>
      <c r="C701" s="22" t="str">
        <f>VLOOKUP(A701,Sheet!B$3:G$2921,3,0)</f>
        <v>кг</v>
      </c>
      <c r="D701" s="23">
        <v>354.4</v>
      </c>
      <c r="E701" s="24" t="e">
        <f>VLOOKUP(A701,N$3:S$1271,4,FALSE)</f>
        <v>#N/A</v>
      </c>
      <c r="F701" s="30">
        <f t="shared" si="60"/>
        <v>354.4</v>
      </c>
      <c r="G701" s="25">
        <f>VLOOKUP(A701,Sheet!B$3:G$2921,5,0)</f>
        <v>21.2</v>
      </c>
      <c r="H701" s="24" t="e">
        <f>VLOOKUP(A701,N$3:S$1271,5,FALSE)</f>
        <v>#N/A</v>
      </c>
      <c r="I701" s="30">
        <f t="shared" si="61"/>
        <v>21.2</v>
      </c>
      <c r="J701" s="25">
        <f>VLOOKUP(A701,Sheet!B$3:G$2921,6,0)</f>
        <v>7513.28</v>
      </c>
      <c r="K701" s="26" t="e">
        <f t="shared" si="62"/>
        <v>#N/A</v>
      </c>
      <c r="L701" s="30">
        <f t="shared" si="63"/>
        <v>7513.28</v>
      </c>
      <c r="N701" t="s">
        <v>2498</v>
      </c>
      <c r="O701" t="s">
        <v>3774</v>
      </c>
      <c r="P701" t="s">
        <v>43</v>
      </c>
      <c r="Q701">
        <v>0.2</v>
      </c>
      <c r="R701">
        <v>8340.7099999999991</v>
      </c>
      <c r="S701">
        <v>1668.14</v>
      </c>
      <c r="V701" s="33" t="str">
        <f t="shared" si="64"/>
        <v>ЕН11-11-8к=6</v>
      </c>
      <c r="W701" s="33" t="str">
        <f t="shared" si="65"/>
        <v>ЕН11-11-8к=6</v>
      </c>
      <c r="X701" s="33" t="s">
        <v>3774</v>
      </c>
      <c r="Y701" s="34" t="s">
        <v>43</v>
      </c>
      <c r="Z701" s="34">
        <v>0.2</v>
      </c>
      <c r="AA701" s="34">
        <v>8340.7099999999991</v>
      </c>
      <c r="AB701" s="34">
        <v>1668.14</v>
      </c>
      <c r="AC701" s="34">
        <v>0</v>
      </c>
    </row>
    <row r="702" spans="1:29" x14ac:dyDescent="0.2">
      <c r="A702" s="5" t="s">
        <v>1984</v>
      </c>
      <c r="B702" s="21" t="str">
        <f>VLOOKUP(A702,Sheet!B$3:G$2921,2,0)</f>
        <v>Самовирiвнювальна сумiш 2-10 мм Ceresit
СN 72</v>
      </c>
      <c r="C702" s="22" t="str">
        <f>VLOOKUP(A702,Sheet!B$3:G$2921,3,0)</f>
        <v>кг</v>
      </c>
      <c r="D702" s="23">
        <v>8992.9599999999991</v>
      </c>
      <c r="E702" s="24" t="e">
        <f>VLOOKUP(A702,N$3:S$1271,4,FALSE)</f>
        <v>#N/A</v>
      </c>
      <c r="F702" s="30">
        <f t="shared" si="60"/>
        <v>8992.9599999999991</v>
      </c>
      <c r="G702" s="25">
        <f>VLOOKUP(A702,Sheet!B$3:G$2921,5,0)</f>
        <v>38.270000000000003</v>
      </c>
      <c r="H702" s="24" t="e">
        <f>VLOOKUP(A702,N$3:S$1271,5,FALSE)</f>
        <v>#N/A</v>
      </c>
      <c r="I702" s="30">
        <f t="shared" si="61"/>
        <v>38.270000000000003</v>
      </c>
      <c r="J702" s="25">
        <f>VLOOKUP(A702,Sheet!B$3:G$2921,6,0)</f>
        <v>68934.990000000005</v>
      </c>
      <c r="K702" s="26" t="e">
        <f t="shared" si="62"/>
        <v>#N/A</v>
      </c>
      <c r="L702" s="30">
        <f t="shared" si="63"/>
        <v>68934.990000000005</v>
      </c>
      <c r="N702" t="s">
        <v>2961</v>
      </c>
      <c r="O702" t="s">
        <v>3775</v>
      </c>
      <c r="P702" t="s">
        <v>43</v>
      </c>
      <c r="Q702">
        <v>6.35</v>
      </c>
      <c r="R702">
        <v>6045.44</v>
      </c>
      <c r="S702">
        <v>38388.54</v>
      </c>
      <c r="V702" t="str">
        <f t="shared" si="64"/>
        <v>ЕН11-15-7</v>
      </c>
      <c r="W702" t="e">
        <f t="shared" si="65"/>
        <v>#N/A</v>
      </c>
      <c r="X702" t="s">
        <v>3775</v>
      </c>
      <c r="Y702" s="7" t="s">
        <v>43</v>
      </c>
      <c r="Z702" s="7">
        <v>6.35</v>
      </c>
      <c r="AA702" s="7">
        <v>6045.44</v>
      </c>
      <c r="AB702" s="37">
        <v>38388.54</v>
      </c>
      <c r="AC702" s="37">
        <v>38388.54</v>
      </c>
    </row>
    <row r="703" spans="1:29" x14ac:dyDescent="0.2">
      <c r="A703" s="5" t="s">
        <v>1988</v>
      </c>
      <c r="B703" s="21" t="str">
        <f>VLOOKUP(A703,Sheet!B$3:G$2921,2,0)</f>
        <v>Полiуретанове покриття для пiдлог з
помiрним навантаженням Ceresit СF 72</v>
      </c>
      <c r="C703" s="22" t="str">
        <f>VLOOKUP(A703,Sheet!B$3:G$2921,3,0)</f>
        <v>кг</v>
      </c>
      <c r="D703" s="23">
        <v>2222.5919999999996</v>
      </c>
      <c r="E703" s="24" t="e">
        <f>VLOOKUP(A703,N$3:S$1271,4,FALSE)</f>
        <v>#N/A</v>
      </c>
      <c r="F703" s="30">
        <f t="shared" si="60"/>
        <v>2222.5919999999996</v>
      </c>
      <c r="G703" s="25">
        <f>VLOOKUP(A703,Sheet!B$3:G$2921,5,0)</f>
        <v>554.12</v>
      </c>
      <c r="H703" s="24" t="e">
        <f>VLOOKUP(A703,N$3:S$1271,5,FALSE)</f>
        <v>#N/A</v>
      </c>
      <c r="I703" s="30">
        <f t="shared" si="61"/>
        <v>554.12</v>
      </c>
      <c r="J703" s="25">
        <f>VLOOKUP(A703,Sheet!B$3:G$2921,6,0)</f>
        <v>199625.05</v>
      </c>
      <c r="K703" s="26" t="e">
        <f t="shared" si="62"/>
        <v>#N/A</v>
      </c>
      <c r="L703" s="30">
        <f t="shared" si="63"/>
        <v>199625.05</v>
      </c>
      <c r="N703" t="s">
        <v>2962</v>
      </c>
      <c r="O703" t="s">
        <v>3776</v>
      </c>
      <c r="P703" t="s">
        <v>48</v>
      </c>
      <c r="Q703">
        <v>59.8</v>
      </c>
      <c r="R703">
        <v>7039.95</v>
      </c>
      <c r="S703">
        <v>420989.01</v>
      </c>
      <c r="V703" t="str">
        <f t="shared" si="64"/>
        <v>ЕН11-2-1</v>
      </c>
      <c r="W703" t="e">
        <f t="shared" si="65"/>
        <v>#N/A</v>
      </c>
      <c r="X703" t="s">
        <v>3776</v>
      </c>
      <c r="Y703" s="7" t="s">
        <v>48</v>
      </c>
      <c r="Z703" s="7">
        <v>59.8</v>
      </c>
      <c r="AA703" s="7">
        <v>7039.95</v>
      </c>
      <c r="AB703" s="37">
        <v>420989.01</v>
      </c>
      <c r="AC703" s="37">
        <v>420989.01</v>
      </c>
    </row>
    <row r="704" spans="1:29" x14ac:dyDescent="0.2">
      <c r="A704" s="5" t="s">
        <v>1986</v>
      </c>
      <c r="B704" s="21" t="str">
        <f>VLOOKUP(A704,Sheet!B$3:G$2921,2,0)</f>
        <v>Епоксидна грунтовка для бетонних i
залiзобетонних основ Ceresit СF 71</v>
      </c>
      <c r="C704" s="22" t="str">
        <f>VLOOKUP(A704,Sheet!B$3:G$2921,3,0)</f>
        <v>кг</v>
      </c>
      <c r="D704" s="23">
        <v>208.36799999999999</v>
      </c>
      <c r="E704" s="24" t="e">
        <f>VLOOKUP(A704,N$3:S$1271,4,FALSE)</f>
        <v>#N/A</v>
      </c>
      <c r="F704" s="30">
        <f t="shared" si="60"/>
        <v>208.36799999999999</v>
      </c>
      <c r="G704" s="25">
        <f>VLOOKUP(A704,Sheet!B$3:G$2921,5,0)</f>
        <v>712.22</v>
      </c>
      <c r="H704" s="24" t="e">
        <f>VLOOKUP(A704,N$3:S$1271,5,FALSE)</f>
        <v>#N/A</v>
      </c>
      <c r="I704" s="30">
        <f t="shared" si="61"/>
        <v>712.22</v>
      </c>
      <c r="J704" s="25">
        <f>VLOOKUP(A704,Sheet!B$3:G$2921,6,0)</f>
        <v>24054.52</v>
      </c>
      <c r="K704" s="26" t="e">
        <f t="shared" si="62"/>
        <v>#N/A</v>
      </c>
      <c r="L704" s="30">
        <f t="shared" si="63"/>
        <v>24054.52</v>
      </c>
      <c r="N704" t="s">
        <v>325</v>
      </c>
      <c r="O704" t="s">
        <v>3777</v>
      </c>
      <c r="P704" t="s">
        <v>43</v>
      </c>
      <c r="Q704">
        <v>2.1486000000000001</v>
      </c>
      <c r="R704">
        <v>11284.23</v>
      </c>
      <c r="S704">
        <v>19016.18</v>
      </c>
      <c r="V704" s="33" t="str">
        <f t="shared" si="64"/>
        <v>ЕН11-29-2</v>
      </c>
      <c r="W704" s="33" t="str">
        <f t="shared" si="65"/>
        <v>ЕН11-29-2</v>
      </c>
      <c r="X704" s="33" t="s">
        <v>3777</v>
      </c>
      <c r="Y704" s="34" t="s">
        <v>43</v>
      </c>
      <c r="Z704" s="34">
        <v>2.1486000000000001</v>
      </c>
      <c r="AA704" s="34">
        <v>11284.23</v>
      </c>
      <c r="AB704" s="34">
        <v>19016.18</v>
      </c>
      <c r="AC704" s="34">
        <v>0</v>
      </c>
    </row>
    <row r="705" spans="1:29" x14ac:dyDescent="0.2">
      <c r="A705" s="5" t="s">
        <v>2600</v>
      </c>
      <c r="B705" s="21" t="str">
        <f>VLOOKUP(A705,Sheet!B$3:G$2921,2,0)</f>
        <v>Клейова сумiш Baumit NivoFix</v>
      </c>
      <c r="C705" s="22" t="str">
        <f>VLOOKUP(A705,Sheet!B$3:G$2921,3,0)</f>
        <v>кг</v>
      </c>
      <c r="D705" s="23">
        <v>1382.1899999999998</v>
      </c>
      <c r="E705" s="24" t="e">
        <f>VLOOKUP(A705,N$3:S$1271,4,FALSE)</f>
        <v>#N/A</v>
      </c>
      <c r="F705" s="30">
        <f t="shared" si="60"/>
        <v>1382.1899999999998</v>
      </c>
      <c r="G705" s="25">
        <f>VLOOKUP(A705,Sheet!B$3:G$2921,5,0)</f>
        <v>9.57</v>
      </c>
      <c r="H705" s="24" t="e">
        <f>VLOOKUP(A705,N$3:S$1271,5,FALSE)</f>
        <v>#N/A</v>
      </c>
      <c r="I705" s="30">
        <f t="shared" si="61"/>
        <v>9.57</v>
      </c>
      <c r="J705" s="25">
        <f>VLOOKUP(A705,Sheet!B$3:G$2921,6,0)</f>
        <v>853.64</v>
      </c>
      <c r="K705" s="26" t="e">
        <f t="shared" si="62"/>
        <v>#N/A</v>
      </c>
      <c r="L705" s="30">
        <f t="shared" si="63"/>
        <v>853.64</v>
      </c>
      <c r="N705" t="s">
        <v>2963</v>
      </c>
      <c r="O705" t="s">
        <v>3778</v>
      </c>
      <c r="P705" t="s">
        <v>43</v>
      </c>
      <c r="Q705">
        <v>1.3163</v>
      </c>
      <c r="R705">
        <v>51119.09</v>
      </c>
      <c r="S705">
        <v>50848.160000000003</v>
      </c>
      <c r="V705" t="str">
        <f t="shared" si="64"/>
        <v>ЕН11-33-8</v>
      </c>
      <c r="W705" t="e">
        <f t="shared" si="65"/>
        <v>#N/A</v>
      </c>
      <c r="X705" t="s">
        <v>3778</v>
      </c>
      <c r="Y705" s="7" t="s">
        <v>43</v>
      </c>
      <c r="Z705" s="7">
        <v>1.3163</v>
      </c>
      <c r="AA705" s="7">
        <v>51119.09</v>
      </c>
      <c r="AB705" s="37">
        <v>50848.160000000003</v>
      </c>
      <c r="AC705" s="37">
        <v>50848.160000000003</v>
      </c>
    </row>
    <row r="706" spans="1:29" x14ac:dyDescent="0.2">
      <c r="A706" s="5" t="s">
        <v>2706</v>
      </c>
      <c r="B706" s="21" t="str">
        <f>VLOOKUP(A706,Sheet!B$3:G$2921,2,0)</f>
        <v>Штукатурка Baumit MosaikTop</v>
      </c>
      <c r="C706" s="22" t="str">
        <f>VLOOKUP(A706,Sheet!B$3:G$2921,3,0)</f>
        <v>кг</v>
      </c>
      <c r="D706" s="23">
        <v>98.01</v>
      </c>
      <c r="E706" s="24" t="e">
        <f>VLOOKUP(A706,N$3:S$1271,4,FALSE)</f>
        <v>#N/A</v>
      </c>
      <c r="F706" s="30">
        <f t="shared" si="60"/>
        <v>98.01</v>
      </c>
      <c r="G706" s="25">
        <f>VLOOKUP(A706,Sheet!B$3:G$2921,5,0)</f>
        <v>116.86</v>
      </c>
      <c r="H706" s="24" t="e">
        <f>VLOOKUP(A706,N$3:S$1271,5,FALSE)</f>
        <v>#N/A</v>
      </c>
      <c r="I706" s="30">
        <f t="shared" si="61"/>
        <v>116.86</v>
      </c>
      <c r="J706" s="25">
        <f>VLOOKUP(A706,Sheet!B$3:G$2921,6,0)</f>
        <v>11453.45</v>
      </c>
      <c r="K706" s="26" t="e">
        <f t="shared" si="62"/>
        <v>#N/A</v>
      </c>
      <c r="L706" s="30">
        <f t="shared" si="63"/>
        <v>11453.45</v>
      </c>
      <c r="N706" t="s">
        <v>342</v>
      </c>
      <c r="O706" t="s">
        <v>3779</v>
      </c>
      <c r="P706" t="s">
        <v>43</v>
      </c>
      <c r="Q706">
        <v>16.790700000000001</v>
      </c>
      <c r="R706">
        <v>6295.73</v>
      </c>
      <c r="S706">
        <v>29751.1</v>
      </c>
      <c r="V706" s="33" t="str">
        <f t="shared" si="64"/>
        <v>ЕН11-39-3</v>
      </c>
      <c r="W706" s="33" t="str">
        <f t="shared" si="65"/>
        <v>ЕН11-39-3</v>
      </c>
      <c r="X706" s="33" t="s">
        <v>3779</v>
      </c>
      <c r="Y706" s="34" t="s">
        <v>43</v>
      </c>
      <c r="Z706" s="34">
        <v>16.790700000000001</v>
      </c>
      <c r="AA706" s="34">
        <v>6295.73</v>
      </c>
      <c r="AB706" s="34">
        <v>29751.1</v>
      </c>
      <c r="AC706" s="34">
        <v>0</v>
      </c>
    </row>
    <row r="707" spans="1:29" x14ac:dyDescent="0.2">
      <c r="A707" s="5" t="s">
        <v>2606</v>
      </c>
      <c r="B707" s="21" t="str">
        <f>VLOOKUP(A707,Sheet!B$3:G$2921,2,0)</f>
        <v>Штукатурка Baumit Nanopor Top (фактура
"баранец" 1,5мм)</v>
      </c>
      <c r="C707" s="22" t="str">
        <f>VLOOKUP(A707,Sheet!B$3:G$2921,3,0)</f>
        <v>кг</v>
      </c>
      <c r="D707" s="23">
        <v>178.2</v>
      </c>
      <c r="E707" s="24" t="e">
        <f>VLOOKUP(A707,N$3:S$1271,4,FALSE)</f>
        <v>#N/A</v>
      </c>
      <c r="F707" s="30">
        <f t="shared" si="60"/>
        <v>178.2</v>
      </c>
      <c r="G707" s="25">
        <f>VLOOKUP(A707,Sheet!B$3:G$2921,5,0)</f>
        <v>207.09</v>
      </c>
      <c r="H707" s="24" t="e">
        <f>VLOOKUP(A707,N$3:S$1271,5,FALSE)</f>
        <v>#N/A</v>
      </c>
      <c r="I707" s="30">
        <f t="shared" si="61"/>
        <v>207.09</v>
      </c>
      <c r="J707" s="25">
        <f>VLOOKUP(A707,Sheet!B$3:G$2921,6,0)</f>
        <v>36791.96</v>
      </c>
      <c r="K707" s="26" t="e">
        <f t="shared" si="62"/>
        <v>#N/A</v>
      </c>
      <c r="L707" s="30">
        <f t="shared" si="63"/>
        <v>36791.96</v>
      </c>
      <c r="N707" t="s">
        <v>352</v>
      </c>
      <c r="O707" t="s">
        <v>3780</v>
      </c>
      <c r="P707" t="s">
        <v>43</v>
      </c>
      <c r="Q707">
        <v>6.4296999999999995</v>
      </c>
      <c r="R707">
        <v>2245.9499999999998</v>
      </c>
      <c r="S707">
        <v>11903.54</v>
      </c>
      <c r="V707" s="33" t="str">
        <f t="shared" si="64"/>
        <v>ЕН11-4-5</v>
      </c>
      <c r="W707" s="33" t="str">
        <f t="shared" si="65"/>
        <v>ЕН11-4-5</v>
      </c>
      <c r="X707" s="33" t="s">
        <v>3780</v>
      </c>
      <c r="Y707" s="34" t="s">
        <v>43</v>
      </c>
      <c r="Z707" s="34">
        <v>6.4296999999999995</v>
      </c>
      <c r="AA707" s="34">
        <v>2245.9499999999998</v>
      </c>
      <c r="AB707" s="34">
        <v>11903.54</v>
      </c>
      <c r="AC707" s="34">
        <v>0</v>
      </c>
    </row>
    <row r="708" spans="1:29" x14ac:dyDescent="0.2">
      <c r="A708" s="5" t="s">
        <v>327</v>
      </c>
      <c r="B708" s="21" t="str">
        <f>VLOOKUP(A708,Sheet!B$3:G$2921,2,0)</f>
        <v>Грунтовка глибокопроникна Ceresit CT 17</v>
      </c>
      <c r="C708" s="22" t="str">
        <f>VLOOKUP(A708,Sheet!B$3:G$2921,3,0)</f>
        <v>л</v>
      </c>
      <c r="D708" s="23">
        <v>277.78399999999999</v>
      </c>
      <c r="E708" s="24" t="e">
        <f>VLOOKUP(A708,N$3:S$1271,4,FALSE)</f>
        <v>#N/A</v>
      </c>
      <c r="F708" s="30">
        <f t="shared" ref="F708:F771" si="66">IFERROR(D708-E708,D708)</f>
        <v>277.78399999999999</v>
      </c>
      <c r="G708" s="25">
        <f>VLOOKUP(A708,Sheet!B$3:G$2921,5,0)</f>
        <v>41.77</v>
      </c>
      <c r="H708" s="24" t="e">
        <f>VLOOKUP(A708,N$3:S$1271,5,FALSE)</f>
        <v>#N/A</v>
      </c>
      <c r="I708" s="30">
        <f t="shared" ref="I708:I771" si="67">IFERROR(G708-H708,G708)</f>
        <v>41.77</v>
      </c>
      <c r="J708" s="25">
        <f>VLOOKUP(A708,Sheet!B$3:G$2921,6,0)</f>
        <v>5057.18</v>
      </c>
      <c r="K708" s="26" t="e">
        <f t="shared" ref="K708:K771" si="68">VLOOKUP(A708,N$3:S$1271,6,FALSE)</f>
        <v>#N/A</v>
      </c>
      <c r="L708" s="30">
        <f t="shared" ref="L708:L771" si="69">IFERROR(J708-K708,J708)</f>
        <v>5057.18</v>
      </c>
      <c r="N708" t="s">
        <v>354</v>
      </c>
      <c r="O708" t="s">
        <v>3781</v>
      </c>
      <c r="P708" t="s">
        <v>43</v>
      </c>
      <c r="Q708">
        <v>0.13500000000000001</v>
      </c>
      <c r="R708">
        <v>730.46</v>
      </c>
      <c r="S708">
        <v>98.61</v>
      </c>
      <c r="V708" s="33" t="str">
        <f t="shared" ref="V708:V771" si="70">IFERROR(VLOOKUP(N708,A$3:L$1153,1,FALSE),N708)</f>
        <v>ЕН11-4-6</v>
      </c>
      <c r="W708" s="33" t="str">
        <f t="shared" ref="W708:W771" si="71">VLOOKUP(N708,A$3:L$1153,1,FALSE)</f>
        <v>ЕН11-4-6</v>
      </c>
      <c r="X708" s="33" t="s">
        <v>3781</v>
      </c>
      <c r="Y708" s="34" t="s">
        <v>43</v>
      </c>
      <c r="Z708" s="34">
        <v>0.13500000000000001</v>
      </c>
      <c r="AA708" s="34">
        <v>730.46</v>
      </c>
      <c r="AB708" s="34">
        <v>98.61</v>
      </c>
      <c r="AC708" s="34">
        <v>0</v>
      </c>
    </row>
    <row r="709" spans="1:29" x14ac:dyDescent="0.2">
      <c r="A709" s="5" t="s">
        <v>2677</v>
      </c>
      <c r="B709" s="21" t="str">
        <f>VLOOKUP(A709,Sheet!B$3:G$2921,2,0)</f>
        <v>Гідроізоляція Флехендихт ф.Кнауф</v>
      </c>
      <c r="C709" s="22" t="str">
        <f>VLOOKUP(A709,Sheet!B$3:G$2921,3,0)</f>
        <v>кг</v>
      </c>
      <c r="D709" s="23">
        <v>50.67</v>
      </c>
      <c r="E709" s="24" t="e">
        <f>VLOOKUP(A709,N$3:S$1271,4,FALSE)</f>
        <v>#N/A</v>
      </c>
      <c r="F709" s="30">
        <f t="shared" si="66"/>
        <v>50.67</v>
      </c>
      <c r="G709" s="25">
        <f>VLOOKUP(A709,Sheet!B$3:G$2921,5,0)</f>
        <v>150.63999999999999</v>
      </c>
      <c r="H709" s="24" t="e">
        <f>VLOOKUP(A709,N$3:S$1271,5,FALSE)</f>
        <v>#N/A</v>
      </c>
      <c r="I709" s="30">
        <f t="shared" si="67"/>
        <v>150.63999999999999</v>
      </c>
      <c r="J709" s="25">
        <f>VLOOKUP(A709,Sheet!B$3:G$2921,6,0)</f>
        <v>6326.88</v>
      </c>
      <c r="K709" s="26" t="e">
        <f t="shared" si="68"/>
        <v>#N/A</v>
      </c>
      <c r="L709" s="30">
        <f t="shared" si="69"/>
        <v>6326.88</v>
      </c>
      <c r="N709" t="s">
        <v>316</v>
      </c>
      <c r="O709" t="s">
        <v>3782</v>
      </c>
      <c r="P709" t="s">
        <v>43</v>
      </c>
      <c r="Q709">
        <v>11.56</v>
      </c>
      <c r="R709">
        <v>2136.9299999999998</v>
      </c>
      <c r="S709">
        <v>10098.280000000001</v>
      </c>
      <c r="V709" s="33" t="str">
        <f t="shared" si="70"/>
        <v>ЕН11-9-1</v>
      </c>
      <c r="W709" s="33" t="str">
        <f t="shared" si="71"/>
        <v>ЕН11-9-1</v>
      </c>
      <c r="X709" s="33" t="s">
        <v>3782</v>
      </c>
      <c r="Y709" s="34" t="s">
        <v>43</v>
      </c>
      <c r="Z709" s="34">
        <v>11.56</v>
      </c>
      <c r="AA709" s="34">
        <v>2136.9299999999998</v>
      </c>
      <c r="AB709" s="34">
        <v>10098.280000000001</v>
      </c>
      <c r="AC709" s="34">
        <v>0</v>
      </c>
    </row>
    <row r="710" spans="1:29" x14ac:dyDescent="0.2">
      <c r="A710" s="5" t="s">
        <v>1997</v>
      </c>
      <c r="B710" s="21" t="str">
        <f>VLOOKUP(A710,Sheet!B$3:G$2921,2,0)</f>
        <v>Гидроизоляционная добавка Mapei Idrosilex
Polvere</v>
      </c>
      <c r="C710" s="22" t="str">
        <f>VLOOKUP(A710,Sheet!B$3:G$2921,3,0)</f>
        <v>кг</v>
      </c>
      <c r="D710" s="23">
        <v>10.123749999999999</v>
      </c>
      <c r="E710" s="24" t="e">
        <f>VLOOKUP(A710,N$3:S$1271,4,FALSE)</f>
        <v>#N/A</v>
      </c>
      <c r="F710" s="30">
        <f t="shared" si="66"/>
        <v>10.123749999999999</v>
      </c>
      <c r="G710" s="25">
        <f>VLOOKUP(A710,Sheet!B$3:G$2921,5,0)</f>
        <v>124.24</v>
      </c>
      <c r="H710" s="24" t="e">
        <f>VLOOKUP(A710,N$3:S$1271,5,FALSE)</f>
        <v>#N/A</v>
      </c>
      <c r="I710" s="30">
        <f t="shared" si="67"/>
        <v>124.24</v>
      </c>
      <c r="J710" s="25">
        <f>VLOOKUP(A710,Sheet!B$3:G$2921,6,0)</f>
        <v>1257.77</v>
      </c>
      <c r="K710" s="26" t="e">
        <f t="shared" si="68"/>
        <v>#N/A</v>
      </c>
      <c r="L710" s="30">
        <f t="shared" si="69"/>
        <v>1257.77</v>
      </c>
      <c r="N710" t="s">
        <v>4854</v>
      </c>
      <c r="O710" t="s">
        <v>3783</v>
      </c>
      <c r="P710" t="s">
        <v>43</v>
      </c>
      <c r="Q710">
        <v>5.6129999999999995</v>
      </c>
      <c r="R710">
        <v>1709.54</v>
      </c>
      <c r="S710">
        <v>9595.65</v>
      </c>
      <c r="V710" t="str">
        <f t="shared" si="70"/>
        <v>ЕН11-9-1кдем.=0,8</v>
      </c>
      <c r="W710" t="e">
        <f t="shared" si="71"/>
        <v>#N/A</v>
      </c>
      <c r="X710" t="s">
        <v>3783</v>
      </c>
      <c r="Y710" s="7" t="s">
        <v>43</v>
      </c>
      <c r="Z710" s="7">
        <v>5.6129999999999995</v>
      </c>
      <c r="AA710" s="7">
        <v>1709.54</v>
      </c>
      <c r="AB710" s="37">
        <v>9595.65</v>
      </c>
      <c r="AC710" s="37">
        <v>9595.65</v>
      </c>
    </row>
    <row r="711" spans="1:29" x14ac:dyDescent="0.2">
      <c r="A711" s="5" t="s">
        <v>2707</v>
      </c>
      <c r="B711" s="21" t="str">
        <f>VLOOKUP(A711,Sheet!B$3:G$2921,2,0)</f>
        <v>Цокольний профіль</v>
      </c>
      <c r="C711" s="22" t="str">
        <f>VLOOKUP(A711,Sheet!B$3:G$2921,3,0)</f>
        <v>м</v>
      </c>
      <c r="D711" s="23">
        <v>1.1979</v>
      </c>
      <c r="E711" s="24" t="e">
        <f>VLOOKUP(A711,N$3:S$1271,4,FALSE)</f>
        <v>#N/A</v>
      </c>
      <c r="F711" s="30">
        <f t="shared" si="66"/>
        <v>1.1979</v>
      </c>
      <c r="G711" s="25">
        <f>VLOOKUP(A711,Sheet!B$3:G$2921,5,0)</f>
        <v>82.01</v>
      </c>
      <c r="H711" s="24" t="e">
        <f>VLOOKUP(A711,N$3:S$1271,5,FALSE)</f>
        <v>#N/A</v>
      </c>
      <c r="I711" s="30">
        <f t="shared" si="67"/>
        <v>82.01</v>
      </c>
      <c r="J711" s="25">
        <f>VLOOKUP(A711,Sheet!B$3:G$2921,6,0)</f>
        <v>98.24</v>
      </c>
      <c r="K711" s="26" t="e">
        <f t="shared" si="68"/>
        <v>#N/A</v>
      </c>
      <c r="L711" s="30">
        <f t="shared" si="69"/>
        <v>98.24</v>
      </c>
      <c r="N711" t="s">
        <v>543</v>
      </c>
      <c r="O711" t="s">
        <v>3784</v>
      </c>
      <c r="P711" t="s">
        <v>43</v>
      </c>
      <c r="Q711">
        <v>4.1070000000000002</v>
      </c>
      <c r="R711">
        <v>4346.8999999999996</v>
      </c>
      <c r="S711">
        <v>16879.009999999998</v>
      </c>
      <c r="V711" s="33" t="str">
        <f t="shared" si="70"/>
        <v>ЕН15-182-4</v>
      </c>
      <c r="W711" s="33" t="str">
        <f t="shared" si="71"/>
        <v>ЕН15-182-4</v>
      </c>
      <c r="X711" s="33" t="s">
        <v>3784</v>
      </c>
      <c r="Y711" s="34" t="s">
        <v>43</v>
      </c>
      <c r="Z711" s="34">
        <v>4.1070000000000002</v>
      </c>
      <c r="AA711" s="34">
        <v>4346.8999999999996</v>
      </c>
      <c r="AB711" s="34">
        <v>16879.009999999998</v>
      </c>
      <c r="AC711" s="34">
        <v>0</v>
      </c>
    </row>
    <row r="712" spans="1:29" x14ac:dyDescent="0.2">
      <c r="A712" s="5" t="s">
        <v>2607</v>
      </c>
      <c r="B712" s="21" t="str">
        <f>VLOOKUP(A712,Sheet!B$3:G$2921,2,0)</f>
        <v>Морозостійкий герметик бітумний
покрівельний ROOF TM "DAP" (бал.300мл)</v>
      </c>
      <c r="C712" s="22" t="str">
        <f>VLOOKUP(A712,Sheet!B$3:G$2921,3,0)</f>
        <v>шт</v>
      </c>
      <c r="D712" s="23">
        <v>8</v>
      </c>
      <c r="E712" s="24" t="e">
        <f>VLOOKUP(A712,N$3:S$1271,4,FALSE)</f>
        <v>#N/A</v>
      </c>
      <c r="F712" s="30">
        <f t="shared" si="66"/>
        <v>8</v>
      </c>
      <c r="G712" s="25">
        <f>VLOOKUP(A712,Sheet!B$3:G$2921,5,0)</f>
        <v>114.85</v>
      </c>
      <c r="H712" s="24" t="e">
        <f>VLOOKUP(A712,N$3:S$1271,5,FALSE)</f>
        <v>#N/A</v>
      </c>
      <c r="I712" s="30">
        <f t="shared" si="67"/>
        <v>114.85</v>
      </c>
      <c r="J712" s="25">
        <f>VLOOKUP(A712,Sheet!B$3:G$2921,6,0)</f>
        <v>229.7</v>
      </c>
      <c r="K712" s="26" t="e">
        <f t="shared" si="68"/>
        <v>#N/A</v>
      </c>
      <c r="L712" s="30">
        <f t="shared" si="69"/>
        <v>229.7</v>
      </c>
      <c r="N712" t="s">
        <v>2964</v>
      </c>
      <c r="O712" t="s">
        <v>3785</v>
      </c>
      <c r="P712" t="s">
        <v>43</v>
      </c>
      <c r="Q712">
        <v>0.1212</v>
      </c>
      <c r="R712">
        <v>46477.67</v>
      </c>
      <c r="S712">
        <v>5633.09</v>
      </c>
      <c r="V712" t="str">
        <f t="shared" si="70"/>
        <v>ЕН15-24-7</v>
      </c>
      <c r="W712" t="e">
        <f t="shared" si="71"/>
        <v>#N/A</v>
      </c>
      <c r="X712" t="s">
        <v>3785</v>
      </c>
      <c r="Y712" s="7" t="s">
        <v>43</v>
      </c>
      <c r="Z712" s="7">
        <v>0.1212</v>
      </c>
      <c r="AA712" s="7">
        <v>46477.67</v>
      </c>
      <c r="AB712" s="37">
        <v>5633.09</v>
      </c>
      <c r="AC712" s="37">
        <v>5633.09</v>
      </c>
    </row>
    <row r="713" spans="1:29" x14ac:dyDescent="0.2">
      <c r="A713" s="5" t="s">
        <v>2212</v>
      </c>
      <c r="B713" s="21" t="str">
        <f>VLOOKUP(A713,Sheet!B$3:G$2921,2,0)</f>
        <v>Герметик санітарний Lacrysil безколірний</v>
      </c>
      <c r="C713" s="22" t="str">
        <f>VLOOKUP(A713,Sheet!B$3:G$2921,3,0)</f>
        <v>кг</v>
      </c>
      <c r="D713" s="23">
        <v>0.56000000000000005</v>
      </c>
      <c r="E713" s="24" t="e">
        <f>VLOOKUP(A713,N$3:S$1271,4,FALSE)</f>
        <v>#N/A</v>
      </c>
      <c r="F713" s="30">
        <f t="shared" si="66"/>
        <v>0.56000000000000005</v>
      </c>
      <c r="G713" s="25">
        <f>VLOOKUP(A713,Sheet!B$3:G$2921,5,0)</f>
        <v>386.38</v>
      </c>
      <c r="H713" s="24" t="e">
        <f>VLOOKUP(A713,N$3:S$1271,5,FALSE)</f>
        <v>#N/A</v>
      </c>
      <c r="I713" s="30">
        <f t="shared" si="67"/>
        <v>386.38</v>
      </c>
      <c r="J713" s="25">
        <f>VLOOKUP(A713,Sheet!B$3:G$2921,6,0)</f>
        <v>216.37</v>
      </c>
      <c r="K713" s="26" t="e">
        <f t="shared" si="68"/>
        <v>#N/A</v>
      </c>
      <c r="L713" s="30">
        <f t="shared" si="69"/>
        <v>216.37</v>
      </c>
      <c r="N713" t="s">
        <v>2965</v>
      </c>
      <c r="O713" t="s">
        <v>3786</v>
      </c>
      <c r="P713" t="s">
        <v>43</v>
      </c>
      <c r="Q713">
        <v>4.3723999999999998</v>
      </c>
      <c r="R713">
        <v>16572.73</v>
      </c>
      <c r="S713">
        <v>51171.62</v>
      </c>
      <c r="V713" t="str">
        <f t="shared" si="70"/>
        <v>ЕН15-25-1</v>
      </c>
      <c r="W713" t="e">
        <f t="shared" si="71"/>
        <v>#N/A</v>
      </c>
      <c r="X713" t="s">
        <v>3786</v>
      </c>
      <c r="Y713" s="7" t="s">
        <v>43</v>
      </c>
      <c r="Z713" s="7">
        <v>4.3723999999999998</v>
      </c>
      <c r="AA713" s="7">
        <v>16572.73</v>
      </c>
      <c r="AB713" s="37">
        <v>51171.62</v>
      </c>
      <c r="AC713" s="37">
        <v>51171.62</v>
      </c>
    </row>
    <row r="714" spans="1:29" x14ac:dyDescent="0.2">
      <c r="A714" s="5" t="s">
        <v>2640</v>
      </c>
      <c r="B714" s="21" t="str">
        <f>VLOOKUP(A714,Sheet!B$3:G$2921,2,0)</f>
        <v>Піна монтажна (750 мл)</v>
      </c>
      <c r="C714" s="22" t="str">
        <f>VLOOKUP(A714,Sheet!B$3:G$2921,3,0)</f>
        <v>шт</v>
      </c>
      <c r="D714" s="23">
        <v>19.650000000000002</v>
      </c>
      <c r="E714" s="24" t="e">
        <f>VLOOKUP(A714,N$3:S$1271,4,FALSE)</f>
        <v>#N/A</v>
      </c>
      <c r="F714" s="30">
        <f t="shared" si="66"/>
        <v>19.650000000000002</v>
      </c>
      <c r="G714" s="25">
        <f>VLOOKUP(A714,Sheet!B$3:G$2921,5,0)</f>
        <v>166.21</v>
      </c>
      <c r="H714" s="24" t="e">
        <f>VLOOKUP(A714,N$3:S$1271,5,FALSE)</f>
        <v>#N/A</v>
      </c>
      <c r="I714" s="30">
        <f t="shared" si="67"/>
        <v>166.21</v>
      </c>
      <c r="J714" s="25">
        <f>VLOOKUP(A714,Sheet!B$3:G$2921,6,0)</f>
        <v>3041.64</v>
      </c>
      <c r="K714" s="26" t="e">
        <f t="shared" si="68"/>
        <v>#N/A</v>
      </c>
      <c r="L714" s="30">
        <f t="shared" si="69"/>
        <v>3041.64</v>
      </c>
      <c r="N714" t="s">
        <v>554</v>
      </c>
      <c r="O714" t="s">
        <v>3787</v>
      </c>
      <c r="P714" t="s">
        <v>43</v>
      </c>
      <c r="Q714">
        <v>10.2376</v>
      </c>
      <c r="R714">
        <v>19241.68</v>
      </c>
      <c r="S714">
        <v>120021.9</v>
      </c>
      <c r="V714" s="33" t="str">
        <f t="shared" si="70"/>
        <v>ЕН15-25-3</v>
      </c>
      <c r="W714" s="33" t="str">
        <f t="shared" si="71"/>
        <v>ЕН15-25-3</v>
      </c>
      <c r="X714" s="33" t="s">
        <v>3787</v>
      </c>
      <c r="Y714" s="34" t="s">
        <v>43</v>
      </c>
      <c r="Z714" s="34">
        <v>10.2376</v>
      </c>
      <c r="AA714" s="34">
        <v>19241.68</v>
      </c>
      <c r="AB714" s="34">
        <v>120021.9</v>
      </c>
      <c r="AC714" s="34">
        <v>0</v>
      </c>
    </row>
    <row r="715" spans="1:29" x14ac:dyDescent="0.2">
      <c r="A715" s="5" t="s">
        <v>2686</v>
      </c>
      <c r="B715" s="21" t="str">
        <f>VLOOKUP(A715,Sheet!B$3:G$2921,2,0)</f>
        <v>Грунтовка "Кнауф-Тифенгрунд"</v>
      </c>
      <c r="C715" s="22" t="str">
        <f>VLOOKUP(A715,Sheet!B$3:G$2921,3,0)</f>
        <v>кг</v>
      </c>
      <c r="D715" s="23">
        <v>455.89</v>
      </c>
      <c r="E715" s="24">
        <f>VLOOKUP(A715,N$3:S$1271,4,FALSE)</f>
        <v>102.80749999999999</v>
      </c>
      <c r="F715" s="30">
        <f t="shared" si="66"/>
        <v>353.08249999999998</v>
      </c>
      <c r="G715" s="25">
        <f>VLOOKUP(A715,Sheet!B$3:G$2921,5,0)</f>
        <v>34.61</v>
      </c>
      <c r="H715" s="24">
        <f>VLOOKUP(A715,N$3:S$1271,5,FALSE)</f>
        <v>38.47</v>
      </c>
      <c r="I715" s="30">
        <f t="shared" si="67"/>
        <v>-3.8599999999999994</v>
      </c>
      <c r="J715" s="25">
        <f>VLOOKUP(A715,Sheet!B$3:G$2921,6,0)</f>
        <v>3364.35</v>
      </c>
      <c r="K715" s="26">
        <f t="shared" si="68"/>
        <v>3739.57</v>
      </c>
      <c r="L715" s="30">
        <f t="shared" si="69"/>
        <v>-375.22000000000025</v>
      </c>
      <c r="N715" t="s">
        <v>2966</v>
      </c>
      <c r="O715" t="s">
        <v>3788</v>
      </c>
      <c r="P715" t="s">
        <v>43</v>
      </c>
      <c r="Q715">
        <v>6.35</v>
      </c>
      <c r="R715">
        <v>15458.99</v>
      </c>
      <c r="S715">
        <v>98164.59</v>
      </c>
      <c r="V715" t="str">
        <f t="shared" si="70"/>
        <v>ЕН15-46-10</v>
      </c>
      <c r="W715" t="e">
        <f t="shared" si="71"/>
        <v>#N/A</v>
      </c>
      <c r="X715" t="s">
        <v>3788</v>
      </c>
      <c r="Y715" s="7" t="s">
        <v>43</v>
      </c>
      <c r="Z715" s="7">
        <v>6.35</v>
      </c>
      <c r="AA715" s="7">
        <v>15458.99</v>
      </c>
      <c r="AB715" s="37">
        <v>98164.59</v>
      </c>
      <c r="AC715" s="37">
        <v>98164.59</v>
      </c>
    </row>
    <row r="716" spans="1:29" x14ac:dyDescent="0.2">
      <c r="A716" s="5" t="s">
        <v>2689</v>
      </c>
      <c r="B716" s="21" t="str">
        <f>VLOOKUP(A716,Sheet!B$3:G$2921,2,0)</f>
        <v>Грунтовка "Кнауф-Хафтемульсія"</v>
      </c>
      <c r="C716" s="22" t="str">
        <f>VLOOKUP(A716,Sheet!B$3:G$2921,3,0)</f>
        <v>кг</v>
      </c>
      <c r="D716" s="23">
        <v>171.33600000000001</v>
      </c>
      <c r="E716" s="24">
        <f>VLOOKUP(A716,N$3:S$1271,4,FALSE)</f>
        <v>133.07599999999999</v>
      </c>
      <c r="F716" s="30">
        <f t="shared" si="66"/>
        <v>38.260000000000019</v>
      </c>
      <c r="G716" s="25">
        <f>VLOOKUP(A716,Sheet!B$3:G$2921,5,0)</f>
        <v>130.59</v>
      </c>
      <c r="H716" s="24">
        <f>VLOOKUP(A716,N$3:S$1271,5,FALSE)</f>
        <v>177.95</v>
      </c>
      <c r="I716" s="30">
        <f t="shared" si="67"/>
        <v>-47.359999999999985</v>
      </c>
      <c r="J716" s="25">
        <f>VLOOKUP(A716,Sheet!B$3:G$2921,6,0)</f>
        <v>820.11</v>
      </c>
      <c r="K716" s="26">
        <f t="shared" si="68"/>
        <v>23680.87</v>
      </c>
      <c r="L716" s="30">
        <f t="shared" si="69"/>
        <v>-22860.76</v>
      </c>
      <c r="N716" t="s">
        <v>552</v>
      </c>
      <c r="O716" t="s">
        <v>3789</v>
      </c>
      <c r="P716" t="s">
        <v>43</v>
      </c>
      <c r="Q716">
        <v>10.35</v>
      </c>
      <c r="R716">
        <v>9511.81</v>
      </c>
      <c r="S716">
        <v>38047.24</v>
      </c>
      <c r="V716" s="33" t="str">
        <f t="shared" si="70"/>
        <v>ЕН15-46-2</v>
      </c>
      <c r="W716" s="33" t="str">
        <f t="shared" si="71"/>
        <v>ЕН15-46-2</v>
      </c>
      <c r="X716" s="33" t="s">
        <v>3789</v>
      </c>
      <c r="Y716" s="34" t="s">
        <v>43</v>
      </c>
      <c r="Z716" s="34">
        <v>10.35</v>
      </c>
      <c r="AA716" s="34">
        <v>9511.81</v>
      </c>
      <c r="AB716" s="34">
        <v>38047.24</v>
      </c>
      <c r="AC716" s="34">
        <v>0</v>
      </c>
    </row>
    <row r="717" spans="1:29" x14ac:dyDescent="0.2">
      <c r="A717" s="5" t="s">
        <v>2688</v>
      </c>
      <c r="B717" s="21" t="str">
        <f>VLOOKUP(A717,Sheet!B$3:G$2921,2,0)</f>
        <v>Грунтовка Super Base концентрована
"Farbex"</v>
      </c>
      <c r="C717" s="22" t="str">
        <f>VLOOKUP(A717,Sheet!B$3:G$2921,3,0)</f>
        <v>кг</v>
      </c>
      <c r="D717" s="23">
        <v>245.54199999999997</v>
      </c>
      <c r="E717" s="24" t="e">
        <f>VLOOKUP(A717,N$3:S$1271,4,FALSE)</f>
        <v>#N/A</v>
      </c>
      <c r="F717" s="30">
        <f t="shared" si="66"/>
        <v>245.54199999999997</v>
      </c>
      <c r="G717" s="25">
        <f>VLOOKUP(A717,Sheet!B$3:G$2921,5,0)</f>
        <v>64.290000000000006</v>
      </c>
      <c r="H717" s="24" t="e">
        <f>VLOOKUP(A717,N$3:S$1271,5,FALSE)</f>
        <v>#N/A</v>
      </c>
      <c r="I717" s="30">
        <f t="shared" si="67"/>
        <v>64.290000000000006</v>
      </c>
      <c r="J717" s="25">
        <f>VLOOKUP(A717,Sheet!B$3:G$2921,6,0)</f>
        <v>4992.76</v>
      </c>
      <c r="K717" s="26" t="e">
        <f t="shared" si="68"/>
        <v>#N/A</v>
      </c>
      <c r="L717" s="30">
        <f t="shared" si="69"/>
        <v>4992.76</v>
      </c>
      <c r="N717" t="s">
        <v>2967</v>
      </c>
      <c r="O717" t="s">
        <v>3790</v>
      </c>
      <c r="P717" t="s">
        <v>43</v>
      </c>
      <c r="Q717">
        <v>35.380000000000003</v>
      </c>
      <c r="R717">
        <v>22483.040000000001</v>
      </c>
      <c r="S717">
        <v>345789.16</v>
      </c>
      <c r="V717" t="str">
        <f t="shared" si="70"/>
        <v>ЕН15-47-1</v>
      </c>
      <c r="W717" t="e">
        <f t="shared" si="71"/>
        <v>#N/A</v>
      </c>
      <c r="X717" t="s">
        <v>3790</v>
      </c>
      <c r="Y717" s="7" t="s">
        <v>43</v>
      </c>
      <c r="Z717" s="7">
        <v>35.380000000000003</v>
      </c>
      <c r="AA717" s="7">
        <v>22483.040000000001</v>
      </c>
      <c r="AB717" s="37">
        <v>345789.16</v>
      </c>
      <c r="AC717" s="37">
        <v>345789.16</v>
      </c>
    </row>
    <row r="718" spans="1:29" x14ac:dyDescent="0.2">
      <c r="A718" s="5" t="s">
        <v>558</v>
      </c>
      <c r="B718" s="21" t="str">
        <f>VLOOKUP(A718,Sheet!B$3:G$2921,2,0)</f>
        <v>Плитки керамiчнi для внутрiшнього
облицювання стiн</v>
      </c>
      <c r="C718" s="22" t="str">
        <f>VLOOKUP(A718,Sheet!B$3:G$2921,3,0)</f>
        <v>м2</v>
      </c>
      <c r="D718" s="23">
        <v>865.24679999999989</v>
      </c>
      <c r="E718" s="24">
        <f>VLOOKUP(A718,N$3:S$1271,4,FALSE)</f>
        <v>441.61240000000004</v>
      </c>
      <c r="F718" s="30">
        <f t="shared" si="66"/>
        <v>423.63439999999986</v>
      </c>
      <c r="G718" s="25">
        <f>VLOOKUP(A718,Sheet!B$3:G$2921,5,0)</f>
        <v>331.2</v>
      </c>
      <c r="H718" s="24">
        <f>VLOOKUP(A718,N$3:S$1271,5,FALSE)</f>
        <v>283.62</v>
      </c>
      <c r="I718" s="30">
        <f t="shared" si="67"/>
        <v>47.579999999999984</v>
      </c>
      <c r="J718" s="25">
        <f>VLOOKUP(A718,Sheet!B$3:G$2921,6,0)</f>
        <v>10503.68</v>
      </c>
      <c r="K718" s="26">
        <f t="shared" si="68"/>
        <v>88450.23</v>
      </c>
      <c r="L718" s="30">
        <f t="shared" si="69"/>
        <v>-77946.549999999988</v>
      </c>
      <c r="N718" t="s">
        <v>2968</v>
      </c>
      <c r="O718" t="s">
        <v>3791</v>
      </c>
      <c r="P718" t="s">
        <v>83</v>
      </c>
      <c r="Q718">
        <v>0.8</v>
      </c>
      <c r="R718">
        <v>1936.56</v>
      </c>
      <c r="S718">
        <v>1549.25</v>
      </c>
      <c r="V718" t="str">
        <f t="shared" si="70"/>
        <v>ЕН15-47-5</v>
      </c>
      <c r="W718" t="e">
        <f t="shared" si="71"/>
        <v>#N/A</v>
      </c>
      <c r="X718" t="s">
        <v>3791</v>
      </c>
      <c r="Y718" s="7" t="s">
        <v>83</v>
      </c>
      <c r="Z718" s="7">
        <v>0.8</v>
      </c>
      <c r="AA718" s="7">
        <v>1936.56</v>
      </c>
      <c r="AB718" s="37">
        <v>1549.25</v>
      </c>
      <c r="AC718" s="37">
        <v>1549.25</v>
      </c>
    </row>
    <row r="719" spans="1:29" x14ac:dyDescent="0.2">
      <c r="A719" s="5" t="s">
        <v>660</v>
      </c>
      <c r="B719" s="21" t="str">
        <f>VLOOKUP(A719,Sheet!B$3:G$2921,2,0)</f>
        <v>Плитка керамiчна для ганків квадратна,
розмiр 300х300х13 мм</v>
      </c>
      <c r="C719" s="22" t="str">
        <f>VLOOKUP(A719,Sheet!B$3:G$2921,3,0)</f>
        <v>м2</v>
      </c>
      <c r="D719" s="23">
        <v>4.9164000000000003</v>
      </c>
      <c r="E719" s="24" t="e">
        <f>VLOOKUP(A719,N$3:S$1271,4,FALSE)</f>
        <v>#N/A</v>
      </c>
      <c r="F719" s="30">
        <f t="shared" si="66"/>
        <v>4.9164000000000003</v>
      </c>
      <c r="G719" s="25">
        <f>VLOOKUP(A719,Sheet!B$3:G$2921,5,0)</f>
        <v>298.26</v>
      </c>
      <c r="H719" s="24" t="e">
        <f>VLOOKUP(A719,N$3:S$1271,5,FALSE)</f>
        <v>#N/A</v>
      </c>
      <c r="I719" s="30">
        <f t="shared" si="67"/>
        <v>298.26</v>
      </c>
      <c r="J719" s="25">
        <f>VLOOKUP(A719,Sheet!B$3:G$2921,6,0)</f>
        <v>401.58</v>
      </c>
      <c r="K719" s="26" t="e">
        <f t="shared" si="68"/>
        <v>#N/A</v>
      </c>
      <c r="L719" s="30">
        <f t="shared" si="69"/>
        <v>401.58</v>
      </c>
      <c r="N719" t="s">
        <v>2969</v>
      </c>
      <c r="O719" t="s">
        <v>3792</v>
      </c>
      <c r="P719" t="s">
        <v>53</v>
      </c>
      <c r="Q719">
        <v>20.009599999999999</v>
      </c>
      <c r="R719">
        <v>5041.54</v>
      </c>
      <c r="S719">
        <v>10699.16</v>
      </c>
      <c r="V719" t="str">
        <f t="shared" si="70"/>
        <v>ЕН15-56-5</v>
      </c>
      <c r="W719" t="e">
        <f t="shared" si="71"/>
        <v>#N/A</v>
      </c>
      <c r="X719" t="s">
        <v>3792</v>
      </c>
      <c r="Y719" s="7" t="s">
        <v>53</v>
      </c>
      <c r="Z719" s="7">
        <v>20.009599999999999</v>
      </c>
      <c r="AA719" s="7">
        <v>5041.54</v>
      </c>
      <c r="AB719" s="37">
        <v>10699.16</v>
      </c>
      <c r="AC719" s="37">
        <v>10699.16</v>
      </c>
    </row>
    <row r="720" spans="1:29" x14ac:dyDescent="0.2">
      <c r="A720" s="5" t="s">
        <v>331</v>
      </c>
      <c r="B720" s="21" t="str">
        <f>VLOOKUP(A720,Sheet!B$3:G$2921,2,0)</f>
        <v>Плитки керамогранітні 1-го сорту рядові для
пiдлог НГЛ-8,5 мм, розмiр 300х300
(298х298х8,5)</v>
      </c>
      <c r="C720" s="22" t="str">
        <f>VLOOKUP(A720,Sheet!B$3:G$2921,3,0)</f>
        <v>м2</v>
      </c>
      <c r="D720" s="23">
        <v>703.22880000000009</v>
      </c>
      <c r="E720" s="24" t="e">
        <f>VLOOKUP(A720,N$3:S$1271,4,FALSE)</f>
        <v>#N/A</v>
      </c>
      <c r="F720" s="30">
        <f t="shared" si="66"/>
        <v>703.22880000000009</v>
      </c>
      <c r="G720" s="25">
        <f>VLOOKUP(A720,Sheet!B$3:G$2921,5,0)</f>
        <v>229.71</v>
      </c>
      <c r="H720" s="24" t="e">
        <f>VLOOKUP(A720,N$3:S$1271,5,FALSE)</f>
        <v>#N/A</v>
      </c>
      <c r="I720" s="30">
        <f t="shared" si="67"/>
        <v>229.71</v>
      </c>
      <c r="J720" s="25">
        <f>VLOOKUP(A720,Sheet!B$3:G$2921,6,0)</f>
        <v>141838.39000000001</v>
      </c>
      <c r="K720" s="26" t="e">
        <f t="shared" si="68"/>
        <v>#N/A</v>
      </c>
      <c r="L720" s="30">
        <f t="shared" si="69"/>
        <v>141838.39000000001</v>
      </c>
      <c r="N720" t="s">
        <v>2970</v>
      </c>
      <c r="O720" t="s">
        <v>3793</v>
      </c>
      <c r="P720" t="s">
        <v>53</v>
      </c>
      <c r="Q720">
        <v>20.009599999999999</v>
      </c>
      <c r="R720">
        <v>3873.47</v>
      </c>
      <c r="S720">
        <v>8220.2800000000007</v>
      </c>
      <c r="V720" t="str">
        <f t="shared" si="70"/>
        <v>ЕН15-56-6К=2</v>
      </c>
      <c r="W720" t="e">
        <f t="shared" si="71"/>
        <v>#N/A</v>
      </c>
      <c r="X720" t="s">
        <v>3793</v>
      </c>
      <c r="Y720" s="7" t="s">
        <v>53</v>
      </c>
      <c r="Z720" s="7">
        <v>20.009599999999999</v>
      </c>
      <c r="AA720" s="7">
        <v>3873.47</v>
      </c>
      <c r="AB720" s="37">
        <v>8220.2800000000007</v>
      </c>
      <c r="AC720" s="37">
        <v>8220.2800000000007</v>
      </c>
    </row>
    <row r="721" spans="1:29" x14ac:dyDescent="0.2">
      <c r="A721" s="5" t="s">
        <v>609</v>
      </c>
      <c r="B721" s="21" t="str">
        <f>VLOOKUP(A721,Sheet!B$3:G$2921,2,0)</f>
        <v>Емаль антикорозiйна ПФ-115 сiра</v>
      </c>
      <c r="C721" s="22" t="str">
        <f>VLOOKUP(A721,Sheet!B$3:G$2921,3,0)</f>
        <v>т</v>
      </c>
      <c r="D721" s="23">
        <v>4.7412999999999997E-2</v>
      </c>
      <c r="E721" s="24" t="e">
        <f>VLOOKUP(A721,N$3:S$1271,4,FALSE)</f>
        <v>#N/A</v>
      </c>
      <c r="F721" s="30">
        <f t="shared" si="66"/>
        <v>4.7412999999999997E-2</v>
      </c>
      <c r="G721" s="25">
        <f>VLOOKUP(A721,Sheet!B$3:G$2921,5,0)</f>
        <v>83517.570000000007</v>
      </c>
      <c r="H721" s="24" t="e">
        <f>VLOOKUP(A721,N$3:S$1271,5,FALSE)</f>
        <v>#N/A</v>
      </c>
      <c r="I721" s="30">
        <f t="shared" si="67"/>
        <v>83517.570000000007</v>
      </c>
      <c r="J721" s="25">
        <f>VLOOKUP(A721,Sheet!B$3:G$2921,6,0)</f>
        <v>3718.62</v>
      </c>
      <c r="K721" s="26" t="e">
        <f t="shared" si="68"/>
        <v>#N/A</v>
      </c>
      <c r="L721" s="30">
        <f t="shared" si="69"/>
        <v>3718.62</v>
      </c>
      <c r="N721" t="s">
        <v>493</v>
      </c>
      <c r="O721" t="s">
        <v>3794</v>
      </c>
      <c r="P721" t="s">
        <v>43</v>
      </c>
      <c r="Q721">
        <v>1.645</v>
      </c>
      <c r="R721">
        <v>5919.56</v>
      </c>
      <c r="S721">
        <v>9737.68</v>
      </c>
      <c r="V721" s="33" t="str">
        <f t="shared" si="70"/>
        <v>ЕН15-63-1</v>
      </c>
      <c r="W721" s="33" t="str">
        <f t="shared" si="71"/>
        <v>ЕН15-63-1</v>
      </c>
      <c r="X721" s="33" t="s">
        <v>3794</v>
      </c>
      <c r="Y721" s="34" t="s">
        <v>43</v>
      </c>
      <c r="Z721" s="34">
        <v>1.645</v>
      </c>
      <c r="AA721" s="34">
        <v>5919.56</v>
      </c>
      <c r="AB721" s="34">
        <v>9737.68</v>
      </c>
      <c r="AC721" s="34">
        <v>0</v>
      </c>
    </row>
    <row r="722" spans="1:29" x14ac:dyDescent="0.2">
      <c r="A722" s="5" t="s">
        <v>2605</v>
      </c>
      <c r="B722" s="21" t="str">
        <f>VLOOKUP(A722,Sheet!B$3:G$2921,2,0)</f>
        <v>Клейова суміш DK TBM</v>
      </c>
      <c r="C722" s="22" t="str">
        <f>VLOOKUP(A722,Sheet!B$3:G$2921,3,0)</f>
        <v>кг</v>
      </c>
      <c r="D722" s="23">
        <v>724</v>
      </c>
      <c r="E722" s="24" t="e">
        <f>VLOOKUP(A722,N$3:S$1271,4,FALSE)</f>
        <v>#N/A</v>
      </c>
      <c r="F722" s="30">
        <f t="shared" si="66"/>
        <v>724</v>
      </c>
      <c r="G722" s="25">
        <f>VLOOKUP(A722,Sheet!B$3:G$2921,5,0)</f>
        <v>4.96</v>
      </c>
      <c r="H722" s="24" t="e">
        <f>VLOOKUP(A722,N$3:S$1271,5,FALSE)</f>
        <v>#N/A</v>
      </c>
      <c r="I722" s="30">
        <f t="shared" si="67"/>
        <v>4.96</v>
      </c>
      <c r="J722" s="25">
        <f>VLOOKUP(A722,Sheet!B$3:G$2921,6,0)</f>
        <v>3194.24</v>
      </c>
      <c r="K722" s="26" t="e">
        <f t="shared" si="68"/>
        <v>#N/A</v>
      </c>
      <c r="L722" s="30">
        <f t="shared" si="69"/>
        <v>3194.24</v>
      </c>
      <c r="N722" t="s">
        <v>596</v>
      </c>
      <c r="O722" t="s">
        <v>3795</v>
      </c>
      <c r="P722" t="s">
        <v>43</v>
      </c>
      <c r="Q722">
        <v>8.2000000000000003E-2</v>
      </c>
      <c r="R722">
        <v>15793.58</v>
      </c>
      <c r="S722">
        <v>1295.07</v>
      </c>
      <c r="V722" s="33" t="str">
        <f t="shared" si="70"/>
        <v>ЕН15-63-2</v>
      </c>
      <c r="W722" s="33" t="str">
        <f t="shared" si="71"/>
        <v>ЕН15-63-2</v>
      </c>
      <c r="X722" s="33" t="s">
        <v>3795</v>
      </c>
      <c r="Y722" s="34" t="s">
        <v>43</v>
      </c>
      <c r="Z722" s="34">
        <v>8.2000000000000003E-2</v>
      </c>
      <c r="AA722" s="34">
        <v>15793.58</v>
      </c>
      <c r="AB722" s="34">
        <v>1295.07</v>
      </c>
      <c r="AC722" s="34">
        <v>0</v>
      </c>
    </row>
    <row r="723" spans="1:29" x14ac:dyDescent="0.2">
      <c r="A723" s="5" t="s">
        <v>2839</v>
      </c>
      <c r="B723" s="21" t="str">
        <f>VLOOKUP(A723,Sheet!B$3:G$2921,2,0)</f>
        <v>Вогнезахисний матеріал "АК-121 Defender M
Solvent"</v>
      </c>
      <c r="C723" s="22" t="str">
        <f>VLOOKUP(A723,Sheet!B$3:G$2921,3,0)</f>
        <v>кг</v>
      </c>
      <c r="D723" s="23">
        <v>5683.02</v>
      </c>
      <c r="E723" s="24" t="e">
        <f>VLOOKUP(A723,N$3:S$1271,4,FALSE)</f>
        <v>#N/A</v>
      </c>
      <c r="F723" s="30">
        <f t="shared" si="66"/>
        <v>5683.02</v>
      </c>
      <c r="G723" s="25">
        <f>VLOOKUP(A723,Sheet!B$3:G$2921,5,0)</f>
        <v>177.14</v>
      </c>
      <c r="H723" s="24" t="e">
        <f>VLOOKUP(A723,N$3:S$1271,5,FALSE)</f>
        <v>#N/A</v>
      </c>
      <c r="I723" s="30">
        <f t="shared" si="67"/>
        <v>177.14</v>
      </c>
      <c r="J723" s="25" t="str">
        <f>VLOOKUP(A723,Sheet!B$3:G$2921,6,0)</f>
        <v>1006690,
16</v>
      </c>
      <c r="K723" s="26" t="e">
        <f t="shared" si="68"/>
        <v>#N/A</v>
      </c>
      <c r="L723" s="30" t="str">
        <f t="shared" si="69"/>
        <v>1006690,
16</v>
      </c>
      <c r="N723" t="s">
        <v>589</v>
      </c>
      <c r="O723" t="s">
        <v>3796</v>
      </c>
      <c r="P723" t="s">
        <v>43</v>
      </c>
      <c r="Q723">
        <v>0.14200000000000002</v>
      </c>
      <c r="R723">
        <v>32541.24</v>
      </c>
      <c r="S723">
        <v>4620.8599999999997</v>
      </c>
      <c r="V723" s="33" t="str">
        <f t="shared" si="70"/>
        <v>ЕН15-63-3</v>
      </c>
      <c r="W723" s="33" t="str">
        <f t="shared" si="71"/>
        <v>ЕН15-63-3</v>
      </c>
      <c r="X723" s="33" t="s">
        <v>3796</v>
      </c>
      <c r="Y723" s="34" t="s">
        <v>43</v>
      </c>
      <c r="Z723" s="34">
        <v>0.14200000000000002</v>
      </c>
      <c r="AA723" s="34">
        <v>32541.24</v>
      </c>
      <c r="AB723" s="34">
        <v>4620.8599999999997</v>
      </c>
      <c r="AC723" s="34">
        <v>0</v>
      </c>
    </row>
    <row r="724" spans="1:29" x14ac:dyDescent="0.2">
      <c r="A724" s="5" t="s">
        <v>2701</v>
      </c>
      <c r="B724" s="21" t="str">
        <f>VLOOKUP(A724,Sheet!B$3:G$2921,2,0)</f>
        <v>Клей "Перфликс" KNAUF</v>
      </c>
      <c r="C724" s="22" t="str">
        <f>VLOOKUP(A724,Sheet!B$3:G$2921,3,0)</f>
        <v>кг</v>
      </c>
      <c r="D724" s="23">
        <v>41</v>
      </c>
      <c r="E724" s="24">
        <f>VLOOKUP(A724,N$3:S$1271,4,FALSE)</f>
        <v>41</v>
      </c>
      <c r="F724" s="30">
        <f t="shared" si="66"/>
        <v>0</v>
      </c>
      <c r="G724" s="25">
        <f>VLOOKUP(A724,Sheet!B$3:G$2921,5,0)</f>
        <v>8.19</v>
      </c>
      <c r="H724" s="24">
        <f>VLOOKUP(A724,N$3:S$1271,5,FALSE)</f>
        <v>9.67</v>
      </c>
      <c r="I724" s="30">
        <f t="shared" si="67"/>
        <v>-1.4800000000000004</v>
      </c>
      <c r="J724" s="25">
        <f>VLOOKUP(A724,Sheet!B$3:G$2921,6,0)</f>
        <v>335.79</v>
      </c>
      <c r="K724" s="26">
        <f t="shared" si="68"/>
        <v>396.47</v>
      </c>
      <c r="L724" s="30">
        <f t="shared" si="69"/>
        <v>-60.680000000000007</v>
      </c>
      <c r="N724" t="s">
        <v>514</v>
      </c>
      <c r="O724" t="s">
        <v>3797</v>
      </c>
      <c r="P724" t="s">
        <v>43</v>
      </c>
      <c r="Q724">
        <v>0.47850000000000004</v>
      </c>
      <c r="R724">
        <v>27694.799999999999</v>
      </c>
      <c r="S724">
        <v>13251.96</v>
      </c>
      <c r="V724" s="33" t="str">
        <f t="shared" si="70"/>
        <v>ЕН15-63-5</v>
      </c>
      <c r="W724" s="33" t="str">
        <f t="shared" si="71"/>
        <v>ЕН15-63-5</v>
      </c>
      <c r="X724" s="33" t="s">
        <v>3797</v>
      </c>
      <c r="Y724" s="34" t="s">
        <v>43</v>
      </c>
      <c r="Z724" s="34">
        <v>0.47850000000000004</v>
      </c>
      <c r="AA724" s="34">
        <v>27694.799999999999</v>
      </c>
      <c r="AB724" s="34">
        <v>13251.96</v>
      </c>
      <c r="AC724" s="34">
        <v>0</v>
      </c>
    </row>
    <row r="725" spans="1:29" x14ac:dyDescent="0.2">
      <c r="A725" s="5" t="s">
        <v>213</v>
      </c>
      <c r="B725" s="21" t="str">
        <f>VLOOKUP(A725,Sheet!B$3:G$2921,2,0)</f>
        <v>Порошок ДСА-1</v>
      </c>
      <c r="C725" s="22" t="str">
        <f>VLOOKUP(A725,Sheet!B$3:G$2921,3,0)</f>
        <v>кг</v>
      </c>
      <c r="D725" s="23">
        <v>2.03112</v>
      </c>
      <c r="E725" s="24" t="e">
        <f>VLOOKUP(A725,N$3:S$1271,4,FALSE)</f>
        <v>#N/A</v>
      </c>
      <c r="F725" s="30">
        <f t="shared" si="66"/>
        <v>2.03112</v>
      </c>
      <c r="G725" s="25">
        <f>VLOOKUP(A725,Sheet!B$3:G$2921,5,0)</f>
        <v>46.47</v>
      </c>
      <c r="H725" s="24" t="e">
        <f>VLOOKUP(A725,N$3:S$1271,5,FALSE)</f>
        <v>#N/A</v>
      </c>
      <c r="I725" s="30">
        <f t="shared" si="67"/>
        <v>46.47</v>
      </c>
      <c r="J725" s="25">
        <f>VLOOKUP(A725,Sheet!B$3:G$2921,6,0)</f>
        <v>46.67</v>
      </c>
      <c r="K725" s="26" t="e">
        <f t="shared" si="68"/>
        <v>#N/A</v>
      </c>
      <c r="L725" s="30">
        <f t="shared" si="69"/>
        <v>46.67</v>
      </c>
      <c r="N725" t="s">
        <v>2971</v>
      </c>
      <c r="O725" t="s">
        <v>3798</v>
      </c>
      <c r="P725" t="s">
        <v>43</v>
      </c>
      <c r="Q725">
        <v>2.1221999999999999</v>
      </c>
      <c r="R725">
        <v>11992.42</v>
      </c>
      <c r="S725">
        <v>25450.31</v>
      </c>
      <c r="V725" t="str">
        <f t="shared" si="70"/>
        <v>ЕН15-64-1</v>
      </c>
      <c r="W725" t="e">
        <f t="shared" si="71"/>
        <v>#N/A</v>
      </c>
      <c r="X725" t="s">
        <v>3798</v>
      </c>
      <c r="Y725" s="7" t="s">
        <v>43</v>
      </c>
      <c r="Z725" s="7">
        <v>2.1221999999999999</v>
      </c>
      <c r="AA725" s="7">
        <v>11992.42</v>
      </c>
      <c r="AB725" s="37">
        <v>25450.31</v>
      </c>
      <c r="AC725" s="37">
        <v>25450.31</v>
      </c>
    </row>
    <row r="726" spans="1:29" x14ac:dyDescent="0.2">
      <c r="A726" s="5" t="s">
        <v>550</v>
      </c>
      <c r="B726" s="21" t="str">
        <f>VLOOKUP(A726,Sheet!B$3:G$2921,2,0)</f>
        <v>Фарба водно-дисперсiйна акрiлатна  для
вологих приміщень " Wet rooms " TM Farbex</v>
      </c>
      <c r="C726" s="22" t="str">
        <f>VLOOKUP(A726,Sheet!B$3:G$2921,3,0)</f>
        <v>т</v>
      </c>
      <c r="D726" s="23">
        <v>0.16696900000000001</v>
      </c>
      <c r="E726" s="24" t="e">
        <f>VLOOKUP(A726,N$3:S$1271,4,FALSE)</f>
        <v>#N/A</v>
      </c>
      <c r="F726" s="30">
        <f t="shared" si="66"/>
        <v>0.16696900000000001</v>
      </c>
      <c r="G726" s="25">
        <f>VLOOKUP(A726,Sheet!B$3:G$2921,5,0)</f>
        <v>80366.679999999993</v>
      </c>
      <c r="H726" s="24" t="e">
        <f>VLOOKUP(A726,N$3:S$1271,5,FALSE)</f>
        <v>#N/A</v>
      </c>
      <c r="I726" s="30">
        <f t="shared" si="67"/>
        <v>80366.679999999993</v>
      </c>
      <c r="J726" s="25">
        <f>VLOOKUP(A726,Sheet!B$3:G$2921,6,0)</f>
        <v>13418.74</v>
      </c>
      <c r="K726" s="26" t="e">
        <f t="shared" si="68"/>
        <v>#N/A</v>
      </c>
      <c r="L726" s="30">
        <f t="shared" si="69"/>
        <v>13418.74</v>
      </c>
      <c r="N726" t="s">
        <v>2972</v>
      </c>
      <c r="O726" t="s">
        <v>3799</v>
      </c>
      <c r="P726" t="s">
        <v>53</v>
      </c>
      <c r="Q726">
        <v>2.1221999999999999</v>
      </c>
      <c r="R726">
        <v>10920.72</v>
      </c>
      <c r="S726">
        <v>23175.95</v>
      </c>
      <c r="V726" t="str">
        <f t="shared" si="70"/>
        <v>ЕН15-66-1</v>
      </c>
      <c r="W726" t="e">
        <f t="shared" si="71"/>
        <v>#N/A</v>
      </c>
      <c r="X726" t="s">
        <v>3799</v>
      </c>
      <c r="Y726" s="7" t="s">
        <v>53</v>
      </c>
      <c r="Z726" s="7">
        <v>2.1221999999999999</v>
      </c>
      <c r="AA726" s="7">
        <v>10920.72</v>
      </c>
      <c r="AB726" s="37">
        <v>23175.95</v>
      </c>
      <c r="AC726" s="37">
        <v>23175.95</v>
      </c>
    </row>
    <row r="727" spans="1:29" x14ac:dyDescent="0.2">
      <c r="A727" s="5" t="s">
        <v>1901</v>
      </c>
      <c r="B727" s="21" t="str">
        <f>VLOOKUP(A727,Sheet!B$3:G$2921,2,0)</f>
        <v>Листи азбестоцементнi плоскi з гладкою
поверхнею непресованi, товщина 8 мм</v>
      </c>
      <c r="C727" s="22" t="str">
        <f>VLOOKUP(A727,Sheet!B$3:G$2921,3,0)</f>
        <v>м2</v>
      </c>
      <c r="D727" s="23">
        <v>6.8</v>
      </c>
      <c r="E727" s="24" t="e">
        <f>VLOOKUP(A727,N$3:S$1271,4,FALSE)</f>
        <v>#N/A</v>
      </c>
      <c r="F727" s="30">
        <f t="shared" si="66"/>
        <v>6.8</v>
      </c>
      <c r="G727" s="25">
        <f>VLOOKUP(A727,Sheet!B$3:G$2921,5,0)</f>
        <v>83.58</v>
      </c>
      <c r="H727" s="24" t="e">
        <f>VLOOKUP(A727,N$3:S$1271,5,FALSE)</f>
        <v>#N/A</v>
      </c>
      <c r="I727" s="30">
        <f t="shared" si="67"/>
        <v>83.58</v>
      </c>
      <c r="J727" s="25">
        <f>VLOOKUP(A727,Sheet!B$3:G$2921,6,0)</f>
        <v>568.34</v>
      </c>
      <c r="K727" s="26" t="e">
        <f t="shared" si="68"/>
        <v>#N/A</v>
      </c>
      <c r="L727" s="30">
        <f t="shared" si="69"/>
        <v>568.34</v>
      </c>
      <c r="N727" t="s">
        <v>562</v>
      </c>
      <c r="O727" t="s">
        <v>3800</v>
      </c>
      <c r="P727" t="s">
        <v>43</v>
      </c>
      <c r="Q727">
        <v>1.8957999999999999</v>
      </c>
      <c r="R727">
        <v>9431.26</v>
      </c>
      <c r="S727">
        <v>17879.78</v>
      </c>
      <c r="V727" s="33" t="str">
        <f t="shared" si="70"/>
        <v>ЕН15-76-1</v>
      </c>
      <c r="W727" s="33" t="str">
        <f t="shared" si="71"/>
        <v>ЕН15-76-1</v>
      </c>
      <c r="X727" s="33" t="s">
        <v>3800</v>
      </c>
      <c r="Y727" s="34" t="s">
        <v>43</v>
      </c>
      <c r="Z727" s="34">
        <v>1.8957999999999999</v>
      </c>
      <c r="AA727" s="34">
        <v>9431.26</v>
      </c>
      <c r="AB727" s="34">
        <v>17879.78</v>
      </c>
      <c r="AC727" s="34">
        <v>0</v>
      </c>
    </row>
    <row r="728" spans="1:29" x14ac:dyDescent="0.2">
      <c r="A728" s="5" t="s">
        <v>2759</v>
      </c>
      <c r="B728" s="21" t="str">
        <f>VLOOKUP(A728,Sheet!B$3:G$2921,2,0)</f>
        <v>Стрiчка алюмінієва самоклеюча АА-130</v>
      </c>
      <c r="C728" s="22" t="str">
        <f>VLOOKUP(A728,Sheet!B$3:G$2921,3,0)</f>
        <v>м.п.</v>
      </c>
      <c r="D728" s="23">
        <v>195</v>
      </c>
      <c r="E728" s="24" t="e">
        <f>VLOOKUP(A728,N$3:S$1271,4,FALSE)</f>
        <v>#N/A</v>
      </c>
      <c r="F728" s="30">
        <f t="shared" si="66"/>
        <v>195</v>
      </c>
      <c r="G728" s="25">
        <f>VLOOKUP(A728,Sheet!B$3:G$2921,5,0)</f>
        <v>11.23</v>
      </c>
      <c r="H728" s="24" t="e">
        <f>VLOOKUP(A728,N$3:S$1271,5,FALSE)</f>
        <v>#N/A</v>
      </c>
      <c r="I728" s="30">
        <f t="shared" si="67"/>
        <v>11.23</v>
      </c>
      <c r="J728" s="25">
        <f>VLOOKUP(A728,Sheet!B$3:G$2921,6,0)</f>
        <v>729.95</v>
      </c>
      <c r="K728" s="26" t="e">
        <f t="shared" si="68"/>
        <v>#N/A</v>
      </c>
      <c r="L728" s="30">
        <f t="shared" si="69"/>
        <v>729.95</v>
      </c>
      <c r="N728" t="s">
        <v>2973</v>
      </c>
      <c r="O728" t="s">
        <v>3801</v>
      </c>
      <c r="P728" t="s">
        <v>43</v>
      </c>
      <c r="Q728">
        <v>1.62</v>
      </c>
      <c r="R728">
        <v>7482.29</v>
      </c>
      <c r="S728">
        <v>12121.31</v>
      </c>
      <c r="V728" t="str">
        <f t="shared" si="70"/>
        <v>ЕН15-76-1К=0,8</v>
      </c>
      <c r="W728" t="e">
        <f t="shared" si="71"/>
        <v>#N/A</v>
      </c>
      <c r="X728" t="s">
        <v>3801</v>
      </c>
      <c r="Y728" s="7" t="s">
        <v>43</v>
      </c>
      <c r="Z728" s="7">
        <v>1.62</v>
      </c>
      <c r="AA728" s="7">
        <v>7482.29</v>
      </c>
      <c r="AB728" s="37">
        <v>12121.31</v>
      </c>
      <c r="AC728" s="37">
        <v>12121.31</v>
      </c>
    </row>
    <row r="729" spans="1:29" x14ac:dyDescent="0.2">
      <c r="A729" s="5" t="s">
        <v>2655</v>
      </c>
      <c r="B729" s="21" t="str">
        <f>VLOOKUP(A729,Sheet!B$3:G$2921,2,0)</f>
        <v>Модульне антиковзаюче пластикове
покриття "Aquafloor" (не сприятливе до
хлоровмістних речовин) 160х160 мм</v>
      </c>
      <c r="C729" s="22" t="str">
        <f>VLOOKUP(A729,Sheet!B$3:G$2921,3,0)</f>
        <v>м2</v>
      </c>
      <c r="D729" s="23">
        <v>61.13</v>
      </c>
      <c r="E729" s="24" t="e">
        <f>VLOOKUP(A729,N$3:S$1271,4,FALSE)</f>
        <v>#N/A</v>
      </c>
      <c r="F729" s="30">
        <f t="shared" si="66"/>
        <v>61.13</v>
      </c>
      <c r="G729" s="25">
        <f>VLOOKUP(A729,Sheet!B$3:G$2921,5,0)</f>
        <v>636.95000000000005</v>
      </c>
      <c r="H729" s="24" t="e">
        <f>VLOOKUP(A729,N$3:S$1271,5,FALSE)</f>
        <v>#N/A</v>
      </c>
      <c r="I729" s="30">
        <f t="shared" si="67"/>
        <v>636.95000000000005</v>
      </c>
      <c r="J729" s="25">
        <f>VLOOKUP(A729,Sheet!B$3:G$2921,6,0)</f>
        <v>38936.75</v>
      </c>
      <c r="K729" s="26" t="e">
        <f t="shared" si="68"/>
        <v>#N/A</v>
      </c>
      <c r="L729" s="30">
        <f t="shared" si="69"/>
        <v>38936.75</v>
      </c>
      <c r="N729" t="s">
        <v>570</v>
      </c>
      <c r="O729" t="s">
        <v>3802</v>
      </c>
      <c r="P729" t="s">
        <v>43</v>
      </c>
      <c r="Q729">
        <v>1.8957999999999999</v>
      </c>
      <c r="R729">
        <v>1121.4100000000001</v>
      </c>
      <c r="S729">
        <v>2125.9699999999998</v>
      </c>
      <c r="V729" s="33" t="str">
        <f t="shared" si="70"/>
        <v>ЕН15-76-2</v>
      </c>
      <c r="W729" s="33" t="str">
        <f t="shared" si="71"/>
        <v>ЕН15-76-2</v>
      </c>
      <c r="X729" s="33" t="s">
        <v>3802</v>
      </c>
      <c r="Y729" s="34" t="s">
        <v>43</v>
      </c>
      <c r="Z729" s="34">
        <v>1.8957999999999999</v>
      </c>
      <c r="AA729" s="34">
        <v>1121.4100000000001</v>
      </c>
      <c r="AB729" s="34">
        <v>2125.9699999999998</v>
      </c>
      <c r="AC729" s="34">
        <v>0</v>
      </c>
    </row>
    <row r="730" spans="1:29" x14ac:dyDescent="0.2">
      <c r="A730" s="5" t="s">
        <v>345</v>
      </c>
      <c r="B730" s="21" t="str">
        <f>VLOOKUP(A730,Sheet!B$3:G$2921,2,0)</f>
        <v>Лiнолеум полiвiнiлхлоридний класу
"Комерційний"</v>
      </c>
      <c r="C730" s="22" t="str">
        <f>VLOOKUP(A730,Sheet!B$3:G$2921,3,0)</f>
        <v>м2</v>
      </c>
      <c r="D730" s="23">
        <v>128.76480000000001</v>
      </c>
      <c r="E730" s="24" t="e">
        <f>VLOOKUP(A730,N$3:S$1271,4,FALSE)</f>
        <v>#N/A</v>
      </c>
      <c r="F730" s="30">
        <f t="shared" si="66"/>
        <v>128.76480000000001</v>
      </c>
      <c r="G730" s="25">
        <f>VLOOKUP(A730,Sheet!B$3:G$2921,5,0)</f>
        <v>554.66999999999996</v>
      </c>
      <c r="H730" s="24" t="e">
        <f>VLOOKUP(A730,N$3:S$1271,5,FALSE)</f>
        <v>#N/A</v>
      </c>
      <c r="I730" s="30">
        <f t="shared" si="67"/>
        <v>554.66999999999996</v>
      </c>
      <c r="J730" s="25">
        <f>VLOOKUP(A730,Sheet!B$3:G$2921,6,0)</f>
        <v>71421.97</v>
      </c>
      <c r="K730" s="26" t="e">
        <f t="shared" si="68"/>
        <v>#N/A</v>
      </c>
      <c r="L730" s="30">
        <f t="shared" si="69"/>
        <v>71421.97</v>
      </c>
      <c r="N730" t="s">
        <v>2974</v>
      </c>
      <c r="O730" t="s">
        <v>3803</v>
      </c>
      <c r="P730" t="s">
        <v>43</v>
      </c>
      <c r="Q730">
        <v>1.62</v>
      </c>
      <c r="R730">
        <v>897.13</v>
      </c>
      <c r="S730">
        <v>1453.35</v>
      </c>
      <c r="V730" t="str">
        <f t="shared" si="70"/>
        <v>ЕН15-76-2К=0,8</v>
      </c>
      <c r="W730" t="e">
        <f t="shared" si="71"/>
        <v>#N/A</v>
      </c>
      <c r="X730" t="s">
        <v>3803</v>
      </c>
      <c r="Y730" s="7" t="s">
        <v>43</v>
      </c>
      <c r="Z730" s="7">
        <v>1.62</v>
      </c>
      <c r="AA730" s="7">
        <v>897.13</v>
      </c>
      <c r="AB730" s="37">
        <v>1453.35</v>
      </c>
      <c r="AC730" s="37">
        <v>1453.35</v>
      </c>
    </row>
    <row r="731" spans="1:29" x14ac:dyDescent="0.2">
      <c r="A731" s="5" t="s">
        <v>384</v>
      </c>
      <c r="B731" s="21" t="str">
        <f>VLOOKUP(A731,Sheet!B$3:G$2921,2,0)</f>
        <v>Лiнолеум полiвiнiлхлоридний на
теплозвукоiзолювальнiй пiдосновi, товщина
3,6 мм</v>
      </c>
      <c r="C731" s="22" t="str">
        <f>VLOOKUP(A731,Sheet!B$3:G$2921,3,0)</f>
        <v>м2</v>
      </c>
      <c r="D731" s="23">
        <v>7.548</v>
      </c>
      <c r="E731" s="24" t="e">
        <f>VLOOKUP(A731,N$3:S$1271,4,FALSE)</f>
        <v>#N/A</v>
      </c>
      <c r="F731" s="30">
        <f t="shared" si="66"/>
        <v>7.548</v>
      </c>
      <c r="G731" s="25">
        <f>VLOOKUP(A731,Sheet!B$3:G$2921,5,0)</f>
        <v>352.12</v>
      </c>
      <c r="H731" s="24" t="e">
        <f>VLOOKUP(A731,N$3:S$1271,5,FALSE)</f>
        <v>#N/A</v>
      </c>
      <c r="I731" s="30">
        <f t="shared" si="67"/>
        <v>352.12</v>
      </c>
      <c r="J731" s="25">
        <f>VLOOKUP(A731,Sheet!B$3:G$2921,6,0)</f>
        <v>2657.8</v>
      </c>
      <c r="K731" s="26" t="e">
        <f t="shared" si="68"/>
        <v>#N/A</v>
      </c>
      <c r="L731" s="30">
        <f t="shared" si="69"/>
        <v>2657.8</v>
      </c>
      <c r="N731" t="s">
        <v>4855</v>
      </c>
      <c r="O731" t="s">
        <v>3804</v>
      </c>
      <c r="P731" t="s">
        <v>43</v>
      </c>
      <c r="Q731">
        <v>3.16</v>
      </c>
      <c r="R731">
        <v>11227.08</v>
      </c>
      <c r="S731">
        <v>35477.57</v>
      </c>
      <c r="V731" t="str">
        <f t="shared" si="70"/>
        <v>ЕН15-77-2кдем.=0,8</v>
      </c>
      <c r="W731" t="e">
        <f t="shared" si="71"/>
        <v>#N/A</v>
      </c>
      <c r="X731" t="s">
        <v>3804</v>
      </c>
      <c r="Y731" s="7" t="s">
        <v>43</v>
      </c>
      <c r="Z731" s="7">
        <v>3.16</v>
      </c>
      <c r="AA731" s="7">
        <v>11227.08</v>
      </c>
      <c r="AB731" s="37">
        <v>35477.57</v>
      </c>
      <c r="AC731" s="37">
        <v>35477.57</v>
      </c>
    </row>
    <row r="732" spans="1:29" x14ac:dyDescent="0.2">
      <c r="A732" s="5" t="s">
        <v>129</v>
      </c>
      <c r="B732" s="21" t="str">
        <f>VLOOKUP(A732,Sheet!B$3:G$2921,2,0)</f>
        <v>Мастика покрiвельна гаряча ТехноНИКОЛЬ
№41</v>
      </c>
      <c r="C732" s="22" t="str">
        <f>VLOOKUP(A732,Sheet!B$3:G$2921,3,0)</f>
        <v>т</v>
      </c>
      <c r="D732" s="23">
        <v>0.87992700000000001</v>
      </c>
      <c r="E732" s="24" t="e">
        <f>VLOOKUP(A732,N$3:S$1271,4,FALSE)</f>
        <v>#N/A</v>
      </c>
      <c r="F732" s="30">
        <f t="shared" si="66"/>
        <v>0.87992700000000001</v>
      </c>
      <c r="G732" s="25">
        <f>VLOOKUP(A732,Sheet!B$3:G$2921,5,0)</f>
        <v>41790.57</v>
      </c>
      <c r="H732" s="24" t="e">
        <f>VLOOKUP(A732,N$3:S$1271,5,FALSE)</f>
        <v>#N/A</v>
      </c>
      <c r="I732" s="30">
        <f t="shared" si="67"/>
        <v>41790.57</v>
      </c>
      <c r="J732" s="25">
        <f>VLOOKUP(A732,Sheet!B$3:G$2921,6,0)</f>
        <v>119072.85</v>
      </c>
      <c r="K732" s="26" t="e">
        <f t="shared" si="68"/>
        <v>#N/A</v>
      </c>
      <c r="L732" s="30">
        <f t="shared" si="69"/>
        <v>119072.85</v>
      </c>
      <c r="N732" t="s">
        <v>4856</v>
      </c>
      <c r="O732" t="s">
        <v>3805</v>
      </c>
      <c r="P732" t="s">
        <v>43</v>
      </c>
      <c r="Q732">
        <v>2.77</v>
      </c>
      <c r="R732">
        <v>14997.11</v>
      </c>
      <c r="S732">
        <v>41541.99</v>
      </c>
      <c r="V732" t="str">
        <f t="shared" si="70"/>
        <v>ЕН15-77-3кдем.=0,8</v>
      </c>
      <c r="W732" t="e">
        <f t="shared" si="71"/>
        <v>#N/A</v>
      </c>
      <c r="X732" t="s">
        <v>3805</v>
      </c>
      <c r="Y732" s="7" t="s">
        <v>43</v>
      </c>
      <c r="Z732" s="7">
        <v>2.77</v>
      </c>
      <c r="AA732" s="7">
        <v>14997.11</v>
      </c>
      <c r="AB732" s="37">
        <v>41541.99</v>
      </c>
      <c r="AC732" s="37">
        <v>41541.99</v>
      </c>
    </row>
    <row r="733" spans="1:29" x14ac:dyDescent="0.2">
      <c r="A733" s="5" t="s">
        <v>361</v>
      </c>
      <c r="B733" s="21" t="str">
        <f>VLOOKUP(A733,Sheet!B$3:G$2921,2,0)</f>
        <v>Плити деревноволокнистi, товщина 12 мм</v>
      </c>
      <c r="C733" s="22" t="str">
        <f>VLOOKUP(A733,Sheet!B$3:G$2921,3,0)</f>
        <v>1000м2</v>
      </c>
      <c r="D733" s="23">
        <v>0.54060000000000008</v>
      </c>
      <c r="E733" s="24" t="e">
        <f>VLOOKUP(A733,N$3:S$1271,4,FALSE)</f>
        <v>#N/A</v>
      </c>
      <c r="F733" s="30">
        <f t="shared" si="66"/>
        <v>0.54060000000000008</v>
      </c>
      <c r="G733" s="25">
        <f>VLOOKUP(A733,Sheet!B$3:G$2921,5,0)</f>
        <v>134478.17000000001</v>
      </c>
      <c r="H733" s="24" t="e">
        <f>VLOOKUP(A733,N$3:S$1271,5,FALSE)</f>
        <v>#N/A</v>
      </c>
      <c r="I733" s="30">
        <f t="shared" si="67"/>
        <v>134478.17000000001</v>
      </c>
      <c r="J733" s="25">
        <f>VLOOKUP(A733,Sheet!B$3:G$2921,6,0)</f>
        <v>72698.899999999994</v>
      </c>
      <c r="K733" s="26" t="e">
        <f t="shared" si="68"/>
        <v>#N/A</v>
      </c>
      <c r="L733" s="30">
        <f t="shared" si="69"/>
        <v>72698.899999999994</v>
      </c>
      <c r="N733" t="s">
        <v>54</v>
      </c>
      <c r="O733" t="s">
        <v>3806</v>
      </c>
      <c r="P733" t="s">
        <v>53</v>
      </c>
      <c r="Q733">
        <v>21.664200000000001</v>
      </c>
      <c r="R733">
        <v>16976.560000000001</v>
      </c>
      <c r="S733">
        <v>161919.03</v>
      </c>
      <c r="V733" s="33" t="str">
        <f t="shared" si="70"/>
        <v>ЕН15-80-2</v>
      </c>
      <c r="W733" s="33" t="str">
        <f t="shared" si="71"/>
        <v>ЕН15-80-2</v>
      </c>
      <c r="X733" s="33" t="s">
        <v>3806</v>
      </c>
      <c r="Y733" s="34" t="s">
        <v>53</v>
      </c>
      <c r="Z733" s="34">
        <v>21.664200000000001</v>
      </c>
      <c r="AA733" s="34">
        <v>16976.560000000001</v>
      </c>
      <c r="AB733" s="34">
        <v>161919.03</v>
      </c>
      <c r="AC733" s="34">
        <v>0</v>
      </c>
    </row>
    <row r="734" spans="1:29" x14ac:dyDescent="0.2">
      <c r="A734" s="5" t="s">
        <v>2678</v>
      </c>
      <c r="B734" s="21" t="str">
        <f>VLOOKUP(A734,Sheet!B$3:G$2921,2,0)</f>
        <v>Траверса універсальна W 234-А10
арт.№00003556</v>
      </c>
      <c r="C734" s="22" t="str">
        <f>VLOOKUP(A734,Sheet!B$3:G$2921,3,0)</f>
        <v>шт</v>
      </c>
      <c r="D734" s="23">
        <v>9</v>
      </c>
      <c r="E734" s="24" t="e">
        <f>VLOOKUP(A734,N$3:S$1271,4,FALSE)</f>
        <v>#N/A</v>
      </c>
      <c r="F734" s="30">
        <f t="shared" si="66"/>
        <v>9</v>
      </c>
      <c r="G734" s="25">
        <f>VLOOKUP(A734,Sheet!B$3:G$2921,5,0)</f>
        <v>174.27</v>
      </c>
      <c r="H734" s="24" t="e">
        <f>VLOOKUP(A734,N$3:S$1271,5,FALSE)</f>
        <v>#N/A</v>
      </c>
      <c r="I734" s="30">
        <f t="shared" si="67"/>
        <v>174.27</v>
      </c>
      <c r="J734" s="25">
        <f>VLOOKUP(A734,Sheet!B$3:G$2921,6,0)</f>
        <v>1568.43</v>
      </c>
      <c r="K734" s="26" t="e">
        <f t="shared" si="68"/>
        <v>#N/A</v>
      </c>
      <c r="L734" s="30">
        <f t="shared" si="69"/>
        <v>1568.43</v>
      </c>
      <c r="N734" t="s">
        <v>51</v>
      </c>
      <c r="O734" t="s">
        <v>3807</v>
      </c>
      <c r="P734" t="s">
        <v>53</v>
      </c>
      <c r="Q734">
        <v>2.1</v>
      </c>
      <c r="R734">
        <v>10955.03</v>
      </c>
      <c r="S734">
        <v>11502.78</v>
      </c>
      <c r="V734" s="33" t="str">
        <f t="shared" si="70"/>
        <v>ЕН15-80-4</v>
      </c>
      <c r="W734" s="33" t="str">
        <f t="shared" si="71"/>
        <v>ЕН15-80-4</v>
      </c>
      <c r="X734" s="33" t="s">
        <v>3807</v>
      </c>
      <c r="Y734" s="34" t="s">
        <v>53</v>
      </c>
      <c r="Z734" s="34">
        <v>2.1</v>
      </c>
      <c r="AA734" s="34">
        <v>10955.03</v>
      </c>
      <c r="AB734" s="34">
        <v>11502.78</v>
      </c>
      <c r="AC734" s="34">
        <v>0</v>
      </c>
    </row>
    <row r="735" spans="1:29" x14ac:dyDescent="0.2">
      <c r="A735" s="5" t="s">
        <v>2596</v>
      </c>
      <c r="B735" s="21" t="str">
        <f>VLOOKUP(A735,Sheet!B$3:G$2921,2,0)</f>
        <v>Плити OSB-3 ф."КРОНО-Украина", товщина
22 мм</v>
      </c>
      <c r="C735" s="22" t="str">
        <f>VLOOKUP(A735,Sheet!B$3:G$2921,3,0)</f>
        <v>м2</v>
      </c>
      <c r="D735" s="23">
        <v>351.9</v>
      </c>
      <c r="E735" s="24" t="e">
        <f>VLOOKUP(A735,N$3:S$1271,4,FALSE)</f>
        <v>#N/A</v>
      </c>
      <c r="F735" s="30">
        <f t="shared" si="66"/>
        <v>351.9</v>
      </c>
      <c r="G735" s="25">
        <f>VLOOKUP(A735,Sheet!B$3:G$2921,5,0)</f>
        <v>273.89999999999998</v>
      </c>
      <c r="H735" s="24" t="e">
        <f>VLOOKUP(A735,N$3:S$1271,5,FALSE)</f>
        <v>#N/A</v>
      </c>
      <c r="I735" s="30">
        <f t="shared" si="67"/>
        <v>273.89999999999998</v>
      </c>
      <c r="J735" s="25">
        <f>VLOOKUP(A735,Sheet!B$3:G$2921,6,0)</f>
        <v>96385.41</v>
      </c>
      <c r="K735" s="26" t="e">
        <f t="shared" si="68"/>
        <v>#N/A</v>
      </c>
      <c r="L735" s="30">
        <f t="shared" si="69"/>
        <v>96385.41</v>
      </c>
      <c r="N735" t="s">
        <v>2285</v>
      </c>
      <c r="O735" t="s">
        <v>3808</v>
      </c>
      <c r="P735" t="s">
        <v>19</v>
      </c>
      <c r="Q735">
        <v>1.54E-2</v>
      </c>
      <c r="R735">
        <v>27776.880000000001</v>
      </c>
      <c r="S735">
        <v>213.88</v>
      </c>
      <c r="V735" s="33" t="str">
        <f t="shared" si="70"/>
        <v>ЕН22-11-3</v>
      </c>
      <c r="W735" s="33" t="str">
        <f t="shared" si="71"/>
        <v>ЕН22-11-3</v>
      </c>
      <c r="X735" s="33" t="s">
        <v>3808</v>
      </c>
      <c r="Y735" s="34" t="s">
        <v>19</v>
      </c>
      <c r="Z735" s="34">
        <v>1.54E-2</v>
      </c>
      <c r="AA735" s="34">
        <v>27776.880000000001</v>
      </c>
      <c r="AB735" s="34">
        <v>213.88</v>
      </c>
      <c r="AC735" s="34">
        <v>0</v>
      </c>
    </row>
    <row r="736" spans="1:29" x14ac:dyDescent="0.2">
      <c r="A736" s="5" t="s">
        <v>2609</v>
      </c>
      <c r="B736" s="21" t="str">
        <f>VLOOKUP(A736,Sheet!B$3:G$2921,2,0)</f>
        <v>Плити OSB-3 ф."КРОНО-Украина", товщина
12 мм</v>
      </c>
      <c r="C736" s="22" t="str">
        <f>VLOOKUP(A736,Sheet!B$3:G$2921,3,0)</f>
        <v>м2</v>
      </c>
      <c r="D736" s="23">
        <v>23.267499999999998</v>
      </c>
      <c r="E736" s="24" t="e">
        <f>VLOOKUP(A736,N$3:S$1271,4,FALSE)</f>
        <v>#N/A</v>
      </c>
      <c r="F736" s="30">
        <f t="shared" si="66"/>
        <v>23.267499999999998</v>
      </c>
      <c r="G736" s="25">
        <f>VLOOKUP(A736,Sheet!B$3:G$2921,5,0)</f>
        <v>125.79</v>
      </c>
      <c r="H736" s="24" t="e">
        <f>VLOOKUP(A736,N$3:S$1271,5,FALSE)</f>
        <v>#N/A</v>
      </c>
      <c r="I736" s="30">
        <f t="shared" si="67"/>
        <v>125.79</v>
      </c>
      <c r="J736" s="25">
        <f>VLOOKUP(A736,Sheet!B$3:G$2921,6,0)</f>
        <v>2926.82</v>
      </c>
      <c r="K736" s="26" t="e">
        <f t="shared" si="68"/>
        <v>#N/A</v>
      </c>
      <c r="L736" s="30">
        <f t="shared" si="69"/>
        <v>2926.82</v>
      </c>
      <c r="N736" t="s">
        <v>2319</v>
      </c>
      <c r="O736" t="s">
        <v>3809</v>
      </c>
      <c r="P736" t="s">
        <v>19</v>
      </c>
      <c r="Q736">
        <v>2.7999999999999997E-2</v>
      </c>
      <c r="R736">
        <v>45136.26</v>
      </c>
      <c r="S736">
        <v>225.68</v>
      </c>
      <c r="V736" s="33" t="str">
        <f t="shared" si="70"/>
        <v>ЕН22-11-7</v>
      </c>
      <c r="W736" s="33" t="str">
        <f t="shared" si="71"/>
        <v>ЕН22-11-7</v>
      </c>
      <c r="X736" s="33" t="s">
        <v>3809</v>
      </c>
      <c r="Y736" s="34" t="s">
        <v>19</v>
      </c>
      <c r="Z736" s="34">
        <v>2.7999999999999997E-2</v>
      </c>
      <c r="AA736" s="34">
        <v>45136.26</v>
      </c>
      <c r="AB736" s="34">
        <v>225.68</v>
      </c>
      <c r="AC736" s="34">
        <v>0</v>
      </c>
    </row>
    <row r="737" spans="1:29" x14ac:dyDescent="0.2">
      <c r="A737" s="5" t="s">
        <v>2599</v>
      </c>
      <c r="B737" s="21" t="str">
        <f>VLOOKUP(A737,Sheet!B$3:G$2921,2,0)</f>
        <v>Праймер бітумний готовий до застосування
"Технониколь-1"</v>
      </c>
      <c r="C737" s="22" t="str">
        <f>VLOOKUP(A737,Sheet!B$3:G$2921,3,0)</f>
        <v>т</v>
      </c>
      <c r="D737" s="23">
        <v>0.53069999999999995</v>
      </c>
      <c r="E737" s="24" t="e">
        <f>VLOOKUP(A737,N$3:S$1271,4,FALSE)</f>
        <v>#N/A</v>
      </c>
      <c r="F737" s="30">
        <f t="shared" si="66"/>
        <v>0.53069999999999995</v>
      </c>
      <c r="G737" s="25">
        <f>VLOOKUP(A737,Sheet!B$3:G$2921,5,0)</f>
        <v>78784.53</v>
      </c>
      <c r="H737" s="24" t="e">
        <f>VLOOKUP(A737,N$3:S$1271,5,FALSE)</f>
        <v>#N/A</v>
      </c>
      <c r="I737" s="30">
        <f t="shared" si="67"/>
        <v>78784.53</v>
      </c>
      <c r="J737" s="25">
        <f>VLOOKUP(A737,Sheet!B$3:G$2921,6,0)</f>
        <v>439.22</v>
      </c>
      <c r="K737" s="26" t="e">
        <f t="shared" si="68"/>
        <v>#N/A</v>
      </c>
      <c r="L737" s="30">
        <f t="shared" si="69"/>
        <v>439.22</v>
      </c>
      <c r="N737" t="s">
        <v>2975</v>
      </c>
      <c r="O737" t="s">
        <v>3810</v>
      </c>
      <c r="P737" t="s">
        <v>35</v>
      </c>
      <c r="Q737">
        <v>43</v>
      </c>
      <c r="R737">
        <v>177.17</v>
      </c>
      <c r="S737">
        <v>4783.59</v>
      </c>
      <c r="V737" t="str">
        <f t="shared" si="70"/>
        <v>ЕН22-36-1</v>
      </c>
      <c r="W737" t="e">
        <f t="shared" si="71"/>
        <v>#N/A</v>
      </c>
      <c r="X737" t="s">
        <v>3810</v>
      </c>
      <c r="Y737" s="7" t="s">
        <v>35</v>
      </c>
      <c r="Z737" s="7">
        <v>43</v>
      </c>
      <c r="AA737" s="7">
        <v>177.17</v>
      </c>
      <c r="AB737" s="37">
        <v>4783.59</v>
      </c>
      <c r="AC737" s="37">
        <v>4783.59</v>
      </c>
    </row>
    <row r="738" spans="1:29" x14ac:dyDescent="0.2">
      <c r="A738" s="5" t="s">
        <v>482</v>
      </c>
      <c r="B738" s="21" t="str">
        <f>VLOOKUP(A738,Sheet!B$3:G$2921,2,0)</f>
        <v>Плита Titan ф.Кнауф</v>
      </c>
      <c r="C738" s="22" t="str">
        <f>VLOOKUP(A738,Sheet!B$3:G$2921,3,0)</f>
        <v>м2</v>
      </c>
      <c r="D738" s="23">
        <v>6786.7920000000004</v>
      </c>
      <c r="E738" s="24" t="e">
        <f>VLOOKUP(A738,N$3:S$1271,4,FALSE)</f>
        <v>#N/A</v>
      </c>
      <c r="F738" s="30">
        <f t="shared" si="66"/>
        <v>6786.7920000000004</v>
      </c>
      <c r="G738" s="25">
        <f>VLOOKUP(A738,Sheet!B$3:G$2921,5,0)</f>
        <v>130.41999999999999</v>
      </c>
      <c r="H738" s="24" t="e">
        <f>VLOOKUP(A738,N$3:S$1271,5,FALSE)</f>
        <v>#N/A</v>
      </c>
      <c r="I738" s="30">
        <f t="shared" si="67"/>
        <v>130.41999999999999</v>
      </c>
      <c r="J738" s="25">
        <f>VLOOKUP(A738,Sheet!B$3:G$2921,6,0)</f>
        <v>311513.39</v>
      </c>
      <c r="K738" s="26" t="e">
        <f t="shared" si="68"/>
        <v>#N/A</v>
      </c>
      <c r="L738" s="30">
        <f t="shared" si="69"/>
        <v>311513.39</v>
      </c>
      <c r="N738" t="s">
        <v>2976</v>
      </c>
      <c r="O738" t="s">
        <v>3811</v>
      </c>
      <c r="P738" t="s">
        <v>35</v>
      </c>
      <c r="Q738">
        <v>9</v>
      </c>
      <c r="R738">
        <v>301.36</v>
      </c>
      <c r="S738">
        <v>2712.24</v>
      </c>
      <c r="V738" t="str">
        <f t="shared" si="70"/>
        <v>ЕН22-36-2</v>
      </c>
      <c r="W738" t="e">
        <f t="shared" si="71"/>
        <v>#N/A</v>
      </c>
      <c r="X738" t="s">
        <v>3811</v>
      </c>
      <c r="Y738" s="7" t="s">
        <v>35</v>
      </c>
      <c r="Z738" s="7">
        <v>9</v>
      </c>
      <c r="AA738" s="7">
        <v>301.36</v>
      </c>
      <c r="AB738" s="37">
        <v>2712.24</v>
      </c>
      <c r="AC738" s="37">
        <v>2712.24</v>
      </c>
    </row>
    <row r="739" spans="1:29" x14ac:dyDescent="0.2">
      <c r="A739" s="5" t="s">
        <v>427</v>
      </c>
      <c r="B739" s="21" t="str">
        <f>VLOOKUP(A739,Sheet!B$3:G$2921,2,0)</f>
        <v>Поручень полiвiнiлхлоридний</v>
      </c>
      <c r="C739" s="22" t="str">
        <f>VLOOKUP(A739,Sheet!B$3:G$2921,3,0)</f>
        <v>пм</v>
      </c>
      <c r="D739" s="23">
        <v>24.092400000000001</v>
      </c>
      <c r="E739" s="24" t="e">
        <f>VLOOKUP(A739,N$3:S$1271,4,FALSE)</f>
        <v>#N/A</v>
      </c>
      <c r="F739" s="30">
        <f t="shared" si="66"/>
        <v>24.092400000000001</v>
      </c>
      <c r="G739" s="25">
        <f>VLOOKUP(A739,Sheet!B$3:G$2921,5,0)</f>
        <v>37.369999999999997</v>
      </c>
      <c r="H739" s="24" t="e">
        <f>VLOOKUP(A739,N$3:S$1271,5,FALSE)</f>
        <v>#N/A</v>
      </c>
      <c r="I739" s="30">
        <f t="shared" si="67"/>
        <v>37.369999999999997</v>
      </c>
      <c r="J739" s="25">
        <f>VLOOKUP(A739,Sheet!B$3:G$2921,6,0)</f>
        <v>900.33</v>
      </c>
      <c r="K739" s="26" t="e">
        <f t="shared" si="68"/>
        <v>#N/A</v>
      </c>
      <c r="L739" s="30">
        <f t="shared" si="69"/>
        <v>900.33</v>
      </c>
      <c r="N739" t="s">
        <v>2977</v>
      </c>
      <c r="O739" t="s">
        <v>3812</v>
      </c>
      <c r="P739" t="s">
        <v>35</v>
      </c>
      <c r="Q739">
        <v>11</v>
      </c>
      <c r="R739">
        <v>58.29</v>
      </c>
      <c r="S739">
        <v>174.87</v>
      </c>
      <c r="V739" t="str">
        <f t="shared" si="70"/>
        <v>ЕН22-40-1</v>
      </c>
      <c r="W739" t="e">
        <f t="shared" si="71"/>
        <v>#N/A</v>
      </c>
      <c r="X739" t="s">
        <v>3812</v>
      </c>
      <c r="Y739" s="7" t="s">
        <v>35</v>
      </c>
      <c r="Z739" s="7">
        <v>11</v>
      </c>
      <c r="AA739" s="7">
        <v>58.29</v>
      </c>
      <c r="AB739" s="37">
        <v>174.87</v>
      </c>
      <c r="AC739" s="37">
        <v>174.87</v>
      </c>
    </row>
    <row r="740" spans="1:29" x14ac:dyDescent="0.2">
      <c r="A740" s="5" t="s">
        <v>1930</v>
      </c>
      <c r="B740" s="21" t="str">
        <f>VLOOKUP(A740,Sheet!B$3:G$2921,2,0)</f>
        <v>Швелер гнутий сталевий 100х60х4 ГОСТ
8278-83 L=1300 Б1</v>
      </c>
      <c r="C740" s="22" t="str">
        <f>VLOOKUP(A740,Sheet!B$3:G$2921,3,0)</f>
        <v>т</v>
      </c>
      <c r="D740" s="23">
        <v>0.165828</v>
      </c>
      <c r="E740" s="24" t="e">
        <f>VLOOKUP(A740,N$3:S$1271,4,FALSE)</f>
        <v>#N/A</v>
      </c>
      <c r="F740" s="30">
        <f t="shared" si="66"/>
        <v>0.165828</v>
      </c>
      <c r="G740" s="25">
        <f>VLOOKUP(A740,Sheet!B$3:G$2921,5,0)</f>
        <v>39057.370000000003</v>
      </c>
      <c r="H740" s="24" t="e">
        <f>VLOOKUP(A740,N$3:S$1271,5,FALSE)</f>
        <v>#N/A</v>
      </c>
      <c r="I740" s="30">
        <f t="shared" si="67"/>
        <v>39057.370000000003</v>
      </c>
      <c r="J740" s="25">
        <f>VLOOKUP(A740,Sheet!B$3:G$2921,6,0)</f>
        <v>1699.93</v>
      </c>
      <c r="K740" s="26" t="e">
        <f t="shared" si="68"/>
        <v>#N/A</v>
      </c>
      <c r="L740" s="30">
        <f t="shared" si="69"/>
        <v>1699.93</v>
      </c>
      <c r="N740" t="s">
        <v>2978</v>
      </c>
      <c r="O740" t="s">
        <v>3813</v>
      </c>
      <c r="P740" t="s">
        <v>35</v>
      </c>
      <c r="Q740">
        <v>22</v>
      </c>
      <c r="R740">
        <v>97.08</v>
      </c>
      <c r="S740">
        <v>1553.28</v>
      </c>
      <c r="V740" t="str">
        <f t="shared" si="70"/>
        <v>ЕН22-40-2</v>
      </c>
      <c r="W740" t="e">
        <f t="shared" si="71"/>
        <v>#N/A</v>
      </c>
      <c r="X740" t="s">
        <v>3813</v>
      </c>
      <c r="Y740" s="7" t="s">
        <v>35</v>
      </c>
      <c r="Z740" s="7">
        <v>22</v>
      </c>
      <c r="AA740" s="7">
        <v>97.08</v>
      </c>
      <c r="AB740" s="37">
        <v>1553.28</v>
      </c>
      <c r="AC740" s="37">
        <v>1553.28</v>
      </c>
    </row>
    <row r="741" spans="1:29" x14ac:dyDescent="0.2">
      <c r="A741" s="5" t="s">
        <v>2732</v>
      </c>
      <c r="B741" s="21" t="str">
        <f>VLOOKUP(A741,Sheet!B$3:G$2921,2,0)</f>
        <v>Очищувач клею</v>
      </c>
      <c r="C741" s="22" t="str">
        <f>VLOOKUP(A741,Sheet!B$3:G$2921,3,0)</f>
        <v>л</v>
      </c>
      <c r="D741" s="23">
        <v>4.6894999999999998</v>
      </c>
      <c r="E741" s="24" t="e">
        <f>VLOOKUP(A741,N$3:S$1271,4,FALSE)</f>
        <v>#N/A</v>
      </c>
      <c r="F741" s="30">
        <f t="shared" si="66"/>
        <v>4.6894999999999998</v>
      </c>
      <c r="G741" s="25">
        <f>VLOOKUP(A741,Sheet!B$3:G$2921,5,0)</f>
        <v>311.02</v>
      </c>
      <c r="H741" s="24" t="e">
        <f>VLOOKUP(A741,N$3:S$1271,5,FALSE)</f>
        <v>#N/A</v>
      </c>
      <c r="I741" s="30">
        <f t="shared" si="67"/>
        <v>311.02</v>
      </c>
      <c r="J741" s="25">
        <f>VLOOKUP(A741,Sheet!B$3:G$2921,6,0)</f>
        <v>92.56</v>
      </c>
      <c r="K741" s="26" t="e">
        <f t="shared" si="68"/>
        <v>#N/A</v>
      </c>
      <c r="L741" s="30">
        <f t="shared" si="69"/>
        <v>92.56</v>
      </c>
      <c r="N741" t="s">
        <v>2979</v>
      </c>
      <c r="O741" t="s">
        <v>3814</v>
      </c>
      <c r="P741" t="s">
        <v>35</v>
      </c>
      <c r="Q741">
        <v>30</v>
      </c>
      <c r="R741">
        <v>117.49</v>
      </c>
      <c r="S741">
        <v>1409.88</v>
      </c>
      <c r="V741" t="str">
        <f t="shared" si="70"/>
        <v>ЕН22-40-5</v>
      </c>
      <c r="W741" t="e">
        <f t="shared" si="71"/>
        <v>#N/A</v>
      </c>
      <c r="X741" t="s">
        <v>3814</v>
      </c>
      <c r="Y741" s="7" t="s">
        <v>35</v>
      </c>
      <c r="Z741" s="7">
        <v>30</v>
      </c>
      <c r="AA741" s="7">
        <v>117.49</v>
      </c>
      <c r="AB741" s="37">
        <v>1409.88</v>
      </c>
      <c r="AC741" s="37">
        <v>1409.88</v>
      </c>
    </row>
    <row r="742" spans="1:29" x14ac:dyDescent="0.2">
      <c r="A742" s="5" t="s">
        <v>121</v>
      </c>
      <c r="B742" s="21" t="str">
        <f>VLOOKUP(A742,Sheet!B$3:G$2921,2,0)</f>
        <v>Руберойд пiдкладний Біполь ЕПП 3,0</v>
      </c>
      <c r="C742" s="22" t="str">
        <f>VLOOKUP(A742,Sheet!B$3:G$2921,3,0)</f>
        <v>м2</v>
      </c>
      <c r="D742" s="23">
        <v>3515.5902499999997</v>
      </c>
      <c r="E742" s="24" t="e">
        <f>VLOOKUP(A742,N$3:S$1271,4,FALSE)</f>
        <v>#N/A</v>
      </c>
      <c r="F742" s="30">
        <f t="shared" si="66"/>
        <v>3515.5902499999997</v>
      </c>
      <c r="G742" s="25">
        <f>VLOOKUP(A742,Sheet!B$3:G$2921,5,0)</f>
        <v>91.93</v>
      </c>
      <c r="H742" s="24" t="e">
        <f>VLOOKUP(A742,N$3:S$1271,5,FALSE)</f>
        <v>#N/A</v>
      </c>
      <c r="I742" s="30">
        <f t="shared" si="67"/>
        <v>91.93</v>
      </c>
      <c r="J742" s="25">
        <f>VLOOKUP(A742,Sheet!B$3:G$2921,6,0)</f>
        <v>143346.91</v>
      </c>
      <c r="K742" s="26" t="e">
        <f t="shared" si="68"/>
        <v>#N/A</v>
      </c>
      <c r="L742" s="30">
        <f t="shared" si="69"/>
        <v>143346.91</v>
      </c>
      <c r="N742" t="s">
        <v>2980</v>
      </c>
      <c r="O742" t="s">
        <v>3815</v>
      </c>
      <c r="P742" t="s">
        <v>35</v>
      </c>
      <c r="Q742">
        <v>14</v>
      </c>
      <c r="R742">
        <v>186.84</v>
      </c>
      <c r="S742">
        <v>2615.7600000000002</v>
      </c>
      <c r="V742" t="str">
        <f t="shared" si="70"/>
        <v>ЕН22-40-6</v>
      </c>
      <c r="W742" t="e">
        <f t="shared" si="71"/>
        <v>#N/A</v>
      </c>
      <c r="X742" t="s">
        <v>3815</v>
      </c>
      <c r="Y742" s="7" t="s">
        <v>35</v>
      </c>
      <c r="Z742" s="7">
        <v>14</v>
      </c>
      <c r="AA742" s="7">
        <v>186.84</v>
      </c>
      <c r="AB742" s="37">
        <v>2615.7600000000002</v>
      </c>
      <c r="AC742" s="37">
        <v>2615.7600000000002</v>
      </c>
    </row>
    <row r="743" spans="1:29" x14ac:dyDescent="0.2">
      <c r="A743" s="5" t="s">
        <v>2844</v>
      </c>
      <c r="B743" s="21" t="str">
        <f>VLOOKUP(A743,Sheet!B$3:G$2921,2,0)</f>
        <v>Покрівельна ПВХ мембрана Баудер
ТЕРМОФОЛ U15</v>
      </c>
      <c r="C743" s="22" t="str">
        <f>VLOOKUP(A743,Sheet!B$3:G$2921,3,0)</f>
        <v>м2</v>
      </c>
      <c r="D743" s="23">
        <v>1806.337</v>
      </c>
      <c r="E743" s="24" t="e">
        <f>VLOOKUP(A743,N$3:S$1271,4,FALSE)</f>
        <v>#N/A</v>
      </c>
      <c r="F743" s="30">
        <f t="shared" si="66"/>
        <v>1806.337</v>
      </c>
      <c r="G743" s="25">
        <f>VLOOKUP(A743,Sheet!B$3:G$2921,5,0)</f>
        <v>369.72</v>
      </c>
      <c r="H743" s="24" t="e">
        <f>VLOOKUP(A743,N$3:S$1271,5,FALSE)</f>
        <v>#N/A</v>
      </c>
      <c r="I743" s="30">
        <f t="shared" si="67"/>
        <v>369.72</v>
      </c>
      <c r="J743" s="25">
        <f>VLOOKUP(A743,Sheet!B$3:G$2921,6,0)</f>
        <v>578722.72</v>
      </c>
      <c r="K743" s="26" t="e">
        <f t="shared" si="68"/>
        <v>#N/A</v>
      </c>
      <c r="L743" s="30">
        <f t="shared" si="69"/>
        <v>578722.72</v>
      </c>
      <c r="N743" t="s">
        <v>2981</v>
      </c>
      <c r="O743" t="s">
        <v>3816</v>
      </c>
      <c r="P743" t="s">
        <v>35</v>
      </c>
      <c r="Q743">
        <v>1</v>
      </c>
      <c r="R743">
        <v>226</v>
      </c>
      <c r="S743">
        <v>226</v>
      </c>
      <c r="V743" t="str">
        <f t="shared" si="70"/>
        <v>ЕН22-40-7</v>
      </c>
      <c r="W743" t="e">
        <f t="shared" si="71"/>
        <v>#N/A</v>
      </c>
      <c r="X743" t="s">
        <v>3816</v>
      </c>
      <c r="Y743" s="7" t="s">
        <v>35</v>
      </c>
      <c r="Z743" s="7">
        <v>1</v>
      </c>
      <c r="AA743" s="7">
        <v>226</v>
      </c>
      <c r="AB743" s="37">
        <v>226</v>
      </c>
      <c r="AC743" s="37">
        <v>226</v>
      </c>
    </row>
    <row r="744" spans="1:29" x14ac:dyDescent="0.2">
      <c r="A744" s="5" t="s">
        <v>2388</v>
      </c>
      <c r="B744" s="21" t="str">
        <f>VLOOKUP(A744,Sheet!B$3:G$2921,2,0)</f>
        <v>Руберойд пiдкладний з пиловидною
засипкою РПП</v>
      </c>
      <c r="C744" s="22" t="str">
        <f>VLOOKUP(A744,Sheet!B$3:G$2921,3,0)</f>
        <v>м2</v>
      </c>
      <c r="D744" s="23">
        <v>409.2</v>
      </c>
      <c r="E744" s="24" t="e">
        <f>VLOOKUP(A744,N$3:S$1271,4,FALSE)</f>
        <v>#N/A</v>
      </c>
      <c r="F744" s="30">
        <f t="shared" si="66"/>
        <v>409.2</v>
      </c>
      <c r="G744" s="25">
        <f>VLOOKUP(A744,Sheet!B$3:G$2921,5,0)</f>
        <v>31.51</v>
      </c>
      <c r="H744" s="24" t="e">
        <f>VLOOKUP(A744,N$3:S$1271,5,FALSE)</f>
        <v>#N/A</v>
      </c>
      <c r="I744" s="30">
        <f t="shared" si="67"/>
        <v>31.51</v>
      </c>
      <c r="J744" s="25">
        <f>VLOOKUP(A744,Sheet!B$3:G$2921,6,0)</f>
        <v>12893.89</v>
      </c>
      <c r="K744" s="26" t="e">
        <f t="shared" si="68"/>
        <v>#N/A</v>
      </c>
      <c r="L744" s="30">
        <f t="shared" si="69"/>
        <v>12893.89</v>
      </c>
      <c r="N744" t="s">
        <v>2294</v>
      </c>
      <c r="O744" t="s">
        <v>3817</v>
      </c>
      <c r="P744" t="s">
        <v>83</v>
      </c>
      <c r="Q744">
        <v>0.154</v>
      </c>
      <c r="R744">
        <v>5841.32</v>
      </c>
      <c r="S744">
        <v>449.78</v>
      </c>
      <c r="V744" s="33" t="str">
        <f t="shared" si="70"/>
        <v>ЕН22-47-1</v>
      </c>
      <c r="W744" s="33" t="str">
        <f t="shared" si="71"/>
        <v>ЕН22-47-1</v>
      </c>
      <c r="X744" s="33" t="s">
        <v>3817</v>
      </c>
      <c r="Y744" s="34" t="s">
        <v>83</v>
      </c>
      <c r="Z744" s="34">
        <v>0.154</v>
      </c>
      <c r="AA744" s="34">
        <v>5841.32</v>
      </c>
      <c r="AB744" s="34">
        <v>449.78</v>
      </c>
      <c r="AC744" s="34">
        <v>0</v>
      </c>
    </row>
    <row r="745" spans="1:29" x14ac:dyDescent="0.2">
      <c r="A745" s="5" t="s">
        <v>141</v>
      </c>
      <c r="B745" s="21" t="str">
        <f>VLOOKUP(A745,Sheet!B$3:G$2921,2,0)</f>
        <v>Рубероид наплавляемый " Біполь" ЕКП 4,0</v>
      </c>
      <c r="C745" s="22" t="str">
        <f>VLOOKUP(A745,Sheet!B$3:G$2921,3,0)</f>
        <v>м2</v>
      </c>
      <c r="D745" s="23">
        <v>1068.0980000000002</v>
      </c>
      <c r="E745" s="24" t="e">
        <f>VLOOKUP(A745,N$3:S$1271,4,FALSE)</f>
        <v>#N/A</v>
      </c>
      <c r="F745" s="30">
        <f t="shared" si="66"/>
        <v>1068.0980000000002</v>
      </c>
      <c r="G745" s="25">
        <f>VLOOKUP(A745,Sheet!B$3:G$2921,5,0)</f>
        <v>98.38</v>
      </c>
      <c r="H745" s="24" t="e">
        <f>VLOOKUP(A745,N$3:S$1271,5,FALSE)</f>
        <v>#N/A</v>
      </c>
      <c r="I745" s="30">
        <f t="shared" si="67"/>
        <v>98.38</v>
      </c>
      <c r="J745" s="25">
        <f>VLOOKUP(A745,Sheet!B$3:G$2921,6,0)</f>
        <v>38353.440000000002</v>
      </c>
      <c r="K745" s="26" t="e">
        <f t="shared" si="68"/>
        <v>#N/A</v>
      </c>
      <c r="L745" s="30">
        <f t="shared" si="69"/>
        <v>38353.440000000002</v>
      </c>
      <c r="N745" t="s">
        <v>2534</v>
      </c>
      <c r="O745" t="s">
        <v>3818</v>
      </c>
      <c r="P745" t="s">
        <v>2297</v>
      </c>
      <c r="Q745">
        <v>2</v>
      </c>
      <c r="R745">
        <v>470.24</v>
      </c>
      <c r="S745">
        <v>470.24</v>
      </c>
      <c r="V745" s="33" t="str">
        <f t="shared" si="70"/>
        <v>ЕН22-48-1к=0,4</v>
      </c>
      <c r="W745" s="33" t="str">
        <f t="shared" si="71"/>
        <v>ЕН22-48-1к=0,4</v>
      </c>
      <c r="X745" s="33" t="s">
        <v>3818</v>
      </c>
      <c r="Y745" s="34" t="s">
        <v>2297</v>
      </c>
      <c r="Z745" s="34">
        <v>2</v>
      </c>
      <c r="AA745" s="34">
        <v>470.24</v>
      </c>
      <c r="AB745" s="34">
        <v>470.24</v>
      </c>
      <c r="AC745" s="34">
        <v>0</v>
      </c>
    </row>
    <row r="746" spans="1:29" x14ac:dyDescent="0.2">
      <c r="A746" s="5" t="s">
        <v>2702</v>
      </c>
      <c r="B746" s="21" t="str">
        <f>VLOOKUP(A746,Sheet!B$3:G$2921,2,0)</f>
        <v>Техноеласт ЕПП</v>
      </c>
      <c r="C746" s="22" t="str">
        <f>VLOOKUP(A746,Sheet!B$3:G$2921,3,0)</f>
        <v>м2</v>
      </c>
      <c r="D746" s="23">
        <v>140.76</v>
      </c>
      <c r="E746" s="24" t="e">
        <f>VLOOKUP(A746,N$3:S$1271,4,FALSE)</f>
        <v>#N/A</v>
      </c>
      <c r="F746" s="30">
        <f t="shared" si="66"/>
        <v>140.76</v>
      </c>
      <c r="G746" s="25">
        <f>VLOOKUP(A746,Sheet!B$3:G$2921,5,0)</f>
        <v>143.18</v>
      </c>
      <c r="H746" s="24" t="e">
        <f>VLOOKUP(A746,N$3:S$1271,5,FALSE)</f>
        <v>#N/A</v>
      </c>
      <c r="I746" s="30">
        <f t="shared" si="67"/>
        <v>143.18</v>
      </c>
      <c r="J746" s="25">
        <f>VLOOKUP(A746,Sheet!B$3:G$2921,6,0)</f>
        <v>20154.02</v>
      </c>
      <c r="K746" s="26" t="e">
        <f t="shared" si="68"/>
        <v>#N/A</v>
      </c>
      <c r="L746" s="30">
        <f t="shared" si="69"/>
        <v>20154.02</v>
      </c>
      <c r="N746" t="s">
        <v>2448</v>
      </c>
      <c r="O746" t="s">
        <v>3819</v>
      </c>
      <c r="P746" t="s">
        <v>19</v>
      </c>
      <c r="Q746">
        <v>7.2000000000000008E-2</v>
      </c>
      <c r="R746">
        <v>30387.5</v>
      </c>
      <c r="S746">
        <v>1093.95</v>
      </c>
      <c r="V746" s="33" t="str">
        <f t="shared" si="70"/>
        <v>ЕН22-8-5к=0,6</v>
      </c>
      <c r="W746" s="33" t="str">
        <f t="shared" si="71"/>
        <v>ЕН22-8-5к=0,6</v>
      </c>
      <c r="X746" s="33" t="s">
        <v>3819</v>
      </c>
      <c r="Y746" s="34" t="s">
        <v>19</v>
      </c>
      <c r="Z746" s="34">
        <v>7.2000000000000008E-2</v>
      </c>
      <c r="AA746" s="34">
        <v>30387.5</v>
      </c>
      <c r="AB746" s="34">
        <v>1093.95</v>
      </c>
      <c r="AC746" s="34">
        <v>0</v>
      </c>
    </row>
    <row r="747" spans="1:29" x14ac:dyDescent="0.2">
      <c r="A747" s="5" t="s">
        <v>258</v>
      </c>
      <c r="B747" s="21" t="str">
        <f>VLOOKUP(A747,Sheet!B$3:G$2921,2,0)</f>
        <v>Дверний доводчик</v>
      </c>
      <c r="C747" s="22" t="str">
        <f>VLOOKUP(A747,Sheet!B$3:G$2921,3,0)</f>
        <v>комплект</v>
      </c>
      <c r="D747" s="23">
        <v>3</v>
      </c>
      <c r="E747" s="24" t="e">
        <f>VLOOKUP(A747,N$3:S$1271,4,FALSE)</f>
        <v>#N/A</v>
      </c>
      <c r="F747" s="30">
        <f t="shared" si="66"/>
        <v>3</v>
      </c>
      <c r="G747" s="25">
        <f>VLOOKUP(A747,Sheet!B$3:G$2921,5,0)</f>
        <v>1011.44</v>
      </c>
      <c r="H747" s="24" t="e">
        <f>VLOOKUP(A747,N$3:S$1271,5,FALSE)</f>
        <v>#N/A</v>
      </c>
      <c r="I747" s="30">
        <f t="shared" si="67"/>
        <v>1011.44</v>
      </c>
      <c r="J747" s="25">
        <f>VLOOKUP(A747,Sheet!B$3:G$2921,6,0)</f>
        <v>2022.88</v>
      </c>
      <c r="K747" s="26" t="e">
        <f t="shared" si="68"/>
        <v>#N/A</v>
      </c>
      <c r="L747" s="30">
        <f t="shared" si="69"/>
        <v>2022.88</v>
      </c>
      <c r="N747" t="s">
        <v>2982</v>
      </c>
      <c r="O747" t="s">
        <v>3820</v>
      </c>
      <c r="P747" t="s">
        <v>828</v>
      </c>
      <c r="Q747">
        <v>11</v>
      </c>
      <c r="R747">
        <v>194.46</v>
      </c>
      <c r="S747">
        <v>2139.06</v>
      </c>
      <c r="V747" t="str">
        <f t="shared" si="70"/>
        <v>ЕН26-1-1</v>
      </c>
      <c r="W747" t="e">
        <f t="shared" si="71"/>
        <v>#N/A</v>
      </c>
      <c r="X747" t="s">
        <v>3820</v>
      </c>
      <c r="Y747" s="7" t="s">
        <v>828</v>
      </c>
      <c r="Z747" s="7">
        <v>11</v>
      </c>
      <c r="AA747" s="7">
        <v>194.46</v>
      </c>
      <c r="AB747" s="37">
        <v>2139.06</v>
      </c>
      <c r="AC747" s="37">
        <v>2139.06</v>
      </c>
    </row>
    <row r="748" spans="1:29" x14ac:dyDescent="0.2">
      <c r="A748" s="5" t="s">
        <v>2870</v>
      </c>
      <c r="B748" s="21" t="str">
        <f>VLOOKUP(A748,Sheet!B$3:G$2921,2,0)</f>
        <v>Гвинт М8 з двостороннім різьбленням і
розпірним дюбелем</v>
      </c>
      <c r="C748" s="22" t="str">
        <f>VLOOKUP(A748,Sheet!B$3:G$2921,3,0)</f>
        <v>шт</v>
      </c>
      <c r="D748" s="23">
        <v>56</v>
      </c>
      <c r="E748" s="24" t="e">
        <f>VLOOKUP(A748,N$3:S$1271,4,FALSE)</f>
        <v>#N/A</v>
      </c>
      <c r="F748" s="30">
        <f t="shared" si="66"/>
        <v>56</v>
      </c>
      <c r="G748" s="25">
        <f>VLOOKUP(A748,Sheet!B$3:G$2921,5,0)</f>
        <v>20.83</v>
      </c>
      <c r="H748" s="24" t="e">
        <f>VLOOKUP(A748,N$3:S$1271,5,FALSE)</f>
        <v>#N/A</v>
      </c>
      <c r="I748" s="30">
        <f t="shared" si="67"/>
        <v>20.83</v>
      </c>
      <c r="J748" s="25">
        <f>VLOOKUP(A748,Sheet!B$3:G$2921,6,0)</f>
        <v>1166.48</v>
      </c>
      <c r="K748" s="26" t="e">
        <f t="shared" si="68"/>
        <v>#N/A</v>
      </c>
      <c r="L748" s="30">
        <f t="shared" si="69"/>
        <v>1166.48</v>
      </c>
      <c r="N748" t="s">
        <v>826</v>
      </c>
      <c r="O748" t="s">
        <v>3821</v>
      </c>
      <c r="P748" t="s">
        <v>828</v>
      </c>
      <c r="Q748">
        <v>104.89999999999999</v>
      </c>
      <c r="R748">
        <v>235.24</v>
      </c>
      <c r="S748">
        <v>2258.3000000000002</v>
      </c>
      <c r="V748" s="33" t="str">
        <f t="shared" si="70"/>
        <v>ЕН26-11-1</v>
      </c>
      <c r="W748" s="33" t="str">
        <f t="shared" si="71"/>
        <v>ЕН26-11-1</v>
      </c>
      <c r="X748" s="33" t="s">
        <v>3821</v>
      </c>
      <c r="Y748" s="34" t="s">
        <v>828</v>
      </c>
      <c r="Z748" s="34">
        <v>104.89999999999999</v>
      </c>
      <c r="AA748" s="34">
        <v>235.24</v>
      </c>
      <c r="AB748" s="34">
        <v>2258.3000000000002</v>
      </c>
      <c r="AC748" s="34">
        <v>0</v>
      </c>
    </row>
    <row r="749" spans="1:29" x14ac:dyDescent="0.2">
      <c r="A749" s="5" t="s">
        <v>2574</v>
      </c>
      <c r="B749" s="21" t="str">
        <f>VLOOKUP(A749,Sheet!B$3:G$2921,2,0)</f>
        <v>Болт - комплект М16х40 ф.Blachy Pruszynski</v>
      </c>
      <c r="C749" s="22" t="str">
        <f>VLOOKUP(A749,Sheet!B$3:G$2921,3,0)</f>
        <v>100шт</v>
      </c>
      <c r="D749" s="23">
        <v>0.76</v>
      </c>
      <c r="E749" s="24" t="e">
        <f>VLOOKUP(A749,N$3:S$1271,4,FALSE)</f>
        <v>#N/A</v>
      </c>
      <c r="F749" s="30">
        <f t="shared" si="66"/>
        <v>0.76</v>
      </c>
      <c r="G749" s="25">
        <f>VLOOKUP(A749,Sheet!B$3:G$2921,5,0)</f>
        <v>1958.98</v>
      </c>
      <c r="H749" s="24" t="e">
        <f>VLOOKUP(A749,N$3:S$1271,5,FALSE)</f>
        <v>#N/A</v>
      </c>
      <c r="I749" s="30">
        <f t="shared" si="67"/>
        <v>1958.98</v>
      </c>
      <c r="J749" s="25">
        <f>VLOOKUP(A749,Sheet!B$3:G$2921,6,0)</f>
        <v>1332.11</v>
      </c>
      <c r="K749" s="26" t="e">
        <f t="shared" si="68"/>
        <v>#N/A</v>
      </c>
      <c r="L749" s="30">
        <f t="shared" si="69"/>
        <v>1332.11</v>
      </c>
      <c r="N749" t="s">
        <v>2983</v>
      </c>
      <c r="O749" t="s">
        <v>3822</v>
      </c>
      <c r="P749" t="s">
        <v>828</v>
      </c>
      <c r="Q749">
        <v>0.89600000000000002</v>
      </c>
      <c r="R749">
        <v>1273.47</v>
      </c>
      <c r="S749">
        <v>70.040000000000006</v>
      </c>
      <c r="V749" t="str">
        <f t="shared" si="70"/>
        <v>ЕН26-23-26</v>
      </c>
      <c r="W749" t="e">
        <f t="shared" si="71"/>
        <v>#N/A</v>
      </c>
      <c r="X749" t="s">
        <v>3822</v>
      </c>
      <c r="Y749" s="7" t="s">
        <v>828</v>
      </c>
      <c r="Z749" s="7">
        <v>0.89600000000000002</v>
      </c>
      <c r="AA749" s="7">
        <v>1273.47</v>
      </c>
      <c r="AB749" s="37">
        <v>70.040000000000006</v>
      </c>
      <c r="AC749" s="37">
        <v>70.040000000000006</v>
      </c>
    </row>
    <row r="750" spans="1:29" x14ac:dyDescent="0.2">
      <c r="A750" s="5" t="s">
        <v>850</v>
      </c>
      <c r="B750" s="21" t="str">
        <f>VLOOKUP(A750,Sheet!B$3:G$2921,2,0)</f>
        <v>Компенсуюча петля поліпропіленова D 32
Wavin</v>
      </c>
      <c r="C750" s="22" t="str">
        <f>VLOOKUP(A750,Sheet!B$3:G$2921,3,0)</f>
        <v>шт</v>
      </c>
      <c r="D750" s="23">
        <v>1</v>
      </c>
      <c r="E750" s="24" t="e">
        <f>VLOOKUP(A750,N$3:S$1271,4,FALSE)</f>
        <v>#N/A</v>
      </c>
      <c r="F750" s="30">
        <f t="shared" si="66"/>
        <v>1</v>
      </c>
      <c r="G750" s="25">
        <f>VLOOKUP(A750,Sheet!B$3:G$2921,5,0)</f>
        <v>134.29</v>
      </c>
      <c r="H750" s="24" t="e">
        <f>VLOOKUP(A750,N$3:S$1271,5,FALSE)</f>
        <v>#N/A</v>
      </c>
      <c r="I750" s="30">
        <f t="shared" si="67"/>
        <v>134.29</v>
      </c>
      <c r="J750" s="25">
        <f>VLOOKUP(A750,Sheet!B$3:G$2921,6,0)</f>
        <v>134.29</v>
      </c>
      <c r="K750" s="26" t="e">
        <f t="shared" si="68"/>
        <v>#N/A</v>
      </c>
      <c r="L750" s="30">
        <f t="shared" si="69"/>
        <v>134.29</v>
      </c>
      <c r="N750" t="s">
        <v>2984</v>
      </c>
      <c r="O750" t="s">
        <v>3823</v>
      </c>
      <c r="P750" t="s">
        <v>1212</v>
      </c>
      <c r="Q750">
        <v>53.5</v>
      </c>
      <c r="R750">
        <v>543.17999999999995</v>
      </c>
      <c r="S750">
        <v>16295.4</v>
      </c>
      <c r="V750" t="str">
        <f t="shared" si="70"/>
        <v>ЕН26-24-1</v>
      </c>
      <c r="W750" t="e">
        <f t="shared" si="71"/>
        <v>#N/A</v>
      </c>
      <c r="X750" t="s">
        <v>3823</v>
      </c>
      <c r="Y750" s="7" t="s">
        <v>1212</v>
      </c>
      <c r="Z750" s="7">
        <v>53.5</v>
      </c>
      <c r="AA750" s="7">
        <v>543.17999999999995</v>
      </c>
      <c r="AB750" s="37">
        <v>16295.4</v>
      </c>
      <c r="AC750" s="37">
        <v>16295.4</v>
      </c>
    </row>
    <row r="751" spans="1:29" x14ac:dyDescent="0.2">
      <c r="A751" s="5" t="s">
        <v>2112</v>
      </c>
      <c r="B751" s="21" t="str">
        <f>VLOOKUP(A751,Sheet!B$3:G$2921,2,0)</f>
        <v>Засувка чавунна з гумовим  клином з
невисувним шпинделем фланцева для води,
тиск РN10 бар, Т до 70_ Д=100</v>
      </c>
      <c r="C751" s="22" t="str">
        <f>VLOOKUP(A751,Sheet!B$3:G$2921,3,0)</f>
        <v>шт</v>
      </c>
      <c r="D751" s="23">
        <v>1</v>
      </c>
      <c r="E751" s="24" t="e">
        <f>VLOOKUP(A751,N$3:S$1271,4,FALSE)</f>
        <v>#N/A</v>
      </c>
      <c r="F751" s="30">
        <f t="shared" si="66"/>
        <v>1</v>
      </c>
      <c r="G751" s="25">
        <f>VLOOKUP(A751,Sheet!B$3:G$2921,5,0)</f>
        <v>21758.16</v>
      </c>
      <c r="H751" s="24" t="e">
        <f>VLOOKUP(A751,N$3:S$1271,5,FALSE)</f>
        <v>#N/A</v>
      </c>
      <c r="I751" s="30">
        <f t="shared" si="67"/>
        <v>21758.16</v>
      </c>
      <c r="J751" s="25">
        <f>VLOOKUP(A751,Sheet!B$3:G$2921,6,0)</f>
        <v>21758.16</v>
      </c>
      <c r="K751" s="26" t="e">
        <f t="shared" si="68"/>
        <v>#N/A</v>
      </c>
      <c r="L751" s="30">
        <f t="shared" si="69"/>
        <v>21758.16</v>
      </c>
      <c r="N751" t="s">
        <v>2985</v>
      </c>
      <c r="O751" t="s">
        <v>3824</v>
      </c>
      <c r="P751" t="s">
        <v>363</v>
      </c>
      <c r="Q751">
        <v>1.405</v>
      </c>
      <c r="R751">
        <v>82848.81</v>
      </c>
      <c r="S751">
        <v>42252.89</v>
      </c>
      <c r="V751" t="str">
        <f t="shared" si="70"/>
        <v>ЕН27-10-1</v>
      </c>
      <c r="W751" t="e">
        <f t="shared" si="71"/>
        <v>#N/A</v>
      </c>
      <c r="X751" t="s">
        <v>3824</v>
      </c>
      <c r="Y751" s="7" t="s">
        <v>363</v>
      </c>
      <c r="Z751" s="7">
        <v>1.405</v>
      </c>
      <c r="AA751" s="7">
        <v>82848.81</v>
      </c>
      <c r="AB751" s="37">
        <v>42252.89</v>
      </c>
      <c r="AC751" s="37">
        <v>42252.89</v>
      </c>
    </row>
    <row r="752" spans="1:29" x14ac:dyDescent="0.2">
      <c r="A752" s="5" t="s">
        <v>450</v>
      </c>
      <c r="B752" s="21" t="str">
        <f>VLOOKUP(A752,Sheet!B$3:G$2921,2,0)</f>
        <v>Брусок -2-хв-45х60. Брусок -2-хв-45х95</v>
      </c>
      <c r="C752" s="22" t="str">
        <f>VLOOKUP(A752,Sheet!B$3:G$2921,3,0)</f>
        <v>м3</v>
      </c>
      <c r="D752" s="23">
        <v>9.9143999999999996E-2</v>
      </c>
      <c r="E752" s="24" t="e">
        <f>VLOOKUP(A752,N$3:S$1271,4,FALSE)</f>
        <v>#N/A</v>
      </c>
      <c r="F752" s="30">
        <f t="shared" si="66"/>
        <v>9.9143999999999996E-2</v>
      </c>
      <c r="G752" s="25">
        <f>VLOOKUP(A752,Sheet!B$3:G$2921,5,0)</f>
        <v>6466.53</v>
      </c>
      <c r="H752" s="24" t="e">
        <f>VLOOKUP(A752,N$3:S$1271,5,FALSE)</f>
        <v>#N/A</v>
      </c>
      <c r="I752" s="30">
        <f t="shared" si="67"/>
        <v>6466.53</v>
      </c>
      <c r="J752" s="25">
        <f>VLOOKUP(A752,Sheet!B$3:G$2921,6,0)</f>
        <v>641.12</v>
      </c>
      <c r="K752" s="26" t="e">
        <f t="shared" si="68"/>
        <v>#N/A</v>
      </c>
      <c r="L752" s="30">
        <f t="shared" si="69"/>
        <v>641.12</v>
      </c>
      <c r="N752" t="s">
        <v>2986</v>
      </c>
      <c r="O752" t="s">
        <v>3825</v>
      </c>
      <c r="P752" t="s">
        <v>363</v>
      </c>
      <c r="Q752">
        <v>1.036</v>
      </c>
      <c r="R752">
        <v>256413.36</v>
      </c>
      <c r="S752">
        <v>265644.24</v>
      </c>
      <c r="V752" t="str">
        <f t="shared" si="70"/>
        <v>ЕН27-13-2</v>
      </c>
      <c r="W752" t="e">
        <f t="shared" si="71"/>
        <v>#N/A</v>
      </c>
      <c r="X752" t="s">
        <v>3825</v>
      </c>
      <c r="Y752" s="7" t="s">
        <v>363</v>
      </c>
      <c r="Z752" s="7">
        <v>1.036</v>
      </c>
      <c r="AA752" s="7">
        <v>256413.36</v>
      </c>
      <c r="AB752" s="37">
        <v>265644.24</v>
      </c>
      <c r="AC752" s="37">
        <v>265644.24</v>
      </c>
    </row>
    <row r="753" spans="1:29" x14ac:dyDescent="0.2">
      <c r="A753" s="5" t="s">
        <v>221</v>
      </c>
      <c r="B753" s="21" t="str">
        <f>VLOOKUP(A753,Sheet!B$3:G$2921,2,0)</f>
        <v>Бруски обрiзнi хвойних порiд, довжина 2-6,5
м, товщина 40-60 мм, II сорт</v>
      </c>
      <c r="C753" s="22" t="str">
        <f>VLOOKUP(A753,Sheet!B$3:G$2921,3,0)</f>
        <v>м3</v>
      </c>
      <c r="D753" s="23">
        <v>0.36399999999999999</v>
      </c>
      <c r="E753" s="24" t="e">
        <f>VLOOKUP(A753,N$3:S$1271,4,FALSE)</f>
        <v>#N/A</v>
      </c>
      <c r="F753" s="30">
        <f t="shared" si="66"/>
        <v>0.36399999999999999</v>
      </c>
      <c r="G753" s="25">
        <f>VLOOKUP(A753,Sheet!B$3:G$2921,5,0)</f>
        <v>6466.53</v>
      </c>
      <c r="H753" s="24" t="e">
        <f>VLOOKUP(A753,N$3:S$1271,5,FALSE)</f>
        <v>#N/A</v>
      </c>
      <c r="I753" s="30">
        <f t="shared" si="67"/>
        <v>6466.53</v>
      </c>
      <c r="J753" s="25">
        <f>VLOOKUP(A753,Sheet!B$3:G$2921,6,0)</f>
        <v>1173.68</v>
      </c>
      <c r="K753" s="26" t="e">
        <f t="shared" si="68"/>
        <v>#N/A</v>
      </c>
      <c r="L753" s="30">
        <f t="shared" si="69"/>
        <v>1173.68</v>
      </c>
      <c r="N753" t="s">
        <v>2987</v>
      </c>
      <c r="O753" t="s">
        <v>3826</v>
      </c>
      <c r="P753" t="s">
        <v>363</v>
      </c>
      <c r="Q753">
        <v>1.036</v>
      </c>
      <c r="R753">
        <v>219086.4</v>
      </c>
      <c r="S753">
        <v>226973.51</v>
      </c>
      <c r="V753" t="str">
        <f t="shared" si="70"/>
        <v>ЕН27-13-3</v>
      </c>
      <c r="W753" t="e">
        <f t="shared" si="71"/>
        <v>#N/A</v>
      </c>
      <c r="X753" t="s">
        <v>3826</v>
      </c>
      <c r="Y753" s="7" t="s">
        <v>363</v>
      </c>
      <c r="Z753" s="7">
        <v>1.036</v>
      </c>
      <c r="AA753" s="7">
        <v>219086.4</v>
      </c>
      <c r="AB753" s="37">
        <v>226973.51</v>
      </c>
      <c r="AC753" s="37">
        <v>226973.51</v>
      </c>
    </row>
    <row r="754" spans="1:29" x14ac:dyDescent="0.2">
      <c r="A754" s="5" t="s">
        <v>446</v>
      </c>
      <c r="B754" s="21" t="str">
        <f>VLOOKUP(A754,Sheet!B$3:G$2921,2,0)</f>
        <v>Дошка -2-хв-20х120. Дошка -2-хв-20х110.</v>
      </c>
      <c r="C754" s="22" t="str">
        <f>VLOOKUP(A754,Sheet!B$3:G$2921,3,0)</f>
        <v>м3</v>
      </c>
      <c r="D754" s="23">
        <v>1.7920000000000002E-2</v>
      </c>
      <c r="E754" s="24" t="e">
        <f>VLOOKUP(A754,N$3:S$1271,4,FALSE)</f>
        <v>#N/A</v>
      </c>
      <c r="F754" s="30">
        <f t="shared" si="66"/>
        <v>1.7920000000000002E-2</v>
      </c>
      <c r="G754" s="25">
        <f>VLOOKUP(A754,Sheet!B$3:G$2921,5,0)</f>
        <v>5675.37</v>
      </c>
      <c r="H754" s="24" t="e">
        <f>VLOOKUP(A754,N$3:S$1271,5,FALSE)</f>
        <v>#N/A</v>
      </c>
      <c r="I754" s="30">
        <f t="shared" si="67"/>
        <v>5675.37</v>
      </c>
      <c r="J754" s="25">
        <f>VLOOKUP(A754,Sheet!B$3:G$2921,6,0)</f>
        <v>101.7</v>
      </c>
      <c r="K754" s="26" t="e">
        <f t="shared" si="68"/>
        <v>#N/A</v>
      </c>
      <c r="L754" s="30">
        <f t="shared" si="69"/>
        <v>101.7</v>
      </c>
      <c r="N754" t="s">
        <v>2988</v>
      </c>
      <c r="O754" t="s">
        <v>3827</v>
      </c>
      <c r="P754" t="s">
        <v>363</v>
      </c>
      <c r="Q754">
        <v>-1.036</v>
      </c>
      <c r="R754">
        <v>101126.29</v>
      </c>
      <c r="S754">
        <v>-104766.84</v>
      </c>
      <c r="V754" t="str">
        <f t="shared" si="70"/>
        <v>ЕН27-13-4К=7</v>
      </c>
      <c r="W754" t="e">
        <f t="shared" si="71"/>
        <v>#N/A</v>
      </c>
      <c r="X754" t="s">
        <v>3827</v>
      </c>
      <c r="Y754" s="7" t="s">
        <v>363</v>
      </c>
      <c r="Z754" s="7">
        <v>-1.036</v>
      </c>
      <c r="AA754" s="7">
        <v>101126.29</v>
      </c>
      <c r="AB754" s="37">
        <v>-104766.84</v>
      </c>
      <c r="AC754" s="37">
        <v>-104766.84</v>
      </c>
    </row>
    <row r="755" spans="1:29" x14ac:dyDescent="0.2">
      <c r="A755" s="5" t="s">
        <v>2735</v>
      </c>
      <c r="B755" s="21" t="str">
        <f>VLOOKUP(A755,Sheet!B$3:G$2921,2,0)</f>
        <v>Прес - фітінг</v>
      </c>
      <c r="C755" s="22" t="str">
        <f>VLOOKUP(A755,Sheet!B$3:G$2921,3,0)</f>
        <v>шт</v>
      </c>
      <c r="D755" s="23">
        <v>64</v>
      </c>
      <c r="E755" s="24" t="e">
        <f>VLOOKUP(A755,N$3:S$1271,4,FALSE)</f>
        <v>#N/A</v>
      </c>
      <c r="F755" s="30">
        <f t="shared" si="66"/>
        <v>64</v>
      </c>
      <c r="G755" s="25">
        <f>VLOOKUP(A755,Sheet!B$3:G$2921,5,0)</f>
        <v>96.54</v>
      </c>
      <c r="H755" s="24" t="e">
        <f>VLOOKUP(A755,N$3:S$1271,5,FALSE)</f>
        <v>#N/A</v>
      </c>
      <c r="I755" s="30">
        <f t="shared" si="67"/>
        <v>96.54</v>
      </c>
      <c r="J755" s="25">
        <f>VLOOKUP(A755,Sheet!B$3:G$2921,6,0)</f>
        <v>3861.6</v>
      </c>
      <c r="K755" s="26" t="e">
        <f t="shared" si="68"/>
        <v>#N/A</v>
      </c>
      <c r="L755" s="30">
        <f t="shared" si="69"/>
        <v>3861.6</v>
      </c>
      <c r="N755" t="s">
        <v>2989</v>
      </c>
      <c r="O755" t="s">
        <v>3828</v>
      </c>
      <c r="P755" t="s">
        <v>363</v>
      </c>
      <c r="Q755">
        <v>2.4409999999999998</v>
      </c>
      <c r="R755">
        <v>220617.18</v>
      </c>
      <c r="S755">
        <v>228559.4</v>
      </c>
      <c r="V755" t="str">
        <f t="shared" si="70"/>
        <v>ЕН27-15-1</v>
      </c>
      <c r="W755" t="e">
        <f t="shared" si="71"/>
        <v>#N/A</v>
      </c>
      <c r="X755" t="s">
        <v>3828</v>
      </c>
      <c r="Y755" s="7" t="s">
        <v>363</v>
      </c>
      <c r="Z755" s="7">
        <v>2.4409999999999998</v>
      </c>
      <c r="AA755" s="7">
        <v>220617.18</v>
      </c>
      <c r="AB755" s="37">
        <v>228559.4</v>
      </c>
      <c r="AC755" s="37">
        <v>228559.4</v>
      </c>
    </row>
    <row r="756" spans="1:29" x14ac:dyDescent="0.2">
      <c r="A756" s="5" t="s">
        <v>2249</v>
      </c>
      <c r="B756" s="21" t="str">
        <f>VLOOKUP(A756,Sheet!B$3:G$2921,2,0)</f>
        <v>Муфта рухома чавунна d=100 мм</v>
      </c>
      <c r="C756" s="22" t="str">
        <f>VLOOKUP(A756,Sheet!B$3:G$2921,3,0)</f>
        <v>10шт</v>
      </c>
      <c r="D756" s="23">
        <v>0.1</v>
      </c>
      <c r="E756" s="24" t="e">
        <f>VLOOKUP(A756,N$3:S$1271,4,FALSE)</f>
        <v>#N/A</v>
      </c>
      <c r="F756" s="30">
        <f t="shared" si="66"/>
        <v>0.1</v>
      </c>
      <c r="G756" s="25">
        <f>VLOOKUP(A756,Sheet!B$3:G$2921,5,0)</f>
        <v>1022.53</v>
      </c>
      <c r="H756" s="24" t="e">
        <f>VLOOKUP(A756,N$3:S$1271,5,FALSE)</f>
        <v>#N/A</v>
      </c>
      <c r="I756" s="30">
        <f t="shared" si="67"/>
        <v>1022.53</v>
      </c>
      <c r="J756" s="25">
        <f>VLOOKUP(A756,Sheet!B$3:G$2921,6,0)</f>
        <v>102.25</v>
      </c>
      <c r="K756" s="26" t="e">
        <f t="shared" si="68"/>
        <v>#N/A</v>
      </c>
      <c r="L756" s="30">
        <f t="shared" si="69"/>
        <v>102.25</v>
      </c>
      <c r="N756" t="s">
        <v>2990</v>
      </c>
      <c r="O756" t="s">
        <v>3829</v>
      </c>
      <c r="P756" t="s">
        <v>363</v>
      </c>
      <c r="Q756">
        <v>2.4409999999999998</v>
      </c>
      <c r="R756">
        <v>7771.52</v>
      </c>
      <c r="S756">
        <v>8051.29</v>
      </c>
      <c r="V756" t="str">
        <f t="shared" si="70"/>
        <v>ЕН27-20-4</v>
      </c>
      <c r="W756" t="e">
        <f t="shared" si="71"/>
        <v>#N/A</v>
      </c>
      <c r="X756" t="s">
        <v>3829</v>
      </c>
      <c r="Y756" s="7" t="s">
        <v>363</v>
      </c>
      <c r="Z756" s="7">
        <v>2.4409999999999998</v>
      </c>
      <c r="AA756" s="7">
        <v>7771.52</v>
      </c>
      <c r="AB756" s="37">
        <v>8051.29</v>
      </c>
      <c r="AC756" s="37">
        <v>8051.29</v>
      </c>
    </row>
    <row r="757" spans="1:29" x14ac:dyDescent="0.2">
      <c r="A757" s="5" t="s">
        <v>2522</v>
      </c>
      <c r="B757" s="21" t="str">
        <f>VLOOKUP(A757,Sheet!B$3:G$2921,2,0)</f>
        <v>Трiйник перехідний дiам 110/50 мм
TRIV110050</v>
      </c>
      <c r="C757" s="22" t="str">
        <f>VLOOKUP(A757,Sheet!B$3:G$2921,3,0)</f>
        <v>шт</v>
      </c>
      <c r="D757" s="23">
        <v>10</v>
      </c>
      <c r="E757" s="24" t="e">
        <f>VLOOKUP(A757,N$3:S$1271,4,FALSE)</f>
        <v>#N/A</v>
      </c>
      <c r="F757" s="30">
        <f t="shared" si="66"/>
        <v>10</v>
      </c>
      <c r="G757" s="25">
        <f>VLOOKUP(A757,Sheet!B$3:G$2921,5,0)</f>
        <v>680.37</v>
      </c>
      <c r="H757" s="24" t="e">
        <f>VLOOKUP(A757,N$3:S$1271,5,FALSE)</f>
        <v>#N/A</v>
      </c>
      <c r="I757" s="30">
        <f t="shared" si="67"/>
        <v>680.37</v>
      </c>
      <c r="J757" s="25">
        <f>VLOOKUP(A757,Sheet!B$3:G$2921,6,0)</f>
        <v>6803.7</v>
      </c>
      <c r="K757" s="26" t="e">
        <f t="shared" si="68"/>
        <v>#N/A</v>
      </c>
      <c r="L757" s="30">
        <f t="shared" si="69"/>
        <v>6803.7</v>
      </c>
      <c r="N757" t="s">
        <v>2991</v>
      </c>
      <c r="O757" t="s">
        <v>3830</v>
      </c>
      <c r="P757" t="s">
        <v>2012</v>
      </c>
      <c r="Q757">
        <v>7.5</v>
      </c>
      <c r="R757">
        <v>28489.8</v>
      </c>
      <c r="S757">
        <v>53418.38</v>
      </c>
      <c r="V757" t="str">
        <f t="shared" si="70"/>
        <v>ЕН27-59-3</v>
      </c>
      <c r="W757" t="e">
        <f t="shared" si="71"/>
        <v>#N/A</v>
      </c>
      <c r="X757" t="s">
        <v>3830</v>
      </c>
      <c r="Y757" s="7" t="s">
        <v>2012</v>
      </c>
      <c r="Z757" s="7">
        <v>7.5</v>
      </c>
      <c r="AA757" s="7">
        <v>28489.8</v>
      </c>
      <c r="AB757" s="37">
        <v>53418.38</v>
      </c>
      <c r="AC757" s="37">
        <v>53418.38</v>
      </c>
    </row>
    <row r="758" spans="1:29" x14ac:dyDescent="0.2">
      <c r="A758" s="5" t="s">
        <v>2527</v>
      </c>
      <c r="B758" s="21" t="str">
        <f>VLOOKUP(A758,Sheet!B$3:G$2921,2,0)</f>
        <v>Трiйник переходний 90_ ПЕ100 SDR17 дiам.
225х160 мм для терморезисторного
зварювання ПЕ труб</v>
      </c>
      <c r="C758" s="22" t="str">
        <f>VLOOKUP(A758,Sheet!B$3:G$2921,3,0)</f>
        <v>шт</v>
      </c>
      <c r="D758" s="23">
        <v>1</v>
      </c>
      <c r="E758" s="24" t="e">
        <f>VLOOKUP(A758,N$3:S$1271,4,FALSE)</f>
        <v>#N/A</v>
      </c>
      <c r="F758" s="30">
        <f t="shared" si="66"/>
        <v>1</v>
      </c>
      <c r="G758" s="25">
        <f>VLOOKUP(A758,Sheet!B$3:G$2921,5,0)</f>
        <v>4981.01</v>
      </c>
      <c r="H758" s="24" t="e">
        <f>VLOOKUP(A758,N$3:S$1271,5,FALSE)</f>
        <v>#N/A</v>
      </c>
      <c r="I758" s="30">
        <f t="shared" si="67"/>
        <v>4981.01</v>
      </c>
      <c r="J758" s="25">
        <f>VLOOKUP(A758,Sheet!B$3:G$2921,6,0)</f>
        <v>4981.01</v>
      </c>
      <c r="K758" s="26" t="e">
        <f t="shared" si="68"/>
        <v>#N/A</v>
      </c>
      <c r="L758" s="30">
        <f t="shared" si="69"/>
        <v>4981.01</v>
      </c>
      <c r="N758" t="s">
        <v>2992</v>
      </c>
      <c r="O758" t="s">
        <v>3831</v>
      </c>
      <c r="P758" t="s">
        <v>53</v>
      </c>
      <c r="Q758">
        <v>24</v>
      </c>
      <c r="R758">
        <v>2797.57</v>
      </c>
      <c r="S758">
        <v>16785.419999999998</v>
      </c>
      <c r="V758" t="str">
        <f t="shared" si="70"/>
        <v>ЕН27-64-1</v>
      </c>
      <c r="W758" t="e">
        <f t="shared" si="71"/>
        <v>#N/A</v>
      </c>
      <c r="X758" t="s">
        <v>3831</v>
      </c>
      <c r="Y758" s="7" t="s">
        <v>53</v>
      </c>
      <c r="Z758" s="7">
        <v>24</v>
      </c>
      <c r="AA758" s="7">
        <v>2797.57</v>
      </c>
      <c r="AB758" s="37">
        <v>16785.419999999998</v>
      </c>
      <c r="AC758" s="37">
        <v>16785.419999999998</v>
      </c>
    </row>
    <row r="759" spans="1:29" x14ac:dyDescent="0.2">
      <c r="A759" s="5" t="s">
        <v>2164</v>
      </c>
      <c r="B759" s="21" t="str">
        <f>VLOOKUP(A759,Sheet!B$3:G$2921,2,0)</f>
        <v>З"єднувальна муфта компресійна із
зовнишньою різьбою на Ру до 1МПа  дiам.
32х1/4"</v>
      </c>
      <c r="C759" s="22" t="str">
        <f>VLOOKUP(A759,Sheet!B$3:G$2921,3,0)</f>
        <v>шт</v>
      </c>
      <c r="D759" s="23">
        <v>10</v>
      </c>
      <c r="E759" s="24" t="e">
        <f>VLOOKUP(A759,N$3:S$1271,4,FALSE)</f>
        <v>#N/A</v>
      </c>
      <c r="F759" s="30">
        <f t="shared" si="66"/>
        <v>10</v>
      </c>
      <c r="G759" s="25">
        <f>VLOOKUP(A759,Sheet!B$3:G$2921,5,0)</f>
        <v>50.6</v>
      </c>
      <c r="H759" s="24" t="e">
        <f>VLOOKUP(A759,N$3:S$1271,5,FALSE)</f>
        <v>#N/A</v>
      </c>
      <c r="I759" s="30">
        <f t="shared" si="67"/>
        <v>50.6</v>
      </c>
      <c r="J759" s="25">
        <f>VLOOKUP(A759,Sheet!B$3:G$2921,6,0)</f>
        <v>506</v>
      </c>
      <c r="K759" s="26" t="e">
        <f t="shared" si="68"/>
        <v>#N/A</v>
      </c>
      <c r="L759" s="30">
        <f t="shared" si="69"/>
        <v>506</v>
      </c>
      <c r="N759" t="s">
        <v>2993</v>
      </c>
      <c r="O759" t="s">
        <v>3832</v>
      </c>
      <c r="P759" t="s">
        <v>2392</v>
      </c>
      <c r="Q759">
        <v>1.036</v>
      </c>
      <c r="R759">
        <v>50998.51</v>
      </c>
      <c r="S759">
        <v>52834.46</v>
      </c>
      <c r="V759" t="str">
        <f t="shared" si="70"/>
        <v>ЕН27-65-5</v>
      </c>
      <c r="W759" t="e">
        <f t="shared" si="71"/>
        <v>#N/A</v>
      </c>
      <c r="X759" t="s">
        <v>3832</v>
      </c>
      <c r="Y759" s="7" t="s">
        <v>2392</v>
      </c>
      <c r="Z759" s="7">
        <v>1.036</v>
      </c>
      <c r="AA759" s="7">
        <v>50998.51</v>
      </c>
      <c r="AB759" s="37">
        <v>52834.46</v>
      </c>
      <c r="AC759" s="37">
        <v>52834.46</v>
      </c>
    </row>
    <row r="760" spans="1:29" x14ac:dyDescent="0.2">
      <c r="A760" s="5" t="s">
        <v>2162</v>
      </c>
      <c r="B760" s="21" t="str">
        <f>VLOOKUP(A760,Sheet!B$3:G$2921,2,0)</f>
        <v>Подвійний муфтовий адаптер із  внутрішним
різьбленням Д-50х40х1  1/4"  DIFV050040114</v>
      </c>
      <c r="C760" s="22" t="str">
        <f>VLOOKUP(A760,Sheet!B$3:G$2921,3,0)</f>
        <v>шт</v>
      </c>
      <c r="D760" s="23">
        <v>10</v>
      </c>
      <c r="E760" s="24" t="e">
        <f>VLOOKUP(A760,N$3:S$1271,4,FALSE)</f>
        <v>#N/A</v>
      </c>
      <c r="F760" s="30">
        <f t="shared" si="66"/>
        <v>10</v>
      </c>
      <c r="G760" s="25">
        <f>VLOOKUP(A760,Sheet!B$3:G$2921,5,0)</f>
        <v>100.4</v>
      </c>
      <c r="H760" s="24" t="e">
        <f>VLOOKUP(A760,N$3:S$1271,5,FALSE)</f>
        <v>#N/A</v>
      </c>
      <c r="I760" s="30">
        <f t="shared" si="67"/>
        <v>100.4</v>
      </c>
      <c r="J760" s="25">
        <f>VLOOKUP(A760,Sheet!B$3:G$2921,6,0)</f>
        <v>1004</v>
      </c>
      <c r="K760" s="26" t="e">
        <f t="shared" si="68"/>
        <v>#N/A</v>
      </c>
      <c r="L760" s="30">
        <f t="shared" si="69"/>
        <v>1004</v>
      </c>
      <c r="N760" t="s">
        <v>648</v>
      </c>
      <c r="O760" t="s">
        <v>3833</v>
      </c>
      <c r="P760" t="s">
        <v>37</v>
      </c>
      <c r="Q760">
        <v>2.2000000000000002</v>
      </c>
      <c r="R760">
        <v>20231.009999999998</v>
      </c>
      <c r="S760">
        <v>44508.22</v>
      </c>
      <c r="V760" s="33" t="str">
        <f t="shared" si="70"/>
        <v>ЕН27-66-4</v>
      </c>
      <c r="W760" s="33" t="str">
        <f t="shared" si="71"/>
        <v>ЕН27-66-4</v>
      </c>
      <c r="X760" s="33" t="s">
        <v>3833</v>
      </c>
      <c r="Y760" s="34" t="s">
        <v>37</v>
      </c>
      <c r="Z760" s="34">
        <v>2.2000000000000002</v>
      </c>
      <c r="AA760" s="34">
        <v>20231.009999999998</v>
      </c>
      <c r="AB760" s="34">
        <v>44508.22</v>
      </c>
      <c r="AC760" s="34">
        <v>0</v>
      </c>
    </row>
    <row r="761" spans="1:29" x14ac:dyDescent="0.2">
      <c r="A761" s="5" t="s">
        <v>2227</v>
      </c>
      <c r="B761" s="21" t="str">
        <f>VLOOKUP(A761,Sheet!B$3:G$2921,2,0)</f>
        <v>Перехідне кільце Д-63х32 DIV063032</v>
      </c>
      <c r="C761" s="22" t="str">
        <f>VLOOKUP(A761,Sheet!B$3:G$2921,3,0)</f>
        <v>шт</v>
      </c>
      <c r="D761" s="23">
        <v>1</v>
      </c>
      <c r="E761" s="24" t="e">
        <f>VLOOKUP(A761,N$3:S$1271,4,FALSE)</f>
        <v>#N/A</v>
      </c>
      <c r="F761" s="30">
        <f t="shared" si="66"/>
        <v>1</v>
      </c>
      <c r="G761" s="25">
        <f>VLOOKUP(A761,Sheet!B$3:G$2921,5,0)</f>
        <v>45.93</v>
      </c>
      <c r="H761" s="24" t="e">
        <f>VLOOKUP(A761,N$3:S$1271,5,FALSE)</f>
        <v>#N/A</v>
      </c>
      <c r="I761" s="30">
        <f t="shared" si="67"/>
        <v>45.93</v>
      </c>
      <c r="J761" s="25">
        <f>VLOOKUP(A761,Sheet!B$3:G$2921,6,0)</f>
        <v>45.93</v>
      </c>
      <c r="K761" s="26" t="e">
        <f t="shared" si="68"/>
        <v>#N/A</v>
      </c>
      <c r="L761" s="30">
        <f t="shared" si="69"/>
        <v>45.93</v>
      </c>
      <c r="N761" t="s">
        <v>2994</v>
      </c>
      <c r="O761" t="s">
        <v>3834</v>
      </c>
      <c r="P761" t="s">
        <v>37</v>
      </c>
      <c r="Q761">
        <v>14</v>
      </c>
      <c r="R761">
        <v>4726.0200000000004</v>
      </c>
      <c r="S761">
        <v>16541.07</v>
      </c>
      <c r="V761" t="str">
        <f t="shared" si="70"/>
        <v>ЕН27-68-1</v>
      </c>
      <c r="W761" t="e">
        <f t="shared" si="71"/>
        <v>#N/A</v>
      </c>
      <c r="X761" t="s">
        <v>3834</v>
      </c>
      <c r="Y761" s="7" t="s">
        <v>37</v>
      </c>
      <c r="Z761" s="7">
        <v>14</v>
      </c>
      <c r="AA761" s="7">
        <v>4726.0200000000004</v>
      </c>
      <c r="AB761" s="37">
        <v>16541.07</v>
      </c>
      <c r="AC761" s="37">
        <v>16541.07</v>
      </c>
    </row>
    <row r="762" spans="1:29" x14ac:dyDescent="0.2">
      <c r="A762" s="5" t="s">
        <v>1395</v>
      </c>
      <c r="B762" s="21" t="str">
        <f>VLOOKUP(A762,Sheet!B$3:G$2921,2,0)</f>
        <v>Труби сталевi електрозварнi прямошовнi iз
сталi марки 20, зовнiшнiй дiаметр 20 мм,
товщина стiнки 2 мм</v>
      </c>
      <c r="C762" s="22" t="str">
        <f>VLOOKUP(A762,Sheet!B$3:G$2921,3,0)</f>
        <v>м</v>
      </c>
      <c r="D762" s="23">
        <v>2</v>
      </c>
      <c r="E762" s="24" t="e">
        <f>VLOOKUP(A762,N$3:S$1271,4,FALSE)</f>
        <v>#N/A</v>
      </c>
      <c r="F762" s="30">
        <f t="shared" si="66"/>
        <v>2</v>
      </c>
      <c r="G762" s="25">
        <f>VLOOKUP(A762,Sheet!B$3:G$2921,5,0)</f>
        <v>48.95</v>
      </c>
      <c r="H762" s="24" t="e">
        <f>VLOOKUP(A762,N$3:S$1271,5,FALSE)</f>
        <v>#N/A</v>
      </c>
      <c r="I762" s="30">
        <f t="shared" si="67"/>
        <v>48.95</v>
      </c>
      <c r="J762" s="25">
        <f>VLOOKUP(A762,Sheet!B$3:G$2921,6,0)</f>
        <v>97.9</v>
      </c>
      <c r="K762" s="26" t="e">
        <f t="shared" si="68"/>
        <v>#N/A</v>
      </c>
      <c r="L762" s="30">
        <f t="shared" si="69"/>
        <v>97.9</v>
      </c>
      <c r="N762" t="s">
        <v>2995</v>
      </c>
      <c r="O762" t="s">
        <v>3835</v>
      </c>
      <c r="P762" t="s">
        <v>2392</v>
      </c>
      <c r="Q762">
        <v>2.7560000000000002</v>
      </c>
      <c r="R762">
        <v>27372.62</v>
      </c>
      <c r="S762">
        <v>75438.94</v>
      </c>
      <c r="V762" t="str">
        <f t="shared" si="70"/>
        <v>ЕН27-69-2</v>
      </c>
      <c r="W762" t="e">
        <f t="shared" si="71"/>
        <v>#N/A</v>
      </c>
      <c r="X762" t="s">
        <v>3835</v>
      </c>
      <c r="Y762" s="7" t="s">
        <v>2392</v>
      </c>
      <c r="Z762" s="7">
        <v>2.7560000000000002</v>
      </c>
      <c r="AA762" s="7">
        <v>27372.62</v>
      </c>
      <c r="AB762" s="37">
        <v>75438.94</v>
      </c>
      <c r="AC762" s="37">
        <v>75438.94</v>
      </c>
    </row>
    <row r="763" spans="1:29" x14ac:dyDescent="0.2">
      <c r="A763" s="5" t="s">
        <v>2121</v>
      </c>
      <c r="B763" s="21" t="str">
        <f>VLOOKUP(A763,Sheet!B$3:G$2921,2,0)</f>
        <v>Муфта  полiпропіленова дiам. 110 мм</v>
      </c>
      <c r="C763" s="22" t="str">
        <f>VLOOKUP(A763,Sheet!B$3:G$2921,3,0)</f>
        <v>шт</v>
      </c>
      <c r="D763" s="23">
        <v>14</v>
      </c>
      <c r="E763" s="24" t="e">
        <f>VLOOKUP(A763,N$3:S$1271,4,FALSE)</f>
        <v>#N/A</v>
      </c>
      <c r="F763" s="30">
        <f t="shared" si="66"/>
        <v>14</v>
      </c>
      <c r="G763" s="25">
        <f>VLOOKUP(A763,Sheet!B$3:G$2921,5,0)</f>
        <v>549.03</v>
      </c>
      <c r="H763" s="24" t="e">
        <f>VLOOKUP(A763,N$3:S$1271,5,FALSE)</f>
        <v>#N/A</v>
      </c>
      <c r="I763" s="30">
        <f t="shared" si="67"/>
        <v>549.03</v>
      </c>
      <c r="J763" s="25">
        <f>VLOOKUP(A763,Sheet!B$3:G$2921,6,0)</f>
        <v>549.03</v>
      </c>
      <c r="K763" s="26" t="e">
        <f t="shared" si="68"/>
        <v>#N/A</v>
      </c>
      <c r="L763" s="30">
        <f t="shared" si="69"/>
        <v>549.03</v>
      </c>
      <c r="N763" t="s">
        <v>430</v>
      </c>
      <c r="O763" t="s">
        <v>3836</v>
      </c>
      <c r="P763" t="s">
        <v>13</v>
      </c>
      <c r="Q763">
        <v>1.77E-2</v>
      </c>
      <c r="R763">
        <v>280295.90000000002</v>
      </c>
      <c r="S763">
        <v>4961.24</v>
      </c>
      <c r="V763" s="33" t="str">
        <f t="shared" si="70"/>
        <v>ЕН6-1-1</v>
      </c>
      <c r="W763" s="33" t="str">
        <f t="shared" si="71"/>
        <v>ЕН6-1-1</v>
      </c>
      <c r="X763" s="33" t="s">
        <v>3836</v>
      </c>
      <c r="Y763" s="34" t="s">
        <v>13</v>
      </c>
      <c r="Z763" s="34">
        <v>1.77E-2</v>
      </c>
      <c r="AA763" s="34">
        <v>280295.90000000002</v>
      </c>
      <c r="AB763" s="34">
        <v>4961.24</v>
      </c>
      <c r="AC763" s="34">
        <v>0</v>
      </c>
    </row>
    <row r="764" spans="1:29" x14ac:dyDescent="0.2">
      <c r="A764" s="5" t="s">
        <v>1397</v>
      </c>
      <c r="B764" s="21" t="str">
        <f>VLOOKUP(A764,Sheet!B$3:G$2921,2,0)</f>
        <v>Труби сталевi електрозварнi прямошовнi iз
сталi марки 20, зовнiшнiй дiаметр 25 мм,
товщина стiнки 2,5 мм</v>
      </c>
      <c r="C764" s="22" t="str">
        <f>VLOOKUP(A764,Sheet!B$3:G$2921,3,0)</f>
        <v>м</v>
      </c>
      <c r="D764" s="23">
        <v>4.3650000000000002</v>
      </c>
      <c r="E764" s="24" t="e">
        <f>VLOOKUP(A764,N$3:S$1271,4,FALSE)</f>
        <v>#N/A</v>
      </c>
      <c r="F764" s="30">
        <f t="shared" si="66"/>
        <v>4.3650000000000002</v>
      </c>
      <c r="G764" s="25">
        <f>VLOOKUP(A764,Sheet!B$3:G$2921,5,0)</f>
        <v>65.91</v>
      </c>
      <c r="H764" s="24" t="e">
        <f>VLOOKUP(A764,N$3:S$1271,5,FALSE)</f>
        <v>#N/A</v>
      </c>
      <c r="I764" s="30">
        <f t="shared" si="67"/>
        <v>65.91</v>
      </c>
      <c r="J764" s="25">
        <f>VLOOKUP(A764,Sheet!B$3:G$2921,6,0)</f>
        <v>287.7</v>
      </c>
      <c r="K764" s="26" t="e">
        <f t="shared" si="68"/>
        <v>#N/A</v>
      </c>
      <c r="L764" s="30">
        <f t="shared" si="69"/>
        <v>287.7</v>
      </c>
      <c r="N764" t="s">
        <v>4857</v>
      </c>
      <c r="O764" t="s">
        <v>3837</v>
      </c>
      <c r="P764" t="s">
        <v>13</v>
      </c>
      <c r="Q764">
        <v>1.5000000000000001E-4</v>
      </c>
      <c r="R764">
        <v>7343.38</v>
      </c>
      <c r="S764">
        <v>1.1000000000000001</v>
      </c>
      <c r="V764" t="str">
        <f t="shared" si="70"/>
        <v>ЕН6-1-15кдем.=0,8</v>
      </c>
      <c r="W764" t="e">
        <f t="shared" si="71"/>
        <v>#N/A</v>
      </c>
      <c r="X764" t="s">
        <v>3837</v>
      </c>
      <c r="Y764" s="7" t="s">
        <v>13</v>
      </c>
      <c r="Z764" s="7">
        <v>1.5000000000000001E-4</v>
      </c>
      <c r="AA764" s="7">
        <v>7343.38</v>
      </c>
      <c r="AB764" s="37">
        <v>1.1000000000000001</v>
      </c>
      <c r="AC764" s="37">
        <v>1.1000000000000001</v>
      </c>
    </row>
    <row r="765" spans="1:29" x14ac:dyDescent="0.2">
      <c r="A765" s="5" t="s">
        <v>2116</v>
      </c>
      <c r="B765" s="21" t="str">
        <f>VLOOKUP(A765,Sheet!B$3:G$2921,2,0)</f>
        <v>Втулка під  фланець з ПНТ для напірних
труб дiам. 110 мм</v>
      </c>
      <c r="C765" s="22" t="str">
        <f>VLOOKUP(A765,Sheet!B$3:G$2921,3,0)</f>
        <v>шт</v>
      </c>
      <c r="D765" s="23">
        <v>3</v>
      </c>
      <c r="E765" s="24" t="e">
        <f>VLOOKUP(A765,N$3:S$1271,4,FALSE)</f>
        <v>#N/A</v>
      </c>
      <c r="F765" s="30">
        <f t="shared" si="66"/>
        <v>3</v>
      </c>
      <c r="G765" s="25">
        <f>VLOOKUP(A765,Sheet!B$3:G$2921,5,0)</f>
        <v>322.17</v>
      </c>
      <c r="H765" s="24" t="e">
        <f>VLOOKUP(A765,N$3:S$1271,5,FALSE)</f>
        <v>#N/A</v>
      </c>
      <c r="I765" s="30">
        <f t="shared" si="67"/>
        <v>322.17</v>
      </c>
      <c r="J765" s="25">
        <f>VLOOKUP(A765,Sheet!B$3:G$2921,6,0)</f>
        <v>322.17</v>
      </c>
      <c r="K765" s="26" t="e">
        <f t="shared" si="68"/>
        <v>#N/A</v>
      </c>
      <c r="L765" s="30">
        <f t="shared" si="69"/>
        <v>322.17</v>
      </c>
      <c r="N765" t="s">
        <v>2996</v>
      </c>
      <c r="O765" t="s">
        <v>3838</v>
      </c>
      <c r="P765" t="s">
        <v>13</v>
      </c>
      <c r="Q765">
        <v>1.036</v>
      </c>
      <c r="R765">
        <v>337928.49</v>
      </c>
      <c r="S765">
        <v>350093.92</v>
      </c>
      <c r="V765" t="str">
        <f t="shared" si="70"/>
        <v>ЕН6-1-16</v>
      </c>
      <c r="W765" t="e">
        <f t="shared" si="71"/>
        <v>#N/A</v>
      </c>
      <c r="X765" t="s">
        <v>3838</v>
      </c>
      <c r="Y765" s="7" t="s">
        <v>13</v>
      </c>
      <c r="Z765" s="7">
        <v>1.036</v>
      </c>
      <c r="AA765" s="7">
        <v>337928.49</v>
      </c>
      <c r="AB765" s="37">
        <v>350093.92</v>
      </c>
      <c r="AC765" s="37">
        <v>350093.92</v>
      </c>
    </row>
    <row r="766" spans="1:29" x14ac:dyDescent="0.2">
      <c r="A766" s="5" t="s">
        <v>1399</v>
      </c>
      <c r="B766" s="21" t="str">
        <f>VLOOKUP(A766,Sheet!B$3:G$2921,2,0)</f>
        <v>Труби сталевi електрозварнi прямошовнi iз
сталi марки 20, зовнiшнiй дiаметр 32 мм,
товщина стiнки 2,5 мм</v>
      </c>
      <c r="C766" s="22" t="str">
        <f>VLOOKUP(A766,Sheet!B$3:G$2921,3,0)</f>
        <v>м</v>
      </c>
      <c r="D766" s="23">
        <v>5.335</v>
      </c>
      <c r="E766" s="24" t="e">
        <f>VLOOKUP(A766,N$3:S$1271,4,FALSE)</f>
        <v>#N/A</v>
      </c>
      <c r="F766" s="30">
        <f t="shared" si="66"/>
        <v>5.335</v>
      </c>
      <c r="G766" s="25">
        <f>VLOOKUP(A766,Sheet!B$3:G$2921,5,0)</f>
        <v>83.99</v>
      </c>
      <c r="H766" s="24" t="e">
        <f>VLOOKUP(A766,N$3:S$1271,5,FALSE)</f>
        <v>#N/A</v>
      </c>
      <c r="I766" s="30">
        <f t="shared" si="67"/>
        <v>83.99</v>
      </c>
      <c r="J766" s="25">
        <f>VLOOKUP(A766,Sheet!B$3:G$2921,6,0)</f>
        <v>448.09</v>
      </c>
      <c r="K766" s="26" t="e">
        <f t="shared" si="68"/>
        <v>#N/A</v>
      </c>
      <c r="L766" s="30">
        <f t="shared" si="69"/>
        <v>448.09</v>
      </c>
      <c r="N766" t="s">
        <v>2438</v>
      </c>
      <c r="O766" t="s">
        <v>3839</v>
      </c>
      <c r="P766" t="s">
        <v>13</v>
      </c>
      <c r="Q766">
        <v>2.8300000000000002E-2</v>
      </c>
      <c r="R766">
        <v>431771.25</v>
      </c>
      <c r="S766">
        <v>12219.13</v>
      </c>
      <c r="V766" s="33" t="str">
        <f t="shared" si="70"/>
        <v>ЕН6-13-3</v>
      </c>
      <c r="W766" s="33" t="str">
        <f t="shared" si="71"/>
        <v>ЕН6-13-3</v>
      </c>
      <c r="X766" s="33" t="s">
        <v>3839</v>
      </c>
      <c r="Y766" s="34" t="s">
        <v>13</v>
      </c>
      <c r="Z766" s="34">
        <v>2.8300000000000002E-2</v>
      </c>
      <c r="AA766" s="34">
        <v>431771.25</v>
      </c>
      <c r="AB766" s="34">
        <v>12219.13</v>
      </c>
      <c r="AC766" s="34">
        <v>0</v>
      </c>
    </row>
    <row r="767" spans="1:29" x14ac:dyDescent="0.2">
      <c r="A767" s="5" t="s">
        <v>2189</v>
      </c>
      <c r="B767" s="21" t="str">
        <f>VLOOKUP(A767,Sheet!B$3:G$2921,2,0)</f>
        <v>Втулка під фланець з ПНТ для напорних
труб типу Т,  Д=160мм</v>
      </c>
      <c r="C767" s="22" t="str">
        <f>VLOOKUP(A767,Sheet!B$3:G$2921,3,0)</f>
        <v>шт</v>
      </c>
      <c r="D767" s="23">
        <v>1</v>
      </c>
      <c r="E767" s="24" t="e">
        <f>VLOOKUP(A767,N$3:S$1271,4,FALSE)</f>
        <v>#N/A</v>
      </c>
      <c r="F767" s="30">
        <f t="shared" si="66"/>
        <v>1</v>
      </c>
      <c r="G767" s="25">
        <f>VLOOKUP(A767,Sheet!B$3:G$2921,5,0)</f>
        <v>946.74</v>
      </c>
      <c r="H767" s="24" t="e">
        <f>VLOOKUP(A767,N$3:S$1271,5,FALSE)</f>
        <v>#N/A</v>
      </c>
      <c r="I767" s="30">
        <f t="shared" si="67"/>
        <v>946.74</v>
      </c>
      <c r="J767" s="25">
        <f>VLOOKUP(A767,Sheet!B$3:G$2921,6,0)</f>
        <v>946.74</v>
      </c>
      <c r="K767" s="26" t="e">
        <f t="shared" si="68"/>
        <v>#N/A</v>
      </c>
      <c r="L767" s="30">
        <f t="shared" si="69"/>
        <v>946.74</v>
      </c>
      <c r="N767" t="s">
        <v>2997</v>
      </c>
      <c r="O767" t="s">
        <v>3840</v>
      </c>
      <c r="P767" t="s">
        <v>13</v>
      </c>
      <c r="Q767">
        <v>2.9000000000000001E-2</v>
      </c>
      <c r="R767">
        <v>87239.56</v>
      </c>
      <c r="S767">
        <v>2529.9499999999998</v>
      </c>
      <c r="V767" t="str">
        <f t="shared" si="70"/>
        <v>ЕН6-13-4</v>
      </c>
      <c r="W767" t="e">
        <f t="shared" si="71"/>
        <v>#N/A</v>
      </c>
      <c r="X767" t="s">
        <v>3840</v>
      </c>
      <c r="Y767" s="7" t="s">
        <v>13</v>
      </c>
      <c r="Z767" s="7">
        <v>2.9000000000000001E-2</v>
      </c>
      <c r="AA767" s="7">
        <v>87239.56</v>
      </c>
      <c r="AB767" s="37">
        <v>2529.9499999999998</v>
      </c>
      <c r="AC767" s="37">
        <v>2529.9499999999998</v>
      </c>
    </row>
    <row r="768" spans="1:29" x14ac:dyDescent="0.2">
      <c r="A768" s="5" t="s">
        <v>2118</v>
      </c>
      <c r="B768" s="21" t="str">
        <f>VLOOKUP(A768,Sheet!B$3:G$2921,2,0)</f>
        <v>Бурт поліпропіленовий Д-110  (Wavin)</v>
      </c>
      <c r="C768" s="22" t="str">
        <f>VLOOKUP(A768,Sheet!B$3:G$2921,3,0)</f>
        <v>шт</v>
      </c>
      <c r="D768" s="23">
        <v>3</v>
      </c>
      <c r="E768" s="24" t="e">
        <f>VLOOKUP(A768,N$3:S$1271,4,FALSE)</f>
        <v>#N/A</v>
      </c>
      <c r="F768" s="30">
        <f t="shared" si="66"/>
        <v>3</v>
      </c>
      <c r="G768" s="25">
        <f>VLOOKUP(A768,Sheet!B$3:G$2921,5,0)</f>
        <v>305.29000000000002</v>
      </c>
      <c r="H768" s="24" t="e">
        <f>VLOOKUP(A768,N$3:S$1271,5,FALSE)</f>
        <v>#N/A</v>
      </c>
      <c r="I768" s="30">
        <f t="shared" si="67"/>
        <v>305.29000000000002</v>
      </c>
      <c r="J768" s="25">
        <f>VLOOKUP(A768,Sheet!B$3:G$2921,6,0)</f>
        <v>305.29000000000002</v>
      </c>
      <c r="K768" s="26" t="e">
        <f t="shared" si="68"/>
        <v>#N/A</v>
      </c>
      <c r="L768" s="30">
        <f t="shared" si="69"/>
        <v>305.29000000000002</v>
      </c>
      <c r="N768" t="s">
        <v>4858</v>
      </c>
      <c r="O768" t="s">
        <v>3841</v>
      </c>
      <c r="P768" t="s">
        <v>13</v>
      </c>
      <c r="Q768">
        <v>1.9300000000000001E-2</v>
      </c>
      <c r="R768">
        <v>32228.71</v>
      </c>
      <c r="S768">
        <v>622.01</v>
      </c>
      <c r="V768" t="str">
        <f t="shared" si="70"/>
        <v>ЕН6-16-5кдем.=0,8</v>
      </c>
      <c r="W768" t="e">
        <f t="shared" si="71"/>
        <v>#N/A</v>
      </c>
      <c r="X768" t="s">
        <v>3841</v>
      </c>
      <c r="Y768" s="7" t="s">
        <v>13</v>
      </c>
      <c r="Z768" s="7">
        <v>1.9300000000000001E-2</v>
      </c>
      <c r="AA768" s="7">
        <v>32228.71</v>
      </c>
      <c r="AB768" s="37">
        <v>622.01</v>
      </c>
      <c r="AC768" s="37">
        <v>622.01</v>
      </c>
    </row>
    <row r="769" spans="1:29" x14ac:dyDescent="0.2">
      <c r="A769" s="5" t="s">
        <v>1401</v>
      </c>
      <c r="B769" s="21" t="str">
        <f>VLOOKUP(A769,Sheet!B$3:G$2921,2,0)</f>
        <v>Труби сталевi електрозварнi прямошовнi iз
сталi марки 20, зовнiшнiй дiаметр 38 мм,
товщина стiнки 2,5 мм</v>
      </c>
      <c r="C769" s="22" t="str">
        <f>VLOOKUP(A769,Sheet!B$3:G$2921,3,0)</f>
        <v>м</v>
      </c>
      <c r="D769" s="23">
        <v>3.395</v>
      </c>
      <c r="E769" s="24" t="e">
        <f>VLOOKUP(A769,N$3:S$1271,4,FALSE)</f>
        <v>#N/A</v>
      </c>
      <c r="F769" s="30">
        <f t="shared" si="66"/>
        <v>3.395</v>
      </c>
      <c r="G769" s="25">
        <f>VLOOKUP(A769,Sheet!B$3:G$2921,5,0)</f>
        <v>94.15</v>
      </c>
      <c r="H769" s="24" t="e">
        <f>VLOOKUP(A769,N$3:S$1271,5,FALSE)</f>
        <v>#N/A</v>
      </c>
      <c r="I769" s="30">
        <f t="shared" si="67"/>
        <v>94.15</v>
      </c>
      <c r="J769" s="25">
        <f>VLOOKUP(A769,Sheet!B$3:G$2921,6,0)</f>
        <v>319.64</v>
      </c>
      <c r="K769" s="26" t="e">
        <f t="shared" si="68"/>
        <v>#N/A</v>
      </c>
      <c r="L769" s="30">
        <f t="shared" si="69"/>
        <v>319.64</v>
      </c>
      <c r="N769" t="s">
        <v>2998</v>
      </c>
      <c r="O769" t="s">
        <v>3842</v>
      </c>
      <c r="P769" t="s">
        <v>13</v>
      </c>
      <c r="Q769">
        <v>1.75</v>
      </c>
      <c r="R769">
        <v>47258.9</v>
      </c>
      <c r="S769">
        <v>11814.73</v>
      </c>
      <c r="V769" t="str">
        <f t="shared" si="70"/>
        <v>ЕН6-3-5</v>
      </c>
      <c r="W769" t="e">
        <f t="shared" si="71"/>
        <v>#N/A</v>
      </c>
      <c r="X769" t="s">
        <v>3842</v>
      </c>
      <c r="Y769" s="7" t="s">
        <v>13</v>
      </c>
      <c r="Z769" s="7">
        <v>1.75</v>
      </c>
      <c r="AA769" s="7">
        <v>47258.9</v>
      </c>
      <c r="AB769" s="37">
        <v>11814.73</v>
      </c>
      <c r="AC769" s="37">
        <v>11814.73</v>
      </c>
    </row>
    <row r="770" spans="1:29" x14ac:dyDescent="0.2">
      <c r="A770" s="5" t="s">
        <v>109</v>
      </c>
      <c r="B770" s="21" t="str">
        <f>VLOOKUP(A770,Sheet!B$3:G$2921,2,0)</f>
        <v>Труби сталевi електрозварнi дiаметр 42х3</v>
      </c>
      <c r="C770" s="22" t="str">
        <f>VLOOKUP(A770,Sheet!B$3:G$2921,3,0)</f>
        <v>м</v>
      </c>
      <c r="D770" s="23">
        <v>8.16</v>
      </c>
      <c r="E770" s="24" t="e">
        <f>VLOOKUP(A770,N$3:S$1271,4,FALSE)</f>
        <v>#N/A</v>
      </c>
      <c r="F770" s="30">
        <f t="shared" si="66"/>
        <v>8.16</v>
      </c>
      <c r="G770" s="25">
        <f>VLOOKUP(A770,Sheet!B$3:G$2921,5,0)</f>
        <v>122.5</v>
      </c>
      <c r="H770" s="24" t="e">
        <f>VLOOKUP(A770,N$3:S$1271,5,FALSE)</f>
        <v>#N/A</v>
      </c>
      <c r="I770" s="30">
        <f t="shared" si="67"/>
        <v>122.5</v>
      </c>
      <c r="J770" s="25">
        <f>VLOOKUP(A770,Sheet!B$3:G$2921,6,0)</f>
        <v>49</v>
      </c>
      <c r="K770" s="26" t="e">
        <f t="shared" si="68"/>
        <v>#N/A</v>
      </c>
      <c r="L770" s="30">
        <f t="shared" si="69"/>
        <v>49</v>
      </c>
      <c r="N770" t="s">
        <v>2999</v>
      </c>
      <c r="O770" t="s">
        <v>3843</v>
      </c>
      <c r="P770" t="s">
        <v>2012</v>
      </c>
      <c r="Q770">
        <v>0.27900000000000003</v>
      </c>
      <c r="R770">
        <v>60397.36</v>
      </c>
      <c r="S770">
        <v>1751.52</v>
      </c>
      <c r="V770" t="str">
        <f t="shared" si="70"/>
        <v>ЕН6-59-1</v>
      </c>
      <c r="W770" t="e">
        <f t="shared" si="71"/>
        <v>#N/A</v>
      </c>
      <c r="X770" t="s">
        <v>3843</v>
      </c>
      <c r="Y770" s="7" t="s">
        <v>2012</v>
      </c>
      <c r="Z770" s="7">
        <v>0.27900000000000003</v>
      </c>
      <c r="AA770" s="7">
        <v>60397.36</v>
      </c>
      <c r="AB770" s="37">
        <v>1751.52</v>
      </c>
      <c r="AC770" s="37">
        <v>1751.52</v>
      </c>
    </row>
    <row r="771" spans="1:29" x14ac:dyDescent="0.2">
      <c r="A771" s="5" t="s">
        <v>2184</v>
      </c>
      <c r="B771" s="21" t="str">
        <f>VLOOKUP(A771,Sheet!B$3:G$2921,2,0)</f>
        <v>Нероз"ємне з'єднання  "поліетилен-сталь"
DN 225/200 мм</v>
      </c>
      <c r="C771" s="22" t="str">
        <f>VLOOKUP(A771,Sheet!B$3:G$2921,3,0)</f>
        <v>шт</v>
      </c>
      <c r="D771" s="23">
        <v>1</v>
      </c>
      <c r="E771" s="24" t="e">
        <f>VLOOKUP(A771,N$3:S$1271,4,FALSE)</f>
        <v>#N/A</v>
      </c>
      <c r="F771" s="30">
        <f t="shared" si="66"/>
        <v>1</v>
      </c>
      <c r="G771" s="25">
        <f>VLOOKUP(A771,Sheet!B$3:G$2921,5,0)</f>
        <v>10694.63</v>
      </c>
      <c r="H771" s="24" t="e">
        <f>VLOOKUP(A771,N$3:S$1271,5,FALSE)</f>
        <v>#N/A</v>
      </c>
      <c r="I771" s="30">
        <f t="shared" si="67"/>
        <v>10694.63</v>
      </c>
      <c r="J771" s="25">
        <f>VLOOKUP(A771,Sheet!B$3:G$2921,6,0)</f>
        <v>10694.63</v>
      </c>
      <c r="K771" s="26" t="e">
        <f t="shared" si="68"/>
        <v>#N/A</v>
      </c>
      <c r="L771" s="30">
        <f t="shared" si="69"/>
        <v>10694.63</v>
      </c>
      <c r="N771" t="s">
        <v>175</v>
      </c>
      <c r="O771" t="s">
        <v>3844</v>
      </c>
      <c r="P771" t="s">
        <v>159</v>
      </c>
      <c r="Q771">
        <v>1.25</v>
      </c>
      <c r="R771">
        <v>378.61</v>
      </c>
      <c r="S771">
        <v>473.26</v>
      </c>
      <c r="V771" s="33" t="str">
        <f t="shared" si="70"/>
        <v>ЕН8-20-1</v>
      </c>
      <c r="W771" s="33" t="str">
        <f t="shared" si="71"/>
        <v>ЕН8-20-1</v>
      </c>
      <c r="X771" s="33" t="s">
        <v>3844</v>
      </c>
      <c r="Y771" s="34" t="s">
        <v>159</v>
      </c>
      <c r="Z771" s="34">
        <v>1.25</v>
      </c>
      <c r="AA771" s="34">
        <v>378.61</v>
      </c>
      <c r="AB771" s="34">
        <v>473.26</v>
      </c>
      <c r="AC771" s="34">
        <v>0</v>
      </c>
    </row>
    <row r="772" spans="1:29" x14ac:dyDescent="0.2">
      <c r="A772" s="5" t="s">
        <v>2142</v>
      </c>
      <c r="B772" s="21" t="str">
        <f>VLOOKUP(A772,Sheet!B$3:G$2921,2,0)</f>
        <v>Труба  напірна з ПХВ (U-HVC) клейова Ру
до 1,6МПа, зовнiшнiй дiаметр 32х2,4 мм</v>
      </c>
      <c r="C772" s="22" t="str">
        <f>VLOOKUP(A772,Sheet!B$3:G$2921,3,0)</f>
        <v>м</v>
      </c>
      <c r="D772" s="23">
        <v>6.5659999999999998</v>
      </c>
      <c r="E772" s="24" t="e">
        <f>VLOOKUP(A772,N$3:S$1271,4,FALSE)</f>
        <v>#N/A</v>
      </c>
      <c r="F772" s="30">
        <f t="shared" ref="F772:F835" si="72">IFERROR(D772-E772,D772)</f>
        <v>6.5659999999999998</v>
      </c>
      <c r="G772" s="25">
        <f>VLOOKUP(A772,Sheet!B$3:G$2921,5,0)</f>
        <v>57.89</v>
      </c>
      <c r="H772" s="24" t="e">
        <f>VLOOKUP(A772,N$3:S$1271,5,FALSE)</f>
        <v>#N/A</v>
      </c>
      <c r="I772" s="30">
        <f t="shared" ref="I772:I835" si="73">IFERROR(G772-H772,G772)</f>
        <v>57.89</v>
      </c>
      <c r="J772" s="25">
        <f>VLOOKUP(A772,Sheet!B$3:G$2921,6,0)</f>
        <v>380.11</v>
      </c>
      <c r="K772" s="26" t="e">
        <f t="shared" ref="K772:K835" si="74">VLOOKUP(A772,N$3:S$1271,6,FALSE)</f>
        <v>#N/A</v>
      </c>
      <c r="L772" s="30">
        <f t="shared" ref="L772:L835" si="75">IFERROR(J772-K772,J772)</f>
        <v>380.11</v>
      </c>
      <c r="N772" t="s">
        <v>299</v>
      </c>
      <c r="O772" t="s">
        <v>3845</v>
      </c>
      <c r="P772" t="s">
        <v>159</v>
      </c>
      <c r="Q772">
        <v>10.5</v>
      </c>
      <c r="R772">
        <v>161.88999999999999</v>
      </c>
      <c r="S772">
        <v>1699.85</v>
      </c>
      <c r="V772" s="33" t="str">
        <f t="shared" ref="V772:V835" si="76">IFERROR(VLOOKUP(N772,A$3:L$1153,1,FALSE),N772)</f>
        <v>ЕН8-2-2</v>
      </c>
      <c r="W772" s="33" t="str">
        <f t="shared" ref="W772:W835" si="77">VLOOKUP(N772,A$3:L$1153,1,FALSE)</f>
        <v>ЕН8-2-2</v>
      </c>
      <c r="X772" s="33" t="s">
        <v>3845</v>
      </c>
      <c r="Y772" s="34" t="s">
        <v>159</v>
      </c>
      <c r="Z772" s="34">
        <v>10.5</v>
      </c>
      <c r="AA772" s="34">
        <v>161.88999999999999</v>
      </c>
      <c r="AB772" s="34">
        <v>1699.85</v>
      </c>
      <c r="AC772" s="34">
        <v>0</v>
      </c>
    </row>
    <row r="773" spans="1:29" x14ac:dyDescent="0.2">
      <c r="A773" s="5" t="s">
        <v>2146</v>
      </c>
      <c r="B773" s="21" t="str">
        <f>VLOOKUP(A773,Sheet!B$3:G$2921,2,0)</f>
        <v>Труба напірна  з ПВХ (U-PVC) Ру до 1,6МПа
клейова, дiаметр 50х4,6 мм</v>
      </c>
      <c r="C773" s="22" t="str">
        <f>VLOOKUP(A773,Sheet!B$3:G$2921,3,0)</f>
        <v>м</v>
      </c>
      <c r="D773" s="23">
        <v>9.4600000000000009</v>
      </c>
      <c r="E773" s="24" t="e">
        <f>VLOOKUP(A773,N$3:S$1271,4,FALSE)</f>
        <v>#N/A</v>
      </c>
      <c r="F773" s="30">
        <f t="shared" si="72"/>
        <v>9.4600000000000009</v>
      </c>
      <c r="G773" s="25">
        <f>VLOOKUP(A773,Sheet!B$3:G$2921,5,0)</f>
        <v>209.97</v>
      </c>
      <c r="H773" s="24" t="e">
        <f>VLOOKUP(A773,N$3:S$1271,5,FALSE)</f>
        <v>#N/A</v>
      </c>
      <c r="I773" s="30">
        <f t="shared" si="73"/>
        <v>209.97</v>
      </c>
      <c r="J773" s="25">
        <f>VLOOKUP(A773,Sheet!B$3:G$2921,6,0)</f>
        <v>993.16</v>
      </c>
      <c r="K773" s="26" t="e">
        <f t="shared" si="74"/>
        <v>#N/A</v>
      </c>
      <c r="L773" s="30">
        <f t="shared" si="75"/>
        <v>993.16</v>
      </c>
      <c r="N773" t="s">
        <v>2016</v>
      </c>
      <c r="O773" t="s">
        <v>3846</v>
      </c>
      <c r="P773" t="s">
        <v>43</v>
      </c>
      <c r="Q773">
        <v>0.5</v>
      </c>
      <c r="R773">
        <v>17789.259999999998</v>
      </c>
      <c r="S773">
        <v>1778.93</v>
      </c>
      <c r="V773" s="33" t="str">
        <f t="shared" si="76"/>
        <v>ЕН8-3-7</v>
      </c>
      <c r="W773" s="33" t="str">
        <f t="shared" si="77"/>
        <v>ЕН8-3-7</v>
      </c>
      <c r="X773" s="33" t="s">
        <v>3846</v>
      </c>
      <c r="Y773" s="34" t="s">
        <v>43</v>
      </c>
      <c r="Z773" s="34">
        <v>0.5</v>
      </c>
      <c r="AA773" s="34">
        <v>17789.259999999998</v>
      </c>
      <c r="AB773" s="34">
        <v>1778.93</v>
      </c>
      <c r="AC773" s="34">
        <v>0</v>
      </c>
    </row>
    <row r="774" spans="1:29" x14ac:dyDescent="0.2">
      <c r="A774" s="5" t="s">
        <v>2150</v>
      </c>
      <c r="B774" s="21" t="str">
        <f>VLOOKUP(A774,Sheet!B$3:G$2921,2,0)</f>
        <v>Труба напірна  з ПХВ (U-PVC) клейова  Ру
до 1,6МПа,  дiаметр 110х6,6мм</v>
      </c>
      <c r="C774" s="22" t="str">
        <f>VLOOKUP(A774,Sheet!B$3:G$2921,3,0)</f>
        <v>м</v>
      </c>
      <c r="D774" s="23">
        <v>73.703999999999994</v>
      </c>
      <c r="E774" s="24" t="e">
        <f>VLOOKUP(A774,N$3:S$1271,4,FALSE)</f>
        <v>#N/A</v>
      </c>
      <c r="F774" s="30">
        <f t="shared" si="72"/>
        <v>73.703999999999994</v>
      </c>
      <c r="G774" s="25">
        <f>VLOOKUP(A774,Sheet!B$3:G$2921,5,0)</f>
        <v>479.7</v>
      </c>
      <c r="H774" s="24" t="e">
        <f>VLOOKUP(A774,N$3:S$1271,5,FALSE)</f>
        <v>#N/A</v>
      </c>
      <c r="I774" s="30">
        <f t="shared" si="73"/>
        <v>479.7</v>
      </c>
      <c r="J774" s="25">
        <f>VLOOKUP(A774,Sheet!B$3:G$2921,6,0)</f>
        <v>31055.78</v>
      </c>
      <c r="K774" s="26" t="e">
        <f t="shared" si="74"/>
        <v>#N/A</v>
      </c>
      <c r="L774" s="30">
        <f t="shared" si="75"/>
        <v>31055.78</v>
      </c>
      <c r="N774" t="s">
        <v>2301</v>
      </c>
      <c r="O774" t="s">
        <v>3847</v>
      </c>
      <c r="P774" t="s">
        <v>159</v>
      </c>
      <c r="Q774">
        <v>30.594160000000002</v>
      </c>
      <c r="R774">
        <v>1142.01</v>
      </c>
      <c r="S774">
        <v>2329.6999999999998</v>
      </c>
      <c r="V774" s="33" t="str">
        <f t="shared" si="76"/>
        <v>ЕН8-4-1</v>
      </c>
      <c r="W774" s="33" t="str">
        <f t="shared" si="77"/>
        <v>ЕН8-4-1</v>
      </c>
      <c r="X774" s="33" t="s">
        <v>3847</v>
      </c>
      <c r="Y774" s="34" t="s">
        <v>159</v>
      </c>
      <c r="Z774" s="34">
        <v>30.594160000000002</v>
      </c>
      <c r="AA774" s="34">
        <v>1142.01</v>
      </c>
      <c r="AB774" s="34">
        <v>2329.6999999999998</v>
      </c>
      <c r="AC774" s="34">
        <v>0</v>
      </c>
    </row>
    <row r="775" spans="1:29" x14ac:dyDescent="0.2">
      <c r="A775" s="5" t="s">
        <v>1670</v>
      </c>
      <c r="B775" s="21" t="str">
        <f>VLOOKUP(A775,Sheet!B$3:G$2921,2,0)</f>
        <v>Труба полiвінілхлоридна, гладка Ду-20 мм</v>
      </c>
      <c r="C775" s="22" t="str">
        <f>VLOOKUP(A775,Sheet!B$3:G$2921,3,0)</f>
        <v>м</v>
      </c>
      <c r="D775" s="23">
        <v>405.95999999999992</v>
      </c>
      <c r="E775" s="24" t="e">
        <f>VLOOKUP(A775,N$3:S$1271,4,FALSE)</f>
        <v>#N/A</v>
      </c>
      <c r="F775" s="30">
        <f t="shared" si="72"/>
        <v>405.95999999999992</v>
      </c>
      <c r="G775" s="25">
        <f>VLOOKUP(A775,Sheet!B$3:G$2921,5,0)</f>
        <v>8.6</v>
      </c>
      <c r="H775" s="24" t="e">
        <f>VLOOKUP(A775,N$3:S$1271,5,FALSE)</f>
        <v>#N/A</v>
      </c>
      <c r="I775" s="30">
        <f t="shared" si="73"/>
        <v>8.6</v>
      </c>
      <c r="J775" s="25">
        <f>VLOOKUP(A775,Sheet!B$3:G$2921,6,0)</f>
        <v>1254.4000000000001</v>
      </c>
      <c r="K775" s="26" t="e">
        <f t="shared" si="74"/>
        <v>#N/A</v>
      </c>
      <c r="L775" s="30">
        <f t="shared" si="75"/>
        <v>1254.4000000000001</v>
      </c>
      <c r="N775" t="s">
        <v>3000</v>
      </c>
      <c r="O775" t="s">
        <v>3848</v>
      </c>
      <c r="P775" t="s">
        <v>159</v>
      </c>
      <c r="Q775">
        <v>32.61</v>
      </c>
      <c r="R775">
        <v>651.89</v>
      </c>
      <c r="S775">
        <v>18813.55</v>
      </c>
      <c r="V775" t="str">
        <f t="shared" si="76"/>
        <v>ЕН8-5-7</v>
      </c>
      <c r="W775" t="e">
        <f t="shared" si="77"/>
        <v>#N/A</v>
      </c>
      <c r="X775" t="s">
        <v>3848</v>
      </c>
      <c r="Y775" s="7" t="s">
        <v>159</v>
      </c>
      <c r="Z775" s="7">
        <v>32.61</v>
      </c>
      <c r="AA775" s="7">
        <v>651.89</v>
      </c>
      <c r="AB775" s="37">
        <v>18813.55</v>
      </c>
      <c r="AC775" s="37">
        <v>18813.55</v>
      </c>
    </row>
    <row r="776" spans="1:29" x14ac:dyDescent="0.2">
      <c r="A776" s="5" t="s">
        <v>824</v>
      </c>
      <c r="B776" s="21" t="str">
        <f>VLOOKUP(A776,Sheet!B$3:G$2921,2,0)</f>
        <v>Труби сталевi електрозварнi прямошовнi iз
сталi марки 20, зовнiшнiй дiаметр 57 мм,
товщина стiнки 3 мм (для гільз)</v>
      </c>
      <c r="C776" s="22" t="str">
        <f>VLOOKUP(A776,Sheet!B$3:G$2921,3,0)</f>
        <v>м</v>
      </c>
      <c r="D776" s="23">
        <v>5</v>
      </c>
      <c r="E776" s="24" t="e">
        <f>VLOOKUP(A776,N$3:S$1271,4,FALSE)</f>
        <v>#N/A</v>
      </c>
      <c r="F776" s="30">
        <f t="shared" si="72"/>
        <v>5</v>
      </c>
      <c r="G776" s="25">
        <f>VLOOKUP(A776,Sheet!B$3:G$2921,5,0)</f>
        <v>141.81</v>
      </c>
      <c r="H776" s="24" t="e">
        <f>VLOOKUP(A776,N$3:S$1271,5,FALSE)</f>
        <v>#N/A</v>
      </c>
      <c r="I776" s="30">
        <f t="shared" si="73"/>
        <v>141.81</v>
      </c>
      <c r="J776" s="25">
        <f>VLOOKUP(A776,Sheet!B$3:G$2921,6,0)</f>
        <v>283.62</v>
      </c>
      <c r="K776" s="26" t="e">
        <f t="shared" si="74"/>
        <v>#N/A</v>
      </c>
      <c r="L776" s="30">
        <f t="shared" si="75"/>
        <v>283.62</v>
      </c>
      <c r="N776" t="s">
        <v>4859</v>
      </c>
      <c r="O776" t="s">
        <v>3849</v>
      </c>
      <c r="P776" t="s">
        <v>35</v>
      </c>
      <c r="Q776">
        <v>4</v>
      </c>
      <c r="R776">
        <v>1672.8</v>
      </c>
      <c r="S776">
        <v>1672.8</v>
      </c>
      <c r="V776" t="str">
        <f t="shared" si="76"/>
        <v>К585521-Л007варіант2</v>
      </c>
      <c r="W776" t="e">
        <f t="shared" si="77"/>
        <v>#N/A</v>
      </c>
      <c r="X776" t="s">
        <v>3849</v>
      </c>
      <c r="Y776" s="7" t="s">
        <v>35</v>
      </c>
      <c r="Z776" s="7">
        <v>4</v>
      </c>
      <c r="AA776" s="7">
        <v>1672.8</v>
      </c>
      <c r="AB776" s="37">
        <v>1672.8</v>
      </c>
      <c r="AC776" s="37">
        <v>1672.8</v>
      </c>
    </row>
    <row r="777" spans="1:29" x14ac:dyDescent="0.2">
      <c r="A777" s="5" t="s">
        <v>2109</v>
      </c>
      <c r="B777" s="21" t="str">
        <f>VLOOKUP(A777,Sheet!B$3:G$2921,2,0)</f>
        <v>Труби полiетиленовi для подачi холодної
води РЕ 100 SDR-17(1,0 МПа), зовнiшнiй
дiаметр 110х6,6 мм</v>
      </c>
      <c r="C777" s="22" t="str">
        <f>VLOOKUP(A777,Sheet!B$3:G$2921,3,0)</f>
        <v>м</v>
      </c>
      <c r="D777" s="23">
        <v>31.84</v>
      </c>
      <c r="E777" s="24" t="e">
        <f>VLOOKUP(A777,N$3:S$1271,4,FALSE)</f>
        <v>#N/A</v>
      </c>
      <c r="F777" s="30">
        <f t="shared" si="72"/>
        <v>31.84</v>
      </c>
      <c r="G777" s="25">
        <f>VLOOKUP(A777,Sheet!B$3:G$2921,5,0)</f>
        <v>370.23</v>
      </c>
      <c r="H777" s="24" t="e">
        <f>VLOOKUP(A777,N$3:S$1271,5,FALSE)</f>
        <v>#N/A</v>
      </c>
      <c r="I777" s="30">
        <f t="shared" si="73"/>
        <v>370.23</v>
      </c>
      <c r="J777" s="25">
        <f>VLOOKUP(A777,Sheet!B$3:G$2921,6,0)</f>
        <v>11788.12</v>
      </c>
      <c r="K777" s="26" t="e">
        <f t="shared" si="74"/>
        <v>#N/A</v>
      </c>
      <c r="L777" s="30">
        <f t="shared" si="75"/>
        <v>11788.12</v>
      </c>
      <c r="N777" t="s">
        <v>4860</v>
      </c>
      <c r="O777" t="s">
        <v>3850</v>
      </c>
      <c r="P777" t="s">
        <v>35</v>
      </c>
      <c r="Q777">
        <v>2</v>
      </c>
      <c r="R777">
        <v>3056.94</v>
      </c>
      <c r="S777">
        <v>3056.94</v>
      </c>
      <c r="V777" t="str">
        <f t="shared" si="76"/>
        <v>К585521-Л008варіант2</v>
      </c>
      <c r="W777" t="e">
        <f t="shared" si="77"/>
        <v>#N/A</v>
      </c>
      <c r="X777" t="s">
        <v>3850</v>
      </c>
      <c r="Y777" s="7" t="s">
        <v>35</v>
      </c>
      <c r="Z777" s="7">
        <v>2</v>
      </c>
      <c r="AA777" s="7">
        <v>3056.94</v>
      </c>
      <c r="AB777" s="37">
        <v>3056.94</v>
      </c>
      <c r="AC777" s="37">
        <v>3056.94</v>
      </c>
    </row>
    <row r="778" spans="1:29" x14ac:dyDescent="0.2">
      <c r="A778" s="5" t="s">
        <v>2182</v>
      </c>
      <c r="B778" s="21" t="str">
        <f>VLOOKUP(A778,Sheet!B$3:G$2921,2,0)</f>
        <v>Труби полiетиленовi для подачi холодної
води РЕ 100 SDR-17(1,0 МПа), зовнiшнiй
дiаметр 225х13,4 мм</v>
      </c>
      <c r="C778" s="22" t="str">
        <f>VLOOKUP(A778,Sheet!B$3:G$2921,3,0)</f>
        <v>м</v>
      </c>
      <c r="D778" s="23">
        <v>56.706000000000003</v>
      </c>
      <c r="E778" s="24">
        <f>VLOOKUP(A778,N$3:S$1271,4,FALSE)</f>
        <v>18</v>
      </c>
      <c r="F778" s="30">
        <f t="shared" si="72"/>
        <v>38.706000000000003</v>
      </c>
      <c r="G778" s="25">
        <f>VLOOKUP(A778,Sheet!B$3:G$2921,5,0)</f>
        <v>1064.81</v>
      </c>
      <c r="H778" s="24">
        <f>VLOOKUP(A778,N$3:S$1271,5,FALSE)</f>
        <v>1255.68</v>
      </c>
      <c r="I778" s="30">
        <f t="shared" si="73"/>
        <v>-190.87000000000012</v>
      </c>
      <c r="J778" s="25">
        <f>VLOOKUP(A778,Sheet!B$3:G$2921,6,0)</f>
        <v>50701.99</v>
      </c>
      <c r="K778" s="26">
        <f t="shared" si="74"/>
        <v>11301.12</v>
      </c>
      <c r="L778" s="30">
        <f t="shared" si="75"/>
        <v>39400.869999999995</v>
      </c>
      <c r="N778" t="s">
        <v>4861</v>
      </c>
      <c r="O778" t="s">
        <v>3851</v>
      </c>
      <c r="P778" t="s">
        <v>35</v>
      </c>
      <c r="Q778">
        <v>4</v>
      </c>
      <c r="R778">
        <v>2943.04</v>
      </c>
      <c r="S778">
        <v>2943.04</v>
      </c>
      <c r="V778" t="str">
        <f t="shared" si="76"/>
        <v>К585521-Л036варіант2</v>
      </c>
      <c r="W778" t="e">
        <f t="shared" si="77"/>
        <v>#N/A</v>
      </c>
      <c r="X778" t="s">
        <v>3851</v>
      </c>
      <c r="Y778" s="7" t="s">
        <v>35</v>
      </c>
      <c r="Z778" s="7">
        <v>4</v>
      </c>
      <c r="AA778" s="7">
        <v>2943.04</v>
      </c>
      <c r="AB778" s="37">
        <v>2943.04</v>
      </c>
      <c r="AC778" s="37">
        <v>2943.04</v>
      </c>
    </row>
    <row r="779" spans="1:29" x14ac:dyDescent="0.2">
      <c r="A779" s="5" t="s">
        <v>1601</v>
      </c>
      <c r="B779" s="21" t="str">
        <f>VLOOKUP(A779,Sheet!B$3:G$2921,2,0)</f>
        <v>Труби сталевi зварнi водогазопровiднi з
рiзьбою, чорнi звичайнi неоцинкованi,
дiаметр умовного проходу 20 мм, товщина
стiнки 2,8 мм</v>
      </c>
      <c r="C779" s="22" t="str">
        <f>VLOOKUP(A779,Sheet!B$3:G$2921,3,0)</f>
        <v>м</v>
      </c>
      <c r="D779" s="23">
        <v>8</v>
      </c>
      <c r="E779" s="24" t="e">
        <f>VLOOKUP(A779,N$3:S$1271,4,FALSE)</f>
        <v>#N/A</v>
      </c>
      <c r="F779" s="30">
        <f t="shared" si="72"/>
        <v>8</v>
      </c>
      <c r="G779" s="25">
        <f>VLOOKUP(A779,Sheet!B$3:G$2921,5,0)</f>
        <v>59.31</v>
      </c>
      <c r="H779" s="24" t="e">
        <f>VLOOKUP(A779,N$3:S$1271,5,FALSE)</f>
        <v>#N/A</v>
      </c>
      <c r="I779" s="30">
        <f t="shared" si="73"/>
        <v>59.31</v>
      </c>
      <c r="J779" s="25">
        <f>VLOOKUP(A779,Sheet!B$3:G$2921,6,0)</f>
        <v>474.48</v>
      </c>
      <c r="K779" s="26" t="e">
        <f t="shared" si="74"/>
        <v>#N/A</v>
      </c>
      <c r="L779" s="30">
        <f t="shared" si="75"/>
        <v>474.48</v>
      </c>
      <c r="N779" t="s">
        <v>4862</v>
      </c>
      <c r="O779" t="s">
        <v>3852</v>
      </c>
      <c r="P779" t="s">
        <v>35</v>
      </c>
      <c r="Q779">
        <v>4</v>
      </c>
      <c r="R779">
        <v>3821.19</v>
      </c>
      <c r="S779">
        <v>3821.19</v>
      </c>
      <c r="V779" t="str">
        <f t="shared" si="76"/>
        <v>К585521-Л049варіант2</v>
      </c>
      <c r="W779" t="e">
        <f t="shared" si="77"/>
        <v>#N/A</v>
      </c>
      <c r="X779" t="s">
        <v>3852</v>
      </c>
      <c r="Y779" s="7" t="s">
        <v>35</v>
      </c>
      <c r="Z779" s="7">
        <v>4</v>
      </c>
      <c r="AA779" s="7">
        <v>3821.19</v>
      </c>
      <c r="AB779" s="37">
        <v>3821.19</v>
      </c>
      <c r="AC779" s="37">
        <v>3821.19</v>
      </c>
    </row>
    <row r="780" spans="1:29" x14ac:dyDescent="0.2">
      <c r="A780" s="5" t="s">
        <v>1406</v>
      </c>
      <c r="B780" s="21" t="str">
        <f>VLOOKUP(A780,Sheet!B$3:G$2921,2,0)</f>
        <v>Труби сталевi електрозварнi прямошовнi iз
сталi марки 20, зовнiшнiй дiаметр 76 мм,
товщина стiнки 3,5 мм</v>
      </c>
      <c r="C780" s="22" t="str">
        <f>VLOOKUP(A780,Sheet!B$3:G$2921,3,0)</f>
        <v>м</v>
      </c>
      <c r="D780" s="23">
        <v>25.22</v>
      </c>
      <c r="E780" s="24" t="e">
        <f>VLOOKUP(A780,N$3:S$1271,4,FALSE)</f>
        <v>#N/A</v>
      </c>
      <c r="F780" s="30">
        <f t="shared" si="72"/>
        <v>25.22</v>
      </c>
      <c r="G780" s="25">
        <f>VLOOKUP(A780,Sheet!B$3:G$2921,5,0)</f>
        <v>221.87</v>
      </c>
      <c r="H780" s="24" t="e">
        <f>VLOOKUP(A780,N$3:S$1271,5,FALSE)</f>
        <v>#N/A</v>
      </c>
      <c r="I780" s="30">
        <f t="shared" si="73"/>
        <v>221.87</v>
      </c>
      <c r="J780" s="25">
        <f>VLOOKUP(A780,Sheet!B$3:G$2921,6,0)</f>
        <v>5595.56</v>
      </c>
      <c r="K780" s="26" t="e">
        <f t="shared" si="74"/>
        <v>#N/A</v>
      </c>
      <c r="L780" s="30">
        <f t="shared" si="75"/>
        <v>5595.56</v>
      </c>
      <c r="N780" t="s">
        <v>4863</v>
      </c>
      <c r="O780" t="s">
        <v>3853</v>
      </c>
      <c r="P780" t="s">
        <v>35</v>
      </c>
      <c r="Q780">
        <v>4</v>
      </c>
      <c r="R780">
        <v>465.78</v>
      </c>
      <c r="S780">
        <v>931.56</v>
      </c>
      <c r="V780" t="str">
        <f t="shared" si="76"/>
        <v>К585521-Л052варіант2</v>
      </c>
      <c r="W780" t="e">
        <f t="shared" si="77"/>
        <v>#N/A</v>
      </c>
      <c r="X780" t="s">
        <v>3853</v>
      </c>
      <c r="Y780" s="7" t="s">
        <v>35</v>
      </c>
      <c r="Z780" s="7">
        <v>4</v>
      </c>
      <c r="AA780" s="7">
        <v>465.78</v>
      </c>
      <c r="AB780" s="37">
        <v>931.56</v>
      </c>
      <c r="AC780" s="37">
        <v>931.56</v>
      </c>
    </row>
    <row r="781" spans="1:29" x14ac:dyDescent="0.2">
      <c r="A781" s="5" t="s">
        <v>926</v>
      </c>
      <c r="B781" s="21" t="str">
        <f>VLOOKUP(A781,Sheet!B$3:G$2921,2,0)</f>
        <v>Труба каналізаційна із ПВХ з ущільнюючим
кільцем SN8, SDR34 для зовнішньої
каналізації DN 110х3,2 Wavin</v>
      </c>
      <c r="C781" s="22" t="str">
        <f>VLOOKUP(A781,Sheet!B$3:G$2921,3,0)</f>
        <v>м</v>
      </c>
      <c r="D781" s="23">
        <v>98.004999999999995</v>
      </c>
      <c r="E781" s="24" t="e">
        <f>VLOOKUP(A781,N$3:S$1271,4,FALSE)</f>
        <v>#N/A</v>
      </c>
      <c r="F781" s="30">
        <f t="shared" si="72"/>
        <v>98.004999999999995</v>
      </c>
      <c r="G781" s="25">
        <f>VLOOKUP(A781,Sheet!B$3:G$2921,5,0)</f>
        <v>257.64</v>
      </c>
      <c r="H781" s="24" t="e">
        <f>VLOOKUP(A781,N$3:S$1271,5,FALSE)</f>
        <v>#N/A</v>
      </c>
      <c r="I781" s="30">
        <f t="shared" si="73"/>
        <v>257.64</v>
      </c>
      <c r="J781" s="25">
        <f>VLOOKUP(A781,Sheet!B$3:G$2921,6,0)</f>
        <v>2046.69</v>
      </c>
      <c r="K781" s="26" t="e">
        <f t="shared" si="74"/>
        <v>#N/A</v>
      </c>
      <c r="L781" s="30">
        <f t="shared" si="75"/>
        <v>2046.69</v>
      </c>
      <c r="N781" t="s">
        <v>4864</v>
      </c>
      <c r="O781" t="s">
        <v>3853</v>
      </c>
      <c r="P781" t="s">
        <v>35</v>
      </c>
      <c r="Q781">
        <v>6</v>
      </c>
      <c r="R781">
        <v>765.67</v>
      </c>
      <c r="S781">
        <v>2297.0100000000002</v>
      </c>
      <c r="V781" t="str">
        <f t="shared" si="76"/>
        <v>К585521-Л052варіант3</v>
      </c>
      <c r="W781" t="e">
        <f t="shared" si="77"/>
        <v>#N/A</v>
      </c>
      <c r="X781" t="s">
        <v>3853</v>
      </c>
      <c r="Y781" s="7" t="s">
        <v>35</v>
      </c>
      <c r="Z781" s="7">
        <v>6</v>
      </c>
      <c r="AA781" s="7">
        <v>765.67</v>
      </c>
      <c r="AB781" s="37">
        <v>2297.0100000000002</v>
      </c>
      <c r="AC781" s="37">
        <v>2297.0100000000002</v>
      </c>
    </row>
    <row r="782" spans="1:29" x14ac:dyDescent="0.2">
      <c r="A782" s="5" t="s">
        <v>988</v>
      </c>
      <c r="B782" s="21" t="str">
        <f>VLOOKUP(A782,Sheet!B$3:G$2921,2,0)</f>
        <v>Труба для зовнішньої каналізації із
раструбом ПВХ з ущільнюючим кільцем,
клас S (SN8, SDR34), Dу 160х4,7  Wavin</v>
      </c>
      <c r="C782" s="22" t="str">
        <f>VLOOKUP(A782,Sheet!B$3:G$2921,3,0)</f>
        <v>м</v>
      </c>
      <c r="D782" s="23">
        <v>29.868000000000002</v>
      </c>
      <c r="E782" s="24" t="e">
        <f>VLOOKUP(A782,N$3:S$1271,4,FALSE)</f>
        <v>#N/A</v>
      </c>
      <c r="F782" s="30">
        <f t="shared" si="72"/>
        <v>29.868000000000002</v>
      </c>
      <c r="G782" s="25">
        <f>VLOOKUP(A782,Sheet!B$3:G$2921,5,0)</f>
        <v>417.92</v>
      </c>
      <c r="H782" s="24" t="e">
        <f>VLOOKUP(A782,N$3:S$1271,5,FALSE)</f>
        <v>#N/A</v>
      </c>
      <c r="I782" s="30">
        <f t="shared" si="73"/>
        <v>417.92</v>
      </c>
      <c r="J782" s="25">
        <f>VLOOKUP(A782,Sheet!B$3:G$2921,6,0)</f>
        <v>9120.69</v>
      </c>
      <c r="K782" s="26" t="e">
        <f t="shared" si="74"/>
        <v>#N/A</v>
      </c>
      <c r="L782" s="30">
        <f t="shared" si="75"/>
        <v>9120.69</v>
      </c>
      <c r="N782" t="s">
        <v>4865</v>
      </c>
      <c r="O782" t="s">
        <v>3854</v>
      </c>
      <c r="P782" t="s">
        <v>35</v>
      </c>
      <c r="Q782">
        <v>8</v>
      </c>
      <c r="R782">
        <v>765.83</v>
      </c>
      <c r="S782">
        <v>3063.32</v>
      </c>
      <c r="V782" t="str">
        <f t="shared" si="76"/>
        <v>К585521-П106варіант2_С1415-8215</v>
      </c>
      <c r="W782" t="e">
        <f t="shared" si="77"/>
        <v>#N/A</v>
      </c>
      <c r="X782" t="s">
        <v>3854</v>
      </c>
      <c r="Y782" s="7" t="s">
        <v>35</v>
      </c>
      <c r="Z782" s="7">
        <v>8</v>
      </c>
      <c r="AA782" s="7">
        <v>765.83</v>
      </c>
      <c r="AB782" s="37">
        <v>3063.32</v>
      </c>
      <c r="AC782" s="37">
        <v>3063.32</v>
      </c>
    </row>
    <row r="783" spans="1:29" x14ac:dyDescent="0.2">
      <c r="A783" s="5" t="s">
        <v>957</v>
      </c>
      <c r="B783" s="21" t="str">
        <f>VLOOKUP(A783,Sheet!B$3:G$2921,2,0)</f>
        <v>Труба для зовнішньої каналізації із
раструбом ПВХ з ущільнюючим кільцем,
клас S (SN8, SDR34), Dу 250х7,3  Wavin</v>
      </c>
      <c r="C783" s="22" t="str">
        <f>VLOOKUP(A783,Sheet!B$3:G$2921,3,0)</f>
        <v>м</v>
      </c>
      <c r="D783" s="23">
        <v>24.05</v>
      </c>
      <c r="E783" s="24" t="e">
        <f>VLOOKUP(A783,N$3:S$1271,4,FALSE)</f>
        <v>#N/A</v>
      </c>
      <c r="F783" s="30">
        <f t="shared" si="72"/>
        <v>24.05</v>
      </c>
      <c r="G783" s="25">
        <f>VLOOKUP(A783,Sheet!B$3:G$2921,5,0)</f>
        <v>960.42</v>
      </c>
      <c r="H783" s="24" t="e">
        <f>VLOOKUP(A783,N$3:S$1271,5,FALSE)</f>
        <v>#N/A</v>
      </c>
      <c r="I783" s="30">
        <f t="shared" si="73"/>
        <v>960.42</v>
      </c>
      <c r="J783" s="25">
        <f>VLOOKUP(A783,Sheet!B$3:G$2921,6,0)</f>
        <v>18247.98</v>
      </c>
      <c r="K783" s="26" t="e">
        <f t="shared" si="74"/>
        <v>#N/A</v>
      </c>
      <c r="L783" s="30">
        <f t="shared" si="75"/>
        <v>18247.98</v>
      </c>
      <c r="N783" t="s">
        <v>4866</v>
      </c>
      <c r="O783" t="s">
        <v>3855</v>
      </c>
      <c r="P783" t="s">
        <v>35</v>
      </c>
      <c r="Q783">
        <v>8</v>
      </c>
      <c r="R783">
        <v>1374.98</v>
      </c>
      <c r="S783">
        <v>5499.92</v>
      </c>
      <c r="V783" t="str">
        <f t="shared" si="76"/>
        <v>К585821-Г151варіант3_С1415-8298</v>
      </c>
      <c r="W783" t="e">
        <f t="shared" si="77"/>
        <v>#N/A</v>
      </c>
      <c r="X783" t="s">
        <v>3855</v>
      </c>
      <c r="Y783" s="7" t="s">
        <v>35</v>
      </c>
      <c r="Z783" s="7">
        <v>8</v>
      </c>
      <c r="AA783" s="7">
        <v>1374.98</v>
      </c>
      <c r="AB783" s="37">
        <v>5499.92</v>
      </c>
      <c r="AC783" s="37">
        <v>5499.92</v>
      </c>
    </row>
    <row r="784" spans="1:29" x14ac:dyDescent="0.2">
      <c r="A784" s="5" t="s">
        <v>977</v>
      </c>
      <c r="B784" s="21" t="str">
        <f>VLOOKUP(A784,Sheet!B$3:G$2921,2,0)</f>
        <v>Трійник 88_ клас S (SN8) для зовнішньоі
каналізаціі Dy100/Dy100x88 Wavin</v>
      </c>
      <c r="C784" s="22" t="str">
        <f>VLOOKUP(A784,Sheet!B$3:G$2921,3,0)</f>
        <v>шт</v>
      </c>
      <c r="D784" s="23">
        <v>6</v>
      </c>
      <c r="E784" s="24" t="e">
        <f>VLOOKUP(A784,N$3:S$1271,4,FALSE)</f>
        <v>#N/A</v>
      </c>
      <c r="F784" s="30">
        <f t="shared" si="72"/>
        <v>6</v>
      </c>
      <c r="G784" s="25">
        <f>VLOOKUP(A784,Sheet!B$3:G$2921,5,0)</f>
        <v>184.68</v>
      </c>
      <c r="H784" s="24" t="e">
        <f>VLOOKUP(A784,N$3:S$1271,5,FALSE)</f>
        <v>#N/A</v>
      </c>
      <c r="I784" s="30">
        <f t="shared" si="73"/>
        <v>184.68</v>
      </c>
      <c r="J784" s="25">
        <f>VLOOKUP(A784,Sheet!B$3:G$2921,6,0)</f>
        <v>738.72</v>
      </c>
      <c r="K784" s="26" t="e">
        <f t="shared" si="74"/>
        <v>#N/A</v>
      </c>
      <c r="L784" s="30">
        <f t="shared" si="75"/>
        <v>738.72</v>
      </c>
      <c r="N784" t="s">
        <v>3001</v>
      </c>
      <c r="O784" t="s">
        <v>3856</v>
      </c>
      <c r="P784" t="s">
        <v>35</v>
      </c>
      <c r="Q784">
        <v>1</v>
      </c>
      <c r="R784">
        <v>1603.92</v>
      </c>
      <c r="S784">
        <v>1603.92</v>
      </c>
      <c r="V784" t="str">
        <f t="shared" si="76"/>
        <v>М10-399-2</v>
      </c>
      <c r="W784" t="e">
        <f t="shared" si="77"/>
        <v>#N/A</v>
      </c>
      <c r="X784" t="s">
        <v>3856</v>
      </c>
      <c r="Y784" s="7" t="s">
        <v>35</v>
      </c>
      <c r="Z784" s="7">
        <v>1</v>
      </c>
      <c r="AA784" s="7">
        <v>1603.92</v>
      </c>
      <c r="AB784" s="37">
        <v>1603.92</v>
      </c>
      <c r="AC784" s="37">
        <v>1603.92</v>
      </c>
    </row>
    <row r="785" spans="1:29" x14ac:dyDescent="0.2">
      <c r="A785" s="5" t="s">
        <v>990</v>
      </c>
      <c r="B785" s="21" t="str">
        <f>VLOOKUP(A785,Sheet!B$3:G$2921,2,0)</f>
        <v>Трійник 45_ клас S (SN8) для зовнішньоі
каналізаціі Dy160/Dy110x45 Wavin</v>
      </c>
      <c r="C785" s="22" t="str">
        <f>VLOOKUP(A785,Sheet!B$3:G$2921,3,0)</f>
        <v>шт</v>
      </c>
      <c r="D785" s="23">
        <v>2</v>
      </c>
      <c r="E785" s="24" t="e">
        <f>VLOOKUP(A785,N$3:S$1271,4,FALSE)</f>
        <v>#N/A</v>
      </c>
      <c r="F785" s="30">
        <f t="shared" si="72"/>
        <v>2</v>
      </c>
      <c r="G785" s="25">
        <f>VLOOKUP(A785,Sheet!B$3:G$2921,5,0)</f>
        <v>422.57</v>
      </c>
      <c r="H785" s="24" t="e">
        <f>VLOOKUP(A785,N$3:S$1271,5,FALSE)</f>
        <v>#N/A</v>
      </c>
      <c r="I785" s="30">
        <f t="shared" si="73"/>
        <v>422.57</v>
      </c>
      <c r="J785" s="25">
        <f>VLOOKUP(A785,Sheet!B$3:G$2921,6,0)</f>
        <v>845.14</v>
      </c>
      <c r="K785" s="26" t="e">
        <f t="shared" si="74"/>
        <v>#N/A</v>
      </c>
      <c r="L785" s="30">
        <f t="shared" si="75"/>
        <v>845.14</v>
      </c>
      <c r="N785" t="s">
        <v>1527</v>
      </c>
      <c r="O785" t="s">
        <v>3857</v>
      </c>
      <c r="P785" t="s">
        <v>35</v>
      </c>
      <c r="Q785">
        <v>12</v>
      </c>
      <c r="R785">
        <v>30.91</v>
      </c>
      <c r="S785">
        <v>61.82</v>
      </c>
      <c r="V785" s="33" t="str">
        <f t="shared" si="76"/>
        <v>М11-1-1</v>
      </c>
      <c r="W785" s="33" t="str">
        <f t="shared" si="77"/>
        <v>М11-1-1</v>
      </c>
      <c r="X785" s="33" t="s">
        <v>3857</v>
      </c>
      <c r="Y785" s="34" t="s">
        <v>35</v>
      </c>
      <c r="Z785" s="34">
        <v>12</v>
      </c>
      <c r="AA785" s="34">
        <v>30.91</v>
      </c>
      <c r="AB785" s="34">
        <v>61.82</v>
      </c>
      <c r="AC785" s="34">
        <v>0</v>
      </c>
    </row>
    <row r="786" spans="1:29" x14ac:dyDescent="0.2">
      <c r="A786" s="5" t="s">
        <v>994</v>
      </c>
      <c r="B786" s="21" t="str">
        <f>VLOOKUP(A786,Sheet!B$3:G$2921,2,0)</f>
        <v>Трійник 88_ клас S (SN8) для зовнішньоі
каналізаціі Dy160/Dy160x88 Wavin</v>
      </c>
      <c r="C786" s="22" t="str">
        <f>VLOOKUP(A786,Sheet!B$3:G$2921,3,0)</f>
        <v>шт</v>
      </c>
      <c r="D786" s="23">
        <v>1</v>
      </c>
      <c r="E786" s="24" t="e">
        <f>VLOOKUP(A786,N$3:S$1271,4,FALSE)</f>
        <v>#N/A</v>
      </c>
      <c r="F786" s="30">
        <f t="shared" si="72"/>
        <v>1</v>
      </c>
      <c r="G786" s="25">
        <f>VLOOKUP(A786,Sheet!B$3:G$2921,5,0)</f>
        <v>496.32</v>
      </c>
      <c r="H786" s="24" t="e">
        <f>VLOOKUP(A786,N$3:S$1271,5,FALSE)</f>
        <v>#N/A</v>
      </c>
      <c r="I786" s="30">
        <f t="shared" si="73"/>
        <v>496.32</v>
      </c>
      <c r="J786" s="25">
        <f>VLOOKUP(A786,Sheet!B$3:G$2921,6,0)</f>
        <v>496.32</v>
      </c>
      <c r="K786" s="26" t="e">
        <f t="shared" si="74"/>
        <v>#N/A</v>
      </c>
      <c r="L786" s="30">
        <f t="shared" si="75"/>
        <v>496.32</v>
      </c>
      <c r="N786" t="s">
        <v>3002</v>
      </c>
      <c r="O786" t="s">
        <v>3858</v>
      </c>
      <c r="P786" t="s">
        <v>35</v>
      </c>
      <c r="Q786">
        <v>11</v>
      </c>
      <c r="R786">
        <v>221.78</v>
      </c>
      <c r="S786">
        <v>1108.9000000000001</v>
      </c>
      <c r="V786" t="str">
        <f t="shared" si="76"/>
        <v>М11-1-3</v>
      </c>
      <c r="W786" t="e">
        <f t="shared" si="77"/>
        <v>#N/A</v>
      </c>
      <c r="X786" t="s">
        <v>3858</v>
      </c>
      <c r="Y786" s="7" t="s">
        <v>35</v>
      </c>
      <c r="Z786" s="7">
        <v>11</v>
      </c>
      <c r="AA786" s="7">
        <v>221.78</v>
      </c>
      <c r="AB786" s="37">
        <v>1108.9000000000001</v>
      </c>
      <c r="AC786" s="37">
        <v>1108.9000000000001</v>
      </c>
    </row>
    <row r="787" spans="1:29" x14ac:dyDescent="0.2">
      <c r="A787" s="5" t="s">
        <v>992</v>
      </c>
      <c r="B787" s="21" t="str">
        <f>VLOOKUP(A787,Sheet!B$3:G$2921,2,0)</f>
        <v>Трійник 45_ клас S (SN8) для зовнішньоі
каналізаціі Dy160/Dy160x45 Wavin</v>
      </c>
      <c r="C787" s="22" t="str">
        <f>VLOOKUP(A787,Sheet!B$3:G$2921,3,0)</f>
        <v>шт</v>
      </c>
      <c r="D787" s="23">
        <v>1</v>
      </c>
      <c r="E787" s="24" t="e">
        <f>VLOOKUP(A787,N$3:S$1271,4,FALSE)</f>
        <v>#N/A</v>
      </c>
      <c r="F787" s="30">
        <f t="shared" si="72"/>
        <v>1</v>
      </c>
      <c r="G787" s="25">
        <f>VLOOKUP(A787,Sheet!B$3:G$2921,5,0)</f>
        <v>644.79</v>
      </c>
      <c r="H787" s="24" t="e">
        <f>VLOOKUP(A787,N$3:S$1271,5,FALSE)</f>
        <v>#N/A</v>
      </c>
      <c r="I787" s="30">
        <f t="shared" si="73"/>
        <v>644.79</v>
      </c>
      <c r="J787" s="25">
        <f>VLOOKUP(A787,Sheet!B$3:G$2921,6,0)</f>
        <v>644.79</v>
      </c>
      <c r="K787" s="26" t="e">
        <f t="shared" si="74"/>
        <v>#N/A</v>
      </c>
      <c r="L787" s="30">
        <f t="shared" si="75"/>
        <v>644.79</v>
      </c>
      <c r="N787" t="s">
        <v>3003</v>
      </c>
      <c r="O787" t="s">
        <v>3859</v>
      </c>
      <c r="P787" t="s">
        <v>260</v>
      </c>
      <c r="Q787">
        <v>4</v>
      </c>
      <c r="R787">
        <v>99.95</v>
      </c>
      <c r="S787">
        <v>199.9</v>
      </c>
      <c r="V787" t="str">
        <f t="shared" si="76"/>
        <v>М11-138-1</v>
      </c>
      <c r="W787" t="e">
        <f t="shared" si="77"/>
        <v>#N/A</v>
      </c>
      <c r="X787" t="s">
        <v>3859</v>
      </c>
      <c r="Y787" s="7" t="s">
        <v>260</v>
      </c>
      <c r="Z787" s="7">
        <v>4</v>
      </c>
      <c r="AA787" s="7">
        <v>99.95</v>
      </c>
      <c r="AB787" s="37">
        <v>199.9</v>
      </c>
      <c r="AC787" s="37">
        <v>199.9</v>
      </c>
    </row>
    <row r="788" spans="1:29" x14ac:dyDescent="0.2">
      <c r="A788" s="5" t="s">
        <v>961</v>
      </c>
      <c r="B788" s="21" t="str">
        <f>VLOOKUP(A788,Sheet!B$3:G$2921,2,0)</f>
        <v>Трійник 87_ клас S (SN8) для зовнішньоі
каналізаціі Dy250/Dy200х87 Wavin</v>
      </c>
      <c r="C788" s="22" t="str">
        <f>VLOOKUP(A788,Sheet!B$3:G$2921,3,0)</f>
        <v>шт</v>
      </c>
      <c r="D788" s="23">
        <v>1</v>
      </c>
      <c r="E788" s="24" t="e">
        <f>VLOOKUP(A788,N$3:S$1271,4,FALSE)</f>
        <v>#N/A</v>
      </c>
      <c r="F788" s="30">
        <f t="shared" si="72"/>
        <v>1</v>
      </c>
      <c r="G788" s="25">
        <f>VLOOKUP(A788,Sheet!B$3:G$2921,5,0)</f>
        <v>7472.86</v>
      </c>
      <c r="H788" s="24" t="e">
        <f>VLOOKUP(A788,N$3:S$1271,5,FALSE)</f>
        <v>#N/A</v>
      </c>
      <c r="I788" s="30">
        <f t="shared" si="73"/>
        <v>7472.86</v>
      </c>
      <c r="J788" s="25">
        <f>VLOOKUP(A788,Sheet!B$3:G$2921,6,0)</f>
        <v>7472.86</v>
      </c>
      <c r="K788" s="26" t="e">
        <f t="shared" si="74"/>
        <v>#N/A</v>
      </c>
      <c r="L788" s="30">
        <f t="shared" si="75"/>
        <v>7472.86</v>
      </c>
      <c r="N788" t="s">
        <v>1520</v>
      </c>
      <c r="O788" t="s">
        <v>3860</v>
      </c>
      <c r="P788" t="s">
        <v>35</v>
      </c>
      <c r="Q788">
        <v>24</v>
      </c>
      <c r="R788">
        <v>32.86</v>
      </c>
      <c r="S788">
        <v>32.86</v>
      </c>
      <c r="V788" s="33" t="str">
        <f t="shared" si="76"/>
        <v>М11-30-1</v>
      </c>
      <c r="W788" s="33" t="str">
        <f t="shared" si="77"/>
        <v>М11-30-1</v>
      </c>
      <c r="X788" s="33" t="s">
        <v>3860</v>
      </c>
      <c r="Y788" s="34" t="s">
        <v>35</v>
      </c>
      <c r="Z788" s="34">
        <v>24</v>
      </c>
      <c r="AA788" s="34">
        <v>32.86</v>
      </c>
      <c r="AB788" s="34">
        <v>32.86</v>
      </c>
      <c r="AC788" s="34">
        <v>0</v>
      </c>
    </row>
    <row r="789" spans="1:29" x14ac:dyDescent="0.2">
      <c r="A789" s="5" t="s">
        <v>963</v>
      </c>
      <c r="B789" s="21" t="str">
        <f>VLOOKUP(A789,Sheet!B$3:G$2921,2,0)</f>
        <v>Трійник 87_ клас S (SN8) для зовнішньоі
каналізаціі Dy250/Dy250х87 Wavin</v>
      </c>
      <c r="C789" s="22" t="str">
        <f>VLOOKUP(A789,Sheet!B$3:G$2921,3,0)</f>
        <v>шт</v>
      </c>
      <c r="D789" s="23">
        <v>1</v>
      </c>
      <c r="E789" s="24" t="e">
        <f>VLOOKUP(A789,N$3:S$1271,4,FALSE)</f>
        <v>#N/A</v>
      </c>
      <c r="F789" s="30">
        <f t="shared" si="72"/>
        <v>1</v>
      </c>
      <c r="G789" s="25">
        <f>VLOOKUP(A789,Sheet!B$3:G$2921,5,0)</f>
        <v>8716.4699999999993</v>
      </c>
      <c r="H789" s="24" t="e">
        <f>VLOOKUP(A789,N$3:S$1271,5,FALSE)</f>
        <v>#N/A</v>
      </c>
      <c r="I789" s="30">
        <f t="shared" si="73"/>
        <v>8716.4699999999993</v>
      </c>
      <c r="J789" s="25">
        <f>VLOOKUP(A789,Sheet!B$3:G$2921,6,0)</f>
        <v>8716.4699999999993</v>
      </c>
      <c r="K789" s="26" t="e">
        <f t="shared" si="74"/>
        <v>#N/A</v>
      </c>
      <c r="L789" s="30">
        <f t="shared" si="75"/>
        <v>8716.4699999999993</v>
      </c>
      <c r="N789" t="s">
        <v>1511</v>
      </c>
      <c r="O789" t="s">
        <v>3861</v>
      </c>
      <c r="P789" t="s">
        <v>35</v>
      </c>
      <c r="Q789">
        <v>26</v>
      </c>
      <c r="R789">
        <v>84.92</v>
      </c>
      <c r="S789">
        <v>169.84</v>
      </c>
      <c r="V789" s="33" t="str">
        <f t="shared" si="76"/>
        <v>М11-31-1</v>
      </c>
      <c r="W789" s="33" t="str">
        <f t="shared" si="77"/>
        <v>М11-31-1</v>
      </c>
      <c r="X789" s="33" t="s">
        <v>3861</v>
      </c>
      <c r="Y789" s="34" t="s">
        <v>35</v>
      </c>
      <c r="Z789" s="34">
        <v>26</v>
      </c>
      <c r="AA789" s="34">
        <v>84.92</v>
      </c>
      <c r="AB789" s="34">
        <v>169.84</v>
      </c>
      <c r="AC789" s="34">
        <v>0</v>
      </c>
    </row>
    <row r="790" spans="1:29" x14ac:dyDescent="0.2">
      <c r="A790" s="5" t="s">
        <v>965</v>
      </c>
      <c r="B790" s="21" t="str">
        <f>VLOOKUP(A790,Sheet!B$3:G$2921,2,0)</f>
        <v>Трійник 45_ клас S (SN8) для зовнішньоі
каналізаціі Dy250/Dy200х45 Wavin</v>
      </c>
      <c r="C790" s="22" t="str">
        <f>VLOOKUP(A790,Sheet!B$3:G$2921,3,0)</f>
        <v>шт</v>
      </c>
      <c r="D790" s="23">
        <v>1</v>
      </c>
      <c r="E790" s="24" t="e">
        <f>VLOOKUP(A790,N$3:S$1271,4,FALSE)</f>
        <v>#N/A</v>
      </c>
      <c r="F790" s="30">
        <f t="shared" si="72"/>
        <v>1</v>
      </c>
      <c r="G790" s="25">
        <f>VLOOKUP(A790,Sheet!B$3:G$2921,5,0)</f>
        <v>13937.19</v>
      </c>
      <c r="H790" s="24" t="e">
        <f>VLOOKUP(A790,N$3:S$1271,5,FALSE)</f>
        <v>#N/A</v>
      </c>
      <c r="I790" s="30">
        <f t="shared" si="73"/>
        <v>13937.19</v>
      </c>
      <c r="J790" s="25">
        <f>VLOOKUP(A790,Sheet!B$3:G$2921,6,0)</f>
        <v>13937.19</v>
      </c>
      <c r="K790" s="26" t="e">
        <f t="shared" si="74"/>
        <v>#N/A</v>
      </c>
      <c r="L790" s="30">
        <f t="shared" si="75"/>
        <v>13937.19</v>
      </c>
      <c r="N790" t="s">
        <v>1072</v>
      </c>
      <c r="O790" t="s">
        <v>3862</v>
      </c>
      <c r="P790" t="s">
        <v>35</v>
      </c>
      <c r="Q790">
        <v>9</v>
      </c>
      <c r="R790">
        <v>147.24</v>
      </c>
      <c r="S790">
        <v>294.48</v>
      </c>
      <c r="V790" s="33" t="str">
        <f t="shared" si="76"/>
        <v>М11-350-1</v>
      </c>
      <c r="W790" s="33" t="str">
        <f t="shared" si="77"/>
        <v>М11-350-1</v>
      </c>
      <c r="X790" s="33" t="s">
        <v>3862</v>
      </c>
      <c r="Y790" s="34" t="s">
        <v>35</v>
      </c>
      <c r="Z790" s="34">
        <v>9</v>
      </c>
      <c r="AA790" s="34">
        <v>147.24</v>
      </c>
      <c r="AB790" s="34">
        <v>294.48</v>
      </c>
      <c r="AC790" s="34">
        <v>0</v>
      </c>
    </row>
    <row r="791" spans="1:29" x14ac:dyDescent="0.2">
      <c r="A791" s="5" t="s">
        <v>979</v>
      </c>
      <c r="B791" s="21" t="str">
        <f>VLOOKUP(A791,Sheet!B$3:G$2921,2,0)</f>
        <v>Відвід 45_ з ущільнюючим кільцем клас S
(SN8) для зовнішньоі каналізаціі Dy110x45
Wavin</v>
      </c>
      <c r="C791" s="22" t="str">
        <f>VLOOKUP(A791,Sheet!B$3:G$2921,3,0)</f>
        <v>шт</v>
      </c>
      <c r="D791" s="23">
        <v>6</v>
      </c>
      <c r="E791" s="24" t="e">
        <f>VLOOKUP(A791,N$3:S$1271,4,FALSE)</f>
        <v>#N/A</v>
      </c>
      <c r="F791" s="30">
        <f t="shared" si="72"/>
        <v>6</v>
      </c>
      <c r="G791" s="25">
        <f>VLOOKUP(A791,Sheet!B$3:G$2921,5,0)</f>
        <v>131.47</v>
      </c>
      <c r="H791" s="24" t="e">
        <f>VLOOKUP(A791,N$3:S$1271,5,FALSE)</f>
        <v>#N/A</v>
      </c>
      <c r="I791" s="30">
        <f t="shared" si="73"/>
        <v>131.47</v>
      </c>
      <c r="J791" s="25">
        <f>VLOOKUP(A791,Sheet!B$3:G$2921,6,0)</f>
        <v>262.94</v>
      </c>
      <c r="K791" s="26" t="e">
        <f t="shared" si="74"/>
        <v>#N/A</v>
      </c>
      <c r="L791" s="30">
        <f t="shared" si="75"/>
        <v>262.94</v>
      </c>
      <c r="N791" t="s">
        <v>3004</v>
      </c>
      <c r="O791" t="s">
        <v>3863</v>
      </c>
      <c r="P791" t="s">
        <v>35</v>
      </c>
      <c r="Q791">
        <v>8</v>
      </c>
      <c r="R791">
        <v>110.74</v>
      </c>
      <c r="S791">
        <v>553.70000000000005</v>
      </c>
      <c r="V791" t="str">
        <f t="shared" si="76"/>
        <v>М11-350-2</v>
      </c>
      <c r="W791" t="e">
        <f t="shared" si="77"/>
        <v>#N/A</v>
      </c>
      <c r="X791" t="s">
        <v>3863</v>
      </c>
      <c r="Y791" s="7" t="s">
        <v>35</v>
      </c>
      <c r="Z791" s="7">
        <v>8</v>
      </c>
      <c r="AA791" s="7">
        <v>110.74</v>
      </c>
      <c r="AB791" s="37">
        <v>553.70000000000005</v>
      </c>
      <c r="AC791" s="37">
        <v>553.70000000000005</v>
      </c>
    </row>
    <row r="792" spans="1:29" x14ac:dyDescent="0.2">
      <c r="A792" s="5" t="s">
        <v>981</v>
      </c>
      <c r="B792" s="21" t="str">
        <f>VLOOKUP(A792,Sheet!B$3:G$2921,2,0)</f>
        <v>Відвід 88_ з ущільнюючим кільцем клас S
(SN8) для зовнішньоі каналізаціі Dy110x88
Wavin</v>
      </c>
      <c r="C792" s="22" t="str">
        <f>VLOOKUP(A792,Sheet!B$3:G$2921,3,0)</f>
        <v>шт</v>
      </c>
      <c r="D792" s="23">
        <v>1</v>
      </c>
      <c r="E792" s="24" t="e">
        <f>VLOOKUP(A792,N$3:S$1271,4,FALSE)</f>
        <v>#N/A</v>
      </c>
      <c r="F792" s="30">
        <f t="shared" si="72"/>
        <v>1</v>
      </c>
      <c r="G792" s="25">
        <f>VLOOKUP(A792,Sheet!B$3:G$2921,5,0)</f>
        <v>124.79</v>
      </c>
      <c r="H792" s="24" t="e">
        <f>VLOOKUP(A792,N$3:S$1271,5,FALSE)</f>
        <v>#N/A</v>
      </c>
      <c r="I792" s="30">
        <f t="shared" si="73"/>
        <v>124.79</v>
      </c>
      <c r="J792" s="25">
        <f>VLOOKUP(A792,Sheet!B$3:G$2921,6,0)</f>
        <v>124.79</v>
      </c>
      <c r="K792" s="26" t="e">
        <f t="shared" si="74"/>
        <v>#N/A</v>
      </c>
      <c r="L792" s="30">
        <f t="shared" si="75"/>
        <v>124.79</v>
      </c>
      <c r="N792" t="s">
        <v>1134</v>
      </c>
      <c r="O792" t="s">
        <v>3864</v>
      </c>
      <c r="P792" t="s">
        <v>35</v>
      </c>
      <c r="Q792">
        <v>1</v>
      </c>
      <c r="R792">
        <v>393.05</v>
      </c>
      <c r="S792">
        <v>393.05</v>
      </c>
      <c r="V792" s="33" t="str">
        <f t="shared" si="76"/>
        <v>М11-350-3</v>
      </c>
      <c r="W792" s="33" t="str">
        <f t="shared" si="77"/>
        <v>М11-350-3</v>
      </c>
      <c r="X792" s="33" t="s">
        <v>3864</v>
      </c>
      <c r="Y792" s="34" t="s">
        <v>35</v>
      </c>
      <c r="Z792" s="34">
        <v>1</v>
      </c>
      <c r="AA792" s="34">
        <v>393.05</v>
      </c>
      <c r="AB792" s="34">
        <v>393.05</v>
      </c>
      <c r="AC792" s="34">
        <v>0</v>
      </c>
    </row>
    <row r="793" spans="1:29" x14ac:dyDescent="0.2">
      <c r="A793" s="5" t="s">
        <v>996</v>
      </c>
      <c r="B793" s="21" t="str">
        <f>VLOOKUP(A793,Sheet!B$3:G$2921,2,0)</f>
        <v>Відвід 45_ з ущільнюючим кільцем клас S
(SN8) для зовнішньоі каналізаціі Dy160x45
Wavin</v>
      </c>
      <c r="C793" s="22" t="str">
        <f>VLOOKUP(A793,Sheet!B$3:G$2921,3,0)</f>
        <v>шт</v>
      </c>
      <c r="D793" s="23">
        <v>1</v>
      </c>
      <c r="E793" s="24" t="e">
        <f>VLOOKUP(A793,N$3:S$1271,4,FALSE)</f>
        <v>#N/A</v>
      </c>
      <c r="F793" s="30">
        <f t="shared" si="72"/>
        <v>1</v>
      </c>
      <c r="G793" s="25">
        <f>VLOOKUP(A793,Sheet!B$3:G$2921,5,0)</f>
        <v>279.89</v>
      </c>
      <c r="H793" s="24" t="e">
        <f>VLOOKUP(A793,N$3:S$1271,5,FALSE)</f>
        <v>#N/A</v>
      </c>
      <c r="I793" s="30">
        <f t="shared" si="73"/>
        <v>279.89</v>
      </c>
      <c r="J793" s="25">
        <f>VLOOKUP(A793,Sheet!B$3:G$2921,6,0)</f>
        <v>279.89</v>
      </c>
      <c r="K793" s="26" t="e">
        <f t="shared" si="74"/>
        <v>#N/A</v>
      </c>
      <c r="L793" s="30">
        <f t="shared" si="75"/>
        <v>279.89</v>
      </c>
      <c r="N793" t="s">
        <v>3005</v>
      </c>
      <c r="O793" t="s">
        <v>3865</v>
      </c>
      <c r="P793" t="s">
        <v>35</v>
      </c>
      <c r="Q793">
        <v>14</v>
      </c>
      <c r="R793">
        <v>710.63</v>
      </c>
      <c r="S793">
        <v>2842.52</v>
      </c>
      <c r="V793" t="str">
        <f t="shared" si="76"/>
        <v>М11-350-4</v>
      </c>
      <c r="W793" t="e">
        <f t="shared" si="77"/>
        <v>#N/A</v>
      </c>
      <c r="X793" t="s">
        <v>3865</v>
      </c>
      <c r="Y793" s="7" t="s">
        <v>35</v>
      </c>
      <c r="Z793" s="7">
        <v>14</v>
      </c>
      <c r="AA793" s="7">
        <v>710.63</v>
      </c>
      <c r="AB793" s="37">
        <v>2842.52</v>
      </c>
      <c r="AC793" s="37">
        <v>2842.52</v>
      </c>
    </row>
    <row r="794" spans="1:29" x14ac:dyDescent="0.2">
      <c r="A794" s="5" t="s">
        <v>998</v>
      </c>
      <c r="B794" s="21" t="str">
        <f>VLOOKUP(A794,Sheet!B$3:G$2921,2,0)</f>
        <v>Відвід 88_ з ущільнюючим кільцем клас S
(SN8) для зовнішньоі каналізаціі Dy160x88
Wavin</v>
      </c>
      <c r="C794" s="22" t="str">
        <f>VLOOKUP(A794,Sheet!B$3:G$2921,3,0)</f>
        <v>шт</v>
      </c>
      <c r="D794" s="23">
        <v>1</v>
      </c>
      <c r="E794" s="24" t="e">
        <f>VLOOKUP(A794,N$3:S$1271,4,FALSE)</f>
        <v>#N/A</v>
      </c>
      <c r="F794" s="30">
        <f t="shared" si="72"/>
        <v>1</v>
      </c>
      <c r="G794" s="25">
        <f>VLOOKUP(A794,Sheet!B$3:G$2921,5,0)</f>
        <v>362.61</v>
      </c>
      <c r="H794" s="24" t="e">
        <f>VLOOKUP(A794,N$3:S$1271,5,FALSE)</f>
        <v>#N/A</v>
      </c>
      <c r="I794" s="30">
        <f t="shared" si="73"/>
        <v>362.61</v>
      </c>
      <c r="J794" s="25">
        <f>VLOOKUP(A794,Sheet!B$3:G$2921,6,0)</f>
        <v>362.61</v>
      </c>
      <c r="K794" s="26" t="e">
        <f t="shared" si="74"/>
        <v>#N/A</v>
      </c>
      <c r="L794" s="30">
        <f t="shared" si="75"/>
        <v>362.61</v>
      </c>
      <c r="N794" t="s">
        <v>3006</v>
      </c>
      <c r="O794" t="s">
        <v>3866</v>
      </c>
      <c r="P794" t="s">
        <v>35</v>
      </c>
      <c r="Q794">
        <v>1</v>
      </c>
      <c r="R794">
        <v>940.17</v>
      </c>
      <c r="S794">
        <v>940.17</v>
      </c>
      <c r="V794" t="str">
        <f t="shared" si="76"/>
        <v>М11-350-5</v>
      </c>
      <c r="W794" t="e">
        <f t="shared" si="77"/>
        <v>#N/A</v>
      </c>
      <c r="X794" t="s">
        <v>3866</v>
      </c>
      <c r="Y794" s="7" t="s">
        <v>35</v>
      </c>
      <c r="Z794" s="7">
        <v>1</v>
      </c>
      <c r="AA794" s="7">
        <v>940.17</v>
      </c>
      <c r="AB794" s="37">
        <v>940.17</v>
      </c>
      <c r="AC794" s="37">
        <v>940.17</v>
      </c>
    </row>
    <row r="795" spans="1:29" x14ac:dyDescent="0.2">
      <c r="A795" s="5" t="s">
        <v>967</v>
      </c>
      <c r="B795" s="21" t="str">
        <f>VLOOKUP(A795,Sheet!B$3:G$2921,2,0)</f>
        <v>Відвід 45_ з ущільнюючим кільцем клас S
(SN8) для зовнішньоі каналізаціі Dy250х45
Wavin</v>
      </c>
      <c r="C795" s="22" t="str">
        <f>VLOOKUP(A795,Sheet!B$3:G$2921,3,0)</f>
        <v>шт</v>
      </c>
      <c r="D795" s="23">
        <v>3</v>
      </c>
      <c r="E795" s="24" t="e">
        <f>VLOOKUP(A795,N$3:S$1271,4,FALSE)</f>
        <v>#N/A</v>
      </c>
      <c r="F795" s="30">
        <f t="shared" si="72"/>
        <v>3</v>
      </c>
      <c r="G795" s="25">
        <f>VLOOKUP(A795,Sheet!B$3:G$2921,5,0)</f>
        <v>5164.49</v>
      </c>
      <c r="H795" s="24" t="e">
        <f>VLOOKUP(A795,N$3:S$1271,5,FALSE)</f>
        <v>#N/A</v>
      </c>
      <c r="I795" s="30">
        <f t="shared" si="73"/>
        <v>5164.49</v>
      </c>
      <c r="J795" s="25">
        <f>VLOOKUP(A795,Sheet!B$3:G$2921,6,0)</f>
        <v>15493.47</v>
      </c>
      <c r="K795" s="26" t="e">
        <f t="shared" si="74"/>
        <v>#N/A</v>
      </c>
      <c r="L795" s="30">
        <f t="shared" si="75"/>
        <v>15493.47</v>
      </c>
      <c r="N795" t="s">
        <v>3007</v>
      </c>
      <c r="O795" t="s">
        <v>3867</v>
      </c>
      <c r="P795" t="s">
        <v>35</v>
      </c>
      <c r="Q795">
        <v>1</v>
      </c>
      <c r="R795">
        <v>109.46</v>
      </c>
      <c r="S795">
        <v>109.46</v>
      </c>
      <c r="V795" t="str">
        <f t="shared" si="76"/>
        <v>М11-96-1</v>
      </c>
      <c r="W795" t="e">
        <f t="shared" si="77"/>
        <v>#N/A</v>
      </c>
      <c r="X795" t="s">
        <v>3867</v>
      </c>
      <c r="Y795" s="7" t="s">
        <v>35</v>
      </c>
      <c r="Z795" s="7">
        <v>1</v>
      </c>
      <c r="AA795" s="7">
        <v>109.46</v>
      </c>
      <c r="AB795" s="37">
        <v>109.46</v>
      </c>
      <c r="AC795" s="37">
        <v>109.46</v>
      </c>
    </row>
    <row r="796" spans="1:29" x14ac:dyDescent="0.2">
      <c r="A796" s="5" t="s">
        <v>1002</v>
      </c>
      <c r="B796" s="21" t="str">
        <f>VLOOKUP(A796,Sheet!B$3:G$2921,2,0)</f>
        <v>Муфта -фланец для ПВХ труб DN150</v>
      </c>
      <c r="C796" s="22" t="str">
        <f>VLOOKUP(A796,Sheet!B$3:G$2921,3,0)</f>
        <v>шт</v>
      </c>
      <c r="D796" s="23">
        <v>4</v>
      </c>
      <c r="E796" s="24" t="e">
        <f>VLOOKUP(A796,N$3:S$1271,4,FALSE)</f>
        <v>#N/A</v>
      </c>
      <c r="F796" s="30">
        <f t="shared" si="72"/>
        <v>4</v>
      </c>
      <c r="G796" s="25">
        <f>VLOOKUP(A796,Sheet!B$3:G$2921,5,0)</f>
        <v>3528.99</v>
      </c>
      <c r="H796" s="24" t="e">
        <f>VLOOKUP(A796,N$3:S$1271,5,FALSE)</f>
        <v>#N/A</v>
      </c>
      <c r="I796" s="30">
        <f t="shared" si="73"/>
        <v>3528.99</v>
      </c>
      <c r="J796" s="25">
        <f>VLOOKUP(A796,Sheet!B$3:G$2921,6,0)</f>
        <v>14115.96</v>
      </c>
      <c r="K796" s="26" t="e">
        <f t="shared" si="74"/>
        <v>#N/A</v>
      </c>
      <c r="L796" s="30">
        <f t="shared" si="75"/>
        <v>14115.96</v>
      </c>
      <c r="N796" t="s">
        <v>3008</v>
      </c>
      <c r="O796" t="s">
        <v>3868</v>
      </c>
      <c r="P796" t="s">
        <v>1381</v>
      </c>
      <c r="Q796">
        <v>12.4</v>
      </c>
      <c r="R796">
        <v>1133.5999999999999</v>
      </c>
      <c r="S796">
        <v>14056.64</v>
      </c>
      <c r="V796" t="str">
        <f t="shared" si="76"/>
        <v>М12-698-6заст.</v>
      </c>
      <c r="W796" t="e">
        <f t="shared" si="77"/>
        <v>#N/A</v>
      </c>
      <c r="X796" t="s">
        <v>3868</v>
      </c>
      <c r="Y796" s="7" t="s">
        <v>1381</v>
      </c>
      <c r="Z796" s="7">
        <v>12.4</v>
      </c>
      <c r="AA796" s="7">
        <v>1133.5999999999999</v>
      </c>
      <c r="AB796" s="37">
        <v>14056.64</v>
      </c>
      <c r="AC796" s="37">
        <v>14056.64</v>
      </c>
    </row>
    <row r="797" spans="1:29" x14ac:dyDescent="0.2">
      <c r="A797" s="5" t="s">
        <v>983</v>
      </c>
      <c r="B797" s="21" t="str">
        <f>VLOOKUP(A797,Sheet!B$3:G$2921,2,0)</f>
        <v>Заглушка внутрішня SN4 для зовнішньоі
каналізаціі Dy110 Wavin</v>
      </c>
      <c r="C797" s="22" t="str">
        <f>VLOOKUP(A797,Sheet!B$3:G$2921,3,0)</f>
        <v>шт</v>
      </c>
      <c r="D797" s="23">
        <v>6</v>
      </c>
      <c r="E797" s="24" t="e">
        <f>VLOOKUP(A797,N$3:S$1271,4,FALSE)</f>
        <v>#N/A</v>
      </c>
      <c r="F797" s="30">
        <f t="shared" si="72"/>
        <v>6</v>
      </c>
      <c r="G797" s="25">
        <f>VLOOKUP(A797,Sheet!B$3:G$2921,5,0)</f>
        <v>13.46</v>
      </c>
      <c r="H797" s="24" t="e">
        <f>VLOOKUP(A797,N$3:S$1271,5,FALSE)</f>
        <v>#N/A</v>
      </c>
      <c r="I797" s="30">
        <f t="shared" si="73"/>
        <v>13.46</v>
      </c>
      <c r="J797" s="25">
        <f>VLOOKUP(A797,Sheet!B$3:G$2921,6,0)</f>
        <v>53.84</v>
      </c>
      <c r="K797" s="26" t="e">
        <f t="shared" si="74"/>
        <v>#N/A</v>
      </c>
      <c r="L797" s="30">
        <f t="shared" si="75"/>
        <v>53.84</v>
      </c>
      <c r="N797" t="s">
        <v>1223</v>
      </c>
      <c r="O797" t="s">
        <v>3869</v>
      </c>
      <c r="P797" t="s">
        <v>37</v>
      </c>
      <c r="Q797">
        <v>0.25</v>
      </c>
      <c r="R797">
        <v>11336</v>
      </c>
      <c r="S797">
        <v>2834</v>
      </c>
      <c r="V797" s="33" t="str">
        <f t="shared" si="76"/>
        <v>М12-70-2</v>
      </c>
      <c r="W797" s="33" t="str">
        <f t="shared" si="77"/>
        <v>М12-70-2</v>
      </c>
      <c r="X797" s="33" t="s">
        <v>3869</v>
      </c>
      <c r="Y797" s="34" t="s">
        <v>37</v>
      </c>
      <c r="Z797" s="34">
        <v>0.25</v>
      </c>
      <c r="AA797" s="34">
        <v>11336</v>
      </c>
      <c r="AB797" s="34">
        <v>2834</v>
      </c>
      <c r="AC797" s="34">
        <v>0</v>
      </c>
    </row>
    <row r="798" spans="1:29" x14ac:dyDescent="0.2">
      <c r="A798" s="5" t="s">
        <v>1000</v>
      </c>
      <c r="B798" s="21" t="str">
        <f>VLOOKUP(A798,Sheet!B$3:G$2921,2,0)</f>
        <v>Заглушка внутрішня SN4 для зовнішньоі
каналізаціі Dy160 Wavin</v>
      </c>
      <c r="C798" s="22" t="str">
        <f>VLOOKUP(A798,Sheet!B$3:G$2921,3,0)</f>
        <v>шт</v>
      </c>
      <c r="D798" s="23">
        <v>2</v>
      </c>
      <c r="E798" s="24" t="e">
        <f>VLOOKUP(A798,N$3:S$1271,4,FALSE)</f>
        <v>#N/A</v>
      </c>
      <c r="F798" s="30">
        <f t="shared" si="72"/>
        <v>2</v>
      </c>
      <c r="G798" s="25">
        <f>VLOOKUP(A798,Sheet!B$3:G$2921,5,0)</f>
        <v>48.78</v>
      </c>
      <c r="H798" s="24" t="e">
        <f>VLOOKUP(A798,N$3:S$1271,5,FALSE)</f>
        <v>#N/A</v>
      </c>
      <c r="I798" s="30">
        <f t="shared" si="73"/>
        <v>48.78</v>
      </c>
      <c r="J798" s="25">
        <f>VLOOKUP(A798,Sheet!B$3:G$2921,6,0)</f>
        <v>97.56</v>
      </c>
      <c r="K798" s="26" t="e">
        <f t="shared" si="74"/>
        <v>#N/A</v>
      </c>
      <c r="L798" s="30">
        <f t="shared" si="75"/>
        <v>97.56</v>
      </c>
      <c r="N798" t="s">
        <v>1227</v>
      </c>
      <c r="O798" t="s">
        <v>3870</v>
      </c>
      <c r="P798" t="s">
        <v>37</v>
      </c>
      <c r="Q798">
        <v>0.25</v>
      </c>
      <c r="R798">
        <v>11336</v>
      </c>
      <c r="S798">
        <v>2834</v>
      </c>
      <c r="V798" s="33" t="str">
        <f t="shared" si="76"/>
        <v>М12-70-4</v>
      </c>
      <c r="W798" s="33" t="str">
        <f t="shared" si="77"/>
        <v>М12-70-4</v>
      </c>
      <c r="X798" s="33" t="s">
        <v>3870</v>
      </c>
      <c r="Y798" s="34" t="s">
        <v>37</v>
      </c>
      <c r="Z798" s="34">
        <v>0.25</v>
      </c>
      <c r="AA798" s="34">
        <v>11336</v>
      </c>
      <c r="AB798" s="34">
        <v>2834</v>
      </c>
      <c r="AC798" s="34">
        <v>0</v>
      </c>
    </row>
    <row r="799" spans="1:29" x14ac:dyDescent="0.2">
      <c r="A799" s="5" t="s">
        <v>969</v>
      </c>
      <c r="B799" s="21" t="str">
        <f>VLOOKUP(A799,Sheet!B$3:G$2921,2,0)</f>
        <v>Заглушка внутрішня SN4 для зовнішньоі
каналізаціі Dy250 Wavin</v>
      </c>
      <c r="C799" s="22" t="str">
        <f>VLOOKUP(A799,Sheet!B$3:G$2921,3,0)</f>
        <v>шт</v>
      </c>
      <c r="D799" s="23">
        <v>3</v>
      </c>
      <c r="E799" s="24" t="e">
        <f>VLOOKUP(A799,N$3:S$1271,4,FALSE)</f>
        <v>#N/A</v>
      </c>
      <c r="F799" s="30">
        <f t="shared" si="72"/>
        <v>3</v>
      </c>
      <c r="G799" s="25">
        <f>VLOOKUP(A799,Sheet!B$3:G$2921,5,0)</f>
        <v>1432.9</v>
      </c>
      <c r="H799" s="24" t="e">
        <f>VLOOKUP(A799,N$3:S$1271,5,FALSE)</f>
        <v>#N/A</v>
      </c>
      <c r="I799" s="30">
        <f t="shared" si="73"/>
        <v>1432.9</v>
      </c>
      <c r="J799" s="25">
        <f>VLOOKUP(A799,Sheet!B$3:G$2921,6,0)</f>
        <v>4298.7</v>
      </c>
      <c r="K799" s="26" t="e">
        <f t="shared" si="74"/>
        <v>#N/A</v>
      </c>
      <c r="L799" s="30">
        <f t="shared" si="75"/>
        <v>4298.7</v>
      </c>
      <c r="N799" t="s">
        <v>3009</v>
      </c>
      <c r="O799" t="s">
        <v>3871</v>
      </c>
      <c r="P799" t="s">
        <v>1381</v>
      </c>
      <c r="Q799">
        <v>0.1</v>
      </c>
      <c r="R799">
        <v>6801.6</v>
      </c>
      <c r="S799">
        <v>680.16</v>
      </c>
      <c r="V799" t="str">
        <f t="shared" si="76"/>
        <v>М12-792-2</v>
      </c>
      <c r="W799" t="e">
        <f t="shared" si="77"/>
        <v>#N/A</v>
      </c>
      <c r="X799" t="s">
        <v>3871</v>
      </c>
      <c r="Y799" s="7" t="s">
        <v>1381</v>
      </c>
      <c r="Z799" s="7">
        <v>0.1</v>
      </c>
      <c r="AA799" s="7">
        <v>6801.6</v>
      </c>
      <c r="AB799" s="37">
        <v>680.16</v>
      </c>
      <c r="AC799" s="37">
        <v>680.16</v>
      </c>
    </row>
    <row r="800" spans="1:29" x14ac:dyDescent="0.2">
      <c r="A800" s="5" t="s">
        <v>1484</v>
      </c>
      <c r="B800" s="21" t="str">
        <f>VLOOKUP(A800,Sheet!B$3:G$2921,2,0)</f>
        <v>Труби сталевi електрозварнi прямошовнi iз
сталi марки 20, зовнiшнiй дiаметр 89 мм,
товщина стiнки 3,5 мм</v>
      </c>
      <c r="C800" s="22" t="str">
        <f>VLOOKUP(A800,Sheet!B$3:G$2921,3,0)</f>
        <v>м</v>
      </c>
      <c r="D800" s="23">
        <v>97</v>
      </c>
      <c r="E800" s="24" t="e">
        <f>VLOOKUP(A800,N$3:S$1271,4,FALSE)</f>
        <v>#N/A</v>
      </c>
      <c r="F800" s="30">
        <f t="shared" si="72"/>
        <v>97</v>
      </c>
      <c r="G800" s="25">
        <f>VLOOKUP(A800,Sheet!B$3:G$2921,5,0)</f>
        <v>261.57</v>
      </c>
      <c r="H800" s="24" t="e">
        <f>VLOOKUP(A800,N$3:S$1271,5,FALSE)</f>
        <v>#N/A</v>
      </c>
      <c r="I800" s="30">
        <f t="shared" si="73"/>
        <v>261.57</v>
      </c>
      <c r="J800" s="25">
        <f>VLOOKUP(A800,Sheet!B$3:G$2921,6,0)</f>
        <v>25372.29</v>
      </c>
      <c r="K800" s="26" t="e">
        <f t="shared" si="74"/>
        <v>#N/A</v>
      </c>
      <c r="L800" s="30">
        <f t="shared" si="75"/>
        <v>25372.29</v>
      </c>
      <c r="N800" t="s">
        <v>3010</v>
      </c>
      <c r="O800" t="s">
        <v>3872</v>
      </c>
      <c r="P800" t="s">
        <v>1381</v>
      </c>
      <c r="Q800">
        <v>0.60000000000000009</v>
      </c>
      <c r="R800">
        <v>11477.7</v>
      </c>
      <c r="S800">
        <v>6886.62</v>
      </c>
      <c r="V800" t="str">
        <f t="shared" si="76"/>
        <v>М12-792-6</v>
      </c>
      <c r="W800" t="e">
        <f t="shared" si="77"/>
        <v>#N/A</v>
      </c>
      <c r="X800" t="s">
        <v>3872</v>
      </c>
      <c r="Y800" s="7" t="s">
        <v>1381</v>
      </c>
      <c r="Z800" s="7">
        <v>0.60000000000000009</v>
      </c>
      <c r="AA800" s="7">
        <v>11477.7</v>
      </c>
      <c r="AB800" s="37">
        <v>6886.62</v>
      </c>
      <c r="AC800" s="37">
        <v>6886.62</v>
      </c>
    </row>
    <row r="801" spans="1:29" x14ac:dyDescent="0.2">
      <c r="A801" s="5" t="s">
        <v>867</v>
      </c>
      <c r="B801" s="21" t="str">
        <f>VLOOKUP(A801,Sheet!B$3:G$2921,2,0)</f>
        <v>Труби сталевi електрозварнi прямошовнi iз
сталi марки 20, зовнiшнiй дiаметр 89 мм,
товщина стiнки 4 мм (для гільз)</v>
      </c>
      <c r="C801" s="22" t="str">
        <f>VLOOKUP(A801,Sheet!B$3:G$2921,3,0)</f>
        <v>м</v>
      </c>
      <c r="D801" s="23">
        <v>0.5</v>
      </c>
      <c r="E801" s="24" t="e">
        <f>VLOOKUP(A801,N$3:S$1271,4,FALSE)</f>
        <v>#N/A</v>
      </c>
      <c r="F801" s="30">
        <f t="shared" si="72"/>
        <v>0.5</v>
      </c>
      <c r="G801" s="25">
        <f>VLOOKUP(A801,Sheet!B$3:G$2921,5,0)</f>
        <v>297.37</v>
      </c>
      <c r="H801" s="24" t="e">
        <f>VLOOKUP(A801,N$3:S$1271,5,FALSE)</f>
        <v>#N/A</v>
      </c>
      <c r="I801" s="30">
        <f t="shared" si="73"/>
        <v>297.37</v>
      </c>
      <c r="J801" s="25">
        <f>VLOOKUP(A801,Sheet!B$3:G$2921,6,0)</f>
        <v>148.69</v>
      </c>
      <c r="K801" s="26" t="e">
        <f t="shared" si="74"/>
        <v>#N/A</v>
      </c>
      <c r="L801" s="30">
        <f t="shared" si="75"/>
        <v>148.69</v>
      </c>
      <c r="N801" t="s">
        <v>3011</v>
      </c>
      <c r="O801" t="s">
        <v>3873</v>
      </c>
      <c r="P801" t="s">
        <v>1381</v>
      </c>
      <c r="Q801">
        <v>1.5</v>
      </c>
      <c r="R801">
        <v>15870.4</v>
      </c>
      <c r="S801">
        <v>23805.599999999999</v>
      </c>
      <c r="V801" t="str">
        <f t="shared" si="76"/>
        <v>М12-792-7</v>
      </c>
      <c r="W801" t="e">
        <f t="shared" si="77"/>
        <v>#N/A</v>
      </c>
      <c r="X801" t="s">
        <v>3873</v>
      </c>
      <c r="Y801" s="7" t="s">
        <v>1381</v>
      </c>
      <c r="Z801" s="7">
        <v>1.5</v>
      </c>
      <c r="AA801" s="7">
        <v>15870.4</v>
      </c>
      <c r="AB801" s="37">
        <v>23805.599999999999</v>
      </c>
      <c r="AC801" s="37">
        <v>23805.599999999999</v>
      </c>
    </row>
    <row r="802" spans="1:29" x14ac:dyDescent="0.2">
      <c r="A802" s="5" t="s">
        <v>796</v>
      </c>
      <c r="B802" s="21" t="str">
        <f>VLOOKUP(A802,Sheet!B$3:G$2921,2,0)</f>
        <v>Муфта протипожежна РТМК для труби D25</v>
      </c>
      <c r="C802" s="22" t="str">
        <f>VLOOKUP(A802,Sheet!B$3:G$2921,3,0)</f>
        <v>шт</v>
      </c>
      <c r="D802" s="23">
        <v>5</v>
      </c>
      <c r="E802" s="24" t="e">
        <f>VLOOKUP(A802,N$3:S$1271,4,FALSE)</f>
        <v>#N/A</v>
      </c>
      <c r="F802" s="30">
        <f t="shared" si="72"/>
        <v>5</v>
      </c>
      <c r="G802" s="25">
        <f>VLOOKUP(A802,Sheet!B$3:G$2921,5,0)</f>
        <v>289.66000000000003</v>
      </c>
      <c r="H802" s="24" t="e">
        <f>VLOOKUP(A802,N$3:S$1271,5,FALSE)</f>
        <v>#N/A</v>
      </c>
      <c r="I802" s="30">
        <f t="shared" si="73"/>
        <v>289.66000000000003</v>
      </c>
      <c r="J802" s="25">
        <f>VLOOKUP(A802,Sheet!B$3:G$2921,6,0)</f>
        <v>579.32000000000005</v>
      </c>
      <c r="K802" s="26" t="e">
        <f t="shared" si="74"/>
        <v>#N/A</v>
      </c>
      <c r="L802" s="30">
        <f t="shared" si="75"/>
        <v>579.32000000000005</v>
      </c>
      <c r="N802" t="s">
        <v>3012</v>
      </c>
      <c r="O802" t="s">
        <v>3874</v>
      </c>
      <c r="P802" t="s">
        <v>35</v>
      </c>
      <c r="Q802">
        <v>6</v>
      </c>
      <c r="R802">
        <v>581.36</v>
      </c>
      <c r="S802">
        <v>3488.16</v>
      </c>
      <c r="V802" t="str">
        <f t="shared" si="76"/>
        <v>М18-271-9</v>
      </c>
      <c r="W802" t="e">
        <f t="shared" si="77"/>
        <v>#N/A</v>
      </c>
      <c r="X802" t="s">
        <v>3874</v>
      </c>
      <c r="Y802" s="7" t="s">
        <v>35</v>
      </c>
      <c r="Z802" s="7">
        <v>6</v>
      </c>
      <c r="AA802" s="7">
        <v>581.36</v>
      </c>
      <c r="AB802" s="37">
        <v>3488.16</v>
      </c>
      <c r="AC802" s="37">
        <v>3488.16</v>
      </c>
    </row>
    <row r="803" spans="1:29" x14ac:dyDescent="0.2">
      <c r="A803" s="5" t="s">
        <v>1422</v>
      </c>
      <c r="B803" s="21" t="str">
        <f>VLOOKUP(A803,Sheet!B$3:G$2921,2,0)</f>
        <v>Труби сталевi електрозварнi прямошовнi iз
сталi марки 20, зовнiшнiй дiаметр 108 мм,
товщина стiнки 3,5 мм</v>
      </c>
      <c r="C803" s="22" t="str">
        <f>VLOOKUP(A803,Sheet!B$3:G$2921,3,0)</f>
        <v>м</v>
      </c>
      <c r="D803" s="23">
        <v>0.88</v>
      </c>
      <c r="E803" s="24" t="e">
        <f>VLOOKUP(A803,N$3:S$1271,4,FALSE)</f>
        <v>#N/A</v>
      </c>
      <c r="F803" s="30">
        <f t="shared" si="72"/>
        <v>0.88</v>
      </c>
      <c r="G803" s="25">
        <f>VLOOKUP(A803,Sheet!B$3:G$2921,5,0)</f>
        <v>327.35000000000002</v>
      </c>
      <c r="H803" s="24" t="e">
        <f>VLOOKUP(A803,N$3:S$1271,5,FALSE)</f>
        <v>#N/A</v>
      </c>
      <c r="I803" s="30">
        <f t="shared" si="73"/>
        <v>327.35000000000002</v>
      </c>
      <c r="J803" s="25">
        <f>VLOOKUP(A803,Sheet!B$3:G$2921,6,0)</f>
        <v>288.07</v>
      </c>
      <c r="K803" s="26" t="e">
        <f t="shared" si="74"/>
        <v>#N/A</v>
      </c>
      <c r="L803" s="30">
        <f t="shared" si="75"/>
        <v>288.07</v>
      </c>
      <c r="N803" t="s">
        <v>3013</v>
      </c>
      <c r="O803" t="s">
        <v>3875</v>
      </c>
      <c r="P803" t="s">
        <v>35</v>
      </c>
      <c r="Q803">
        <v>6</v>
      </c>
      <c r="R803">
        <v>1583.52</v>
      </c>
      <c r="S803">
        <v>9501.1200000000008</v>
      </c>
      <c r="V803" t="str">
        <f t="shared" si="76"/>
        <v>М28-461-3</v>
      </c>
      <c r="W803" t="e">
        <f t="shared" si="77"/>
        <v>#N/A</v>
      </c>
      <c r="X803" t="s">
        <v>3875</v>
      </c>
      <c r="Y803" s="7" t="s">
        <v>35</v>
      </c>
      <c r="Z803" s="7">
        <v>6</v>
      </c>
      <c r="AA803" s="7">
        <v>1583.52</v>
      </c>
      <c r="AB803" s="37">
        <v>9501.1200000000008</v>
      </c>
      <c r="AC803" s="37">
        <v>9501.1200000000008</v>
      </c>
    </row>
    <row r="804" spans="1:29" x14ac:dyDescent="0.2">
      <c r="A804" s="5" t="s">
        <v>1492</v>
      </c>
      <c r="B804" s="21" t="str">
        <f>VLOOKUP(A804,Sheet!B$3:G$2921,2,0)</f>
        <v>Труби сталевi електрозварнi прямошовнi iз
сталi марки 20, зовнiшнiй дiаметр 133 мм,
товщина стiнки 4 мм</v>
      </c>
      <c r="C804" s="22" t="str">
        <f>VLOOKUP(A804,Sheet!B$3:G$2921,3,0)</f>
        <v>м</v>
      </c>
      <c r="D804" s="23">
        <v>2.48</v>
      </c>
      <c r="E804" s="24" t="e">
        <f>VLOOKUP(A804,N$3:S$1271,4,FALSE)</f>
        <v>#N/A</v>
      </c>
      <c r="F804" s="30">
        <f t="shared" si="72"/>
        <v>2.48</v>
      </c>
      <c r="G804" s="25">
        <f>VLOOKUP(A804,Sheet!B$3:G$2921,5,0)</f>
        <v>454.15</v>
      </c>
      <c r="H804" s="24" t="e">
        <f>VLOOKUP(A804,N$3:S$1271,5,FALSE)</f>
        <v>#N/A</v>
      </c>
      <c r="I804" s="30">
        <f t="shared" si="73"/>
        <v>454.15</v>
      </c>
      <c r="J804" s="25">
        <f>VLOOKUP(A804,Sheet!B$3:G$2921,6,0)</f>
        <v>1126.29</v>
      </c>
      <c r="K804" s="26" t="e">
        <f t="shared" si="74"/>
        <v>#N/A</v>
      </c>
      <c r="L804" s="30">
        <f t="shared" si="75"/>
        <v>1126.29</v>
      </c>
      <c r="N804" t="s">
        <v>3014</v>
      </c>
      <c r="O804" t="s">
        <v>3876</v>
      </c>
      <c r="P804" t="s">
        <v>35</v>
      </c>
      <c r="Q804">
        <v>3</v>
      </c>
      <c r="R804">
        <v>3519.79</v>
      </c>
      <c r="S804">
        <v>3519.79</v>
      </c>
      <c r="V804" t="str">
        <f t="shared" si="76"/>
        <v>М38-7-5</v>
      </c>
      <c r="W804" t="e">
        <f t="shared" si="77"/>
        <v>#N/A</v>
      </c>
      <c r="X804" t="s">
        <v>3876</v>
      </c>
      <c r="Y804" s="7" t="s">
        <v>35</v>
      </c>
      <c r="Z804" s="7">
        <v>3</v>
      </c>
      <c r="AA804" s="7">
        <v>3519.79</v>
      </c>
      <c r="AB804" s="37">
        <v>3519.79</v>
      </c>
      <c r="AC804" s="37">
        <v>3519.79</v>
      </c>
    </row>
    <row r="805" spans="1:29" x14ac:dyDescent="0.2">
      <c r="A805" s="5" t="s">
        <v>2239</v>
      </c>
      <c r="B805" s="21" t="str">
        <f>VLOOKUP(A805,Sheet!B$3:G$2921,2,0)</f>
        <v>Трубка для конденсату гладка ПВХ d=16</v>
      </c>
      <c r="C805" s="22" t="str">
        <f>VLOOKUP(A805,Sheet!B$3:G$2921,3,0)</f>
        <v>м</v>
      </c>
      <c r="D805" s="23">
        <v>10</v>
      </c>
      <c r="E805" s="24" t="e">
        <f>VLOOKUP(A805,N$3:S$1271,4,FALSE)</f>
        <v>#N/A</v>
      </c>
      <c r="F805" s="30">
        <f t="shared" si="72"/>
        <v>10</v>
      </c>
      <c r="G805" s="25">
        <f>VLOOKUP(A805,Sheet!B$3:G$2921,5,0)</f>
        <v>25.36</v>
      </c>
      <c r="H805" s="24" t="e">
        <f>VLOOKUP(A805,N$3:S$1271,5,FALSE)</f>
        <v>#N/A</v>
      </c>
      <c r="I805" s="30">
        <f t="shared" si="73"/>
        <v>25.36</v>
      </c>
      <c r="J805" s="25">
        <f>VLOOKUP(A805,Sheet!B$3:G$2921,6,0)</f>
        <v>253.6</v>
      </c>
      <c r="K805" s="26" t="e">
        <f t="shared" si="74"/>
        <v>#N/A</v>
      </c>
      <c r="L805" s="30">
        <f t="shared" si="75"/>
        <v>253.6</v>
      </c>
      <c r="N805" t="s">
        <v>3015</v>
      </c>
      <c r="O805" t="s">
        <v>3877</v>
      </c>
      <c r="P805" t="s">
        <v>3878</v>
      </c>
      <c r="Q805">
        <v>1</v>
      </c>
      <c r="R805">
        <v>2253.7399999999998</v>
      </c>
      <c r="S805">
        <v>2253.7399999999998</v>
      </c>
      <c r="V805" t="str">
        <f t="shared" si="76"/>
        <v>М39-1-1</v>
      </c>
      <c r="W805" t="e">
        <f t="shared" si="77"/>
        <v>#N/A</v>
      </c>
      <c r="X805" t="s">
        <v>3877</v>
      </c>
      <c r="Y805" s="7" t="s">
        <v>3878</v>
      </c>
      <c r="Z805" s="7">
        <v>1</v>
      </c>
      <c r="AA805" s="7">
        <v>2253.7399999999998</v>
      </c>
      <c r="AB805" s="37">
        <v>2253.7399999999998</v>
      </c>
      <c r="AC805" s="37">
        <v>2253.7399999999998</v>
      </c>
    </row>
    <row r="806" spans="1:29" x14ac:dyDescent="0.2">
      <c r="A806" s="5" t="s">
        <v>789</v>
      </c>
      <c r="B806" s="21" t="str">
        <f>VLOOKUP(A806,Sheet!B$3:G$2921,2,0)</f>
        <v>Труби полiпропiленовi PN 16 для теплої i
холодної води дiам. 20х2,8 мм</v>
      </c>
      <c r="C806" s="22" t="str">
        <f>VLOOKUP(A806,Sheet!B$3:G$2921,3,0)</f>
        <v>м</v>
      </c>
      <c r="D806" s="23">
        <v>49.445</v>
      </c>
      <c r="E806" s="24">
        <f>VLOOKUP(A806,N$3:S$1271,4,FALSE)</f>
        <v>59</v>
      </c>
      <c r="F806" s="30">
        <f t="shared" si="72"/>
        <v>-9.5549999999999997</v>
      </c>
      <c r="G806" s="25">
        <f>VLOOKUP(A806,Sheet!B$3:G$2921,5,0)</f>
        <v>25.92</v>
      </c>
      <c r="H806" s="24">
        <f>VLOOKUP(A806,N$3:S$1271,5,FALSE)</f>
        <v>23.27</v>
      </c>
      <c r="I806" s="30">
        <f t="shared" si="73"/>
        <v>2.6500000000000021</v>
      </c>
      <c r="J806" s="25">
        <f>VLOOKUP(A806,Sheet!B$3:G$2921,6,0)</f>
        <v>1281.6099999999999</v>
      </c>
      <c r="K806" s="26">
        <f t="shared" si="74"/>
        <v>1140.23</v>
      </c>
      <c r="L806" s="30">
        <f t="shared" si="75"/>
        <v>141.37999999999988</v>
      </c>
      <c r="N806" t="s">
        <v>3016</v>
      </c>
      <c r="O806" t="s">
        <v>3879</v>
      </c>
      <c r="P806" t="s">
        <v>35</v>
      </c>
      <c r="Q806">
        <v>1</v>
      </c>
      <c r="R806">
        <v>824.19</v>
      </c>
      <c r="S806">
        <v>824.19</v>
      </c>
      <c r="V806" t="str">
        <f t="shared" si="76"/>
        <v>М4-187-5</v>
      </c>
      <c r="W806" t="e">
        <f t="shared" si="77"/>
        <v>#N/A</v>
      </c>
      <c r="X806" t="s">
        <v>3879</v>
      </c>
      <c r="Y806" s="7" t="s">
        <v>35</v>
      </c>
      <c r="Z806" s="7">
        <v>1</v>
      </c>
      <c r="AA806" s="7">
        <v>824.19</v>
      </c>
      <c r="AB806" s="37">
        <v>824.19</v>
      </c>
      <c r="AC806" s="37">
        <v>824.19</v>
      </c>
    </row>
    <row r="807" spans="1:29" x14ac:dyDescent="0.2">
      <c r="A807" s="5" t="s">
        <v>804</v>
      </c>
      <c r="B807" s="21" t="str">
        <f>VLOOKUP(A807,Sheet!B$3:G$2921,2,0)</f>
        <v>Труби полiпропiленовi PN 16 для теплої i
холодної води дiам. 32х4,4 мм</v>
      </c>
      <c r="C807" s="22" t="str">
        <f>VLOOKUP(A807,Sheet!B$3:G$2921,3,0)</f>
        <v>м</v>
      </c>
      <c r="D807" s="23">
        <v>24.388000000000002</v>
      </c>
      <c r="E807" s="24">
        <f>VLOOKUP(A807,N$3:S$1271,4,FALSE)</f>
        <v>24</v>
      </c>
      <c r="F807" s="30">
        <f t="shared" si="72"/>
        <v>0.38800000000000168</v>
      </c>
      <c r="G807" s="25">
        <f>VLOOKUP(A807,Sheet!B$3:G$2921,5,0)</f>
        <v>63.29</v>
      </c>
      <c r="H807" s="24">
        <f>VLOOKUP(A807,N$3:S$1271,5,FALSE)</f>
        <v>65.55</v>
      </c>
      <c r="I807" s="30">
        <f t="shared" si="73"/>
        <v>-2.259999999999998</v>
      </c>
      <c r="J807" s="25">
        <f>VLOOKUP(A807,Sheet!B$3:G$2921,6,0)</f>
        <v>1543.52</v>
      </c>
      <c r="K807" s="26">
        <f t="shared" si="74"/>
        <v>1573.2</v>
      </c>
      <c r="L807" s="30">
        <f t="shared" si="75"/>
        <v>-29.680000000000064</v>
      </c>
      <c r="N807" t="s">
        <v>3017</v>
      </c>
      <c r="O807" t="s">
        <v>3880</v>
      </c>
      <c r="P807" t="s">
        <v>35</v>
      </c>
      <c r="Q807">
        <v>11</v>
      </c>
      <c r="R807">
        <v>1219.9000000000001</v>
      </c>
      <c r="S807">
        <v>3659.7</v>
      </c>
      <c r="V807" t="str">
        <f t="shared" si="76"/>
        <v>М7-169-2</v>
      </c>
      <c r="W807" t="e">
        <f t="shared" si="77"/>
        <v>#N/A</v>
      </c>
      <c r="X807" t="s">
        <v>3880</v>
      </c>
      <c r="Y807" s="7" t="s">
        <v>35</v>
      </c>
      <c r="Z807" s="7">
        <v>11</v>
      </c>
      <c r="AA807" s="7">
        <v>1219.9000000000001</v>
      </c>
      <c r="AB807" s="37">
        <v>3659.7</v>
      </c>
      <c r="AC807" s="37">
        <v>3659.7</v>
      </c>
    </row>
    <row r="808" spans="1:29" x14ac:dyDescent="0.2">
      <c r="A808" s="5" t="s">
        <v>815</v>
      </c>
      <c r="B808" s="21" t="str">
        <f>VLOOKUP(A808,Sheet!B$3:G$2921,2,0)</f>
        <v>Труби полiпропiленовi PN 16 для теплої i
холодної води дiам. 40х5,5 мм</v>
      </c>
      <c r="C808" s="22" t="str">
        <f>VLOOKUP(A808,Sheet!B$3:G$2921,3,0)</f>
        <v>м</v>
      </c>
      <c r="D808" s="23">
        <v>14.055</v>
      </c>
      <c r="E808" s="24">
        <f>VLOOKUP(A808,N$3:S$1271,4,FALSE)</f>
        <v>14</v>
      </c>
      <c r="F808" s="30">
        <f t="shared" si="72"/>
        <v>5.4999999999999716E-2</v>
      </c>
      <c r="G808" s="25">
        <f>VLOOKUP(A808,Sheet!B$3:G$2921,5,0)</f>
        <v>97.91</v>
      </c>
      <c r="H808" s="24">
        <f>VLOOKUP(A808,N$3:S$1271,5,FALSE)</f>
        <v>101.31</v>
      </c>
      <c r="I808" s="30">
        <f t="shared" si="73"/>
        <v>-3.4000000000000057</v>
      </c>
      <c r="J808" s="25">
        <f>VLOOKUP(A808,Sheet!B$3:G$2921,6,0)</f>
        <v>1376.13</v>
      </c>
      <c r="K808" s="26">
        <f t="shared" si="74"/>
        <v>1418.34</v>
      </c>
      <c r="L808" s="30">
        <f t="shared" si="75"/>
        <v>-42.209999999999809</v>
      </c>
      <c r="N808" t="s">
        <v>4867</v>
      </c>
      <c r="O808" t="s">
        <v>3881</v>
      </c>
      <c r="P808" t="s">
        <v>35</v>
      </c>
      <c r="Q808">
        <v>3</v>
      </c>
      <c r="R808">
        <v>1477.7</v>
      </c>
      <c r="S808">
        <v>4433.1000000000004</v>
      </c>
      <c r="V808" t="str">
        <f t="shared" si="76"/>
        <v>М7-245-4ВказiвкищодозастосуванняРЕКНМУтаб.1,к=0,75</v>
      </c>
      <c r="W808" t="e">
        <f t="shared" si="77"/>
        <v>#N/A</v>
      </c>
      <c r="X808" t="s">
        <v>3881</v>
      </c>
      <c r="Y808" s="7" t="s">
        <v>35</v>
      </c>
      <c r="Z808" s="7">
        <v>3</v>
      </c>
      <c r="AA808" s="7">
        <v>1477.7</v>
      </c>
      <c r="AB808" s="37">
        <v>4433.1000000000004</v>
      </c>
      <c r="AC808" s="37">
        <v>4433.1000000000004</v>
      </c>
    </row>
    <row r="809" spans="1:29" x14ac:dyDescent="0.2">
      <c r="A809" s="5" t="s">
        <v>846</v>
      </c>
      <c r="B809" s="21" t="str">
        <f>VLOOKUP(A809,Sheet!B$3:G$2921,2,0)</f>
        <v>Труба полiпропiленова водопровідна PN 28
"STABI PLUS" S 3,2/SDR 7,4 D 20х2,8 мм
Wavin</v>
      </c>
      <c r="C809" s="22" t="str">
        <f>VLOOKUP(A809,Sheet!B$3:G$2921,3,0)</f>
        <v>м</v>
      </c>
      <c r="D809" s="23">
        <v>83.606999999999999</v>
      </c>
      <c r="E809" s="24" t="e">
        <f>VLOOKUP(A809,N$3:S$1271,4,FALSE)</f>
        <v>#N/A</v>
      </c>
      <c r="F809" s="30">
        <f t="shared" si="72"/>
        <v>83.606999999999999</v>
      </c>
      <c r="G809" s="25">
        <f>VLOOKUP(A809,Sheet!B$3:G$2921,5,0)</f>
        <v>57.72</v>
      </c>
      <c r="H809" s="24" t="e">
        <f>VLOOKUP(A809,N$3:S$1271,5,FALSE)</f>
        <v>#N/A</v>
      </c>
      <c r="I809" s="30">
        <f t="shared" si="73"/>
        <v>57.72</v>
      </c>
      <c r="J809" s="25">
        <f>VLOOKUP(A809,Sheet!B$3:G$2921,6,0)</f>
        <v>4825.8</v>
      </c>
      <c r="K809" s="26" t="e">
        <f t="shared" si="74"/>
        <v>#N/A</v>
      </c>
      <c r="L809" s="30">
        <f t="shared" si="75"/>
        <v>4825.8</v>
      </c>
      <c r="N809" t="s">
        <v>3018</v>
      </c>
      <c r="O809" t="s">
        <v>3882</v>
      </c>
      <c r="P809" t="s">
        <v>35</v>
      </c>
      <c r="Q809">
        <v>1</v>
      </c>
      <c r="R809">
        <v>3271.3</v>
      </c>
      <c r="S809">
        <v>3271.3</v>
      </c>
      <c r="V809" t="str">
        <f t="shared" si="76"/>
        <v>М7-35-2</v>
      </c>
      <c r="W809" t="e">
        <f t="shared" si="77"/>
        <v>#N/A</v>
      </c>
      <c r="X809" t="s">
        <v>3882</v>
      </c>
      <c r="Y809" s="7" t="s">
        <v>35</v>
      </c>
      <c r="Z809" s="7">
        <v>1</v>
      </c>
      <c r="AA809" s="7">
        <v>3271.3</v>
      </c>
      <c r="AB809" s="37">
        <v>3271.3</v>
      </c>
      <c r="AC809" s="37">
        <v>3271.3</v>
      </c>
    </row>
    <row r="810" spans="1:29" x14ac:dyDescent="0.2">
      <c r="A810" s="5" t="s">
        <v>848</v>
      </c>
      <c r="B810" s="21" t="str">
        <f>VLOOKUP(A810,Sheet!B$3:G$2921,2,0)</f>
        <v>Труба полiпропiленова водопровідна PN 28
"STABI PLUS" S 3,2/SDR 7,4 D 32х4,4 мм
Wavin</v>
      </c>
      <c r="C810" s="22" t="str">
        <f>VLOOKUP(A810,Sheet!B$3:G$2921,3,0)</f>
        <v>м</v>
      </c>
      <c r="D810" s="23">
        <v>41.271999999999998</v>
      </c>
      <c r="E810" s="24" t="e">
        <f>VLOOKUP(A810,N$3:S$1271,4,FALSE)</f>
        <v>#N/A</v>
      </c>
      <c r="F810" s="30">
        <f t="shared" si="72"/>
        <v>41.271999999999998</v>
      </c>
      <c r="G810" s="25">
        <f>VLOOKUP(A810,Sheet!B$3:G$2921,5,0)</f>
        <v>126.89</v>
      </c>
      <c r="H810" s="24" t="e">
        <f>VLOOKUP(A810,N$3:S$1271,5,FALSE)</f>
        <v>#N/A</v>
      </c>
      <c r="I810" s="30">
        <f t="shared" si="73"/>
        <v>126.89</v>
      </c>
      <c r="J810" s="25">
        <f>VLOOKUP(A810,Sheet!B$3:G$2921,6,0)</f>
        <v>5237</v>
      </c>
      <c r="K810" s="26" t="e">
        <f t="shared" si="74"/>
        <v>#N/A</v>
      </c>
      <c r="L810" s="30">
        <f t="shared" si="75"/>
        <v>5237</v>
      </c>
      <c r="N810" t="s">
        <v>2269</v>
      </c>
      <c r="O810" t="s">
        <v>3883</v>
      </c>
      <c r="P810" t="s">
        <v>37</v>
      </c>
      <c r="Q810">
        <v>0.15</v>
      </c>
      <c r="R810">
        <v>1328.83</v>
      </c>
      <c r="S810">
        <v>199.32</v>
      </c>
      <c r="V810" s="33" t="str">
        <f t="shared" si="76"/>
        <v>М8-141-2</v>
      </c>
      <c r="W810" s="33" t="str">
        <f t="shared" si="77"/>
        <v>М8-141-2</v>
      </c>
      <c r="X810" s="33" t="s">
        <v>3883</v>
      </c>
      <c r="Y810" s="34" t="s">
        <v>37</v>
      </c>
      <c r="Z810" s="34">
        <v>0.15</v>
      </c>
      <c r="AA810" s="34">
        <v>1328.83</v>
      </c>
      <c r="AB810" s="34">
        <v>199.32</v>
      </c>
      <c r="AC810" s="34">
        <v>0</v>
      </c>
    </row>
    <row r="811" spans="1:29" x14ac:dyDescent="0.2">
      <c r="A811" s="5" t="s">
        <v>309</v>
      </c>
      <c r="B811" s="21" t="str">
        <f>VLOOKUP(A811,Sheet!B$3:G$2921,2,0)</f>
        <v>Труби сталевi електрозварнi прямошовнi iз
сталi марки 20, зовнiшнiй дiаметр 152 мм,
товщина стiнки 4 мм</v>
      </c>
      <c r="C811" s="22" t="str">
        <f>VLOOKUP(A811,Sheet!B$3:G$2921,3,0)</f>
        <v>м</v>
      </c>
      <c r="D811" s="23">
        <v>4.0999999999999996</v>
      </c>
      <c r="E811" s="24" t="e">
        <f>VLOOKUP(A811,N$3:S$1271,4,FALSE)</f>
        <v>#N/A</v>
      </c>
      <c r="F811" s="30">
        <f t="shared" si="72"/>
        <v>4.0999999999999996</v>
      </c>
      <c r="G811" s="25">
        <f>VLOOKUP(A811,Sheet!B$3:G$2921,5,0)</f>
        <v>615.84</v>
      </c>
      <c r="H811" s="24" t="e">
        <f>VLOOKUP(A811,N$3:S$1271,5,FALSE)</f>
        <v>#N/A</v>
      </c>
      <c r="I811" s="30">
        <f t="shared" si="73"/>
        <v>615.84</v>
      </c>
      <c r="J811" s="25">
        <f>VLOOKUP(A811,Sheet!B$3:G$2921,6,0)</f>
        <v>2524.94</v>
      </c>
      <c r="K811" s="26" t="e">
        <f t="shared" si="74"/>
        <v>#N/A</v>
      </c>
      <c r="L811" s="30">
        <f t="shared" si="75"/>
        <v>2524.94</v>
      </c>
      <c r="N811" t="s">
        <v>2265</v>
      </c>
      <c r="O811" t="s">
        <v>3884</v>
      </c>
      <c r="P811" t="s">
        <v>37</v>
      </c>
      <c r="Q811">
        <v>2.04</v>
      </c>
      <c r="R811">
        <v>664.42</v>
      </c>
      <c r="S811">
        <v>93.02</v>
      </c>
      <c r="V811" s="33" t="str">
        <f t="shared" si="76"/>
        <v>М8-142-1</v>
      </c>
      <c r="W811" s="33" t="str">
        <f t="shared" si="77"/>
        <v>М8-142-1</v>
      </c>
      <c r="X811" s="33" t="s">
        <v>3884</v>
      </c>
      <c r="Y811" s="34" t="s">
        <v>37</v>
      </c>
      <c r="Z811" s="34">
        <v>2.04</v>
      </c>
      <c r="AA811" s="34">
        <v>664.42</v>
      </c>
      <c r="AB811" s="34">
        <v>93.02</v>
      </c>
      <c r="AC811" s="34">
        <v>0</v>
      </c>
    </row>
    <row r="812" spans="1:29" x14ac:dyDescent="0.2">
      <c r="A812" s="5" t="s">
        <v>852</v>
      </c>
      <c r="B812" s="21" t="str">
        <f>VLOOKUP(A812,Sheet!B$3:G$2921,2,0)</f>
        <v>Труба полiпропiленова водопровідна PN 28
"STABI PLUS" S 3,2/SDR 7,4 D 40х5,5 мм
Wavin</v>
      </c>
      <c r="C812" s="22" t="str">
        <f>VLOOKUP(A812,Sheet!B$3:G$2921,3,0)</f>
        <v>м</v>
      </c>
      <c r="D812" s="23">
        <v>14.055</v>
      </c>
      <c r="E812" s="24" t="e">
        <f>VLOOKUP(A812,N$3:S$1271,4,FALSE)</f>
        <v>#N/A</v>
      </c>
      <c r="F812" s="30">
        <f t="shared" si="72"/>
        <v>14.055</v>
      </c>
      <c r="G812" s="25">
        <f>VLOOKUP(A812,Sheet!B$3:G$2921,5,0)</f>
        <v>182.3</v>
      </c>
      <c r="H812" s="24" t="e">
        <f>VLOOKUP(A812,N$3:S$1271,5,FALSE)</f>
        <v>#N/A</v>
      </c>
      <c r="I812" s="30">
        <f t="shared" si="73"/>
        <v>182.3</v>
      </c>
      <c r="J812" s="25">
        <f>VLOOKUP(A812,Sheet!B$3:G$2921,6,0)</f>
        <v>2562.23</v>
      </c>
      <c r="K812" s="26" t="e">
        <f t="shared" si="74"/>
        <v>#N/A</v>
      </c>
      <c r="L812" s="30">
        <f t="shared" si="75"/>
        <v>2562.23</v>
      </c>
      <c r="N812" t="s">
        <v>2274</v>
      </c>
      <c r="O812" t="s">
        <v>3885</v>
      </c>
      <c r="P812" t="s">
        <v>2276</v>
      </c>
      <c r="Q812">
        <v>2.04</v>
      </c>
      <c r="R812">
        <v>235.31</v>
      </c>
      <c r="S812">
        <v>32.94</v>
      </c>
      <c r="V812" s="33" t="str">
        <f t="shared" si="76"/>
        <v>М8-143-5</v>
      </c>
      <c r="W812" s="33" t="str">
        <f t="shared" si="77"/>
        <v>М8-143-5</v>
      </c>
      <c r="X812" s="33" t="s">
        <v>3885</v>
      </c>
      <c r="Y812" s="34" t="s">
        <v>2276</v>
      </c>
      <c r="Z812" s="34">
        <v>2.04</v>
      </c>
      <c r="AA812" s="34">
        <v>235.31</v>
      </c>
      <c r="AB812" s="34">
        <v>32.94</v>
      </c>
      <c r="AC812" s="34">
        <v>0</v>
      </c>
    </row>
    <row r="813" spans="1:29" x14ac:dyDescent="0.2">
      <c r="A813" s="5" t="s">
        <v>856</v>
      </c>
      <c r="B813" s="21" t="str">
        <f>VLOOKUP(A813,Sheet!B$3:G$2921,2,0)</f>
        <v>Труба полiпропiленова водопровідна PN 28
"STABI PLUS" S 3,2/SDR 7,4 D 63х8,6 мм
Wavin</v>
      </c>
      <c r="C813" s="22" t="str">
        <f>VLOOKUP(A813,Sheet!B$3:G$2921,3,0)</f>
        <v>м</v>
      </c>
      <c r="D813" s="23">
        <v>40.677999999999997</v>
      </c>
      <c r="E813" s="24" t="e">
        <f>VLOOKUP(A813,N$3:S$1271,4,FALSE)</f>
        <v>#N/A</v>
      </c>
      <c r="F813" s="30">
        <f t="shared" si="72"/>
        <v>40.677999999999997</v>
      </c>
      <c r="G813" s="25">
        <f>VLOOKUP(A813,Sheet!B$3:G$2921,5,0)</f>
        <v>412.31</v>
      </c>
      <c r="H813" s="24" t="e">
        <f>VLOOKUP(A813,N$3:S$1271,5,FALSE)</f>
        <v>#N/A</v>
      </c>
      <c r="I813" s="30">
        <f t="shared" si="73"/>
        <v>412.31</v>
      </c>
      <c r="J813" s="25">
        <f>VLOOKUP(A813,Sheet!B$3:G$2921,6,0)</f>
        <v>16771.95</v>
      </c>
      <c r="K813" s="26" t="e">
        <f t="shared" si="74"/>
        <v>#N/A</v>
      </c>
      <c r="L813" s="30">
        <f t="shared" si="75"/>
        <v>16771.95</v>
      </c>
      <c r="N813" t="s">
        <v>2271</v>
      </c>
      <c r="O813" t="s">
        <v>3886</v>
      </c>
      <c r="P813" t="s">
        <v>37</v>
      </c>
      <c r="Q813">
        <v>0.15</v>
      </c>
      <c r="R813">
        <v>1328.83</v>
      </c>
      <c r="S813">
        <v>199.32</v>
      </c>
      <c r="V813" s="33" t="str">
        <f t="shared" si="76"/>
        <v>М8-146-1</v>
      </c>
      <c r="W813" s="33" t="str">
        <f t="shared" si="77"/>
        <v>М8-146-1</v>
      </c>
      <c r="X813" s="33" t="s">
        <v>3886</v>
      </c>
      <c r="Y813" s="34" t="s">
        <v>37</v>
      </c>
      <c r="Z813" s="34">
        <v>0.15</v>
      </c>
      <c r="AA813" s="34">
        <v>1328.83</v>
      </c>
      <c r="AB813" s="34">
        <v>199.32</v>
      </c>
      <c r="AC813" s="34">
        <v>0</v>
      </c>
    </row>
    <row r="814" spans="1:29" x14ac:dyDescent="0.2">
      <c r="A814" s="5" t="s">
        <v>2225</v>
      </c>
      <c r="B814" s="21" t="str">
        <f>VLOOKUP(A814,Sheet!B$3:G$2921,2,0)</f>
        <v>Муфта розбірна з внутрішнім різбленням
дiам. 32х1 мм</v>
      </c>
      <c r="C814" s="22" t="str">
        <f>VLOOKUP(A814,Sheet!B$3:G$2921,3,0)</f>
        <v>шт</v>
      </c>
      <c r="D814" s="23">
        <v>1</v>
      </c>
      <c r="E814" s="24" t="e">
        <f>VLOOKUP(A814,N$3:S$1271,4,FALSE)</f>
        <v>#N/A</v>
      </c>
      <c r="F814" s="30">
        <f t="shared" si="72"/>
        <v>1</v>
      </c>
      <c r="G814" s="25">
        <f>VLOOKUP(A814,Sheet!B$3:G$2921,5,0)</f>
        <v>101.32</v>
      </c>
      <c r="H814" s="24" t="e">
        <f>VLOOKUP(A814,N$3:S$1271,5,FALSE)</f>
        <v>#N/A</v>
      </c>
      <c r="I814" s="30">
        <f t="shared" si="73"/>
        <v>101.32</v>
      </c>
      <c r="J814" s="25">
        <f>VLOOKUP(A814,Sheet!B$3:G$2921,6,0)</f>
        <v>101.32</v>
      </c>
      <c r="K814" s="26" t="e">
        <f t="shared" si="74"/>
        <v>#N/A</v>
      </c>
      <c r="L814" s="30">
        <f t="shared" si="75"/>
        <v>101.32</v>
      </c>
      <c r="N814" t="s">
        <v>3019</v>
      </c>
      <c r="O814" t="s">
        <v>3887</v>
      </c>
      <c r="P814" t="s">
        <v>37</v>
      </c>
      <c r="Q814">
        <v>10.4</v>
      </c>
      <c r="R814">
        <v>1575.44</v>
      </c>
      <c r="S814">
        <v>16384.580000000002</v>
      </c>
      <c r="V814" t="str">
        <f t="shared" si="76"/>
        <v>М8-146-2</v>
      </c>
      <c r="W814" t="e">
        <f t="shared" si="77"/>
        <v>#N/A</v>
      </c>
      <c r="X814" t="s">
        <v>3887</v>
      </c>
      <c r="Y814" s="7" t="s">
        <v>37</v>
      </c>
      <c r="Z814" s="7">
        <v>10.4</v>
      </c>
      <c r="AA814" s="7">
        <v>1575.44</v>
      </c>
      <c r="AB814" s="37">
        <v>16384.580000000002</v>
      </c>
      <c r="AC814" s="37">
        <v>16384.580000000002</v>
      </c>
    </row>
    <row r="815" spans="1:29" x14ac:dyDescent="0.2">
      <c r="A815" s="5" t="s">
        <v>2382</v>
      </c>
      <c r="B815" s="21" t="str">
        <f>VLOOKUP(A815,Sheet!B$3:G$2921,2,0)</f>
        <v>Гільза із труби сталевi електрозварнi
зовнiшнiй дiаметр 219 мм, товщина стiнки 4
мм для пропускання труби ПВХ Д=110х3,
2мм</v>
      </c>
      <c r="C815" s="22" t="str">
        <f>VLOOKUP(A815,Sheet!B$3:G$2921,3,0)</f>
        <v>м</v>
      </c>
      <c r="D815" s="23">
        <v>0.25</v>
      </c>
      <c r="E815" s="24" t="e">
        <f>VLOOKUP(A815,N$3:S$1271,4,FALSE)</f>
        <v>#N/A</v>
      </c>
      <c r="F815" s="30">
        <f t="shared" si="72"/>
        <v>0.25</v>
      </c>
      <c r="G815" s="25">
        <f>VLOOKUP(A815,Sheet!B$3:G$2921,5,0)</f>
        <v>913.33</v>
      </c>
      <c r="H815" s="24" t="e">
        <f>VLOOKUP(A815,N$3:S$1271,5,FALSE)</f>
        <v>#N/A</v>
      </c>
      <c r="I815" s="30">
        <f t="shared" si="73"/>
        <v>913.33</v>
      </c>
      <c r="J815" s="25">
        <f>VLOOKUP(A815,Sheet!B$3:G$2921,6,0)</f>
        <v>228.33</v>
      </c>
      <c r="K815" s="26" t="e">
        <f t="shared" si="74"/>
        <v>#N/A</v>
      </c>
      <c r="L815" s="30">
        <f t="shared" si="75"/>
        <v>228.33</v>
      </c>
      <c r="N815" t="s">
        <v>2353</v>
      </c>
      <c r="O815" t="s">
        <v>3888</v>
      </c>
      <c r="P815" t="s">
        <v>37</v>
      </c>
      <c r="Q815">
        <v>34.9</v>
      </c>
      <c r="R815">
        <v>1149.73</v>
      </c>
      <c r="S815">
        <v>40125.58</v>
      </c>
      <c r="V815" s="33" t="str">
        <f t="shared" si="76"/>
        <v>М8-148-1</v>
      </c>
      <c r="W815" s="33" t="str">
        <f t="shared" si="77"/>
        <v>М8-148-1</v>
      </c>
      <c r="X815" s="33" t="s">
        <v>3888</v>
      </c>
      <c r="Y815" s="34" t="s">
        <v>37</v>
      </c>
      <c r="Z815" s="34">
        <v>34.9</v>
      </c>
      <c r="AA815" s="34">
        <v>1149.73</v>
      </c>
      <c r="AB815" s="34">
        <v>40125.58</v>
      </c>
      <c r="AC815" s="34">
        <v>0</v>
      </c>
    </row>
    <row r="816" spans="1:29" x14ac:dyDescent="0.2">
      <c r="A816" s="5" t="s">
        <v>1682</v>
      </c>
      <c r="B816" s="21" t="str">
        <f>VLOOKUP(A816,Sheet!B$3:G$2921,2,0)</f>
        <v>Хомут</v>
      </c>
      <c r="C816" s="22" t="str">
        <f>VLOOKUP(A816,Sheet!B$3:G$2921,3,0)</f>
        <v>шт</v>
      </c>
      <c r="D816" s="23">
        <v>12</v>
      </c>
      <c r="E816" s="24" t="e">
        <f>VLOOKUP(A816,N$3:S$1271,4,FALSE)</f>
        <v>#N/A</v>
      </c>
      <c r="F816" s="30">
        <f t="shared" si="72"/>
        <v>12</v>
      </c>
      <c r="G816" s="25">
        <f>VLOOKUP(A816,Sheet!B$3:G$2921,5,0)</f>
        <v>7.28</v>
      </c>
      <c r="H816" s="24" t="e">
        <f>VLOOKUP(A816,N$3:S$1271,5,FALSE)</f>
        <v>#N/A</v>
      </c>
      <c r="I816" s="30">
        <f t="shared" si="73"/>
        <v>7.28</v>
      </c>
      <c r="J816" s="25">
        <f>VLOOKUP(A816,Sheet!B$3:G$2921,6,0)</f>
        <v>87.36</v>
      </c>
      <c r="K816" s="26" t="e">
        <f t="shared" si="74"/>
        <v>#N/A</v>
      </c>
      <c r="L816" s="30">
        <f t="shared" si="75"/>
        <v>87.36</v>
      </c>
      <c r="N816" t="s">
        <v>1729</v>
      </c>
      <c r="O816" t="s">
        <v>3889</v>
      </c>
      <c r="P816" t="s">
        <v>37</v>
      </c>
      <c r="Q816">
        <v>2.33</v>
      </c>
      <c r="R816">
        <v>1661.04</v>
      </c>
      <c r="S816">
        <v>647.80999999999995</v>
      </c>
      <c r="V816" s="33" t="str">
        <f t="shared" si="76"/>
        <v>М8-148-2</v>
      </c>
      <c r="W816" s="33" t="str">
        <f t="shared" si="77"/>
        <v>М8-148-2</v>
      </c>
      <c r="X816" s="33" t="s">
        <v>3889</v>
      </c>
      <c r="Y816" s="34" t="s">
        <v>37</v>
      </c>
      <c r="Z816" s="34">
        <v>2.33</v>
      </c>
      <c r="AA816" s="34">
        <v>1661.04</v>
      </c>
      <c r="AB816" s="34">
        <v>647.80999999999995</v>
      </c>
      <c r="AC816" s="34">
        <v>0</v>
      </c>
    </row>
    <row r="817" spans="1:29" x14ac:dyDescent="0.2">
      <c r="A817" s="5" t="s">
        <v>798</v>
      </c>
      <c r="B817" s="21" t="str">
        <f>VLOOKUP(A817,Sheet!B$3:G$2921,2,0)</f>
        <v>Опора дiам. 20 мм Wavin</v>
      </c>
      <c r="C817" s="22" t="str">
        <f>VLOOKUP(A817,Sheet!B$3:G$2921,3,0)</f>
        <v>шт</v>
      </c>
      <c r="D817" s="23">
        <v>255</v>
      </c>
      <c r="E817" s="24" t="e">
        <f>VLOOKUP(A817,N$3:S$1271,4,FALSE)</f>
        <v>#N/A</v>
      </c>
      <c r="F817" s="30">
        <f t="shared" si="72"/>
        <v>255</v>
      </c>
      <c r="G817" s="25">
        <f>VLOOKUP(A817,Sheet!B$3:G$2921,5,0)</f>
        <v>4.25</v>
      </c>
      <c r="H817" s="24" t="e">
        <f>VLOOKUP(A817,N$3:S$1271,5,FALSE)</f>
        <v>#N/A</v>
      </c>
      <c r="I817" s="30">
        <f t="shared" si="73"/>
        <v>4.25</v>
      </c>
      <c r="J817" s="25">
        <f>VLOOKUP(A817,Sheet!B$3:G$2921,6,0)</f>
        <v>446.25</v>
      </c>
      <c r="K817" s="26" t="e">
        <f t="shared" si="74"/>
        <v>#N/A</v>
      </c>
      <c r="L817" s="30">
        <f t="shared" si="75"/>
        <v>446.25</v>
      </c>
      <c r="N817" t="s">
        <v>1608</v>
      </c>
      <c r="O817" t="s">
        <v>3890</v>
      </c>
      <c r="P817" t="s">
        <v>37</v>
      </c>
      <c r="Q817">
        <v>0.96000000000000008</v>
      </c>
      <c r="R817">
        <v>2685.35</v>
      </c>
      <c r="S817">
        <v>429.66</v>
      </c>
      <c r="V817" s="33" t="str">
        <f t="shared" si="76"/>
        <v>М8-395-1</v>
      </c>
      <c r="W817" s="33" t="str">
        <f t="shared" si="77"/>
        <v>М8-395-1</v>
      </c>
      <c r="X817" s="33" t="s">
        <v>3890</v>
      </c>
      <c r="Y817" s="34" t="s">
        <v>37</v>
      </c>
      <c r="Z817" s="34">
        <v>0.96000000000000008</v>
      </c>
      <c r="AA817" s="34">
        <v>2685.35</v>
      </c>
      <c r="AB817" s="34">
        <v>429.66</v>
      </c>
      <c r="AC817" s="34">
        <v>0</v>
      </c>
    </row>
    <row r="818" spans="1:29" x14ac:dyDescent="0.2">
      <c r="A818" s="5" t="s">
        <v>811</v>
      </c>
      <c r="B818" s="21" t="str">
        <f>VLOOKUP(A818,Sheet!B$3:G$2921,2,0)</f>
        <v>Опора дiам. 32 мм Wavin</v>
      </c>
      <c r="C818" s="22" t="str">
        <f>VLOOKUP(A818,Sheet!B$3:G$2921,3,0)</f>
        <v>шт</v>
      </c>
      <c r="D818" s="23">
        <v>110</v>
      </c>
      <c r="E818" s="24" t="e">
        <f>VLOOKUP(A818,N$3:S$1271,4,FALSE)</f>
        <v>#N/A</v>
      </c>
      <c r="F818" s="30">
        <f t="shared" si="72"/>
        <v>110</v>
      </c>
      <c r="G818" s="25">
        <f>VLOOKUP(A818,Sheet!B$3:G$2921,5,0)</f>
        <v>7.55</v>
      </c>
      <c r="H818" s="24" t="e">
        <f>VLOOKUP(A818,N$3:S$1271,5,FALSE)</f>
        <v>#N/A</v>
      </c>
      <c r="I818" s="30">
        <f t="shared" si="73"/>
        <v>7.55</v>
      </c>
      <c r="J818" s="25">
        <f>VLOOKUP(A818,Sheet!B$3:G$2921,6,0)</f>
        <v>415.25</v>
      </c>
      <c r="K818" s="26" t="e">
        <f t="shared" si="74"/>
        <v>#N/A</v>
      </c>
      <c r="L818" s="30">
        <f t="shared" si="75"/>
        <v>415.25</v>
      </c>
      <c r="N818" t="s">
        <v>1575</v>
      </c>
      <c r="O818" t="s">
        <v>3891</v>
      </c>
      <c r="P818" t="s">
        <v>37</v>
      </c>
      <c r="Q818">
        <v>4.74</v>
      </c>
      <c r="R818">
        <v>10104.799999999999</v>
      </c>
      <c r="S818">
        <v>17582.349999999999</v>
      </c>
      <c r="V818" s="33" t="str">
        <f t="shared" si="76"/>
        <v>М8-401-1</v>
      </c>
      <c r="W818" s="33" t="str">
        <f t="shared" si="77"/>
        <v>М8-401-1</v>
      </c>
      <c r="X818" s="33" t="s">
        <v>3891</v>
      </c>
      <c r="Y818" s="34" t="s">
        <v>37</v>
      </c>
      <c r="Z818" s="34">
        <v>4.74</v>
      </c>
      <c r="AA818" s="34">
        <v>10104.799999999999</v>
      </c>
      <c r="AB818" s="34">
        <v>17582.349999999999</v>
      </c>
      <c r="AC818" s="34">
        <v>0</v>
      </c>
    </row>
    <row r="819" spans="1:29" x14ac:dyDescent="0.2">
      <c r="A819" s="5" t="s">
        <v>822</v>
      </c>
      <c r="B819" s="21" t="str">
        <f>VLOOKUP(A819,Sheet!B$3:G$2921,2,0)</f>
        <v>Опора дiам. 40 мм Wavin</v>
      </c>
      <c r="C819" s="22" t="str">
        <f>VLOOKUP(A819,Sheet!B$3:G$2921,3,0)</f>
        <v>шт</v>
      </c>
      <c r="D819" s="23">
        <v>119</v>
      </c>
      <c r="E819" s="24" t="e">
        <f>VLOOKUP(A819,N$3:S$1271,4,FALSE)</f>
        <v>#N/A</v>
      </c>
      <c r="F819" s="30">
        <f t="shared" si="72"/>
        <v>119</v>
      </c>
      <c r="G819" s="25">
        <f>VLOOKUP(A819,Sheet!B$3:G$2921,5,0)</f>
        <v>8.93</v>
      </c>
      <c r="H819" s="24" t="e">
        <f>VLOOKUP(A819,N$3:S$1271,5,FALSE)</f>
        <v>#N/A</v>
      </c>
      <c r="I819" s="30">
        <f t="shared" si="73"/>
        <v>8.93</v>
      </c>
      <c r="J819" s="25">
        <f>VLOOKUP(A819,Sheet!B$3:G$2921,6,0)</f>
        <v>250.04</v>
      </c>
      <c r="K819" s="26" t="e">
        <f t="shared" si="74"/>
        <v>#N/A</v>
      </c>
      <c r="L819" s="30">
        <f t="shared" si="75"/>
        <v>250.04</v>
      </c>
      <c r="N819" t="s">
        <v>1591</v>
      </c>
      <c r="O819" t="s">
        <v>3892</v>
      </c>
      <c r="P819" t="s">
        <v>37</v>
      </c>
      <c r="Q819">
        <v>3</v>
      </c>
      <c r="R819">
        <v>3654.29</v>
      </c>
      <c r="S819">
        <v>1827.15</v>
      </c>
      <c r="V819" s="33" t="str">
        <f t="shared" si="76"/>
        <v>М8-405-1</v>
      </c>
      <c r="W819" s="33" t="str">
        <f t="shared" si="77"/>
        <v>М8-405-1</v>
      </c>
      <c r="X819" s="33" t="s">
        <v>3892</v>
      </c>
      <c r="Y819" s="34" t="s">
        <v>37</v>
      </c>
      <c r="Z819" s="34">
        <v>3</v>
      </c>
      <c r="AA819" s="34">
        <v>3654.29</v>
      </c>
      <c r="AB819" s="34">
        <v>1827.15</v>
      </c>
      <c r="AC819" s="34">
        <v>0</v>
      </c>
    </row>
    <row r="820" spans="1:29" x14ac:dyDescent="0.2">
      <c r="A820" s="5" t="s">
        <v>1297</v>
      </c>
      <c r="B820" s="21" t="str">
        <f>VLOOKUP(A820,Sheet!B$3:G$2921,2,0)</f>
        <v>Швидкорознімний хомут, дiам. 125 мм, МК
125 "OSTBERG"</v>
      </c>
      <c r="C820" s="22" t="str">
        <f>VLOOKUP(A820,Sheet!B$3:G$2921,3,0)</f>
        <v>шт</v>
      </c>
      <c r="D820" s="23">
        <v>14</v>
      </c>
      <c r="E820" s="24" t="e">
        <f>VLOOKUP(A820,N$3:S$1271,4,FALSE)</f>
        <v>#N/A</v>
      </c>
      <c r="F820" s="30">
        <f t="shared" si="72"/>
        <v>14</v>
      </c>
      <c r="G820" s="25">
        <f>VLOOKUP(A820,Sheet!B$3:G$2921,5,0)</f>
        <v>191.23</v>
      </c>
      <c r="H820" s="24" t="e">
        <f>VLOOKUP(A820,N$3:S$1271,5,FALSE)</f>
        <v>#N/A</v>
      </c>
      <c r="I820" s="30">
        <f t="shared" si="73"/>
        <v>191.23</v>
      </c>
      <c r="J820" s="25">
        <f>VLOOKUP(A820,Sheet!B$3:G$2921,6,0)</f>
        <v>382.46</v>
      </c>
      <c r="K820" s="26" t="e">
        <f t="shared" si="74"/>
        <v>#N/A</v>
      </c>
      <c r="L820" s="30">
        <f t="shared" si="75"/>
        <v>382.46</v>
      </c>
      <c r="N820" t="s">
        <v>1599</v>
      </c>
      <c r="O820" t="s">
        <v>3893</v>
      </c>
      <c r="P820" t="s">
        <v>37</v>
      </c>
      <c r="Q820">
        <v>0.48000000000000004</v>
      </c>
      <c r="R820">
        <v>4017.17</v>
      </c>
      <c r="S820">
        <v>321.37</v>
      </c>
      <c r="V820" s="33" t="str">
        <f t="shared" si="76"/>
        <v>М8-407-1</v>
      </c>
      <c r="W820" s="33" t="str">
        <f t="shared" si="77"/>
        <v>М8-407-1</v>
      </c>
      <c r="X820" s="33" t="s">
        <v>3893</v>
      </c>
      <c r="Y820" s="34" t="s">
        <v>37</v>
      </c>
      <c r="Z820" s="34">
        <v>0.48000000000000004</v>
      </c>
      <c r="AA820" s="34">
        <v>4017.17</v>
      </c>
      <c r="AB820" s="34">
        <v>321.37</v>
      </c>
      <c r="AC820" s="34">
        <v>0</v>
      </c>
    </row>
    <row r="821" spans="1:29" x14ac:dyDescent="0.2">
      <c r="A821" s="5" t="s">
        <v>1018</v>
      </c>
      <c r="B821" s="21" t="str">
        <f>VLOOKUP(A821,Sheet!B$3:G$2921,2,0)</f>
        <v>Труби металопластиковi, PE-Xа RAUTITAN
flex із зшитого поліетилену з киснезахисним
шаром, Ду 16х2,2 мм</v>
      </c>
      <c r="C821" s="22" t="str">
        <f>VLOOKUP(A821,Sheet!B$3:G$2921,3,0)</f>
        <v>м</v>
      </c>
      <c r="D821" s="23">
        <v>238.23500000000001</v>
      </c>
      <c r="E821" s="24" t="e">
        <f>VLOOKUP(A821,N$3:S$1271,4,FALSE)</f>
        <v>#N/A</v>
      </c>
      <c r="F821" s="30">
        <f t="shared" si="72"/>
        <v>238.23500000000001</v>
      </c>
      <c r="G821" s="25">
        <f>VLOOKUP(A821,Sheet!B$3:G$2921,5,0)</f>
        <v>88.5</v>
      </c>
      <c r="H821" s="24" t="e">
        <f>VLOOKUP(A821,N$3:S$1271,5,FALSE)</f>
        <v>#N/A</v>
      </c>
      <c r="I821" s="30">
        <f t="shared" si="73"/>
        <v>88.5</v>
      </c>
      <c r="J821" s="25">
        <f>VLOOKUP(A821,Sheet!B$3:G$2921,6,0)</f>
        <v>1193.42</v>
      </c>
      <c r="K821" s="26" t="e">
        <f t="shared" si="74"/>
        <v>#N/A</v>
      </c>
      <c r="L821" s="30">
        <f t="shared" si="75"/>
        <v>1193.42</v>
      </c>
      <c r="N821" t="s">
        <v>1595</v>
      </c>
      <c r="O821" t="s">
        <v>3894</v>
      </c>
      <c r="P821" t="s">
        <v>37</v>
      </c>
      <c r="Q821">
        <v>4.8600000000000012</v>
      </c>
      <c r="R821">
        <v>2723.37</v>
      </c>
      <c r="S821">
        <v>2205.9299999999998</v>
      </c>
      <c r="V821" s="33" t="str">
        <f t="shared" si="76"/>
        <v>М8-409-1</v>
      </c>
      <c r="W821" s="33" t="str">
        <f t="shared" si="77"/>
        <v>М8-409-1</v>
      </c>
      <c r="X821" s="33" t="s">
        <v>3894</v>
      </c>
      <c r="Y821" s="34" t="s">
        <v>37</v>
      </c>
      <c r="Z821" s="34">
        <v>4.8600000000000012</v>
      </c>
      <c r="AA821" s="34">
        <v>2723.37</v>
      </c>
      <c r="AB821" s="34">
        <v>2205.9299999999998</v>
      </c>
      <c r="AC821" s="34">
        <v>0</v>
      </c>
    </row>
    <row r="822" spans="1:29" x14ac:dyDescent="0.2">
      <c r="A822" s="5" t="s">
        <v>1020</v>
      </c>
      <c r="B822" s="21" t="str">
        <f>VLOOKUP(A822,Sheet!B$3:G$2921,2,0)</f>
        <v>Труби металопластиковi, PE-Xа RAUTITAN
flex із зшитого поліетилену з киснезахисним
шаром, Ду 20х2,8 мм</v>
      </c>
      <c r="C822" s="22" t="str">
        <f>VLOOKUP(A822,Sheet!B$3:G$2921,3,0)</f>
        <v>м</v>
      </c>
      <c r="D822" s="23">
        <v>150.13299999999998</v>
      </c>
      <c r="E822" s="24" t="e">
        <f>VLOOKUP(A822,N$3:S$1271,4,FALSE)</f>
        <v>#N/A</v>
      </c>
      <c r="F822" s="30">
        <f t="shared" si="72"/>
        <v>150.13299999999998</v>
      </c>
      <c r="G822" s="25">
        <f>VLOOKUP(A822,Sheet!B$3:G$2921,5,0)</f>
        <v>96.76</v>
      </c>
      <c r="H822" s="24" t="e">
        <f>VLOOKUP(A822,N$3:S$1271,5,FALSE)</f>
        <v>#N/A</v>
      </c>
      <c r="I822" s="30">
        <f t="shared" si="73"/>
        <v>96.76</v>
      </c>
      <c r="J822" s="25">
        <f>VLOOKUP(A822,Sheet!B$3:G$2921,6,0)</f>
        <v>6524.04</v>
      </c>
      <c r="K822" s="26" t="e">
        <f t="shared" si="74"/>
        <v>#N/A</v>
      </c>
      <c r="L822" s="30">
        <f t="shared" si="75"/>
        <v>6524.04</v>
      </c>
      <c r="N822" t="s">
        <v>1567</v>
      </c>
      <c r="O822" t="s">
        <v>3895</v>
      </c>
      <c r="P822" t="s">
        <v>37</v>
      </c>
      <c r="Q822">
        <v>12</v>
      </c>
      <c r="R822">
        <v>553.67999999999995</v>
      </c>
      <c r="S822">
        <v>1107.3599999999999</v>
      </c>
      <c r="V822" s="33" t="str">
        <f t="shared" si="76"/>
        <v>М8-412-1</v>
      </c>
      <c r="W822" s="33" t="str">
        <f t="shared" si="77"/>
        <v>М8-412-1</v>
      </c>
      <c r="X822" s="33" t="s">
        <v>3895</v>
      </c>
      <c r="Y822" s="34" t="s">
        <v>37</v>
      </c>
      <c r="Z822" s="34">
        <v>12</v>
      </c>
      <c r="AA822" s="34">
        <v>553.67999999999995</v>
      </c>
      <c r="AB822" s="34">
        <v>1107.3599999999999</v>
      </c>
      <c r="AC822" s="34">
        <v>0</v>
      </c>
    </row>
    <row r="823" spans="1:29" x14ac:dyDescent="0.2">
      <c r="A823" s="5" t="s">
        <v>1024</v>
      </c>
      <c r="B823" s="21" t="str">
        <f>VLOOKUP(A823,Sheet!B$3:G$2921,2,0)</f>
        <v>Труби металопластиковi, PE-Xа RAUTITAN
flex із зшитого поліетилену з киснезахисним
шаром, Ду 25х3,5 мм "REHAU"</v>
      </c>
      <c r="C823" s="22" t="str">
        <f>VLOOKUP(A823,Sheet!B$3:G$2921,3,0)</f>
        <v>м</v>
      </c>
      <c r="D823" s="23">
        <v>155.143</v>
      </c>
      <c r="E823" s="24" t="e">
        <f>VLOOKUP(A823,N$3:S$1271,4,FALSE)</f>
        <v>#N/A</v>
      </c>
      <c r="F823" s="30">
        <f t="shared" si="72"/>
        <v>155.143</v>
      </c>
      <c r="G823" s="25">
        <f>VLOOKUP(A823,Sheet!B$3:G$2921,5,0)</f>
        <v>154.63</v>
      </c>
      <c r="H823" s="24" t="e">
        <f>VLOOKUP(A823,N$3:S$1271,5,FALSE)</f>
        <v>#N/A</v>
      </c>
      <c r="I823" s="30">
        <f t="shared" si="73"/>
        <v>154.63</v>
      </c>
      <c r="J823" s="25">
        <f>VLOOKUP(A823,Sheet!B$3:G$2921,6,0)</f>
        <v>17238.150000000001</v>
      </c>
      <c r="K823" s="26" t="e">
        <f t="shared" si="74"/>
        <v>#N/A</v>
      </c>
      <c r="L823" s="30">
        <f t="shared" si="75"/>
        <v>17238.150000000001</v>
      </c>
      <c r="N823" t="s">
        <v>1569</v>
      </c>
      <c r="O823" t="s">
        <v>3896</v>
      </c>
      <c r="P823" t="s">
        <v>37</v>
      </c>
      <c r="Q823">
        <v>19.950000000000003</v>
      </c>
      <c r="R823">
        <v>777.84</v>
      </c>
      <c r="S823">
        <v>2123.5</v>
      </c>
      <c r="V823" s="33" t="str">
        <f t="shared" si="76"/>
        <v>М8-412-2</v>
      </c>
      <c r="W823" s="33" t="str">
        <f t="shared" si="77"/>
        <v>М8-412-2</v>
      </c>
      <c r="X823" s="33" t="s">
        <v>3896</v>
      </c>
      <c r="Y823" s="34" t="s">
        <v>37</v>
      </c>
      <c r="Z823" s="34">
        <v>19.950000000000003</v>
      </c>
      <c r="AA823" s="34">
        <v>777.84</v>
      </c>
      <c r="AB823" s="34">
        <v>2123.5</v>
      </c>
      <c r="AC823" s="34">
        <v>0</v>
      </c>
    </row>
    <row r="824" spans="1:29" x14ac:dyDescent="0.2">
      <c r="A824" s="5" t="s">
        <v>1053</v>
      </c>
      <c r="B824" s="21" t="str">
        <f>VLOOKUP(A824,Sheet!B$3:G$2921,2,0)</f>
        <v>Труби металопластиковi, PE-Xа RAUTITAN
flex із зшитого поліетилену з киснезахисним
шаром, Ду 32х4,4 мм</v>
      </c>
      <c r="C824" s="22" t="str">
        <f>VLOOKUP(A824,Sheet!B$3:G$2921,3,0)</f>
        <v>м</v>
      </c>
      <c r="D824" s="23">
        <v>59.094000000000001</v>
      </c>
      <c r="E824" s="24" t="e">
        <f>VLOOKUP(A824,N$3:S$1271,4,FALSE)</f>
        <v>#N/A</v>
      </c>
      <c r="F824" s="30">
        <f t="shared" si="72"/>
        <v>59.094000000000001</v>
      </c>
      <c r="G824" s="25">
        <f>VLOOKUP(A824,Sheet!B$3:G$2921,5,0)</f>
        <v>232.13</v>
      </c>
      <c r="H824" s="24" t="e">
        <f>VLOOKUP(A824,N$3:S$1271,5,FALSE)</f>
        <v>#N/A</v>
      </c>
      <c r="I824" s="30">
        <f t="shared" si="73"/>
        <v>232.13</v>
      </c>
      <c r="J824" s="25">
        <f>VLOOKUP(A824,Sheet!B$3:G$2921,6,0)</f>
        <v>653.21</v>
      </c>
      <c r="K824" s="26" t="e">
        <f t="shared" si="74"/>
        <v>#N/A</v>
      </c>
      <c r="L824" s="30">
        <f t="shared" si="75"/>
        <v>653.21</v>
      </c>
      <c r="N824" t="s">
        <v>1725</v>
      </c>
      <c r="O824" t="s">
        <v>3897</v>
      </c>
      <c r="P824" t="s">
        <v>37</v>
      </c>
      <c r="Q824">
        <v>5.22</v>
      </c>
      <c r="R824">
        <v>895.87</v>
      </c>
      <c r="S824">
        <v>4676.4399999999996</v>
      </c>
      <c r="V824" s="33" t="str">
        <f t="shared" si="76"/>
        <v>М8-412-3</v>
      </c>
      <c r="W824" s="33" t="str">
        <f t="shared" si="77"/>
        <v>М8-412-3</v>
      </c>
      <c r="X824" s="33" t="s">
        <v>3897</v>
      </c>
      <c r="Y824" s="34" t="s">
        <v>37</v>
      </c>
      <c r="Z824" s="34">
        <v>5.22</v>
      </c>
      <c r="AA824" s="34">
        <v>895.87</v>
      </c>
      <c r="AB824" s="34">
        <v>4676.4399999999996</v>
      </c>
      <c r="AC824" s="34">
        <v>0</v>
      </c>
    </row>
    <row r="825" spans="1:29" x14ac:dyDescent="0.2">
      <c r="A825" s="5" t="s">
        <v>1055</v>
      </c>
      <c r="B825" s="21" t="str">
        <f>VLOOKUP(A825,Sheet!B$3:G$2921,2,0)</f>
        <v>Труби металопластиковi, PE-Xа RAUTITAN
flex із зшитого поліетилену з киснезахисним
шаром, Ду 40х5,5 мм</v>
      </c>
      <c r="C825" s="22" t="str">
        <f>VLOOKUP(A825,Sheet!B$3:G$2921,3,0)</f>
        <v>м</v>
      </c>
      <c r="D825" s="23">
        <v>278.125</v>
      </c>
      <c r="E825" s="24" t="e">
        <f>VLOOKUP(A825,N$3:S$1271,4,FALSE)</f>
        <v>#N/A</v>
      </c>
      <c r="F825" s="30">
        <f t="shared" si="72"/>
        <v>278.125</v>
      </c>
      <c r="G825" s="25">
        <f>VLOOKUP(A825,Sheet!B$3:G$2921,5,0)</f>
        <v>356.34</v>
      </c>
      <c r="H825" s="24" t="e">
        <f>VLOOKUP(A825,N$3:S$1271,5,FALSE)</f>
        <v>#N/A</v>
      </c>
      <c r="I825" s="30">
        <f t="shared" si="73"/>
        <v>356.34</v>
      </c>
      <c r="J825" s="25">
        <f>VLOOKUP(A825,Sheet!B$3:G$2921,6,0)</f>
        <v>35058.51</v>
      </c>
      <c r="K825" s="26" t="e">
        <f t="shared" si="74"/>
        <v>#N/A</v>
      </c>
      <c r="L825" s="30">
        <f t="shared" si="75"/>
        <v>35058.51</v>
      </c>
      <c r="N825" t="s">
        <v>1571</v>
      </c>
      <c r="O825" t="s">
        <v>3898</v>
      </c>
      <c r="P825" t="s">
        <v>37</v>
      </c>
      <c r="Q825">
        <v>0.78000000000000025</v>
      </c>
      <c r="R825">
        <v>1308.8699999999999</v>
      </c>
      <c r="S825">
        <v>785.32</v>
      </c>
      <c r="V825" s="33" t="str">
        <f t="shared" si="76"/>
        <v>М8-412-4</v>
      </c>
      <c r="W825" s="33" t="str">
        <f t="shared" si="77"/>
        <v>М8-412-4</v>
      </c>
      <c r="X825" s="33" t="s">
        <v>3898</v>
      </c>
      <c r="Y825" s="34" t="s">
        <v>37</v>
      </c>
      <c r="Z825" s="34">
        <v>0.78000000000000025</v>
      </c>
      <c r="AA825" s="34">
        <v>1308.8699999999999</v>
      </c>
      <c r="AB825" s="34">
        <v>785.32</v>
      </c>
      <c r="AC825" s="34">
        <v>0</v>
      </c>
    </row>
    <row r="826" spans="1:29" x14ac:dyDescent="0.2">
      <c r="A826" s="5" t="s">
        <v>2344</v>
      </c>
      <c r="B826" s="21" t="str">
        <f>VLOOKUP(A826,Sheet!B$3:G$2921,2,0)</f>
        <v>Труби сталевi електрозварнi прямошовнi iз
сталi марки 20, зовнiшнiй дiаметр 273 мм,
товщина стiнки 6 мм</v>
      </c>
      <c r="C826" s="22" t="str">
        <f>VLOOKUP(A826,Sheet!B$3:G$2921,3,0)</f>
        <v>м</v>
      </c>
      <c r="D826" s="23">
        <v>0.25</v>
      </c>
      <c r="E826" s="24" t="e">
        <f>VLOOKUP(A826,N$3:S$1271,4,FALSE)</f>
        <v>#N/A</v>
      </c>
      <c r="F826" s="30">
        <f t="shared" si="72"/>
        <v>0.25</v>
      </c>
      <c r="G826" s="25">
        <f>VLOOKUP(A826,Sheet!B$3:G$2921,5,0)</f>
        <v>1939.16</v>
      </c>
      <c r="H826" s="24" t="e">
        <f>VLOOKUP(A826,N$3:S$1271,5,FALSE)</f>
        <v>#N/A</v>
      </c>
      <c r="I826" s="30">
        <f t="shared" si="73"/>
        <v>1939.16</v>
      </c>
      <c r="J826" s="25">
        <f>VLOOKUP(A826,Sheet!B$3:G$2921,6,0)</f>
        <v>484.79</v>
      </c>
      <c r="K826" s="26" t="e">
        <f t="shared" si="74"/>
        <v>#N/A</v>
      </c>
      <c r="L826" s="30">
        <f t="shared" si="75"/>
        <v>484.79</v>
      </c>
      <c r="N826" t="s">
        <v>1727</v>
      </c>
      <c r="O826" t="s">
        <v>3899</v>
      </c>
      <c r="P826" t="s">
        <v>37</v>
      </c>
      <c r="Q826">
        <v>0.68</v>
      </c>
      <c r="R826">
        <v>1522.53</v>
      </c>
      <c r="S826">
        <v>1035.32</v>
      </c>
      <c r="V826" s="33" t="str">
        <f t="shared" si="76"/>
        <v>М8-412-5</v>
      </c>
      <c r="W826" s="33" t="str">
        <f t="shared" si="77"/>
        <v>М8-412-5</v>
      </c>
      <c r="X826" s="33" t="s">
        <v>3899</v>
      </c>
      <c r="Y826" s="34" t="s">
        <v>37</v>
      </c>
      <c r="Z826" s="34">
        <v>0.68</v>
      </c>
      <c r="AA826" s="34">
        <v>1522.53</v>
      </c>
      <c r="AB826" s="34">
        <v>1035.32</v>
      </c>
      <c r="AC826" s="34">
        <v>0</v>
      </c>
    </row>
    <row r="827" spans="1:29" x14ac:dyDescent="0.2">
      <c r="A827" s="5" t="s">
        <v>2371</v>
      </c>
      <c r="B827" s="21" t="str">
        <f>VLOOKUP(A827,Sheet!B$3:G$2921,2,0)</f>
        <v>Труби сталевi електрозварнi прямошовнi iз
сталi марки 20, зовнiшнiй дiаметр 325 мм,
товщина стiнки 5 мм (для гільз)</v>
      </c>
      <c r="C827" s="22" t="str">
        <f>VLOOKUP(A827,Sheet!B$3:G$2921,3,0)</f>
        <v>м</v>
      </c>
      <c r="D827" s="23">
        <v>0.25</v>
      </c>
      <c r="E827" s="24" t="e">
        <f>VLOOKUP(A827,N$3:S$1271,4,FALSE)</f>
        <v>#N/A</v>
      </c>
      <c r="F827" s="30">
        <f t="shared" si="72"/>
        <v>0.25</v>
      </c>
      <c r="G827" s="25">
        <f>VLOOKUP(A827,Sheet!B$3:G$2921,5,0)</f>
        <v>1613.43</v>
      </c>
      <c r="H827" s="24" t="e">
        <f>VLOOKUP(A827,N$3:S$1271,5,FALSE)</f>
        <v>#N/A</v>
      </c>
      <c r="I827" s="30">
        <f t="shared" si="73"/>
        <v>1613.43</v>
      </c>
      <c r="J827" s="25">
        <f>VLOOKUP(A827,Sheet!B$3:G$2921,6,0)</f>
        <v>403.36</v>
      </c>
      <c r="K827" s="26" t="e">
        <f t="shared" si="74"/>
        <v>#N/A</v>
      </c>
      <c r="L827" s="30">
        <f t="shared" si="75"/>
        <v>403.36</v>
      </c>
      <c r="N827" t="s">
        <v>1534</v>
      </c>
      <c r="O827" t="s">
        <v>3900</v>
      </c>
      <c r="P827" t="s">
        <v>35</v>
      </c>
      <c r="Q827">
        <v>180</v>
      </c>
      <c r="R827">
        <v>116.83</v>
      </c>
      <c r="S827">
        <v>1168.3</v>
      </c>
      <c r="V827" s="33" t="str">
        <f t="shared" si="76"/>
        <v>М8-575-1</v>
      </c>
      <c r="W827" s="33" t="str">
        <f t="shared" si="77"/>
        <v>М8-575-1</v>
      </c>
      <c r="X827" s="33" t="s">
        <v>3900</v>
      </c>
      <c r="Y827" s="34" t="s">
        <v>35</v>
      </c>
      <c r="Z827" s="34">
        <v>180</v>
      </c>
      <c r="AA827" s="34">
        <v>116.83</v>
      </c>
      <c r="AB827" s="34">
        <v>1168.3</v>
      </c>
      <c r="AC827" s="34">
        <v>0</v>
      </c>
    </row>
    <row r="828" spans="1:29" x14ac:dyDescent="0.2">
      <c r="A828" s="5" t="s">
        <v>2290</v>
      </c>
      <c r="B828" s="21" t="str">
        <f>VLOOKUP(A828,Sheet!B$3:G$2921,2,0)</f>
        <v>Труби сталевi електрозварнi прямошовнi iз
сталi марки 20, зовнiшнiй дiаметр 325 мм,
товщина стiнки 7 мм</v>
      </c>
      <c r="C828" s="22" t="str">
        <f>VLOOKUP(A828,Sheet!B$3:G$2921,3,0)</f>
        <v>м</v>
      </c>
      <c r="D828" s="23">
        <v>7.7308000000000003</v>
      </c>
      <c r="E828" s="24" t="e">
        <f>VLOOKUP(A828,N$3:S$1271,4,FALSE)</f>
        <v>#N/A</v>
      </c>
      <c r="F828" s="30">
        <f t="shared" si="72"/>
        <v>7.7308000000000003</v>
      </c>
      <c r="G828" s="25">
        <f>VLOOKUP(A828,Sheet!B$3:G$2921,5,0)</f>
        <v>2701.46</v>
      </c>
      <c r="H828" s="24" t="e">
        <f>VLOOKUP(A828,N$3:S$1271,5,FALSE)</f>
        <v>#N/A</v>
      </c>
      <c r="I828" s="30">
        <f t="shared" si="73"/>
        <v>2701.46</v>
      </c>
      <c r="J828" s="25">
        <f>VLOOKUP(A828,Sheet!B$3:G$2921,6,0)</f>
        <v>20884.45</v>
      </c>
      <c r="K828" s="26" t="e">
        <f t="shared" si="74"/>
        <v>#N/A</v>
      </c>
      <c r="L828" s="30">
        <f t="shared" si="75"/>
        <v>20884.45</v>
      </c>
      <c r="N828" t="s">
        <v>1530</v>
      </c>
      <c r="O828" t="s">
        <v>3901</v>
      </c>
      <c r="P828" t="s">
        <v>35</v>
      </c>
      <c r="Q828">
        <v>12</v>
      </c>
      <c r="R828">
        <v>354.04</v>
      </c>
      <c r="S828">
        <v>708.08</v>
      </c>
      <c r="V828" s="33" t="str">
        <f t="shared" si="76"/>
        <v>М8-599-9</v>
      </c>
      <c r="W828" s="33" t="str">
        <f t="shared" si="77"/>
        <v>М8-599-9</v>
      </c>
      <c r="X828" s="33" t="s">
        <v>3901</v>
      </c>
      <c r="Y828" s="34" t="s">
        <v>35</v>
      </c>
      <c r="Z828" s="34">
        <v>12</v>
      </c>
      <c r="AA828" s="34">
        <v>354.04</v>
      </c>
      <c r="AB828" s="34">
        <v>708.08</v>
      </c>
      <c r="AC828" s="34">
        <v>0</v>
      </c>
    </row>
    <row r="829" spans="1:29" x14ac:dyDescent="0.2">
      <c r="A829" s="5" t="s">
        <v>2653</v>
      </c>
      <c r="B829" s="21" t="str">
        <f>VLOOKUP(A829,Sheet!B$3:G$2921,2,0)</f>
        <v>Хрестики для плитки</v>
      </c>
      <c r="C829" s="22" t="str">
        <f>VLOOKUP(A829,Sheet!B$3:G$2921,3,0)</f>
        <v>100шт</v>
      </c>
      <c r="D829" s="23">
        <v>137.11999999999998</v>
      </c>
      <c r="E829" s="24" t="e">
        <f>VLOOKUP(A829,N$3:S$1271,4,FALSE)</f>
        <v>#N/A</v>
      </c>
      <c r="F829" s="30">
        <f t="shared" si="72"/>
        <v>137.11999999999998</v>
      </c>
      <c r="G829" s="25">
        <f>VLOOKUP(A829,Sheet!B$3:G$2921,5,0)</f>
        <v>9.5399999999999991</v>
      </c>
      <c r="H829" s="24" t="e">
        <f>VLOOKUP(A829,N$3:S$1271,5,FALSE)</f>
        <v>#N/A</v>
      </c>
      <c r="I829" s="30">
        <f t="shared" si="73"/>
        <v>9.5399999999999991</v>
      </c>
      <c r="J829" s="25">
        <f>VLOOKUP(A829,Sheet!B$3:G$2921,6,0)</f>
        <v>416.99</v>
      </c>
      <c r="K829" s="26" t="e">
        <f t="shared" si="74"/>
        <v>#N/A</v>
      </c>
      <c r="L829" s="30">
        <f t="shared" si="75"/>
        <v>416.99</v>
      </c>
      <c r="N829" t="s">
        <v>1518</v>
      </c>
      <c r="O829" t="s">
        <v>3902</v>
      </c>
      <c r="P829" t="s">
        <v>35</v>
      </c>
      <c r="Q829">
        <v>150</v>
      </c>
      <c r="R829">
        <v>113.36</v>
      </c>
      <c r="S829">
        <v>1133.5999999999999</v>
      </c>
      <c r="V829" s="33" t="str">
        <f t="shared" si="76"/>
        <v>М8-80-1</v>
      </c>
      <c r="W829" s="33" t="str">
        <f t="shared" si="77"/>
        <v>М8-80-1</v>
      </c>
      <c r="X829" s="33" t="s">
        <v>3902</v>
      </c>
      <c r="Y829" s="34" t="s">
        <v>35</v>
      </c>
      <c r="Z829" s="34">
        <v>150</v>
      </c>
      <c r="AA829" s="34">
        <v>113.36</v>
      </c>
      <c r="AB829" s="34">
        <v>1133.5999999999999</v>
      </c>
      <c r="AC829" s="34">
        <v>0</v>
      </c>
    </row>
    <row r="830" spans="1:29" x14ac:dyDescent="0.2">
      <c r="A830" s="5" t="s">
        <v>2330</v>
      </c>
      <c r="B830" s="21" t="str">
        <f>VLOOKUP(A830,Sheet!B$3:G$2921,2,0)</f>
        <v>Труби сталевi електрозварнi прямошовнi iз
сталi марки 20, зовнiшнiй дiаметр 377 мм,
товщина стiнки 6 мм</v>
      </c>
      <c r="C830" s="22" t="str">
        <f>VLOOKUP(A830,Sheet!B$3:G$2921,3,0)</f>
        <v>м</v>
      </c>
      <c r="D830" s="23">
        <v>0.25</v>
      </c>
      <c r="E830" s="24" t="e">
        <f>VLOOKUP(A830,N$3:S$1271,4,FALSE)</f>
        <v>#N/A</v>
      </c>
      <c r="F830" s="30">
        <f t="shared" si="72"/>
        <v>0.25</v>
      </c>
      <c r="G830" s="25">
        <f>VLOOKUP(A830,Sheet!B$3:G$2921,5,0)</f>
        <v>2732.63</v>
      </c>
      <c r="H830" s="24" t="e">
        <f>VLOOKUP(A830,N$3:S$1271,5,FALSE)</f>
        <v>#N/A</v>
      </c>
      <c r="I830" s="30">
        <f t="shared" si="73"/>
        <v>2732.63</v>
      </c>
      <c r="J830" s="25">
        <f>VLOOKUP(A830,Sheet!B$3:G$2921,6,0)</f>
        <v>683.16</v>
      </c>
      <c r="K830" s="26" t="e">
        <f t="shared" si="74"/>
        <v>#N/A</v>
      </c>
      <c r="L830" s="30">
        <f t="shared" si="75"/>
        <v>683.16</v>
      </c>
      <c r="N830" t="s">
        <v>1546</v>
      </c>
      <c r="O830" t="s">
        <v>3903</v>
      </c>
      <c r="P830" t="s">
        <v>35</v>
      </c>
      <c r="Q830">
        <v>108</v>
      </c>
      <c r="R830">
        <v>113.36</v>
      </c>
      <c r="S830">
        <v>1813.76</v>
      </c>
      <c r="V830" s="33" t="str">
        <f t="shared" si="76"/>
        <v>М8-81-1</v>
      </c>
      <c r="W830" s="33" t="str">
        <f t="shared" si="77"/>
        <v>М8-81-1</v>
      </c>
      <c r="X830" s="33" t="s">
        <v>3903</v>
      </c>
      <c r="Y830" s="34" t="s">
        <v>35</v>
      </c>
      <c r="Z830" s="34">
        <v>108</v>
      </c>
      <c r="AA830" s="34">
        <v>113.36</v>
      </c>
      <c r="AB830" s="34">
        <v>1813.76</v>
      </c>
      <c r="AC830" s="34">
        <v>0</v>
      </c>
    </row>
    <row r="831" spans="1:29" x14ac:dyDescent="0.2">
      <c r="A831" s="5" t="s">
        <v>1105</v>
      </c>
      <c r="B831" s="21" t="str">
        <f>VLOOKUP(A831,Sheet!B$3:G$2921,2,0)</f>
        <v>Опора для кріплення труби 16,2х2,6, що
проходять по підлозі з подальшим їх
зашиванням</v>
      </c>
      <c r="C831" s="22" t="str">
        <f>VLOOKUP(A831,Sheet!B$3:G$2921,3,0)</f>
        <v>шт</v>
      </c>
      <c r="D831" s="23">
        <v>184</v>
      </c>
      <c r="E831" s="24" t="e">
        <f>VLOOKUP(A831,N$3:S$1271,4,FALSE)</f>
        <v>#N/A</v>
      </c>
      <c r="F831" s="30">
        <f t="shared" si="72"/>
        <v>184</v>
      </c>
      <c r="G831" s="25">
        <f>VLOOKUP(A831,Sheet!B$3:G$2921,5,0)</f>
        <v>0.68999999999999984</v>
      </c>
      <c r="H831" s="24" t="e">
        <f>VLOOKUP(A831,N$3:S$1271,5,FALSE)</f>
        <v>#N/A</v>
      </c>
      <c r="I831" s="30">
        <f t="shared" si="73"/>
        <v>0.68999999999999984</v>
      </c>
      <c r="J831" s="25">
        <f>VLOOKUP(A831,Sheet!B$3:G$2921,6,0)</f>
        <v>62.1</v>
      </c>
      <c r="K831" s="26" t="e">
        <f t="shared" si="74"/>
        <v>#N/A</v>
      </c>
      <c r="L831" s="30">
        <f t="shared" si="75"/>
        <v>62.1</v>
      </c>
      <c r="N831" t="s">
        <v>3020</v>
      </c>
      <c r="O831" t="s">
        <v>3904</v>
      </c>
      <c r="P831" t="s">
        <v>35</v>
      </c>
      <c r="Q831">
        <v>18</v>
      </c>
      <c r="R831">
        <v>604.52</v>
      </c>
      <c r="S831">
        <v>2418.08</v>
      </c>
      <c r="V831" t="str">
        <f t="shared" si="76"/>
        <v>М8-818-6</v>
      </c>
      <c r="W831" t="e">
        <f t="shared" si="77"/>
        <v>#N/A</v>
      </c>
      <c r="X831" t="s">
        <v>3904</v>
      </c>
      <c r="Y831" s="7" t="s">
        <v>35</v>
      </c>
      <c r="Z831" s="7">
        <v>18</v>
      </c>
      <c r="AA831" s="7">
        <v>604.52</v>
      </c>
      <c r="AB831" s="37">
        <v>2418.08</v>
      </c>
      <c r="AC831" s="37">
        <v>2418.08</v>
      </c>
    </row>
    <row r="832" spans="1:29" x14ac:dyDescent="0.2">
      <c r="A832" s="5" t="s">
        <v>205</v>
      </c>
      <c r="B832" s="21" t="str">
        <f>VLOOKUP(A832,Sheet!B$3:G$2921,2,0)</f>
        <v>Болт М8х75 (з гайкою і шайбою)</v>
      </c>
      <c r="C832" s="22" t="str">
        <f>VLOOKUP(A832,Sheet!B$3:G$2921,3,0)</f>
        <v>шт</v>
      </c>
      <c r="D832" s="23">
        <v>124</v>
      </c>
      <c r="E832" s="24" t="e">
        <f>VLOOKUP(A832,N$3:S$1271,4,FALSE)</f>
        <v>#N/A</v>
      </c>
      <c r="F832" s="30">
        <f t="shared" si="72"/>
        <v>124</v>
      </c>
      <c r="G832" s="25">
        <f>VLOOKUP(A832,Sheet!B$3:G$2921,5,0)</f>
        <v>5.7</v>
      </c>
      <c r="H832" s="24" t="e">
        <f>VLOOKUP(A832,N$3:S$1271,5,FALSE)</f>
        <v>#N/A</v>
      </c>
      <c r="I832" s="30">
        <f t="shared" si="73"/>
        <v>5.7</v>
      </c>
      <c r="J832" s="25">
        <f>VLOOKUP(A832,Sheet!B$3:G$2921,6,0)</f>
        <v>347.7</v>
      </c>
      <c r="K832" s="26" t="e">
        <f t="shared" si="74"/>
        <v>#N/A</v>
      </c>
      <c r="L832" s="30">
        <f t="shared" si="75"/>
        <v>347.7</v>
      </c>
      <c r="N832" t="s">
        <v>3021</v>
      </c>
      <c r="O832" t="s">
        <v>3905</v>
      </c>
      <c r="P832" t="s">
        <v>53</v>
      </c>
      <c r="Q832">
        <v>5.87</v>
      </c>
      <c r="R832">
        <v>441.95</v>
      </c>
      <c r="S832">
        <v>2594.25</v>
      </c>
      <c r="V832" t="str">
        <f t="shared" si="76"/>
        <v>МП1-7-4</v>
      </c>
      <c r="W832" t="e">
        <f t="shared" si="77"/>
        <v>#N/A</v>
      </c>
      <c r="X832" t="s">
        <v>3905</v>
      </c>
      <c r="Y832" s="7" t="s">
        <v>53</v>
      </c>
      <c r="Z832" s="7">
        <v>5.87</v>
      </c>
      <c r="AA832" s="7">
        <v>441.95</v>
      </c>
      <c r="AB832" s="37">
        <v>2594.25</v>
      </c>
      <c r="AC832" s="37">
        <v>2594.25</v>
      </c>
    </row>
    <row r="833" spans="1:29" x14ac:dyDescent="0.2">
      <c r="A833" s="5" t="s">
        <v>2709</v>
      </c>
      <c r="B833" s="21" t="str">
        <f>VLOOKUP(A833,Sheet!B$3:G$2921,2,0)</f>
        <v>Болт М12х50 METALVIS 5М6Х250-2</v>
      </c>
      <c r="C833" s="22" t="str">
        <f>VLOOKUP(A833,Sheet!B$3:G$2921,3,0)</f>
        <v>шт</v>
      </c>
      <c r="D833" s="23">
        <v>978</v>
      </c>
      <c r="E833" s="24" t="e">
        <f>VLOOKUP(A833,N$3:S$1271,4,FALSE)</f>
        <v>#N/A</v>
      </c>
      <c r="F833" s="30">
        <f t="shared" si="72"/>
        <v>978</v>
      </c>
      <c r="G833" s="25">
        <f>VLOOKUP(A833,Sheet!B$3:G$2921,5,0)</f>
        <v>5.7</v>
      </c>
      <c r="H833" s="24" t="e">
        <f>VLOOKUP(A833,N$3:S$1271,5,FALSE)</f>
        <v>#N/A</v>
      </c>
      <c r="I833" s="30">
        <f t="shared" si="73"/>
        <v>5.7</v>
      </c>
      <c r="J833" s="25">
        <f>VLOOKUP(A833,Sheet!B$3:G$2921,6,0)</f>
        <v>159.6</v>
      </c>
      <c r="K833" s="26" t="e">
        <f t="shared" si="74"/>
        <v>#N/A</v>
      </c>
      <c r="L833" s="30">
        <f t="shared" si="75"/>
        <v>159.6</v>
      </c>
      <c r="N833" t="s">
        <v>3022</v>
      </c>
      <c r="O833" t="s">
        <v>3906</v>
      </c>
      <c r="P833" t="s">
        <v>53</v>
      </c>
      <c r="Q833">
        <v>5.87</v>
      </c>
      <c r="R833">
        <v>4054.04</v>
      </c>
      <c r="S833">
        <v>23797.21</v>
      </c>
      <c r="V833" t="str">
        <f t="shared" si="76"/>
        <v>МП1-8-1</v>
      </c>
      <c r="W833" t="e">
        <f t="shared" si="77"/>
        <v>#N/A</v>
      </c>
      <c r="X833" t="s">
        <v>3906</v>
      </c>
      <c r="Y833" s="7" t="s">
        <v>53</v>
      </c>
      <c r="Z833" s="7">
        <v>5.87</v>
      </c>
      <c r="AA833" s="7">
        <v>4054.04</v>
      </c>
      <c r="AB833" s="37">
        <v>23797.21</v>
      </c>
      <c r="AC833" s="37">
        <v>23797.21</v>
      </c>
    </row>
    <row r="834" spans="1:29" x14ac:dyDescent="0.2">
      <c r="A834" s="5" t="s">
        <v>2710</v>
      </c>
      <c r="B834" s="21" t="str">
        <f>VLOOKUP(A834,Sheet!B$3:G$2921,2,0)</f>
        <v>Болт М16х50 METALVIS 5М6Х650-2</v>
      </c>
      <c r="C834" s="22" t="str">
        <f>VLOOKUP(A834,Sheet!B$3:G$2921,3,0)</f>
        <v>шт</v>
      </c>
      <c r="D834" s="23">
        <v>4</v>
      </c>
      <c r="E834" s="24" t="e">
        <f>VLOOKUP(A834,N$3:S$1271,4,FALSE)</f>
        <v>#N/A</v>
      </c>
      <c r="F834" s="30">
        <f t="shared" si="72"/>
        <v>4</v>
      </c>
      <c r="G834" s="25">
        <f>VLOOKUP(A834,Sheet!B$3:G$2921,5,0)</f>
        <v>8.94</v>
      </c>
      <c r="H834" s="24" t="e">
        <f>VLOOKUP(A834,N$3:S$1271,5,FALSE)</f>
        <v>#N/A</v>
      </c>
      <c r="I834" s="30">
        <f t="shared" si="73"/>
        <v>8.94</v>
      </c>
      <c r="J834" s="25">
        <f>VLOOKUP(A834,Sheet!B$3:G$2921,6,0)</f>
        <v>35.76</v>
      </c>
      <c r="K834" s="26" t="e">
        <f t="shared" si="74"/>
        <v>#N/A</v>
      </c>
      <c r="L834" s="30">
        <f t="shared" si="75"/>
        <v>35.76</v>
      </c>
      <c r="N834" t="s">
        <v>3023</v>
      </c>
      <c r="O834" t="s">
        <v>3907</v>
      </c>
      <c r="P834" t="s">
        <v>3908</v>
      </c>
      <c r="Q834">
        <v>12</v>
      </c>
      <c r="R834">
        <v>9317.84</v>
      </c>
      <c r="S834">
        <v>18635.68</v>
      </c>
      <c r="V834" t="str">
        <f t="shared" si="76"/>
        <v>П2-16-9</v>
      </c>
      <c r="W834" t="e">
        <f t="shared" si="77"/>
        <v>#N/A</v>
      </c>
      <c r="X834" t="s">
        <v>3907</v>
      </c>
      <c r="Y834" s="7" t="s">
        <v>3908</v>
      </c>
      <c r="Z834" s="7">
        <v>12</v>
      </c>
      <c r="AA834" s="7">
        <v>9317.84</v>
      </c>
      <c r="AB834" s="37">
        <v>18635.68</v>
      </c>
      <c r="AC834" s="37">
        <v>18635.68</v>
      </c>
    </row>
    <row r="835" spans="1:29" x14ac:dyDescent="0.2">
      <c r="A835" s="5" t="s">
        <v>2684</v>
      </c>
      <c r="B835" s="21" t="str">
        <f>VLOOKUP(A835,Sheet!B$3:G$2921,2,0)</f>
        <v>Болт М10</v>
      </c>
      <c r="C835" s="22" t="str">
        <f>VLOOKUP(A835,Sheet!B$3:G$2921,3,0)</f>
        <v>шт</v>
      </c>
      <c r="D835" s="23">
        <v>86</v>
      </c>
      <c r="E835" s="24" t="e">
        <f>VLOOKUP(A835,N$3:S$1271,4,FALSE)</f>
        <v>#N/A</v>
      </c>
      <c r="F835" s="30">
        <f t="shared" si="72"/>
        <v>86</v>
      </c>
      <c r="G835" s="25">
        <f>VLOOKUP(A835,Sheet!B$3:G$2921,5,0)</f>
        <v>6.48</v>
      </c>
      <c r="H835" s="24" t="e">
        <f>VLOOKUP(A835,N$3:S$1271,5,FALSE)</f>
        <v>#N/A</v>
      </c>
      <c r="I835" s="30">
        <f t="shared" si="73"/>
        <v>6.48</v>
      </c>
      <c r="J835" s="25">
        <f>VLOOKUP(A835,Sheet!B$3:G$2921,6,0)</f>
        <v>557.28</v>
      </c>
      <c r="K835" s="26" t="e">
        <f t="shared" si="74"/>
        <v>#N/A</v>
      </c>
      <c r="L835" s="30">
        <f t="shared" si="75"/>
        <v>557.28</v>
      </c>
      <c r="N835" t="s">
        <v>3024</v>
      </c>
      <c r="O835" t="s">
        <v>3909</v>
      </c>
      <c r="P835" t="s">
        <v>3910</v>
      </c>
      <c r="Q835">
        <v>14</v>
      </c>
      <c r="R835">
        <v>342.29</v>
      </c>
      <c r="S835">
        <v>4792.0600000000004</v>
      </c>
      <c r="V835" t="str">
        <f t="shared" si="76"/>
        <v>П3-1-1</v>
      </c>
      <c r="W835" t="e">
        <f t="shared" si="77"/>
        <v>#N/A</v>
      </c>
      <c r="X835" t="s">
        <v>3909</v>
      </c>
      <c r="Y835" s="7" t="s">
        <v>3910</v>
      </c>
      <c r="Z835" s="7">
        <v>14</v>
      </c>
      <c r="AA835" s="7">
        <v>342.29</v>
      </c>
      <c r="AB835" s="37">
        <v>4792.0600000000004</v>
      </c>
      <c r="AC835" s="37">
        <v>4792.0600000000004</v>
      </c>
    </row>
    <row r="836" spans="1:29" x14ac:dyDescent="0.2">
      <c r="A836" s="5" t="s">
        <v>2815</v>
      </c>
      <c r="B836" s="21" t="str">
        <f>VLOOKUP(A836,Sheet!B$3:G$2921,2,0)</f>
        <v>Труба гнучка гофрована з самозатухающого
ПВХ Ду=20 мм</v>
      </c>
      <c r="C836" s="22" t="str">
        <f>VLOOKUP(A836,Sheet!B$3:G$2921,3,0)</f>
        <v>м</v>
      </c>
      <c r="D836" s="23">
        <v>111.18</v>
      </c>
      <c r="E836" s="24" t="e">
        <f>VLOOKUP(A836,N$3:S$1271,4,FALSE)</f>
        <v>#N/A</v>
      </c>
      <c r="F836" s="30">
        <f t="shared" ref="F836:F899" si="78">IFERROR(D836-E836,D836)</f>
        <v>111.18</v>
      </c>
      <c r="G836" s="25">
        <f>VLOOKUP(A836,Sheet!B$3:G$2921,5,0)</f>
        <v>8.75</v>
      </c>
      <c r="H836" s="24" t="e">
        <f>VLOOKUP(A836,N$3:S$1271,5,FALSE)</f>
        <v>#N/A</v>
      </c>
      <c r="I836" s="30">
        <f t="shared" ref="I836:I899" si="79">IFERROR(G836-H836,G836)</f>
        <v>8.75</v>
      </c>
      <c r="J836" s="25">
        <f>VLOOKUP(A836,Sheet!B$3:G$2921,6,0)</f>
        <v>972.83</v>
      </c>
      <c r="K836" s="26" t="e">
        <f t="shared" ref="K836:K899" si="80">VLOOKUP(A836,N$3:S$1271,6,FALSE)</f>
        <v>#N/A</v>
      </c>
      <c r="L836" s="30">
        <f t="shared" ref="L836:L899" si="81">IFERROR(J836-K836,J836)</f>
        <v>972.83</v>
      </c>
      <c r="N836" t="s">
        <v>3025</v>
      </c>
      <c r="O836" t="s">
        <v>3911</v>
      </c>
      <c r="P836" t="s">
        <v>3910</v>
      </c>
      <c r="Q836">
        <v>6</v>
      </c>
      <c r="R836">
        <v>351.8</v>
      </c>
      <c r="S836">
        <v>2110.8000000000002</v>
      </c>
      <c r="V836" t="str">
        <f t="shared" ref="V836:V899" si="82">IFERROR(VLOOKUP(N836,A$3:L$1153,1,FALSE),N836)</f>
        <v>П3-11-2</v>
      </c>
      <c r="W836" t="e">
        <f t="shared" ref="W836:W899" si="83">VLOOKUP(N836,A$3:L$1153,1,FALSE)</f>
        <v>#N/A</v>
      </c>
      <c r="X836" t="s">
        <v>3911</v>
      </c>
      <c r="Y836" s="7" t="s">
        <v>3910</v>
      </c>
      <c r="Z836" s="7">
        <v>6</v>
      </c>
      <c r="AA836" s="7">
        <v>351.8</v>
      </c>
      <c r="AB836" s="37">
        <v>2110.8000000000002</v>
      </c>
      <c r="AC836" s="37">
        <v>2110.8000000000002</v>
      </c>
    </row>
    <row r="837" spans="1:29" x14ac:dyDescent="0.2">
      <c r="A837" s="5" t="s">
        <v>2816</v>
      </c>
      <c r="B837" s="21" t="str">
        <f>VLOOKUP(A837,Sheet!B$3:G$2921,2,0)</f>
        <v>Труба гнучка гофрована з самозатухающого
ПВХ Ду=25 мм</v>
      </c>
      <c r="C837" s="22" t="str">
        <f>VLOOKUP(A837,Sheet!B$3:G$2921,3,0)</f>
        <v>м</v>
      </c>
      <c r="D837" s="23">
        <v>634.44000000000005</v>
      </c>
      <c r="E837" s="24" t="e">
        <f>VLOOKUP(A837,N$3:S$1271,4,FALSE)</f>
        <v>#N/A</v>
      </c>
      <c r="F837" s="30">
        <f t="shared" si="78"/>
        <v>634.44000000000005</v>
      </c>
      <c r="G837" s="25">
        <f>VLOOKUP(A837,Sheet!B$3:G$2921,5,0)</f>
        <v>19.829999999999998</v>
      </c>
      <c r="H837" s="24" t="e">
        <f>VLOOKUP(A837,N$3:S$1271,5,FALSE)</f>
        <v>#N/A</v>
      </c>
      <c r="I837" s="30">
        <f t="shared" si="79"/>
        <v>19.829999999999998</v>
      </c>
      <c r="J837" s="25">
        <f>VLOOKUP(A837,Sheet!B$3:G$2921,6,0)</f>
        <v>12580.95</v>
      </c>
      <c r="K837" s="26" t="e">
        <f t="shared" si="80"/>
        <v>#N/A</v>
      </c>
      <c r="L837" s="30">
        <f t="shared" si="81"/>
        <v>12580.95</v>
      </c>
      <c r="N837" t="s">
        <v>3026</v>
      </c>
      <c r="O837" t="s">
        <v>3912</v>
      </c>
      <c r="P837" t="s">
        <v>3910</v>
      </c>
      <c r="Q837">
        <v>3</v>
      </c>
      <c r="R837">
        <v>680.77</v>
      </c>
      <c r="S837">
        <v>2042.31</v>
      </c>
      <c r="V837" t="str">
        <f t="shared" si="82"/>
        <v>П3-11-3</v>
      </c>
      <c r="W837" t="e">
        <f t="shared" si="83"/>
        <v>#N/A</v>
      </c>
      <c r="X837" t="s">
        <v>3912</v>
      </c>
      <c r="Y837" s="7" t="s">
        <v>3910</v>
      </c>
      <c r="Z837" s="7">
        <v>3</v>
      </c>
      <c r="AA837" s="7">
        <v>680.77</v>
      </c>
      <c r="AB837" s="37">
        <v>2042.31</v>
      </c>
      <c r="AC837" s="37">
        <v>2042.31</v>
      </c>
    </row>
    <row r="838" spans="1:29" x14ac:dyDescent="0.2">
      <c r="A838" s="5" t="s">
        <v>2817</v>
      </c>
      <c r="B838" s="21" t="str">
        <f>VLOOKUP(A838,Sheet!B$3:G$2921,2,0)</f>
        <v>Труба гнучка гофрована з самозатухающого
ПВХ Ду=32 мм</v>
      </c>
      <c r="C838" s="22" t="str">
        <f>VLOOKUP(A838,Sheet!B$3:G$2921,3,0)</f>
        <v>м</v>
      </c>
      <c r="D838" s="23">
        <v>8.16</v>
      </c>
      <c r="E838" s="24" t="e">
        <f>VLOOKUP(A838,N$3:S$1271,4,FALSE)</f>
        <v>#N/A</v>
      </c>
      <c r="F838" s="30">
        <f t="shared" si="78"/>
        <v>8.16</v>
      </c>
      <c r="G838" s="25">
        <f>VLOOKUP(A838,Sheet!B$3:G$2921,5,0)</f>
        <v>22.59</v>
      </c>
      <c r="H838" s="24" t="e">
        <f>VLOOKUP(A838,N$3:S$1271,5,FALSE)</f>
        <v>#N/A</v>
      </c>
      <c r="I838" s="30">
        <f t="shared" si="79"/>
        <v>22.59</v>
      </c>
      <c r="J838" s="25">
        <f>VLOOKUP(A838,Sheet!B$3:G$2921,6,0)</f>
        <v>184.33</v>
      </c>
      <c r="K838" s="26" t="e">
        <f t="shared" si="80"/>
        <v>#N/A</v>
      </c>
      <c r="L838" s="30">
        <f t="shared" si="81"/>
        <v>184.33</v>
      </c>
      <c r="N838" t="s">
        <v>3027</v>
      </c>
      <c r="O838" t="s">
        <v>3913</v>
      </c>
      <c r="P838" t="s">
        <v>3910</v>
      </c>
      <c r="Q838">
        <v>11</v>
      </c>
      <c r="R838">
        <v>285.24</v>
      </c>
      <c r="S838">
        <v>3137.64</v>
      </c>
      <c r="V838" t="str">
        <f t="shared" si="82"/>
        <v>П3-11-5</v>
      </c>
      <c r="W838" t="e">
        <f t="shared" si="83"/>
        <v>#N/A</v>
      </c>
      <c r="X838" t="s">
        <v>3913</v>
      </c>
      <c r="Y838" s="7" t="s">
        <v>3910</v>
      </c>
      <c r="Z838" s="7">
        <v>11</v>
      </c>
      <c r="AA838" s="7">
        <v>285.24</v>
      </c>
      <c r="AB838" s="37">
        <v>3137.64</v>
      </c>
      <c r="AC838" s="37">
        <v>3137.64</v>
      </c>
    </row>
    <row r="839" spans="1:29" x14ac:dyDescent="0.2">
      <c r="A839" s="5" t="s">
        <v>2818</v>
      </c>
      <c r="B839" s="21" t="str">
        <f>VLOOKUP(A839,Sheet!B$3:G$2921,2,0)</f>
        <v>Труба гнучка гофрована з самозатухающого
ПВХ Ду=50 мм</v>
      </c>
      <c r="C839" s="22" t="str">
        <f>VLOOKUP(A839,Sheet!B$3:G$2921,3,0)</f>
        <v>м</v>
      </c>
      <c r="D839" s="23">
        <v>219.3</v>
      </c>
      <c r="E839" s="24" t="e">
        <f>VLOOKUP(A839,N$3:S$1271,4,FALSE)</f>
        <v>#N/A</v>
      </c>
      <c r="F839" s="30">
        <f t="shared" si="78"/>
        <v>219.3</v>
      </c>
      <c r="G839" s="25">
        <f>VLOOKUP(A839,Sheet!B$3:G$2921,5,0)</f>
        <v>27.86</v>
      </c>
      <c r="H839" s="24" t="e">
        <f>VLOOKUP(A839,N$3:S$1271,5,FALSE)</f>
        <v>#N/A</v>
      </c>
      <c r="I839" s="30">
        <f t="shared" si="79"/>
        <v>27.86</v>
      </c>
      <c r="J839" s="25">
        <f>VLOOKUP(A839,Sheet!B$3:G$2921,6,0)</f>
        <v>6109.7</v>
      </c>
      <c r="K839" s="26" t="e">
        <f t="shared" si="80"/>
        <v>#N/A</v>
      </c>
      <c r="L839" s="30">
        <f t="shared" si="81"/>
        <v>6109.7</v>
      </c>
      <c r="N839" t="s">
        <v>3028</v>
      </c>
      <c r="O839" t="s">
        <v>3914</v>
      </c>
      <c r="P839" t="s">
        <v>3915</v>
      </c>
      <c r="Q839">
        <v>6</v>
      </c>
      <c r="R839">
        <v>2662.24</v>
      </c>
      <c r="S839">
        <v>7986.72</v>
      </c>
      <c r="V839" t="str">
        <f t="shared" si="82"/>
        <v>П3-12-2</v>
      </c>
      <c r="W839" t="e">
        <f t="shared" si="83"/>
        <v>#N/A</v>
      </c>
      <c r="X839" t="s">
        <v>3914</v>
      </c>
      <c r="Y839" s="7" t="s">
        <v>3915</v>
      </c>
      <c r="Z839" s="7">
        <v>6</v>
      </c>
      <c r="AA839" s="7">
        <v>2662.24</v>
      </c>
      <c r="AB839" s="37">
        <v>7986.72</v>
      </c>
      <c r="AC839" s="37">
        <v>7986.72</v>
      </c>
    </row>
    <row r="840" spans="1:29" x14ac:dyDescent="0.2">
      <c r="A840" s="5" t="s">
        <v>2819</v>
      </c>
      <c r="B840" s="21" t="str">
        <f>VLOOKUP(A840,Sheet!B$3:G$2921,2,0)</f>
        <v>Труба гнучка гофрована з самозатухающого
ПВХ Ду=63 мм</v>
      </c>
      <c r="C840" s="22" t="str">
        <f>VLOOKUP(A840,Sheet!B$3:G$2921,3,0)</f>
        <v>м</v>
      </c>
      <c r="D840" s="23">
        <v>4.08</v>
      </c>
      <c r="E840" s="24" t="e">
        <f>VLOOKUP(A840,N$3:S$1271,4,FALSE)</f>
        <v>#N/A</v>
      </c>
      <c r="F840" s="30">
        <f t="shared" si="78"/>
        <v>4.08</v>
      </c>
      <c r="G840" s="25">
        <f>VLOOKUP(A840,Sheet!B$3:G$2921,5,0)</f>
        <v>35.78</v>
      </c>
      <c r="H840" s="24" t="e">
        <f>VLOOKUP(A840,N$3:S$1271,5,FALSE)</f>
        <v>#N/A</v>
      </c>
      <c r="I840" s="30">
        <f t="shared" si="79"/>
        <v>35.78</v>
      </c>
      <c r="J840" s="25">
        <f>VLOOKUP(A840,Sheet!B$3:G$2921,6,0)</f>
        <v>145.97999999999999</v>
      </c>
      <c r="K840" s="26" t="e">
        <f t="shared" si="80"/>
        <v>#N/A</v>
      </c>
      <c r="L840" s="30">
        <f t="shared" si="81"/>
        <v>145.97999999999999</v>
      </c>
      <c r="N840" t="s">
        <v>3029</v>
      </c>
      <c r="O840" t="s">
        <v>3916</v>
      </c>
      <c r="P840" t="s">
        <v>3910</v>
      </c>
      <c r="Q840">
        <v>3</v>
      </c>
      <c r="R840">
        <v>760.64</v>
      </c>
      <c r="S840">
        <v>2281.92</v>
      </c>
      <c r="V840" t="str">
        <f t="shared" si="82"/>
        <v>П3-13-2</v>
      </c>
      <c r="W840" t="e">
        <f t="shared" si="83"/>
        <v>#N/A</v>
      </c>
      <c r="X840" t="s">
        <v>3916</v>
      </c>
      <c r="Y840" s="7" t="s">
        <v>3910</v>
      </c>
      <c r="Z840" s="7">
        <v>3</v>
      </c>
      <c r="AA840" s="7">
        <v>760.64</v>
      </c>
      <c r="AB840" s="37">
        <v>2281.92</v>
      </c>
      <c r="AC840" s="37">
        <v>2281.92</v>
      </c>
    </row>
    <row r="841" spans="1:29" x14ac:dyDescent="0.2">
      <c r="A841" s="5" t="s">
        <v>2219</v>
      </c>
      <c r="B841" s="21" t="str">
        <f>VLOOKUP(A841,Sheet!B$3:G$2921,2,0)</f>
        <v>Кульовий  кран з муфтовими закінченнями
Ру до 1МПа  дiам. 63 мм VEEIV063E</v>
      </c>
      <c r="C841" s="22" t="str">
        <f>VLOOKUP(A841,Sheet!B$3:G$2921,3,0)</f>
        <v>шт</v>
      </c>
      <c r="D841" s="23">
        <v>1</v>
      </c>
      <c r="E841" s="24" t="e">
        <f>VLOOKUP(A841,N$3:S$1271,4,FALSE)</f>
        <v>#N/A</v>
      </c>
      <c r="F841" s="30">
        <f t="shared" si="78"/>
        <v>1</v>
      </c>
      <c r="G841" s="25">
        <f>VLOOKUP(A841,Sheet!B$3:G$2921,5,0)</f>
        <v>900.71</v>
      </c>
      <c r="H841" s="24" t="e">
        <f>VLOOKUP(A841,N$3:S$1271,5,FALSE)</f>
        <v>#N/A</v>
      </c>
      <c r="I841" s="30">
        <f t="shared" si="79"/>
        <v>900.71</v>
      </c>
      <c r="J841" s="25">
        <f>VLOOKUP(A841,Sheet!B$3:G$2921,6,0)</f>
        <v>900.71</v>
      </c>
      <c r="K841" s="26" t="e">
        <f t="shared" si="80"/>
        <v>#N/A</v>
      </c>
      <c r="L841" s="30">
        <f t="shared" si="81"/>
        <v>900.71</v>
      </c>
      <c r="N841" t="s">
        <v>3030</v>
      </c>
      <c r="O841" t="s">
        <v>3917</v>
      </c>
      <c r="P841" t="s">
        <v>3910</v>
      </c>
      <c r="Q841">
        <v>7</v>
      </c>
      <c r="R841">
        <v>855.72</v>
      </c>
      <c r="S841">
        <v>5990.04</v>
      </c>
      <c r="V841" t="str">
        <f t="shared" si="82"/>
        <v>П3-2-1</v>
      </c>
      <c r="W841" t="e">
        <f t="shared" si="83"/>
        <v>#N/A</v>
      </c>
      <c r="X841" t="s">
        <v>3917</v>
      </c>
      <c r="Y841" s="7" t="s">
        <v>3910</v>
      </c>
      <c r="Z841" s="7">
        <v>7</v>
      </c>
      <c r="AA841" s="7">
        <v>855.72</v>
      </c>
      <c r="AB841" s="37">
        <v>5990.04</v>
      </c>
      <c r="AC841" s="37">
        <v>5990.04</v>
      </c>
    </row>
    <row r="842" spans="1:29" x14ac:dyDescent="0.2">
      <c r="A842" s="5" t="s">
        <v>1015</v>
      </c>
      <c r="B842" s="21" t="str">
        <f>VLOOKUP(A842,Sheet!B$3:G$2921,2,0)</f>
        <v>Прохідний колектор</v>
      </c>
      <c r="C842" s="22" t="str">
        <f>VLOOKUP(A842,Sheet!B$3:G$2921,3,0)</f>
        <v>шт</v>
      </c>
      <c r="D842" s="23">
        <v>12</v>
      </c>
      <c r="E842" s="24" t="e">
        <f>VLOOKUP(A842,N$3:S$1271,4,FALSE)</f>
        <v>#N/A</v>
      </c>
      <c r="F842" s="30">
        <f t="shared" si="78"/>
        <v>12</v>
      </c>
      <c r="G842" s="25">
        <f>VLOOKUP(A842,Sheet!B$3:G$2921,5,0)</f>
        <v>1912.41</v>
      </c>
      <c r="H842" s="24" t="e">
        <f>VLOOKUP(A842,N$3:S$1271,5,FALSE)</f>
        <v>#N/A</v>
      </c>
      <c r="I842" s="30">
        <f t="shared" si="79"/>
        <v>1912.41</v>
      </c>
      <c r="J842" s="25">
        <f>VLOOKUP(A842,Sheet!B$3:G$2921,6,0)</f>
        <v>19124.099999999999</v>
      </c>
      <c r="K842" s="26" t="e">
        <f t="shared" si="80"/>
        <v>#N/A</v>
      </c>
      <c r="L842" s="30">
        <f t="shared" si="81"/>
        <v>19124.099999999999</v>
      </c>
      <c r="N842" t="s">
        <v>3031</v>
      </c>
      <c r="O842" t="s">
        <v>3918</v>
      </c>
      <c r="P842" t="s">
        <v>3919</v>
      </c>
      <c r="Q842">
        <v>9</v>
      </c>
      <c r="R842">
        <v>1806.52</v>
      </c>
      <c r="S842">
        <v>16258.68</v>
      </c>
      <c r="V842" t="str">
        <f t="shared" si="82"/>
        <v>П3-4-3</v>
      </c>
      <c r="W842" t="e">
        <f t="shared" si="83"/>
        <v>#N/A</v>
      </c>
      <c r="X842" t="s">
        <v>3918</v>
      </c>
      <c r="Y842" s="7" t="s">
        <v>3919</v>
      </c>
      <c r="Z842" s="7">
        <v>9</v>
      </c>
      <c r="AA842" s="7">
        <v>1806.52</v>
      </c>
      <c r="AB842" s="37">
        <v>16258.68</v>
      </c>
      <c r="AC842" s="37">
        <v>16258.68</v>
      </c>
    </row>
    <row r="843" spans="1:29" x14ac:dyDescent="0.2">
      <c r="A843" s="5" t="s">
        <v>880</v>
      </c>
      <c r="B843" s="21" t="str">
        <f>VLOOKUP(A843,Sheet!B$3:G$2921,2,0)</f>
        <v>Труба каналізаційна полівінілхлоридна для
внутрішньоі каналізаціі Dy50 "Wavin"</v>
      </c>
      <c r="C843" s="22" t="str">
        <f>VLOOKUP(A843,Sheet!B$3:G$2921,3,0)</f>
        <v>м</v>
      </c>
      <c r="D843" s="23">
        <v>18.962</v>
      </c>
      <c r="E843" s="24" t="e">
        <f>VLOOKUP(A843,N$3:S$1271,4,FALSE)</f>
        <v>#N/A</v>
      </c>
      <c r="F843" s="30">
        <f t="shared" si="78"/>
        <v>18.962</v>
      </c>
      <c r="G843" s="25">
        <f>VLOOKUP(A843,Sheet!B$3:G$2921,5,0)</f>
        <v>95.85</v>
      </c>
      <c r="H843" s="24" t="e">
        <f>VLOOKUP(A843,N$3:S$1271,5,FALSE)</f>
        <v>#N/A</v>
      </c>
      <c r="I843" s="30">
        <f t="shared" si="79"/>
        <v>95.85</v>
      </c>
      <c r="J843" s="25">
        <f>VLOOKUP(A843,Sheet!B$3:G$2921,6,0)</f>
        <v>1817.51</v>
      </c>
      <c r="K843" s="26" t="e">
        <f t="shared" si="80"/>
        <v>#N/A</v>
      </c>
      <c r="L843" s="30">
        <f t="shared" si="81"/>
        <v>1817.51</v>
      </c>
      <c r="N843" t="s">
        <v>3032</v>
      </c>
      <c r="O843" t="s">
        <v>3920</v>
      </c>
      <c r="P843" t="s">
        <v>3919</v>
      </c>
      <c r="Q843">
        <v>2</v>
      </c>
      <c r="R843">
        <v>4468.76</v>
      </c>
      <c r="S843">
        <v>8937.52</v>
      </c>
      <c r="V843" t="str">
        <f t="shared" si="82"/>
        <v>П3-4-4</v>
      </c>
      <c r="W843" t="e">
        <f t="shared" si="83"/>
        <v>#N/A</v>
      </c>
      <c r="X843" t="s">
        <v>3920</v>
      </c>
      <c r="Y843" s="7" t="s">
        <v>3919</v>
      </c>
      <c r="Z843" s="7">
        <v>2</v>
      </c>
      <c r="AA843" s="7">
        <v>4468.76</v>
      </c>
      <c r="AB843" s="37">
        <v>8937.52</v>
      </c>
      <c r="AC843" s="37">
        <v>8937.52</v>
      </c>
    </row>
    <row r="844" spans="1:29" x14ac:dyDescent="0.2">
      <c r="A844" s="5" t="s">
        <v>891</v>
      </c>
      <c r="B844" s="21" t="str">
        <f>VLOOKUP(A844,Sheet!B$3:G$2921,2,0)</f>
        <v>Труба каналізаційна полівінілхлоридна для
внутрішньоі каналізаціі Dy110 "Wavin"</v>
      </c>
      <c r="C844" s="22" t="str">
        <f>VLOOKUP(A844,Sheet!B$3:G$2921,3,0)</f>
        <v>м</v>
      </c>
      <c r="D844" s="23">
        <v>152.69399999999999</v>
      </c>
      <c r="E844" s="24" t="e">
        <f>VLOOKUP(A844,N$3:S$1271,4,FALSE)</f>
        <v>#N/A</v>
      </c>
      <c r="F844" s="30">
        <f t="shared" si="78"/>
        <v>152.69399999999999</v>
      </c>
      <c r="G844" s="25">
        <f>VLOOKUP(A844,Sheet!B$3:G$2921,5,0)</f>
        <v>291.24</v>
      </c>
      <c r="H844" s="24" t="e">
        <f>VLOOKUP(A844,N$3:S$1271,5,FALSE)</f>
        <v>#N/A</v>
      </c>
      <c r="I844" s="30">
        <f t="shared" si="79"/>
        <v>291.24</v>
      </c>
      <c r="J844" s="25">
        <f>VLOOKUP(A844,Sheet!B$3:G$2921,6,0)</f>
        <v>29065.75</v>
      </c>
      <c r="K844" s="26" t="e">
        <f t="shared" si="80"/>
        <v>#N/A</v>
      </c>
      <c r="L844" s="30">
        <f t="shared" si="81"/>
        <v>29065.75</v>
      </c>
      <c r="N844" t="s">
        <v>3033</v>
      </c>
      <c r="O844" t="s">
        <v>3921</v>
      </c>
      <c r="P844" t="s">
        <v>60</v>
      </c>
      <c r="Q844">
        <v>635</v>
      </c>
      <c r="R844">
        <v>95.32</v>
      </c>
      <c r="S844">
        <v>60528.2</v>
      </c>
      <c r="V844" t="str">
        <f t="shared" si="82"/>
        <v>ПР13-6070</v>
      </c>
      <c r="W844" t="e">
        <f t="shared" si="83"/>
        <v>#N/A</v>
      </c>
      <c r="X844" t="s">
        <v>3921</v>
      </c>
      <c r="Y844" s="7" t="s">
        <v>60</v>
      </c>
      <c r="Z844" s="7">
        <v>635</v>
      </c>
      <c r="AA844" s="7">
        <v>95.32</v>
      </c>
      <c r="AB844" s="37">
        <v>60528.2</v>
      </c>
      <c r="AC844" s="37">
        <v>60528.2</v>
      </c>
    </row>
    <row r="845" spans="1:29" x14ac:dyDescent="0.2">
      <c r="A845" s="5" t="s">
        <v>884</v>
      </c>
      <c r="B845" s="21" t="str">
        <f>VLOOKUP(A845,Sheet!B$3:G$2921,2,0)</f>
        <v>Відвід 45град. Dy 50 мм Wavin</v>
      </c>
      <c r="C845" s="22" t="str">
        <f>VLOOKUP(A845,Sheet!B$3:G$2921,3,0)</f>
        <v>шт</v>
      </c>
      <c r="D845" s="23">
        <v>7</v>
      </c>
      <c r="E845" s="24" t="e">
        <f>VLOOKUP(A845,N$3:S$1271,4,FALSE)</f>
        <v>#N/A</v>
      </c>
      <c r="F845" s="30">
        <f t="shared" si="78"/>
        <v>7</v>
      </c>
      <c r="G845" s="25">
        <f>VLOOKUP(A845,Sheet!B$3:G$2921,5,0)</f>
        <v>34.68</v>
      </c>
      <c r="H845" s="24" t="e">
        <f>VLOOKUP(A845,N$3:S$1271,5,FALSE)</f>
        <v>#N/A</v>
      </c>
      <c r="I845" s="30">
        <f t="shared" si="79"/>
        <v>34.68</v>
      </c>
      <c r="J845" s="25">
        <f>VLOOKUP(A845,Sheet!B$3:G$2921,6,0)</f>
        <v>242.76</v>
      </c>
      <c r="K845" s="26" t="e">
        <f t="shared" si="80"/>
        <v>#N/A</v>
      </c>
      <c r="L845" s="30">
        <f t="shared" si="81"/>
        <v>242.76</v>
      </c>
      <c r="N845" t="s">
        <v>3034</v>
      </c>
      <c r="O845" t="s">
        <v>3922</v>
      </c>
      <c r="P845" t="s">
        <v>60</v>
      </c>
      <c r="Q845">
        <v>635</v>
      </c>
      <c r="R845">
        <v>28.93</v>
      </c>
      <c r="S845">
        <v>18370.55</v>
      </c>
      <c r="V845" t="str">
        <f t="shared" si="82"/>
        <v>ПР13-8029</v>
      </c>
      <c r="W845" t="e">
        <f t="shared" si="83"/>
        <v>#N/A</v>
      </c>
      <c r="X845" t="s">
        <v>3922</v>
      </c>
      <c r="Y845" s="7" t="s">
        <v>60</v>
      </c>
      <c r="Z845" s="7">
        <v>635</v>
      </c>
      <c r="AA845" s="7">
        <v>28.93</v>
      </c>
      <c r="AB845" s="37">
        <v>18370.55</v>
      </c>
      <c r="AC845" s="37">
        <v>18370.55</v>
      </c>
    </row>
    <row r="846" spans="1:29" x14ac:dyDescent="0.2">
      <c r="A846" s="5" t="s">
        <v>894</v>
      </c>
      <c r="B846" s="21" t="str">
        <f>VLOOKUP(A846,Sheet!B$3:G$2921,2,0)</f>
        <v>Відвід 45град. Dy 110 мм Wavin</v>
      </c>
      <c r="C846" s="22" t="str">
        <f>VLOOKUP(A846,Sheet!B$3:G$2921,3,0)</f>
        <v>шт</v>
      </c>
      <c r="D846" s="23">
        <v>60</v>
      </c>
      <c r="E846" s="24" t="e">
        <f>VLOOKUP(A846,N$3:S$1271,4,FALSE)</f>
        <v>#N/A</v>
      </c>
      <c r="F846" s="30">
        <f t="shared" si="78"/>
        <v>60</v>
      </c>
      <c r="G846" s="25">
        <f>VLOOKUP(A846,Sheet!B$3:G$2921,5,0)</f>
        <v>107.61</v>
      </c>
      <c r="H846" s="24" t="e">
        <f>VLOOKUP(A846,N$3:S$1271,5,FALSE)</f>
        <v>#N/A</v>
      </c>
      <c r="I846" s="30">
        <f t="shared" si="79"/>
        <v>107.61</v>
      </c>
      <c r="J846" s="25">
        <f>VLOOKUP(A846,Sheet!B$3:G$2921,6,0)</f>
        <v>2582.64</v>
      </c>
      <c r="K846" s="26" t="e">
        <f t="shared" si="80"/>
        <v>#N/A</v>
      </c>
      <c r="L846" s="30">
        <f t="shared" si="81"/>
        <v>2582.64</v>
      </c>
      <c r="N846" t="s">
        <v>3035</v>
      </c>
      <c r="O846" t="s">
        <v>3923</v>
      </c>
      <c r="P846" t="s">
        <v>3924</v>
      </c>
      <c r="Q846">
        <v>19.2</v>
      </c>
      <c r="R846">
        <v>254.14</v>
      </c>
      <c r="S846">
        <v>459.99</v>
      </c>
      <c r="V846" t="str">
        <f t="shared" si="82"/>
        <v>ПР26-5004</v>
      </c>
      <c r="W846" t="e">
        <f t="shared" si="83"/>
        <v>#N/A</v>
      </c>
      <c r="X846" t="s">
        <v>3923</v>
      </c>
      <c r="Y846" s="7" t="s">
        <v>3924</v>
      </c>
      <c r="Z846" s="7">
        <v>19.2</v>
      </c>
      <c r="AA846" s="7">
        <v>254.14</v>
      </c>
      <c r="AB846" s="37">
        <v>459.99</v>
      </c>
      <c r="AC846" s="37">
        <v>459.99</v>
      </c>
    </row>
    <row r="847" spans="1:29" x14ac:dyDescent="0.2">
      <c r="A847" s="5" t="s">
        <v>886</v>
      </c>
      <c r="B847" s="21" t="str">
        <f>VLOOKUP(A847,Sheet!B$3:G$2921,2,0)</f>
        <v>Відвід 87'30 град. Dy 50 мм Wavin</v>
      </c>
      <c r="C847" s="22" t="str">
        <f>VLOOKUP(A847,Sheet!B$3:G$2921,3,0)</f>
        <v>шт</v>
      </c>
      <c r="D847" s="23">
        <v>8</v>
      </c>
      <c r="E847" s="24" t="e">
        <f>VLOOKUP(A847,N$3:S$1271,4,FALSE)</f>
        <v>#N/A</v>
      </c>
      <c r="F847" s="30">
        <f t="shared" si="78"/>
        <v>8</v>
      </c>
      <c r="G847" s="25">
        <f>VLOOKUP(A847,Sheet!B$3:G$2921,5,0)</f>
        <v>46.19</v>
      </c>
      <c r="H847" s="24" t="e">
        <f>VLOOKUP(A847,N$3:S$1271,5,FALSE)</f>
        <v>#N/A</v>
      </c>
      <c r="I847" s="30">
        <f t="shared" si="79"/>
        <v>46.19</v>
      </c>
      <c r="J847" s="25">
        <f>VLOOKUP(A847,Sheet!B$3:G$2921,6,0)</f>
        <v>369.52</v>
      </c>
      <c r="K847" s="26" t="e">
        <f t="shared" si="80"/>
        <v>#N/A</v>
      </c>
      <c r="L847" s="30">
        <f t="shared" si="81"/>
        <v>369.52</v>
      </c>
      <c r="N847" t="s">
        <v>3036</v>
      </c>
      <c r="O847" t="s">
        <v>3925</v>
      </c>
      <c r="P847" t="s">
        <v>43</v>
      </c>
      <c r="Q847">
        <v>22.594999999999999</v>
      </c>
      <c r="R847">
        <v>3024.42</v>
      </c>
      <c r="S847">
        <v>10910.6</v>
      </c>
      <c r="V847" t="str">
        <f t="shared" si="82"/>
        <v>РН11-50-2</v>
      </c>
      <c r="W847" t="e">
        <f t="shared" si="83"/>
        <v>#N/A</v>
      </c>
      <c r="X847" t="s">
        <v>3925</v>
      </c>
      <c r="Y847" s="7" t="s">
        <v>43</v>
      </c>
      <c r="Z847" s="7">
        <v>22.594999999999999</v>
      </c>
      <c r="AA847" s="7">
        <v>3024.42</v>
      </c>
      <c r="AB847" s="37">
        <v>10910.6</v>
      </c>
      <c r="AC847" s="37">
        <v>10910.6</v>
      </c>
    </row>
    <row r="848" spans="1:29" x14ac:dyDescent="0.2">
      <c r="A848" s="5" t="s">
        <v>896</v>
      </c>
      <c r="B848" s="21" t="str">
        <f>VLOOKUP(A848,Sheet!B$3:G$2921,2,0)</f>
        <v>Відвід 22'30 град.Dy110 мм Wavin</v>
      </c>
      <c r="C848" s="22" t="str">
        <f>VLOOKUP(A848,Sheet!B$3:G$2921,3,0)</f>
        <v>шт</v>
      </c>
      <c r="D848" s="23">
        <v>10</v>
      </c>
      <c r="E848" s="24" t="e">
        <f>VLOOKUP(A848,N$3:S$1271,4,FALSE)</f>
        <v>#N/A</v>
      </c>
      <c r="F848" s="30">
        <f t="shared" si="78"/>
        <v>10</v>
      </c>
      <c r="G848" s="25">
        <f>VLOOKUP(A848,Sheet!B$3:G$2921,5,0)</f>
        <v>97.01</v>
      </c>
      <c r="H848" s="24" t="e">
        <f>VLOOKUP(A848,N$3:S$1271,5,FALSE)</f>
        <v>#N/A</v>
      </c>
      <c r="I848" s="30">
        <f t="shared" si="79"/>
        <v>97.01</v>
      </c>
      <c r="J848" s="25">
        <f>VLOOKUP(A848,Sheet!B$3:G$2921,6,0)</f>
        <v>388.04</v>
      </c>
      <c r="K848" s="26" t="e">
        <f t="shared" si="80"/>
        <v>#N/A</v>
      </c>
      <c r="L848" s="30">
        <f t="shared" si="81"/>
        <v>388.04</v>
      </c>
      <c r="N848" t="s">
        <v>3037</v>
      </c>
      <c r="O848" t="s">
        <v>3926</v>
      </c>
      <c r="P848" t="s">
        <v>43</v>
      </c>
      <c r="Q848">
        <v>23.832599999999999</v>
      </c>
      <c r="R848">
        <v>537.98</v>
      </c>
      <c r="S848">
        <v>12821.46</v>
      </c>
      <c r="V848" t="str">
        <f t="shared" si="82"/>
        <v>РН12-36-5прим</v>
      </c>
      <c r="W848" t="e">
        <f t="shared" si="83"/>
        <v>#N/A</v>
      </c>
      <c r="X848" t="s">
        <v>3926</v>
      </c>
      <c r="Y848" s="7" t="s">
        <v>43</v>
      </c>
      <c r="Z848" s="7">
        <v>23.832599999999999</v>
      </c>
      <c r="AA848" s="7">
        <v>537.98</v>
      </c>
      <c r="AB848" s="37">
        <v>12821.46</v>
      </c>
      <c r="AC848" s="37">
        <v>12821.46</v>
      </c>
    </row>
    <row r="849" spans="1:29" x14ac:dyDescent="0.2">
      <c r="A849" s="5" t="s">
        <v>899</v>
      </c>
      <c r="B849" s="21" t="str">
        <f>VLOOKUP(A849,Sheet!B$3:G$2921,2,0)</f>
        <v>Трiйник 45град. Dy110/Dy50 Wavin</v>
      </c>
      <c r="C849" s="22" t="str">
        <f>VLOOKUP(A849,Sheet!B$3:G$2921,3,0)</f>
        <v>шт</v>
      </c>
      <c r="D849" s="23">
        <v>1</v>
      </c>
      <c r="E849" s="24" t="e">
        <f>VLOOKUP(A849,N$3:S$1271,4,FALSE)</f>
        <v>#N/A</v>
      </c>
      <c r="F849" s="30">
        <f t="shared" si="78"/>
        <v>1</v>
      </c>
      <c r="G849" s="25">
        <f>VLOOKUP(A849,Sheet!B$3:G$2921,5,0)</f>
        <v>133.97</v>
      </c>
      <c r="H849" s="24" t="e">
        <f>VLOOKUP(A849,N$3:S$1271,5,FALSE)</f>
        <v>#N/A</v>
      </c>
      <c r="I849" s="30">
        <f t="shared" si="79"/>
        <v>133.97</v>
      </c>
      <c r="J849" s="25">
        <f>VLOOKUP(A849,Sheet!B$3:G$2921,6,0)</f>
        <v>133.97</v>
      </c>
      <c r="K849" s="26" t="e">
        <f t="shared" si="80"/>
        <v>#N/A</v>
      </c>
      <c r="L849" s="30">
        <f t="shared" si="81"/>
        <v>133.97</v>
      </c>
      <c r="N849" t="s">
        <v>3038</v>
      </c>
      <c r="O849" t="s">
        <v>3927</v>
      </c>
      <c r="P849" t="s">
        <v>43</v>
      </c>
      <c r="Q849">
        <v>9.9768000000000008</v>
      </c>
      <c r="R849">
        <v>4670.66</v>
      </c>
      <c r="S849">
        <v>2005.11</v>
      </c>
      <c r="V849" t="str">
        <f t="shared" si="82"/>
        <v>РН13-15-5</v>
      </c>
      <c r="W849" t="e">
        <f t="shared" si="83"/>
        <v>#N/A</v>
      </c>
      <c r="X849" t="s">
        <v>3927</v>
      </c>
      <c r="Y849" s="7" t="s">
        <v>43</v>
      </c>
      <c r="Z849" s="7">
        <v>9.9768000000000008</v>
      </c>
      <c r="AA849" s="7">
        <v>4670.66</v>
      </c>
      <c r="AB849" s="37">
        <v>2005.11</v>
      </c>
      <c r="AC849" s="37">
        <v>2005.11</v>
      </c>
    </row>
    <row r="850" spans="1:29" x14ac:dyDescent="0.2">
      <c r="A850" s="5" t="s">
        <v>901</v>
      </c>
      <c r="B850" s="21" t="str">
        <f>VLOOKUP(A850,Sheet!B$3:G$2921,2,0)</f>
        <v>Трiйник 45град. Dy110/Dy110 Wavin</v>
      </c>
      <c r="C850" s="22" t="str">
        <f>VLOOKUP(A850,Sheet!B$3:G$2921,3,0)</f>
        <v>шт</v>
      </c>
      <c r="D850" s="23">
        <v>13</v>
      </c>
      <c r="E850" s="24" t="e">
        <f>VLOOKUP(A850,N$3:S$1271,4,FALSE)</f>
        <v>#N/A</v>
      </c>
      <c r="F850" s="30">
        <f t="shared" si="78"/>
        <v>13</v>
      </c>
      <c r="G850" s="25">
        <f>VLOOKUP(A850,Sheet!B$3:G$2921,5,0)</f>
        <v>191.72</v>
      </c>
      <c r="H850" s="24" t="e">
        <f>VLOOKUP(A850,N$3:S$1271,5,FALSE)</f>
        <v>#N/A</v>
      </c>
      <c r="I850" s="30">
        <f t="shared" si="79"/>
        <v>191.72</v>
      </c>
      <c r="J850" s="25">
        <f>VLOOKUP(A850,Sheet!B$3:G$2921,6,0)</f>
        <v>2492.36</v>
      </c>
      <c r="K850" s="26" t="e">
        <f t="shared" si="80"/>
        <v>#N/A</v>
      </c>
      <c r="L850" s="30">
        <f t="shared" si="81"/>
        <v>2492.36</v>
      </c>
      <c r="N850" t="s">
        <v>3039</v>
      </c>
      <c r="O850" t="s">
        <v>3928</v>
      </c>
      <c r="P850" t="s">
        <v>83</v>
      </c>
      <c r="Q850">
        <v>11</v>
      </c>
      <c r="R850">
        <v>4068.82</v>
      </c>
      <c r="S850">
        <v>44757.02</v>
      </c>
      <c r="V850" t="str">
        <f t="shared" si="82"/>
        <v>РН15-19-1</v>
      </c>
      <c r="W850" t="e">
        <f t="shared" si="83"/>
        <v>#N/A</v>
      </c>
      <c r="X850" t="s">
        <v>3928</v>
      </c>
      <c r="Y850" s="7" t="s">
        <v>83</v>
      </c>
      <c r="Z850" s="7">
        <v>11</v>
      </c>
      <c r="AA850" s="7">
        <v>4068.82</v>
      </c>
      <c r="AB850" s="37">
        <v>44757.02</v>
      </c>
      <c r="AC850" s="37">
        <v>44757.02</v>
      </c>
    </row>
    <row r="851" spans="1:29" x14ac:dyDescent="0.2">
      <c r="A851" s="5" t="s">
        <v>903</v>
      </c>
      <c r="B851" s="21" t="str">
        <f>VLOOKUP(A851,Sheet!B$3:G$2921,2,0)</f>
        <v>Трiйник 87'30 град. Dy110/Dy50 Wavin</v>
      </c>
      <c r="C851" s="22" t="str">
        <f>VLOOKUP(A851,Sheet!B$3:G$2921,3,0)</f>
        <v>шт</v>
      </c>
      <c r="D851" s="23">
        <v>3</v>
      </c>
      <c r="E851" s="24" t="e">
        <f>VLOOKUP(A851,N$3:S$1271,4,FALSE)</f>
        <v>#N/A</v>
      </c>
      <c r="F851" s="30">
        <f t="shared" si="78"/>
        <v>3</v>
      </c>
      <c r="G851" s="25">
        <f>VLOOKUP(A851,Sheet!B$3:G$2921,5,0)</f>
        <v>133.86000000000001</v>
      </c>
      <c r="H851" s="24" t="e">
        <f>VLOOKUP(A851,N$3:S$1271,5,FALSE)</f>
        <v>#N/A</v>
      </c>
      <c r="I851" s="30">
        <f t="shared" si="79"/>
        <v>133.86000000000001</v>
      </c>
      <c r="J851" s="25">
        <f>VLOOKUP(A851,Sheet!B$3:G$2921,6,0)</f>
        <v>267.72000000000003</v>
      </c>
      <c r="K851" s="26" t="e">
        <f t="shared" si="80"/>
        <v>#N/A</v>
      </c>
      <c r="L851" s="30">
        <f t="shared" si="81"/>
        <v>267.72000000000003</v>
      </c>
      <c r="N851" t="s">
        <v>3040</v>
      </c>
      <c r="O851" t="s">
        <v>3929</v>
      </c>
      <c r="P851" t="s">
        <v>13</v>
      </c>
      <c r="Q851">
        <v>2.9535</v>
      </c>
      <c r="R851">
        <v>17760.43</v>
      </c>
      <c r="S851">
        <v>52455.43</v>
      </c>
      <c r="V851" t="str">
        <f t="shared" si="82"/>
        <v>РН18-1-5</v>
      </c>
      <c r="W851" t="e">
        <f t="shared" si="83"/>
        <v>#N/A</v>
      </c>
      <c r="X851" t="s">
        <v>3929</v>
      </c>
      <c r="Y851" s="7" t="s">
        <v>13</v>
      </c>
      <c r="Z851" s="7">
        <v>2.9535</v>
      </c>
      <c r="AA851" s="7">
        <v>17760.43</v>
      </c>
      <c r="AB851" s="37">
        <v>52455.43</v>
      </c>
      <c r="AC851" s="37">
        <v>52455.43</v>
      </c>
    </row>
    <row r="852" spans="1:29" x14ac:dyDescent="0.2">
      <c r="A852" s="5" t="s">
        <v>905</v>
      </c>
      <c r="B852" s="21" t="str">
        <f>VLOOKUP(A852,Sheet!B$3:G$2921,2,0)</f>
        <v>Трiйник 87'30 град. Dy110/Dy110 Wavin</v>
      </c>
      <c r="C852" s="22" t="str">
        <f>VLOOKUP(A852,Sheet!B$3:G$2921,3,0)</f>
        <v>шт</v>
      </c>
      <c r="D852" s="23">
        <v>25</v>
      </c>
      <c r="E852" s="24" t="e">
        <f>VLOOKUP(A852,N$3:S$1271,4,FALSE)</f>
        <v>#N/A</v>
      </c>
      <c r="F852" s="30">
        <f t="shared" si="78"/>
        <v>25</v>
      </c>
      <c r="G852" s="25">
        <f>VLOOKUP(A852,Sheet!B$3:G$2921,5,0)</f>
        <v>196.83</v>
      </c>
      <c r="H852" s="24" t="e">
        <f>VLOOKUP(A852,N$3:S$1271,5,FALSE)</f>
        <v>#N/A</v>
      </c>
      <c r="I852" s="30">
        <f t="shared" si="79"/>
        <v>196.83</v>
      </c>
      <c r="J852" s="25">
        <f>VLOOKUP(A852,Sheet!B$3:G$2921,6,0)</f>
        <v>2952.45</v>
      </c>
      <c r="K852" s="26" t="e">
        <f t="shared" si="80"/>
        <v>#N/A</v>
      </c>
      <c r="L852" s="30">
        <f t="shared" si="81"/>
        <v>2952.45</v>
      </c>
      <c r="N852" t="s">
        <v>3041</v>
      </c>
      <c r="O852" t="s">
        <v>3930</v>
      </c>
      <c r="P852" t="s">
        <v>69</v>
      </c>
      <c r="Q852">
        <v>368</v>
      </c>
      <c r="R852">
        <v>256.54000000000002</v>
      </c>
      <c r="S852">
        <v>94406.720000000001</v>
      </c>
      <c r="V852" t="str">
        <f t="shared" si="82"/>
        <v>РН18-30-1</v>
      </c>
      <c r="W852" t="e">
        <f t="shared" si="83"/>
        <v>#N/A</v>
      </c>
      <c r="X852" t="s">
        <v>3930</v>
      </c>
      <c r="Y852" s="7" t="s">
        <v>69</v>
      </c>
      <c r="Z852" s="7">
        <v>368</v>
      </c>
      <c r="AA852" s="7">
        <v>256.54000000000002</v>
      </c>
      <c r="AB852" s="37">
        <v>94406.720000000001</v>
      </c>
      <c r="AC852" s="37">
        <v>94406.720000000001</v>
      </c>
    </row>
    <row r="853" spans="1:29" x14ac:dyDescent="0.2">
      <c r="A853" s="5" t="s">
        <v>907</v>
      </c>
      <c r="B853" s="21" t="str">
        <f>VLOOKUP(A853,Sheet!B$3:G$2921,2,0)</f>
        <v>Хрестовина одноплоскісна 67_30
110/110/110 Wavin</v>
      </c>
      <c r="C853" s="22" t="str">
        <f>VLOOKUP(A853,Sheet!B$3:G$2921,3,0)</f>
        <v>шт</v>
      </c>
      <c r="D853" s="23">
        <v>2</v>
      </c>
      <c r="E853" s="24" t="e">
        <f>VLOOKUP(A853,N$3:S$1271,4,FALSE)</f>
        <v>#N/A</v>
      </c>
      <c r="F853" s="30">
        <f t="shared" si="78"/>
        <v>2</v>
      </c>
      <c r="G853" s="25">
        <f>VLOOKUP(A853,Sheet!B$3:G$2921,5,0)</f>
        <v>309.47000000000003</v>
      </c>
      <c r="H853" s="24" t="e">
        <f>VLOOKUP(A853,N$3:S$1271,5,FALSE)</f>
        <v>#N/A</v>
      </c>
      <c r="I853" s="30">
        <f t="shared" si="79"/>
        <v>309.47000000000003</v>
      </c>
      <c r="J853" s="25">
        <f>VLOOKUP(A853,Sheet!B$3:G$2921,6,0)</f>
        <v>618.94000000000005</v>
      </c>
      <c r="K853" s="26" t="e">
        <f t="shared" si="80"/>
        <v>#N/A</v>
      </c>
      <c r="L853" s="30">
        <f t="shared" si="81"/>
        <v>618.94000000000005</v>
      </c>
      <c r="N853" t="s">
        <v>4868</v>
      </c>
      <c r="O853" t="s">
        <v>3931</v>
      </c>
      <c r="P853" t="s">
        <v>43</v>
      </c>
      <c r="Q853">
        <v>5.45</v>
      </c>
      <c r="R853">
        <v>6734.34</v>
      </c>
      <c r="S853">
        <v>36702.15</v>
      </c>
      <c r="V853" t="str">
        <f t="shared" si="82"/>
        <v>РН18-49-1кдем.=0,8</v>
      </c>
      <c r="W853" t="e">
        <f t="shared" si="83"/>
        <v>#N/A</v>
      </c>
      <c r="X853" t="s">
        <v>3931</v>
      </c>
      <c r="Y853" s="7" t="s">
        <v>43</v>
      </c>
      <c r="Z853" s="7">
        <v>5.45</v>
      </c>
      <c r="AA853" s="7">
        <v>6734.34</v>
      </c>
      <c r="AB853" s="37">
        <v>36702.15</v>
      </c>
      <c r="AC853" s="37">
        <v>36702.15</v>
      </c>
    </row>
    <row r="854" spans="1:29" x14ac:dyDescent="0.2">
      <c r="A854" s="5" t="s">
        <v>909</v>
      </c>
      <c r="B854" s="21" t="str">
        <f>VLOOKUP(A854,Sheet!B$3:G$2921,2,0)</f>
        <v>Перехiд Dy110/Dy50 Wavin</v>
      </c>
      <c r="C854" s="22" t="str">
        <f>VLOOKUP(A854,Sheet!B$3:G$2921,3,0)</f>
        <v>шт</v>
      </c>
      <c r="D854" s="23">
        <v>8</v>
      </c>
      <c r="E854" s="24" t="e">
        <f>VLOOKUP(A854,N$3:S$1271,4,FALSE)</f>
        <v>#N/A</v>
      </c>
      <c r="F854" s="30">
        <f t="shared" si="78"/>
        <v>8</v>
      </c>
      <c r="G854" s="25">
        <f>VLOOKUP(A854,Sheet!B$3:G$2921,5,0)</f>
        <v>69.33</v>
      </c>
      <c r="H854" s="24" t="e">
        <f>VLOOKUP(A854,N$3:S$1271,5,FALSE)</f>
        <v>#N/A</v>
      </c>
      <c r="I854" s="30">
        <f t="shared" si="79"/>
        <v>69.33</v>
      </c>
      <c r="J854" s="25">
        <f>VLOOKUP(A854,Sheet!B$3:G$2921,6,0)</f>
        <v>485.31</v>
      </c>
      <c r="K854" s="26" t="e">
        <f t="shared" si="80"/>
        <v>#N/A</v>
      </c>
      <c r="L854" s="30">
        <f t="shared" si="81"/>
        <v>485.31</v>
      </c>
      <c r="N854" t="s">
        <v>1906</v>
      </c>
      <c r="O854" t="s">
        <v>3932</v>
      </c>
      <c r="P854" t="s">
        <v>48</v>
      </c>
      <c r="Q854">
        <v>10.815</v>
      </c>
      <c r="R854">
        <v>286.61</v>
      </c>
      <c r="S854">
        <v>3099.69</v>
      </c>
      <c r="V854" s="33" t="str">
        <f t="shared" si="82"/>
        <v>РН19-1-2</v>
      </c>
      <c r="W854" s="33" t="str">
        <f t="shared" si="83"/>
        <v>РН19-1-2</v>
      </c>
      <c r="X854" s="33" t="s">
        <v>3932</v>
      </c>
      <c r="Y854" s="34" t="s">
        <v>48</v>
      </c>
      <c r="Z854" s="34">
        <v>10.815</v>
      </c>
      <c r="AA854" s="34">
        <v>286.61</v>
      </c>
      <c r="AB854" s="34">
        <v>3099.69</v>
      </c>
      <c r="AC854" s="34">
        <v>0</v>
      </c>
    </row>
    <row r="855" spans="1:29" x14ac:dyDescent="0.2">
      <c r="A855" s="5" t="s">
        <v>915</v>
      </c>
      <c r="B855" s="21" t="str">
        <f>VLOOKUP(A855,Sheet!B$3:G$2921,2,0)</f>
        <v>Ревiзiя Dy 110 Wavin</v>
      </c>
      <c r="C855" s="22" t="str">
        <f>VLOOKUP(A855,Sheet!B$3:G$2921,3,0)</f>
        <v>шт</v>
      </c>
      <c r="D855" s="23">
        <v>14</v>
      </c>
      <c r="E855" s="24" t="e">
        <f>VLOOKUP(A855,N$3:S$1271,4,FALSE)</f>
        <v>#N/A</v>
      </c>
      <c r="F855" s="30">
        <f t="shared" si="78"/>
        <v>14</v>
      </c>
      <c r="G855" s="25">
        <f>VLOOKUP(A855,Sheet!B$3:G$2921,5,0)</f>
        <v>240.55</v>
      </c>
      <c r="H855" s="24" t="e">
        <f>VLOOKUP(A855,N$3:S$1271,5,FALSE)</f>
        <v>#N/A</v>
      </c>
      <c r="I855" s="30">
        <f t="shared" si="79"/>
        <v>240.55</v>
      </c>
      <c r="J855" s="25">
        <f>VLOOKUP(A855,Sheet!B$3:G$2921,6,0)</f>
        <v>1924.4</v>
      </c>
      <c r="K855" s="26" t="e">
        <f t="shared" si="80"/>
        <v>#N/A</v>
      </c>
      <c r="L855" s="30">
        <f t="shared" si="81"/>
        <v>1924.4</v>
      </c>
      <c r="N855" t="s">
        <v>3042</v>
      </c>
      <c r="O855" t="s">
        <v>3933</v>
      </c>
      <c r="P855" t="s">
        <v>793</v>
      </c>
      <c r="Q855">
        <v>0.4</v>
      </c>
      <c r="R855">
        <v>597.89</v>
      </c>
      <c r="S855">
        <v>239.16</v>
      </c>
      <c r="V855" t="str">
        <f t="shared" si="82"/>
        <v>РН20-25-13</v>
      </c>
      <c r="W855" t="e">
        <f t="shared" si="83"/>
        <v>#N/A</v>
      </c>
      <c r="X855" t="s">
        <v>3933</v>
      </c>
      <c r="Y855" s="7" t="s">
        <v>793</v>
      </c>
      <c r="Z855" s="7">
        <v>0.4</v>
      </c>
      <c r="AA855" s="7">
        <v>597.89</v>
      </c>
      <c r="AB855" s="37">
        <v>239.16</v>
      </c>
      <c r="AC855" s="37">
        <v>239.16</v>
      </c>
    </row>
    <row r="856" spans="1:29" x14ac:dyDescent="0.2">
      <c r="A856" s="5" t="s">
        <v>911</v>
      </c>
      <c r="B856" s="21" t="str">
        <f>VLOOKUP(A856,Sheet!B$3:G$2921,2,0)</f>
        <v>Заглушка iз ПВХ дiам. 110 мм Wavin</v>
      </c>
      <c r="C856" s="22" t="str">
        <f>VLOOKUP(A856,Sheet!B$3:G$2921,3,0)</f>
        <v>шт</v>
      </c>
      <c r="D856" s="23">
        <v>10</v>
      </c>
      <c r="E856" s="24" t="e">
        <f>VLOOKUP(A856,N$3:S$1271,4,FALSE)</f>
        <v>#N/A</v>
      </c>
      <c r="F856" s="30">
        <f t="shared" si="78"/>
        <v>10</v>
      </c>
      <c r="G856" s="25">
        <f>VLOOKUP(A856,Sheet!B$3:G$2921,5,0)</f>
        <v>48.54</v>
      </c>
      <c r="H856" s="24" t="e">
        <f>VLOOKUP(A856,N$3:S$1271,5,FALSE)</f>
        <v>#N/A</v>
      </c>
      <c r="I856" s="30">
        <f t="shared" si="79"/>
        <v>48.54</v>
      </c>
      <c r="J856" s="25">
        <f>VLOOKUP(A856,Sheet!B$3:G$2921,6,0)</f>
        <v>388.32</v>
      </c>
      <c r="K856" s="26" t="e">
        <f t="shared" si="80"/>
        <v>#N/A</v>
      </c>
      <c r="L856" s="30">
        <f t="shared" si="81"/>
        <v>388.32</v>
      </c>
      <c r="N856" t="s">
        <v>3043</v>
      </c>
      <c r="O856" t="s">
        <v>3934</v>
      </c>
      <c r="P856" t="s">
        <v>793</v>
      </c>
      <c r="Q856">
        <v>4.2</v>
      </c>
      <c r="R856">
        <v>772.11</v>
      </c>
      <c r="S856">
        <v>2934.02</v>
      </c>
      <c r="V856" t="str">
        <f t="shared" si="82"/>
        <v>РН20-25-14</v>
      </c>
      <c r="W856" t="e">
        <f t="shared" si="83"/>
        <v>#N/A</v>
      </c>
      <c r="X856" t="s">
        <v>3934</v>
      </c>
      <c r="Y856" s="7" t="s">
        <v>793</v>
      </c>
      <c r="Z856" s="7">
        <v>4.2</v>
      </c>
      <c r="AA856" s="7">
        <v>772.11</v>
      </c>
      <c r="AB856" s="37">
        <v>2934.02</v>
      </c>
      <c r="AC856" s="37">
        <v>2934.02</v>
      </c>
    </row>
    <row r="857" spans="1:29" x14ac:dyDescent="0.2">
      <c r="A857" s="5" t="s">
        <v>919</v>
      </c>
      <c r="B857" s="21" t="str">
        <f>VLOOKUP(A857,Sheet!B$3:G$2921,2,0)</f>
        <v>Трап до каналiзацiйних труб iз
полiпропiлену дiам. 50 мм</v>
      </c>
      <c r="C857" s="22" t="str">
        <f>VLOOKUP(A857,Sheet!B$3:G$2921,3,0)</f>
        <v>шт</v>
      </c>
      <c r="D857" s="23">
        <v>2</v>
      </c>
      <c r="E857" s="24" t="e">
        <f>VLOOKUP(A857,N$3:S$1271,4,FALSE)</f>
        <v>#N/A</v>
      </c>
      <c r="F857" s="30">
        <f t="shared" si="78"/>
        <v>2</v>
      </c>
      <c r="G857" s="25">
        <f>VLOOKUP(A857,Sheet!B$3:G$2921,5,0)</f>
        <v>116.04</v>
      </c>
      <c r="H857" s="24" t="e">
        <f>VLOOKUP(A857,N$3:S$1271,5,FALSE)</f>
        <v>#N/A</v>
      </c>
      <c r="I857" s="30">
        <f t="shared" si="79"/>
        <v>116.04</v>
      </c>
      <c r="J857" s="25">
        <f>VLOOKUP(A857,Sheet!B$3:G$2921,6,0)</f>
        <v>232.08</v>
      </c>
      <c r="K857" s="26" t="e">
        <f t="shared" si="80"/>
        <v>#N/A</v>
      </c>
      <c r="L857" s="30">
        <f t="shared" si="81"/>
        <v>232.08</v>
      </c>
      <c r="N857" t="s">
        <v>3044</v>
      </c>
      <c r="O857" t="s">
        <v>3935</v>
      </c>
      <c r="P857" t="s">
        <v>793</v>
      </c>
      <c r="Q857">
        <v>0.2</v>
      </c>
      <c r="R857">
        <v>1016.53</v>
      </c>
      <c r="S857">
        <v>203.31</v>
      </c>
      <c r="V857" t="str">
        <f t="shared" si="82"/>
        <v>РН20-25-15</v>
      </c>
      <c r="W857" t="e">
        <f t="shared" si="83"/>
        <v>#N/A</v>
      </c>
      <c r="X857" t="s">
        <v>3935</v>
      </c>
      <c r="Y857" s="7" t="s">
        <v>793</v>
      </c>
      <c r="Z857" s="7">
        <v>0.2</v>
      </c>
      <c r="AA857" s="7">
        <v>1016.53</v>
      </c>
      <c r="AB857" s="37">
        <v>203.31</v>
      </c>
      <c r="AC857" s="37">
        <v>203.31</v>
      </c>
    </row>
    <row r="858" spans="1:29" x14ac:dyDescent="0.2">
      <c r="A858" s="5" t="s">
        <v>923</v>
      </c>
      <c r="B858" s="21" t="str">
        <f>VLOOKUP(A858,Sheet!B$3:G$2921,2,0)</f>
        <v>Трап до каналiзацiйних труб iз
полiпропiлену дiам. 110 мм</v>
      </c>
      <c r="C858" s="22" t="str">
        <f>VLOOKUP(A858,Sheet!B$3:G$2921,3,0)</f>
        <v>шт</v>
      </c>
      <c r="D858" s="23">
        <v>6</v>
      </c>
      <c r="E858" s="24">
        <f>VLOOKUP(A858,N$3:S$1271,4,FALSE)</f>
        <v>5</v>
      </c>
      <c r="F858" s="30">
        <f t="shared" si="78"/>
        <v>1</v>
      </c>
      <c r="G858" s="25">
        <f>VLOOKUP(A858,Sheet!B$3:G$2921,5,0)</f>
        <v>217.62</v>
      </c>
      <c r="H858" s="24">
        <f>VLOOKUP(A858,N$3:S$1271,5,FALSE)</f>
        <v>223.3</v>
      </c>
      <c r="I858" s="30">
        <f t="shared" si="79"/>
        <v>-5.6800000000000068</v>
      </c>
      <c r="J858" s="25">
        <f>VLOOKUP(A858,Sheet!B$3:G$2921,6,0)</f>
        <v>1088.0999999999999</v>
      </c>
      <c r="K858" s="26">
        <f t="shared" si="80"/>
        <v>1116.5</v>
      </c>
      <c r="L858" s="30">
        <f t="shared" si="81"/>
        <v>-28.400000000000091</v>
      </c>
      <c r="N858" t="s">
        <v>3045</v>
      </c>
      <c r="O858" t="s">
        <v>3936</v>
      </c>
      <c r="P858" t="s">
        <v>793</v>
      </c>
      <c r="Q858">
        <v>3.8</v>
      </c>
      <c r="R858">
        <v>1196.1099999999999</v>
      </c>
      <c r="S858">
        <v>4545.22</v>
      </c>
      <c r="V858" t="str">
        <f t="shared" si="82"/>
        <v>РН20-25-30К=20</v>
      </c>
      <c r="W858" t="e">
        <f t="shared" si="83"/>
        <v>#N/A</v>
      </c>
      <c r="X858" t="s">
        <v>3936</v>
      </c>
      <c r="Y858" s="7" t="s">
        <v>793</v>
      </c>
      <c r="Z858" s="7">
        <v>3.8</v>
      </c>
      <c r="AA858" s="7">
        <v>1196.1099999999999</v>
      </c>
      <c r="AB858" s="37">
        <v>4545.22</v>
      </c>
      <c r="AC858" s="37">
        <v>4545.22</v>
      </c>
    </row>
    <row r="859" spans="1:29" x14ac:dyDescent="0.2">
      <c r="A859" s="5" t="s">
        <v>882</v>
      </c>
      <c r="B859" s="21" t="str">
        <f>VLOOKUP(A859,Sheet!B$3:G$2921,2,0)</f>
        <v>Каналізаційний затвор (зворотний клапан)
дiам. 50 мм</v>
      </c>
      <c r="C859" s="22" t="str">
        <f>VLOOKUP(A859,Sheet!B$3:G$2921,3,0)</f>
        <v>шт</v>
      </c>
      <c r="D859" s="23">
        <v>2</v>
      </c>
      <c r="E859" s="24" t="e">
        <f>VLOOKUP(A859,N$3:S$1271,4,FALSE)</f>
        <v>#N/A</v>
      </c>
      <c r="F859" s="30">
        <f t="shared" si="78"/>
        <v>2</v>
      </c>
      <c r="G859" s="25">
        <f>VLOOKUP(A859,Sheet!B$3:G$2921,5,0)</f>
        <v>797.81</v>
      </c>
      <c r="H859" s="24" t="e">
        <f>VLOOKUP(A859,N$3:S$1271,5,FALSE)</f>
        <v>#N/A</v>
      </c>
      <c r="I859" s="30">
        <f t="shared" si="79"/>
        <v>797.81</v>
      </c>
      <c r="J859" s="25">
        <f>VLOOKUP(A859,Sheet!B$3:G$2921,6,0)</f>
        <v>797.81</v>
      </c>
      <c r="K859" s="26" t="e">
        <f t="shared" si="80"/>
        <v>#N/A</v>
      </c>
      <c r="L859" s="30">
        <f t="shared" si="81"/>
        <v>797.81</v>
      </c>
      <c r="N859" t="s">
        <v>3046</v>
      </c>
      <c r="O859" t="s">
        <v>3937</v>
      </c>
      <c r="P859" t="s">
        <v>793</v>
      </c>
      <c r="Q859">
        <v>0.4</v>
      </c>
      <c r="R859">
        <v>2392.2199999999998</v>
      </c>
      <c r="S859">
        <v>956.89</v>
      </c>
      <c r="V859" t="str">
        <f t="shared" si="82"/>
        <v>РН20-25-30К=40</v>
      </c>
      <c r="W859" t="e">
        <f t="shared" si="83"/>
        <v>#N/A</v>
      </c>
      <c r="X859" t="s">
        <v>3937</v>
      </c>
      <c r="Y859" s="7" t="s">
        <v>793</v>
      </c>
      <c r="Z859" s="7">
        <v>0.4</v>
      </c>
      <c r="AA859" s="7">
        <v>2392.2199999999998</v>
      </c>
      <c r="AB859" s="37">
        <v>956.89</v>
      </c>
      <c r="AC859" s="37">
        <v>956.89</v>
      </c>
    </row>
    <row r="860" spans="1:29" x14ac:dyDescent="0.2">
      <c r="A860" s="5" t="s">
        <v>913</v>
      </c>
      <c r="B860" s="21" t="str">
        <f>VLOOKUP(A860,Sheet!B$3:G$2921,2,0)</f>
        <v>Клапан повітряний «Maxi Vent» 110 Wavin</v>
      </c>
      <c r="C860" s="22" t="str">
        <f>VLOOKUP(A860,Sheet!B$3:G$2921,3,0)</f>
        <v>шт</v>
      </c>
      <c r="D860" s="23">
        <v>6</v>
      </c>
      <c r="E860" s="24" t="e">
        <f>VLOOKUP(A860,N$3:S$1271,4,FALSE)</f>
        <v>#N/A</v>
      </c>
      <c r="F860" s="30">
        <f t="shared" si="78"/>
        <v>6</v>
      </c>
      <c r="G860" s="25">
        <f>VLOOKUP(A860,Sheet!B$3:G$2921,5,0)</f>
        <v>2835.99</v>
      </c>
      <c r="H860" s="24" t="e">
        <f>VLOOKUP(A860,N$3:S$1271,5,FALSE)</f>
        <v>#N/A</v>
      </c>
      <c r="I860" s="30">
        <f t="shared" si="79"/>
        <v>2835.99</v>
      </c>
      <c r="J860" s="25">
        <f>VLOOKUP(A860,Sheet!B$3:G$2921,6,0)</f>
        <v>17015.939999999999</v>
      </c>
      <c r="K860" s="26" t="e">
        <f t="shared" si="80"/>
        <v>#N/A</v>
      </c>
      <c r="L860" s="30">
        <f t="shared" si="81"/>
        <v>17015.939999999999</v>
      </c>
      <c r="N860" t="s">
        <v>3047</v>
      </c>
      <c r="O860" t="s">
        <v>3938</v>
      </c>
      <c r="P860" t="s">
        <v>793</v>
      </c>
      <c r="Q860">
        <v>0.2</v>
      </c>
      <c r="R860">
        <v>2775.77</v>
      </c>
      <c r="S860">
        <v>555.15</v>
      </c>
      <c r="V860" t="str">
        <f t="shared" si="82"/>
        <v>РН20-25-31К=35</v>
      </c>
      <c r="W860" t="e">
        <f t="shared" si="83"/>
        <v>#N/A</v>
      </c>
      <c r="X860" t="s">
        <v>3938</v>
      </c>
      <c r="Y860" s="7" t="s">
        <v>793</v>
      </c>
      <c r="Z860" s="7">
        <v>0.2</v>
      </c>
      <c r="AA860" s="7">
        <v>2775.77</v>
      </c>
      <c r="AB860" s="37">
        <v>555.15</v>
      </c>
      <c r="AC860" s="37">
        <v>555.15</v>
      </c>
    </row>
    <row r="861" spans="1:29" x14ac:dyDescent="0.2">
      <c r="A861" s="5" t="s">
        <v>2869</v>
      </c>
      <c r="B861" s="21" t="str">
        <f>VLOOKUP(A861,Sheet!B$3:G$2921,2,0)</f>
        <v>Клапан зворотнiй Д=110 мм ПВХ з
раструбом</v>
      </c>
      <c r="C861" s="22" t="str">
        <f>VLOOKUP(A861,Sheet!B$3:G$2921,3,0)</f>
        <v>шт</v>
      </c>
      <c r="D861" s="23">
        <v>1</v>
      </c>
      <c r="E861" s="24" t="e">
        <f>VLOOKUP(A861,N$3:S$1271,4,FALSE)</f>
        <v>#N/A</v>
      </c>
      <c r="F861" s="30">
        <f t="shared" si="78"/>
        <v>1</v>
      </c>
      <c r="G861" s="25">
        <f>VLOOKUP(A861,Sheet!B$3:G$2921,5,0)</f>
        <v>407.1</v>
      </c>
      <c r="H861" s="24" t="e">
        <f>VLOOKUP(A861,N$3:S$1271,5,FALSE)</f>
        <v>#N/A</v>
      </c>
      <c r="I861" s="30">
        <f t="shared" si="79"/>
        <v>407.1</v>
      </c>
      <c r="J861" s="25">
        <f>VLOOKUP(A861,Sheet!B$3:G$2921,6,0)</f>
        <v>407.1</v>
      </c>
      <c r="K861" s="26" t="e">
        <f t="shared" si="80"/>
        <v>#N/A</v>
      </c>
      <c r="L861" s="30">
        <f t="shared" si="81"/>
        <v>407.1</v>
      </c>
      <c r="N861" t="s">
        <v>3048</v>
      </c>
      <c r="O861" t="s">
        <v>3939</v>
      </c>
      <c r="P861" t="s">
        <v>83</v>
      </c>
      <c r="Q861">
        <v>1.6</v>
      </c>
      <c r="R861">
        <v>1068.8699999999999</v>
      </c>
      <c r="S861">
        <v>1710.19</v>
      </c>
      <c r="V861" t="str">
        <f t="shared" si="82"/>
        <v>РН20-37-1застос.</v>
      </c>
      <c r="W861" t="e">
        <f t="shared" si="83"/>
        <v>#N/A</v>
      </c>
      <c r="X861" t="s">
        <v>3939</v>
      </c>
      <c r="Y861" s="7" t="s">
        <v>83</v>
      </c>
      <c r="Z861" s="7">
        <v>1.6</v>
      </c>
      <c r="AA861" s="7">
        <v>1068.8699999999999</v>
      </c>
      <c r="AB861" s="37">
        <v>1710.19</v>
      </c>
      <c r="AC861" s="37">
        <v>1710.19</v>
      </c>
    </row>
    <row r="862" spans="1:29" x14ac:dyDescent="0.2">
      <c r="A862" s="5" t="s">
        <v>2299</v>
      </c>
      <c r="B862" s="21" t="str">
        <f>VLOOKUP(A862,Sheet!B$3:G$2921,2,0)</f>
        <v>Труби сталевi безшовнi гарячедеформованi
iз сталi марки 15, 20, 25, зовнiшнiй дiаметр
219 мм, товщина стiнки 6 мм</v>
      </c>
      <c r="C862" s="22" t="str">
        <f>VLOOKUP(A862,Sheet!B$3:G$2921,3,0)</f>
        <v>м</v>
      </c>
      <c r="D862" s="23">
        <v>0.40400000000000003</v>
      </c>
      <c r="E862" s="24" t="e">
        <f>VLOOKUP(A862,N$3:S$1271,4,FALSE)</f>
        <v>#N/A</v>
      </c>
      <c r="F862" s="30">
        <f t="shared" si="78"/>
        <v>0.40400000000000003</v>
      </c>
      <c r="G862" s="25">
        <f>VLOOKUP(A862,Sheet!B$3:G$2921,5,0)</f>
        <v>1218.3599999999999</v>
      </c>
      <c r="H862" s="24" t="e">
        <f>VLOOKUP(A862,N$3:S$1271,5,FALSE)</f>
        <v>#N/A</v>
      </c>
      <c r="I862" s="30">
        <f t="shared" si="79"/>
        <v>1218.3599999999999</v>
      </c>
      <c r="J862" s="25">
        <f>VLOOKUP(A862,Sheet!B$3:G$2921,6,0)</f>
        <v>492.22</v>
      </c>
      <c r="K862" s="26" t="e">
        <f t="shared" si="80"/>
        <v>#N/A</v>
      </c>
      <c r="L862" s="30">
        <f t="shared" si="81"/>
        <v>492.22</v>
      </c>
      <c r="N862" t="s">
        <v>3049</v>
      </c>
      <c r="O862" t="s">
        <v>3940</v>
      </c>
      <c r="P862" t="s">
        <v>106</v>
      </c>
      <c r="Q862">
        <v>92.608000000000004</v>
      </c>
      <c r="R862">
        <v>93.14</v>
      </c>
      <c r="S862">
        <v>429.19</v>
      </c>
      <c r="V862" t="str">
        <f t="shared" si="82"/>
        <v>РН20-40-1</v>
      </c>
      <c r="W862" t="e">
        <f t="shared" si="83"/>
        <v>#N/A</v>
      </c>
      <c r="X862" t="s">
        <v>3940</v>
      </c>
      <c r="Y862" s="7" t="s">
        <v>106</v>
      </c>
      <c r="Z862" s="7">
        <v>92.608000000000004</v>
      </c>
      <c r="AA862" s="7">
        <v>93.14</v>
      </c>
      <c r="AB862" s="37">
        <v>429.19</v>
      </c>
      <c r="AC862" s="37">
        <v>429.19</v>
      </c>
    </row>
    <row r="863" spans="1:29" x14ac:dyDescent="0.2">
      <c r="A863" s="5" t="s">
        <v>2247</v>
      </c>
      <c r="B863" s="21" t="str">
        <f>VLOOKUP(A863,Sheet!B$3:G$2921,2,0)</f>
        <v>Труба каналізаційна чавунна, дiаметр 100
мм</v>
      </c>
      <c r="C863" s="22" t="str">
        <f>VLOOKUP(A863,Sheet!B$3:G$2921,3,0)</f>
        <v>м</v>
      </c>
      <c r="D863" s="23">
        <v>1.5</v>
      </c>
      <c r="E863" s="24" t="e">
        <f>VLOOKUP(A863,N$3:S$1271,4,FALSE)</f>
        <v>#N/A</v>
      </c>
      <c r="F863" s="30">
        <f t="shared" si="78"/>
        <v>1.5</v>
      </c>
      <c r="G863" s="25">
        <f>VLOOKUP(A863,Sheet!B$3:G$2921,5,0)</f>
        <v>526.74</v>
      </c>
      <c r="H863" s="24" t="e">
        <f>VLOOKUP(A863,N$3:S$1271,5,FALSE)</f>
        <v>#N/A</v>
      </c>
      <c r="I863" s="30">
        <f t="shared" si="79"/>
        <v>526.74</v>
      </c>
      <c r="J863" s="25">
        <f>VLOOKUP(A863,Sheet!B$3:G$2921,6,0)</f>
        <v>790.11</v>
      </c>
      <c r="K863" s="26" t="e">
        <f t="shared" si="80"/>
        <v>#N/A</v>
      </c>
      <c r="L863" s="30">
        <f t="shared" si="81"/>
        <v>790.11</v>
      </c>
      <c r="N863" t="s">
        <v>28</v>
      </c>
      <c r="O863" t="s">
        <v>3941</v>
      </c>
      <c r="P863" t="s">
        <v>30</v>
      </c>
      <c r="Q863">
        <v>2.6898</v>
      </c>
      <c r="R863">
        <v>7747.66</v>
      </c>
      <c r="S863">
        <v>122.41</v>
      </c>
      <c r="V863" s="33" t="str">
        <f t="shared" si="82"/>
        <v>РН20-41-1</v>
      </c>
      <c r="W863" s="33" t="str">
        <f t="shared" si="83"/>
        <v>РН20-41-1</v>
      </c>
      <c r="X863" s="33" t="s">
        <v>3941</v>
      </c>
      <c r="Y863" s="34" t="s">
        <v>30</v>
      </c>
      <c r="Z863" s="34">
        <v>2.6898</v>
      </c>
      <c r="AA863" s="34">
        <v>7747.66</v>
      </c>
      <c r="AB863" s="34">
        <v>122.41</v>
      </c>
      <c r="AC863" s="34">
        <v>0</v>
      </c>
    </row>
    <row r="864" spans="1:29" x14ac:dyDescent="0.2">
      <c r="A864" s="5" t="s">
        <v>2312</v>
      </c>
      <c r="B864" s="21" t="str">
        <f>VLOOKUP(A864,Sheet!B$3:G$2921,2,0)</f>
        <v>Люк полімер-піщаний тип "С" с ЗУ</v>
      </c>
      <c r="C864" s="22" t="str">
        <f>VLOOKUP(A864,Sheet!B$3:G$2921,3,0)</f>
        <v>шт</v>
      </c>
      <c r="D864" s="23">
        <v>3</v>
      </c>
      <c r="E864" s="24" t="e">
        <f>VLOOKUP(A864,N$3:S$1271,4,FALSE)</f>
        <v>#N/A</v>
      </c>
      <c r="F864" s="30">
        <f t="shared" si="78"/>
        <v>3</v>
      </c>
      <c r="G864" s="25">
        <f>VLOOKUP(A864,Sheet!B$3:G$2921,5,0)</f>
        <v>1841.74</v>
      </c>
      <c r="H864" s="24" t="e">
        <f>VLOOKUP(A864,N$3:S$1271,5,FALSE)</f>
        <v>#N/A</v>
      </c>
      <c r="I864" s="30">
        <f t="shared" si="79"/>
        <v>1841.74</v>
      </c>
      <c r="J864" s="25">
        <f>VLOOKUP(A864,Sheet!B$3:G$2921,6,0)</f>
        <v>1841.74</v>
      </c>
      <c r="K864" s="26" t="e">
        <f t="shared" si="80"/>
        <v>#N/A</v>
      </c>
      <c r="L864" s="30">
        <f t="shared" si="81"/>
        <v>1841.74</v>
      </c>
      <c r="N864" t="s">
        <v>3050</v>
      </c>
      <c r="O864" t="s">
        <v>3942</v>
      </c>
      <c r="P864" t="s">
        <v>43</v>
      </c>
      <c r="Q864">
        <v>17.98</v>
      </c>
      <c r="R864">
        <v>4606.6499999999996</v>
      </c>
      <c r="S864">
        <v>82827.570000000007</v>
      </c>
      <c r="V864" t="str">
        <f t="shared" si="82"/>
        <v>РН20-5-1</v>
      </c>
      <c r="W864" t="e">
        <f t="shared" si="83"/>
        <v>#N/A</v>
      </c>
      <c r="X864" t="s">
        <v>3942</v>
      </c>
      <c r="Y864" s="7" t="s">
        <v>43</v>
      </c>
      <c r="Z864" s="7">
        <v>17.98</v>
      </c>
      <c r="AA864" s="7">
        <v>4606.6499999999996</v>
      </c>
      <c r="AB864" s="37">
        <v>82827.570000000007</v>
      </c>
      <c r="AC864" s="37">
        <v>82827.570000000007</v>
      </c>
    </row>
    <row r="865" spans="1:29" x14ac:dyDescent="0.2">
      <c r="A865" s="5" t="s">
        <v>2327</v>
      </c>
      <c r="B865" s="21" t="str">
        <f>VLOOKUP(A865,Sheet!B$3:G$2921,2,0)</f>
        <v>Люк чавунний для колодязiв важкий</v>
      </c>
      <c r="C865" s="22" t="str">
        <f>VLOOKUP(A865,Sheet!B$3:G$2921,3,0)</f>
        <v>шт</v>
      </c>
      <c r="D865" s="23">
        <v>2</v>
      </c>
      <c r="E865" s="24">
        <f>VLOOKUP(A865,N$3:S$1271,4,FALSE)</f>
        <v>4</v>
      </c>
      <c r="F865" s="30">
        <f t="shared" si="78"/>
        <v>-2</v>
      </c>
      <c r="G865" s="25">
        <f>VLOOKUP(A865,Sheet!B$3:G$2921,5,0)</f>
        <v>3053.66</v>
      </c>
      <c r="H865" s="24">
        <f>VLOOKUP(A865,N$3:S$1271,5,FALSE)</f>
        <v>2877.87</v>
      </c>
      <c r="I865" s="30">
        <f t="shared" si="79"/>
        <v>175.78999999999996</v>
      </c>
      <c r="J865" s="25">
        <f>VLOOKUP(A865,Sheet!B$3:G$2921,6,0)</f>
        <v>3053.66</v>
      </c>
      <c r="K865" s="26">
        <f t="shared" si="80"/>
        <v>2877.87</v>
      </c>
      <c r="L865" s="30">
        <f t="shared" si="81"/>
        <v>175.78999999999996</v>
      </c>
      <c r="N865" t="s">
        <v>3051</v>
      </c>
      <c r="O865" t="s">
        <v>3943</v>
      </c>
      <c r="P865" t="s">
        <v>719</v>
      </c>
      <c r="Q865">
        <v>0.12</v>
      </c>
      <c r="R865">
        <v>6211.04</v>
      </c>
      <c r="S865">
        <v>745.32</v>
      </c>
      <c r="V865" t="str">
        <f t="shared" si="82"/>
        <v>РН3-25-3</v>
      </c>
      <c r="W865" t="e">
        <f t="shared" si="83"/>
        <v>#N/A</v>
      </c>
      <c r="X865" t="s">
        <v>3943</v>
      </c>
      <c r="Y865" s="7" t="s">
        <v>719</v>
      </c>
      <c r="Z865" s="7">
        <v>0.12</v>
      </c>
      <c r="AA865" s="7">
        <v>6211.04</v>
      </c>
      <c r="AB865" s="37">
        <v>745.32</v>
      </c>
      <c r="AC865" s="37">
        <v>745.32</v>
      </c>
    </row>
    <row r="866" spans="1:29" x14ac:dyDescent="0.2">
      <c r="A866" s="5" t="s">
        <v>2760</v>
      </c>
      <c r="B866" s="21" t="str">
        <f>VLOOKUP(A866,Sheet!B$3:G$2921,2,0)</f>
        <v>Відбірний пристрій тиску 1,6-225У</v>
      </c>
      <c r="C866" s="22" t="str">
        <f>VLOOKUP(A866,Sheet!B$3:G$2921,3,0)</f>
        <v>шт</v>
      </c>
      <c r="D866" s="23">
        <v>9</v>
      </c>
      <c r="E866" s="24" t="e">
        <f>VLOOKUP(A866,N$3:S$1271,4,FALSE)</f>
        <v>#N/A</v>
      </c>
      <c r="F866" s="30">
        <f t="shared" si="78"/>
        <v>9</v>
      </c>
      <c r="G866" s="25">
        <f>VLOOKUP(A866,Sheet!B$3:G$2921,5,0)</f>
        <v>213.73</v>
      </c>
      <c r="H866" s="24" t="e">
        <f>VLOOKUP(A866,N$3:S$1271,5,FALSE)</f>
        <v>#N/A</v>
      </c>
      <c r="I866" s="30">
        <f t="shared" si="79"/>
        <v>213.73</v>
      </c>
      <c r="J866" s="25">
        <f>VLOOKUP(A866,Sheet!B$3:G$2921,6,0)</f>
        <v>1282.3800000000001</v>
      </c>
      <c r="K866" s="26" t="e">
        <f t="shared" si="80"/>
        <v>#N/A</v>
      </c>
      <c r="L866" s="30">
        <f t="shared" si="81"/>
        <v>1282.3800000000001</v>
      </c>
      <c r="N866" t="s">
        <v>3052</v>
      </c>
      <c r="O866" t="s">
        <v>3944</v>
      </c>
      <c r="P866" t="s">
        <v>719</v>
      </c>
      <c r="Q866">
        <v>0.02</v>
      </c>
      <c r="R866">
        <v>18947.75</v>
      </c>
      <c r="S866">
        <v>378.96</v>
      </c>
      <c r="V866" t="str">
        <f t="shared" si="82"/>
        <v>РН3-26-3</v>
      </c>
      <c r="W866" t="e">
        <f t="shared" si="83"/>
        <v>#N/A</v>
      </c>
      <c r="X866" t="s">
        <v>3944</v>
      </c>
      <c r="Y866" s="7" t="s">
        <v>719</v>
      </c>
      <c r="Z866" s="7">
        <v>0.02</v>
      </c>
      <c r="AA866" s="7">
        <v>18947.75</v>
      </c>
      <c r="AB866" s="37">
        <v>378.96</v>
      </c>
      <c r="AC866" s="37">
        <v>378.96</v>
      </c>
    </row>
    <row r="867" spans="1:29" x14ac:dyDescent="0.2">
      <c r="A867" s="5" t="s">
        <v>2523</v>
      </c>
      <c r="B867" s="21" t="str">
        <f>VLOOKUP(A867,Sheet!B$3:G$2921,2,0)</f>
        <v>Відвод 90_ дiам. 50 мм ( GIV110)</v>
      </c>
      <c r="C867" s="22" t="str">
        <f>VLOOKUP(A867,Sheet!B$3:G$2921,3,0)</f>
        <v>шт</v>
      </c>
      <c r="D867" s="23">
        <v>14</v>
      </c>
      <c r="E867" s="24" t="e">
        <f>VLOOKUP(A867,N$3:S$1271,4,FALSE)</f>
        <v>#N/A</v>
      </c>
      <c r="F867" s="30">
        <f t="shared" si="78"/>
        <v>14</v>
      </c>
      <c r="G867" s="25">
        <f>VLOOKUP(A867,Sheet!B$3:G$2921,5,0)</f>
        <v>63.43</v>
      </c>
      <c r="H867" s="24" t="e">
        <f>VLOOKUP(A867,N$3:S$1271,5,FALSE)</f>
        <v>#N/A</v>
      </c>
      <c r="I867" s="30">
        <f t="shared" si="79"/>
        <v>63.43</v>
      </c>
      <c r="J867" s="25">
        <f>VLOOKUP(A867,Sheet!B$3:G$2921,6,0)</f>
        <v>634.29999999999995</v>
      </c>
      <c r="K867" s="26" t="e">
        <f t="shared" si="80"/>
        <v>#N/A</v>
      </c>
      <c r="L867" s="30">
        <f t="shared" si="81"/>
        <v>634.29999999999995</v>
      </c>
      <c r="N867" t="s">
        <v>3053</v>
      </c>
      <c r="O867" t="s">
        <v>3945</v>
      </c>
      <c r="P867" t="s">
        <v>159</v>
      </c>
      <c r="Q867">
        <v>2.8000000000000001E-2</v>
      </c>
      <c r="R867">
        <v>12944.12</v>
      </c>
      <c r="S867">
        <v>362.44</v>
      </c>
      <c r="V867" t="str">
        <f t="shared" si="82"/>
        <v>РН3-9-2</v>
      </c>
      <c r="W867" t="e">
        <f t="shared" si="83"/>
        <v>#N/A</v>
      </c>
      <c r="X867" t="s">
        <v>3945</v>
      </c>
      <c r="Y867" s="7" t="s">
        <v>159</v>
      </c>
      <c r="Z867" s="7">
        <v>2.8000000000000001E-2</v>
      </c>
      <c r="AA867" s="7">
        <v>12944.12</v>
      </c>
      <c r="AB867" s="37">
        <v>362.44</v>
      </c>
      <c r="AC867" s="37">
        <v>362.44</v>
      </c>
    </row>
    <row r="868" spans="1:29" x14ac:dyDescent="0.2">
      <c r="A868" s="5" t="s">
        <v>2158</v>
      </c>
      <c r="B868" s="21" t="str">
        <f>VLOOKUP(A868,Sheet!B$3:G$2921,2,0)</f>
        <v>Відвод 90_ дiам. 110 мм (GIV110)</v>
      </c>
      <c r="C868" s="22" t="str">
        <f>VLOOKUP(A868,Sheet!B$3:G$2921,3,0)</f>
        <v>шт</v>
      </c>
      <c r="D868" s="23">
        <v>6</v>
      </c>
      <c r="E868" s="24" t="e">
        <f>VLOOKUP(A868,N$3:S$1271,4,FALSE)</f>
        <v>#N/A</v>
      </c>
      <c r="F868" s="30">
        <f t="shared" si="78"/>
        <v>6</v>
      </c>
      <c r="G868" s="25">
        <f>VLOOKUP(A868,Sheet!B$3:G$2921,5,0)</f>
        <v>513.29999999999995</v>
      </c>
      <c r="H868" s="24" t="e">
        <f>VLOOKUP(A868,N$3:S$1271,5,FALSE)</f>
        <v>#N/A</v>
      </c>
      <c r="I868" s="30">
        <f t="shared" si="79"/>
        <v>513.29999999999995</v>
      </c>
      <c r="J868" s="25">
        <f>VLOOKUP(A868,Sheet!B$3:G$2921,6,0)</f>
        <v>3079.8</v>
      </c>
      <c r="K868" s="26" t="e">
        <f t="shared" si="80"/>
        <v>#N/A</v>
      </c>
      <c r="L868" s="30">
        <f t="shared" si="81"/>
        <v>3079.8</v>
      </c>
      <c r="N868" t="s">
        <v>1884</v>
      </c>
      <c r="O868" t="s">
        <v>3946</v>
      </c>
      <c r="P868" t="s">
        <v>1886</v>
      </c>
      <c r="Q868">
        <v>3.6000000000000003E-3</v>
      </c>
      <c r="R868">
        <v>8106.99</v>
      </c>
      <c r="S868">
        <v>29.19</v>
      </c>
      <c r="V868" s="33" t="str">
        <f t="shared" si="82"/>
        <v>РН4-18-1</v>
      </c>
      <c r="W868" s="33" t="str">
        <f t="shared" si="83"/>
        <v>РН4-18-1</v>
      </c>
      <c r="X868" s="33" t="s">
        <v>3946</v>
      </c>
      <c r="Y868" s="34" t="s">
        <v>1886</v>
      </c>
      <c r="Z868" s="34">
        <v>3.6000000000000003E-3</v>
      </c>
      <c r="AA868" s="34">
        <v>8106.99</v>
      </c>
      <c r="AB868" s="34">
        <v>29.19</v>
      </c>
      <c r="AC868" s="34">
        <v>0</v>
      </c>
    </row>
    <row r="869" spans="1:29" x14ac:dyDescent="0.2">
      <c r="A869" s="5" t="s">
        <v>2160</v>
      </c>
      <c r="B869" s="21" t="str">
        <f>VLOOKUP(A869,Sheet!B$3:G$2921,2,0)</f>
        <v>Відвод 45_ дiам. 110 мм / HIV110</v>
      </c>
      <c r="C869" s="22" t="str">
        <f>VLOOKUP(A869,Sheet!B$3:G$2921,3,0)</f>
        <v>шт</v>
      </c>
      <c r="D869" s="23">
        <v>3</v>
      </c>
      <c r="E869" s="24" t="e">
        <f>VLOOKUP(A869,N$3:S$1271,4,FALSE)</f>
        <v>#N/A</v>
      </c>
      <c r="F869" s="30">
        <f t="shared" si="78"/>
        <v>3</v>
      </c>
      <c r="G869" s="25">
        <f>VLOOKUP(A869,Sheet!B$3:G$2921,5,0)</f>
        <v>582.91999999999996</v>
      </c>
      <c r="H869" s="24" t="e">
        <f>VLOOKUP(A869,N$3:S$1271,5,FALSE)</f>
        <v>#N/A</v>
      </c>
      <c r="I869" s="30">
        <f t="shared" si="79"/>
        <v>582.91999999999996</v>
      </c>
      <c r="J869" s="25">
        <f>VLOOKUP(A869,Sheet!B$3:G$2921,6,0)</f>
        <v>1748.76</v>
      </c>
      <c r="K869" s="26" t="e">
        <f t="shared" si="80"/>
        <v>#N/A</v>
      </c>
      <c r="L869" s="30">
        <f t="shared" si="81"/>
        <v>1748.76</v>
      </c>
      <c r="N869" t="s">
        <v>4869</v>
      </c>
      <c r="O869" t="s">
        <v>3947</v>
      </c>
      <c r="P869" t="s">
        <v>53</v>
      </c>
      <c r="Q869">
        <v>10.598599999999999</v>
      </c>
      <c r="R869">
        <v>14572.1</v>
      </c>
      <c r="S869">
        <v>154443.85999999999</v>
      </c>
      <c r="V869" t="str">
        <f t="shared" si="82"/>
        <v>РН5-11-2кдем.=0,7</v>
      </c>
      <c r="W869" t="e">
        <f t="shared" si="83"/>
        <v>#N/A</v>
      </c>
      <c r="X869" t="s">
        <v>3947</v>
      </c>
      <c r="Y869" s="7" t="s">
        <v>53</v>
      </c>
      <c r="Z869" s="7">
        <v>10.598599999999999</v>
      </c>
      <c r="AA869" s="7">
        <v>14572.1</v>
      </c>
      <c r="AB869" s="37">
        <v>154443.85999999999</v>
      </c>
      <c r="AC869" s="37">
        <v>154443.85999999999</v>
      </c>
    </row>
    <row r="870" spans="1:29" x14ac:dyDescent="0.2">
      <c r="A870" s="5" t="s">
        <v>2525</v>
      </c>
      <c r="B870" s="21" t="str">
        <f>VLOOKUP(A870,Sheet!B$3:G$2921,2,0)</f>
        <v>Відвід 90_ зварний ПЕ100, SDR17, Ру до
1МПа, Д=225мм</v>
      </c>
      <c r="C870" s="22" t="str">
        <f>VLOOKUP(A870,Sheet!B$3:G$2921,3,0)</f>
        <v>шт</v>
      </c>
      <c r="D870" s="23">
        <v>2</v>
      </c>
      <c r="E870" s="24" t="e">
        <f>VLOOKUP(A870,N$3:S$1271,4,FALSE)</f>
        <v>#N/A</v>
      </c>
      <c r="F870" s="30">
        <f t="shared" si="78"/>
        <v>2</v>
      </c>
      <c r="G870" s="25">
        <f>VLOOKUP(A870,Sheet!B$3:G$2921,5,0)</f>
        <v>4019.81</v>
      </c>
      <c r="H870" s="24" t="e">
        <f>VLOOKUP(A870,N$3:S$1271,5,FALSE)</f>
        <v>#N/A</v>
      </c>
      <c r="I870" s="30">
        <f t="shared" si="79"/>
        <v>4019.81</v>
      </c>
      <c r="J870" s="25">
        <f>VLOOKUP(A870,Sheet!B$3:G$2921,6,0)</f>
        <v>4019.81</v>
      </c>
      <c r="K870" s="26" t="e">
        <f t="shared" si="80"/>
        <v>#N/A</v>
      </c>
      <c r="L870" s="30">
        <f t="shared" si="81"/>
        <v>4019.81</v>
      </c>
      <c r="N870" t="s">
        <v>3054</v>
      </c>
      <c r="O870" t="s">
        <v>3948</v>
      </c>
      <c r="P870" t="s">
        <v>43</v>
      </c>
      <c r="Q870">
        <v>5.6129999999999995</v>
      </c>
      <c r="R870">
        <v>631.97</v>
      </c>
      <c r="S870">
        <v>3547.25</v>
      </c>
      <c r="V870" t="str">
        <f t="shared" si="82"/>
        <v>РН7-1-2</v>
      </c>
      <c r="W870" t="e">
        <f t="shared" si="83"/>
        <v>#N/A</v>
      </c>
      <c r="X870" t="s">
        <v>3948</v>
      </c>
      <c r="Y870" s="7" t="s">
        <v>43</v>
      </c>
      <c r="Z870" s="7">
        <v>5.6129999999999995</v>
      </c>
      <c r="AA870" s="7">
        <v>631.97</v>
      </c>
      <c r="AB870" s="37">
        <v>3547.25</v>
      </c>
      <c r="AC870" s="37">
        <v>3547.25</v>
      </c>
    </row>
    <row r="871" spans="1:29" x14ac:dyDescent="0.2">
      <c r="A871" s="5" t="s">
        <v>2526</v>
      </c>
      <c r="B871" s="21" t="str">
        <f>VLOOKUP(A871,Sheet!B$3:G$2921,2,0)</f>
        <v>Відвід 45_ зварний ПЕ100 SDR17, Ру до
1МПа, Д=225мм</v>
      </c>
      <c r="C871" s="22" t="str">
        <f>VLOOKUP(A871,Sheet!B$3:G$2921,3,0)</f>
        <v>шт</v>
      </c>
      <c r="D871" s="23">
        <v>14</v>
      </c>
      <c r="E871" s="24" t="e">
        <f>VLOOKUP(A871,N$3:S$1271,4,FALSE)</f>
        <v>#N/A</v>
      </c>
      <c r="F871" s="30">
        <f t="shared" si="78"/>
        <v>14</v>
      </c>
      <c r="G871" s="25">
        <f>VLOOKUP(A871,Sheet!B$3:G$2921,5,0)</f>
        <v>4019.81</v>
      </c>
      <c r="H871" s="24" t="e">
        <f>VLOOKUP(A871,N$3:S$1271,5,FALSE)</f>
        <v>#N/A</v>
      </c>
      <c r="I871" s="30">
        <f t="shared" si="79"/>
        <v>4019.81</v>
      </c>
      <c r="J871" s="25">
        <f>VLOOKUP(A871,Sheet!B$3:G$2921,6,0)</f>
        <v>28138.67</v>
      </c>
      <c r="K871" s="26" t="e">
        <f t="shared" si="80"/>
        <v>#N/A</v>
      </c>
      <c r="L871" s="30">
        <f t="shared" si="81"/>
        <v>28138.67</v>
      </c>
      <c r="N871" t="s">
        <v>3055</v>
      </c>
      <c r="O871" t="s">
        <v>3949</v>
      </c>
      <c r="P871" t="s">
        <v>43</v>
      </c>
      <c r="Q871">
        <v>11.8927</v>
      </c>
      <c r="R871">
        <v>3033.56</v>
      </c>
      <c r="S871">
        <v>17027.37</v>
      </c>
      <c r="V871" t="str">
        <f t="shared" si="82"/>
        <v>РН7-2-1</v>
      </c>
      <c r="W871" t="e">
        <f t="shared" si="83"/>
        <v>#N/A</v>
      </c>
      <c r="X871" t="s">
        <v>3949</v>
      </c>
      <c r="Y871" s="7" t="s">
        <v>43</v>
      </c>
      <c r="Z871" s="7">
        <v>11.8927</v>
      </c>
      <c r="AA871" s="7">
        <v>3033.56</v>
      </c>
      <c r="AB871" s="37">
        <v>17027.37</v>
      </c>
      <c r="AC871" s="37">
        <v>17027.37</v>
      </c>
    </row>
    <row r="872" spans="1:29" x14ac:dyDescent="0.2">
      <c r="A872" s="5" t="s">
        <v>2698</v>
      </c>
      <c r="B872" s="21" t="str">
        <f>VLOOKUP(A872,Sheet!B$3:G$2921,2,0)</f>
        <v>Утеплювач  "Termolife"  тип "ТЛ
Eколайт"товщина 50мм</v>
      </c>
      <c r="C872" s="22" t="str">
        <f>VLOOKUP(A872,Sheet!B$3:G$2921,3,0)</f>
        <v>м2</v>
      </c>
      <c r="D872" s="23">
        <v>14.484</v>
      </c>
      <c r="E872" s="24" t="e">
        <f>VLOOKUP(A872,N$3:S$1271,4,FALSE)</f>
        <v>#N/A</v>
      </c>
      <c r="F872" s="30">
        <f t="shared" si="78"/>
        <v>14.484</v>
      </c>
      <c r="G872" s="25">
        <f>VLOOKUP(A872,Sheet!B$3:G$2921,5,0)</f>
        <v>135.38999999999999</v>
      </c>
      <c r="H872" s="24" t="e">
        <f>VLOOKUP(A872,N$3:S$1271,5,FALSE)</f>
        <v>#N/A</v>
      </c>
      <c r="I872" s="30">
        <f t="shared" si="79"/>
        <v>135.38999999999999</v>
      </c>
      <c r="J872" s="25">
        <f>VLOOKUP(A872,Sheet!B$3:G$2921,6,0)</f>
        <v>1960.99</v>
      </c>
      <c r="K872" s="26" t="e">
        <f t="shared" si="80"/>
        <v>#N/A</v>
      </c>
      <c r="L872" s="30">
        <f t="shared" si="81"/>
        <v>1960.99</v>
      </c>
      <c r="N872" t="s">
        <v>382</v>
      </c>
      <c r="O872" t="s">
        <v>3950</v>
      </c>
      <c r="P872" t="s">
        <v>43</v>
      </c>
      <c r="Q872">
        <v>2.9666000000000001</v>
      </c>
      <c r="R872">
        <v>1028.52</v>
      </c>
      <c r="S872">
        <v>3051.21</v>
      </c>
      <c r="V872" s="33" t="str">
        <f t="shared" si="82"/>
        <v>РН7-2-5</v>
      </c>
      <c r="W872" s="33" t="str">
        <f t="shared" si="83"/>
        <v>РН7-2-5</v>
      </c>
      <c r="X872" s="33" t="s">
        <v>3950</v>
      </c>
      <c r="Y872" s="34" t="s">
        <v>43</v>
      </c>
      <c r="Z872" s="34">
        <v>2.9666000000000001</v>
      </c>
      <c r="AA872" s="34">
        <v>1028.52</v>
      </c>
      <c r="AB872" s="34">
        <v>3051.21</v>
      </c>
      <c r="AC872" s="34">
        <v>0</v>
      </c>
    </row>
    <row r="873" spans="1:29" x14ac:dyDescent="0.2">
      <c r="A873" s="5" t="s">
        <v>2840</v>
      </c>
      <c r="B873" s="21" t="str">
        <f>VLOOKUP(A873,Sheet!B$3:G$2921,2,0)</f>
        <v>Система "Брандізол" (картон ТК-4 + клей ТК-
4)</v>
      </c>
      <c r="C873" s="22" t="str">
        <f>VLOOKUP(A873,Sheet!B$3:G$2921,3,0)</f>
        <v>м2</v>
      </c>
      <c r="D873" s="23">
        <v>66.5</v>
      </c>
      <c r="E873" s="24" t="e">
        <f>VLOOKUP(A873,N$3:S$1271,4,FALSE)</f>
        <v>#N/A</v>
      </c>
      <c r="F873" s="30">
        <f t="shared" si="78"/>
        <v>66.5</v>
      </c>
      <c r="G873" s="25">
        <f>VLOOKUP(A873,Sheet!B$3:G$2921,5,0)</f>
        <v>309.81</v>
      </c>
      <c r="H873" s="24" t="e">
        <f>VLOOKUP(A873,N$3:S$1271,5,FALSE)</f>
        <v>#N/A</v>
      </c>
      <c r="I873" s="30">
        <f t="shared" si="79"/>
        <v>309.81</v>
      </c>
      <c r="J873" s="25">
        <f>VLOOKUP(A873,Sheet!B$3:G$2921,6,0)</f>
        <v>20602.37</v>
      </c>
      <c r="K873" s="26" t="e">
        <f t="shared" si="80"/>
        <v>#N/A</v>
      </c>
      <c r="L873" s="30">
        <f t="shared" si="81"/>
        <v>20602.37</v>
      </c>
      <c r="N873" t="s">
        <v>3056</v>
      </c>
      <c r="O873" t="s">
        <v>3951</v>
      </c>
      <c r="P873" t="s">
        <v>43</v>
      </c>
      <c r="Q873">
        <v>1.2</v>
      </c>
      <c r="R873">
        <v>2229.6</v>
      </c>
      <c r="S873">
        <v>2675.52</v>
      </c>
      <c r="V873" t="str">
        <f t="shared" si="82"/>
        <v>РН7-2-6</v>
      </c>
      <c r="W873" t="e">
        <f t="shared" si="83"/>
        <v>#N/A</v>
      </c>
      <c r="X873" t="s">
        <v>3951</v>
      </c>
      <c r="Y873" s="7" t="s">
        <v>43</v>
      </c>
      <c r="Z873" s="7">
        <v>1.2</v>
      </c>
      <c r="AA873" s="7">
        <v>2229.6</v>
      </c>
      <c r="AB873" s="37">
        <v>2675.52</v>
      </c>
      <c r="AC873" s="37">
        <v>2675.52</v>
      </c>
    </row>
    <row r="874" spans="1:29" x14ac:dyDescent="0.2">
      <c r="A874" s="5" t="s">
        <v>2757</v>
      </c>
      <c r="B874" s="21" t="str">
        <f>VLOOKUP(A874,Sheet!B$3:G$2921,2,0)</f>
        <v>Напівциліндри теплоізоляційні з
базальтового волокна товщиною 30мм
Д=38мм</v>
      </c>
      <c r="C874" s="22" t="str">
        <f>VLOOKUP(A874,Sheet!B$3:G$2921,3,0)</f>
        <v>м</v>
      </c>
      <c r="D874" s="23">
        <v>11.5</v>
      </c>
      <c r="E874" s="24" t="e">
        <f>VLOOKUP(A874,N$3:S$1271,4,FALSE)</f>
        <v>#N/A</v>
      </c>
      <c r="F874" s="30">
        <f t="shared" si="78"/>
        <v>11.5</v>
      </c>
      <c r="G874" s="25">
        <f>VLOOKUP(A874,Sheet!B$3:G$2921,5,0)</f>
        <v>60.61</v>
      </c>
      <c r="H874" s="24" t="e">
        <f>VLOOKUP(A874,N$3:S$1271,5,FALSE)</f>
        <v>#N/A</v>
      </c>
      <c r="I874" s="30">
        <f t="shared" si="79"/>
        <v>60.61</v>
      </c>
      <c r="J874" s="25">
        <f>VLOOKUP(A874,Sheet!B$3:G$2921,6,0)</f>
        <v>212.14</v>
      </c>
      <c r="K874" s="26" t="e">
        <f t="shared" si="80"/>
        <v>#N/A</v>
      </c>
      <c r="L874" s="30">
        <f t="shared" si="81"/>
        <v>212.14</v>
      </c>
      <c r="N874" t="s">
        <v>3057</v>
      </c>
      <c r="O874" t="s">
        <v>3952</v>
      </c>
      <c r="P874" t="s">
        <v>43</v>
      </c>
      <c r="Q874">
        <v>4.58</v>
      </c>
      <c r="R874">
        <v>5889.1</v>
      </c>
      <c r="S874">
        <v>9304.7800000000007</v>
      </c>
      <c r="V874" t="str">
        <f t="shared" si="82"/>
        <v>РН7-2-7</v>
      </c>
      <c r="W874" t="e">
        <f t="shared" si="83"/>
        <v>#N/A</v>
      </c>
      <c r="X874" t="s">
        <v>3952</v>
      </c>
      <c r="Y874" s="7" t="s">
        <v>43</v>
      </c>
      <c r="Z874" s="7">
        <v>4.58</v>
      </c>
      <c r="AA874" s="7">
        <v>5889.1</v>
      </c>
      <c r="AB874" s="37">
        <v>9304.7800000000007</v>
      </c>
      <c r="AC874" s="37">
        <v>9304.7800000000007</v>
      </c>
    </row>
    <row r="875" spans="1:29" x14ac:dyDescent="0.2">
      <c r="A875" s="5" t="s">
        <v>2756</v>
      </c>
      <c r="B875" s="21" t="str">
        <f>VLOOKUP(A875,Sheet!B$3:G$2921,2,0)</f>
        <v>Напівциліндри теплоізоляційні з
базальтового волокна товщиною 30мм Д=20
мм</v>
      </c>
      <c r="C875" s="22" t="str">
        <f>VLOOKUP(A875,Sheet!B$3:G$2921,3,0)</f>
        <v>м</v>
      </c>
      <c r="D875" s="23">
        <v>12</v>
      </c>
      <c r="E875" s="24" t="e">
        <f>VLOOKUP(A875,N$3:S$1271,4,FALSE)</f>
        <v>#N/A</v>
      </c>
      <c r="F875" s="30">
        <f t="shared" si="78"/>
        <v>12</v>
      </c>
      <c r="G875" s="25">
        <f>VLOOKUP(A875,Sheet!B$3:G$2921,5,0)</f>
        <v>47.86</v>
      </c>
      <c r="H875" s="24" t="e">
        <f>VLOOKUP(A875,N$3:S$1271,5,FALSE)</f>
        <v>#N/A</v>
      </c>
      <c r="I875" s="30">
        <f t="shared" si="79"/>
        <v>47.86</v>
      </c>
      <c r="J875" s="25">
        <f>VLOOKUP(A875,Sheet!B$3:G$2921,6,0)</f>
        <v>95.72</v>
      </c>
      <c r="K875" s="26" t="e">
        <f t="shared" si="80"/>
        <v>#N/A</v>
      </c>
      <c r="L875" s="30">
        <f t="shared" si="81"/>
        <v>95.72</v>
      </c>
      <c r="N875" t="s">
        <v>4870</v>
      </c>
      <c r="O875" t="s">
        <v>3953</v>
      </c>
      <c r="P875" t="s">
        <v>43</v>
      </c>
      <c r="Q875">
        <v>6.0891000000000002</v>
      </c>
      <c r="R875">
        <v>13980.11</v>
      </c>
      <c r="S875">
        <v>85126.29</v>
      </c>
      <c r="V875" t="str">
        <f t="shared" si="82"/>
        <v>РН7-27-6кдем.=0,8</v>
      </c>
      <c r="W875" t="e">
        <f t="shared" si="83"/>
        <v>#N/A</v>
      </c>
      <c r="X875" t="s">
        <v>3953</v>
      </c>
      <c r="Y875" s="7" t="s">
        <v>43</v>
      </c>
      <c r="Z875" s="7">
        <v>6.0891000000000002</v>
      </c>
      <c r="AA875" s="7">
        <v>13980.11</v>
      </c>
      <c r="AB875" s="37">
        <v>85126.29</v>
      </c>
      <c r="AC875" s="37">
        <v>85126.29</v>
      </c>
    </row>
    <row r="876" spans="1:29" x14ac:dyDescent="0.2">
      <c r="A876" s="5" t="s">
        <v>2748</v>
      </c>
      <c r="B876" s="21" t="str">
        <f>VLOOKUP(A876,Sheet!B$3:G$2921,2,0)</f>
        <v>Мінвата фольгована, товщ. 40мм</v>
      </c>
      <c r="C876" s="22" t="str">
        <f>VLOOKUP(A876,Sheet!B$3:G$2921,3,0)</f>
        <v>м3</v>
      </c>
      <c r="D876" s="23">
        <v>8.9600000000000009</v>
      </c>
      <c r="E876" s="24" t="e">
        <f>VLOOKUP(A876,N$3:S$1271,4,FALSE)</f>
        <v>#N/A</v>
      </c>
      <c r="F876" s="30">
        <f t="shared" si="78"/>
        <v>8.9600000000000009</v>
      </c>
      <c r="G876" s="25">
        <f>VLOOKUP(A876,Sheet!B$3:G$2921,5,0)</f>
        <v>1422.71</v>
      </c>
      <c r="H876" s="24" t="e">
        <f>VLOOKUP(A876,N$3:S$1271,5,FALSE)</f>
        <v>#N/A</v>
      </c>
      <c r="I876" s="30">
        <f t="shared" si="79"/>
        <v>1422.71</v>
      </c>
      <c r="J876" s="25">
        <f>VLOOKUP(A876,Sheet!B$3:G$2921,6,0)</f>
        <v>782.49</v>
      </c>
      <c r="K876" s="26" t="e">
        <f t="shared" si="80"/>
        <v>#N/A</v>
      </c>
      <c r="L876" s="30">
        <f t="shared" si="81"/>
        <v>782.49</v>
      </c>
      <c r="N876" t="s">
        <v>1908</v>
      </c>
      <c r="O876" t="s">
        <v>3954</v>
      </c>
      <c r="P876" t="s">
        <v>43</v>
      </c>
      <c r="Q876">
        <v>3</v>
      </c>
      <c r="R876">
        <v>3192.72</v>
      </c>
      <c r="S876">
        <v>9578.16</v>
      </c>
      <c r="V876" s="33" t="str">
        <f t="shared" si="82"/>
        <v>РН7-2-8</v>
      </c>
      <c r="W876" s="33" t="str">
        <f t="shared" si="83"/>
        <v>РН7-2-8</v>
      </c>
      <c r="X876" s="33" t="s">
        <v>3954</v>
      </c>
      <c r="Y876" s="34" t="s">
        <v>43</v>
      </c>
      <c r="Z876" s="34">
        <v>3</v>
      </c>
      <c r="AA876" s="34">
        <v>3192.72</v>
      </c>
      <c r="AB876" s="34">
        <v>9578.16</v>
      </c>
      <c r="AC876" s="34">
        <v>0</v>
      </c>
    </row>
    <row r="877" spans="1:29" x14ac:dyDescent="0.2">
      <c r="A877" s="5" t="s">
        <v>2758</v>
      </c>
      <c r="B877" s="21" t="str">
        <f>VLOOKUP(A877,Sheet!B$3:G$2921,2,0)</f>
        <v>Напівциліндри теплоізоляційні з
базальтового волокна товщиною 30мм
Д=76мм</v>
      </c>
      <c r="C877" s="22" t="str">
        <f>VLOOKUP(A877,Sheet!B$3:G$2921,3,0)</f>
        <v>м</v>
      </c>
      <c r="D877" s="23">
        <v>129.5</v>
      </c>
      <c r="E877" s="24" t="e">
        <f>VLOOKUP(A877,N$3:S$1271,4,FALSE)</f>
        <v>#N/A</v>
      </c>
      <c r="F877" s="30">
        <f t="shared" si="78"/>
        <v>129.5</v>
      </c>
      <c r="G877" s="25">
        <f>VLOOKUP(A877,Sheet!B$3:G$2921,5,0)</f>
        <v>92.43</v>
      </c>
      <c r="H877" s="24" t="e">
        <f>VLOOKUP(A877,N$3:S$1271,5,FALSE)</f>
        <v>#N/A</v>
      </c>
      <c r="I877" s="30">
        <f t="shared" si="79"/>
        <v>92.43</v>
      </c>
      <c r="J877" s="25">
        <f>VLOOKUP(A877,Sheet!B$3:G$2921,6,0)</f>
        <v>1294.02</v>
      </c>
      <c r="K877" s="26" t="e">
        <f t="shared" si="80"/>
        <v>#N/A</v>
      </c>
      <c r="L877" s="30">
        <f t="shared" si="81"/>
        <v>1294.02</v>
      </c>
      <c r="N877" t="s">
        <v>3058</v>
      </c>
      <c r="O877" t="s">
        <v>3955</v>
      </c>
      <c r="P877" t="s">
        <v>83</v>
      </c>
      <c r="Q877">
        <v>0.65</v>
      </c>
      <c r="R877">
        <v>1057.6600000000001</v>
      </c>
      <c r="S877">
        <v>687.48</v>
      </c>
      <c r="V877" t="str">
        <f t="shared" si="82"/>
        <v>РН7-3-2</v>
      </c>
      <c r="W877" t="e">
        <f t="shared" si="83"/>
        <v>#N/A</v>
      </c>
      <c r="X877" t="s">
        <v>3955</v>
      </c>
      <c r="Y877" s="7" t="s">
        <v>83</v>
      </c>
      <c r="Z877" s="7">
        <v>0.65</v>
      </c>
      <c r="AA877" s="7">
        <v>1057.6600000000001</v>
      </c>
      <c r="AB877" s="37">
        <v>687.48</v>
      </c>
      <c r="AC877" s="37">
        <v>687.48</v>
      </c>
    </row>
    <row r="878" spans="1:29" x14ac:dyDescent="0.2">
      <c r="A878" s="5" t="s">
        <v>2737</v>
      </c>
      <c r="B878" s="21" t="str">
        <f>VLOOKUP(A878,Sheet!B$3:G$2921,2,0)</f>
        <v>Синтетичний каучук марки K-FLEX ST,
товщ. 19 мм, діам. 16х2,2</v>
      </c>
      <c r="C878" s="22" t="str">
        <f>VLOOKUP(A878,Sheet!B$3:G$2921,3,0)</f>
        <v>м</v>
      </c>
      <c r="D878" s="23">
        <v>626.28</v>
      </c>
      <c r="E878" s="24" t="e">
        <f>VLOOKUP(A878,N$3:S$1271,4,FALSE)</f>
        <v>#N/A</v>
      </c>
      <c r="F878" s="30">
        <f t="shared" si="78"/>
        <v>626.28</v>
      </c>
      <c r="G878" s="25">
        <f>VLOOKUP(A878,Sheet!B$3:G$2921,5,0)</f>
        <v>81.92</v>
      </c>
      <c r="H878" s="24" t="e">
        <f>VLOOKUP(A878,N$3:S$1271,5,FALSE)</f>
        <v>#N/A</v>
      </c>
      <c r="I878" s="30">
        <f t="shared" si="79"/>
        <v>81.92</v>
      </c>
      <c r="J878" s="25">
        <f>VLOOKUP(A878,Sheet!B$3:G$2921,6,0)</f>
        <v>1253.3800000000001</v>
      </c>
      <c r="K878" s="26" t="e">
        <f t="shared" si="80"/>
        <v>#N/A</v>
      </c>
      <c r="L878" s="30">
        <f t="shared" si="81"/>
        <v>1253.3800000000001</v>
      </c>
      <c r="N878" t="s">
        <v>3059</v>
      </c>
      <c r="O878" t="s">
        <v>3956</v>
      </c>
      <c r="P878" t="s">
        <v>43</v>
      </c>
      <c r="Q878">
        <v>0.13750000000000001</v>
      </c>
      <c r="R878">
        <v>946.81</v>
      </c>
      <c r="S878">
        <v>130.19</v>
      </c>
      <c r="V878" t="str">
        <f t="shared" si="82"/>
        <v>РН8-2-2</v>
      </c>
      <c r="W878" t="e">
        <f t="shared" si="83"/>
        <v>#N/A</v>
      </c>
      <c r="X878" t="s">
        <v>3956</v>
      </c>
      <c r="Y878" s="7" t="s">
        <v>43</v>
      </c>
      <c r="Z878" s="7">
        <v>0.13750000000000001</v>
      </c>
      <c r="AA878" s="7">
        <v>946.81</v>
      </c>
      <c r="AB878" s="37">
        <v>130.19</v>
      </c>
      <c r="AC878" s="37">
        <v>130.19</v>
      </c>
    </row>
    <row r="879" spans="1:29" x14ac:dyDescent="0.2">
      <c r="A879" s="5" t="s">
        <v>2750</v>
      </c>
      <c r="B879" s="21" t="str">
        <f>VLOOKUP(A879,Sheet!B$3:G$2921,2,0)</f>
        <v>Ізоляція "Нобасил", товщ. 20мм</v>
      </c>
      <c r="C879" s="22" t="str">
        <f>VLOOKUP(A879,Sheet!B$3:G$2921,3,0)</f>
        <v>м2</v>
      </c>
      <c r="D879" s="23">
        <v>510</v>
      </c>
      <c r="E879" s="24" t="e">
        <f>VLOOKUP(A879,N$3:S$1271,4,FALSE)</f>
        <v>#N/A</v>
      </c>
      <c r="F879" s="30">
        <f t="shared" si="78"/>
        <v>510</v>
      </c>
      <c r="G879" s="25">
        <f>VLOOKUP(A879,Sheet!B$3:G$2921,5,0)</f>
        <v>61.52</v>
      </c>
      <c r="H879" s="24" t="e">
        <f>VLOOKUP(A879,N$3:S$1271,5,FALSE)</f>
        <v>#N/A</v>
      </c>
      <c r="I879" s="30">
        <f t="shared" si="79"/>
        <v>61.52</v>
      </c>
      <c r="J879" s="25">
        <f>VLOOKUP(A879,Sheet!B$3:G$2921,6,0)</f>
        <v>18456</v>
      </c>
      <c r="K879" s="26" t="e">
        <f t="shared" si="80"/>
        <v>#N/A</v>
      </c>
      <c r="L879" s="30">
        <f t="shared" si="81"/>
        <v>18456</v>
      </c>
      <c r="N879" t="s">
        <v>3060</v>
      </c>
      <c r="O879" t="s">
        <v>3957</v>
      </c>
      <c r="P879" t="s">
        <v>43</v>
      </c>
      <c r="Q879">
        <v>11.56</v>
      </c>
      <c r="R879">
        <v>428.04</v>
      </c>
      <c r="S879">
        <v>2022.75</v>
      </c>
      <c r="V879" t="str">
        <f t="shared" si="82"/>
        <v>РН8-31-1</v>
      </c>
      <c r="W879" t="e">
        <f t="shared" si="83"/>
        <v>#N/A</v>
      </c>
      <c r="X879" t="s">
        <v>3957</v>
      </c>
      <c r="Y879" s="7" t="s">
        <v>43</v>
      </c>
      <c r="Z879" s="7">
        <v>11.56</v>
      </c>
      <c r="AA879" s="7">
        <v>428.04</v>
      </c>
      <c r="AB879" s="37">
        <v>2022.75</v>
      </c>
      <c r="AC879" s="37">
        <v>2022.75</v>
      </c>
    </row>
    <row r="880" spans="1:29" x14ac:dyDescent="0.2">
      <c r="A880" s="5" t="s">
        <v>1453</v>
      </c>
      <c r="B880" s="21" t="str">
        <f>VLOOKUP(A880,Sheet!B$3:G$2921,2,0)</f>
        <v>Мати мiнераловатнi прошивнi в обкладках з
металевої сітки</v>
      </c>
      <c r="C880" s="22" t="str">
        <f>VLOOKUP(A880,Sheet!B$3:G$2921,3,0)</f>
        <v>м3</v>
      </c>
      <c r="D880" s="23">
        <v>0.28800000000000003</v>
      </c>
      <c r="E880" s="24" t="e">
        <f>VLOOKUP(A880,N$3:S$1271,4,FALSE)</f>
        <v>#N/A</v>
      </c>
      <c r="F880" s="30">
        <f t="shared" si="78"/>
        <v>0.28800000000000003</v>
      </c>
      <c r="G880" s="25">
        <f>VLOOKUP(A880,Sheet!B$3:G$2921,5,0)</f>
        <v>3714.59</v>
      </c>
      <c r="H880" s="24" t="e">
        <f>VLOOKUP(A880,N$3:S$1271,5,FALSE)</f>
        <v>#N/A</v>
      </c>
      <c r="I880" s="30">
        <f t="shared" si="79"/>
        <v>3714.59</v>
      </c>
      <c r="J880" s="25">
        <f>VLOOKUP(A880,Sheet!B$3:G$2921,6,0)</f>
        <v>445.75</v>
      </c>
      <c r="K880" s="26" t="e">
        <f t="shared" si="80"/>
        <v>#N/A</v>
      </c>
      <c r="L880" s="30">
        <f t="shared" si="81"/>
        <v>445.75</v>
      </c>
      <c r="N880" t="s">
        <v>3061</v>
      </c>
      <c r="O880" t="s">
        <v>3958</v>
      </c>
      <c r="P880" t="s">
        <v>83</v>
      </c>
      <c r="Q880">
        <v>34.46</v>
      </c>
      <c r="R880">
        <v>2657.38</v>
      </c>
      <c r="S880">
        <v>28433.97</v>
      </c>
      <c r="V880" t="str">
        <f t="shared" si="82"/>
        <v>РН8-40-4</v>
      </c>
      <c r="W880" t="e">
        <f t="shared" si="83"/>
        <v>#N/A</v>
      </c>
      <c r="X880" t="s">
        <v>3958</v>
      </c>
      <c r="Y880" s="7" t="s">
        <v>83</v>
      </c>
      <c r="Z880" s="7">
        <v>34.46</v>
      </c>
      <c r="AA880" s="7">
        <v>2657.38</v>
      </c>
      <c r="AB880" s="37">
        <v>28433.97</v>
      </c>
      <c r="AC880" s="37">
        <v>28433.97</v>
      </c>
    </row>
    <row r="881" spans="1:29" x14ac:dyDescent="0.2">
      <c r="A881" s="5" t="s">
        <v>181</v>
      </c>
      <c r="B881" s="21" t="str">
        <f>VLOOKUP(A881,Sheet!B$3:G$2921,2,0)</f>
        <v>Мiнераловатни плити TERMOLIFE TЛ ЕКО
Фасад 50мм</v>
      </c>
      <c r="C881" s="22" t="str">
        <f>VLOOKUP(A881,Sheet!B$3:G$2921,3,0)</f>
        <v>м3</v>
      </c>
      <c r="D881" s="23">
        <v>3.5309999999999997</v>
      </c>
      <c r="E881" s="24" t="e">
        <f>VLOOKUP(A881,N$3:S$1271,4,FALSE)</f>
        <v>#N/A</v>
      </c>
      <c r="F881" s="30">
        <f t="shared" si="78"/>
        <v>3.5309999999999997</v>
      </c>
      <c r="G881" s="25">
        <f>VLOOKUP(A881,Sheet!B$3:G$2921,5,0)</f>
        <v>2880.52</v>
      </c>
      <c r="H881" s="24" t="e">
        <f>VLOOKUP(A881,N$3:S$1271,5,FALSE)</f>
        <v>#N/A</v>
      </c>
      <c r="I881" s="30">
        <f t="shared" si="79"/>
        <v>2880.52</v>
      </c>
      <c r="J881" s="25">
        <f>VLOOKUP(A881,Sheet!B$3:G$2921,6,0)</f>
        <v>10140.290000000001</v>
      </c>
      <c r="K881" s="26" t="e">
        <f t="shared" si="80"/>
        <v>#N/A</v>
      </c>
      <c r="L881" s="30">
        <f t="shared" si="81"/>
        <v>10140.290000000001</v>
      </c>
      <c r="N881" t="s">
        <v>3062</v>
      </c>
      <c r="O881" t="s">
        <v>3959</v>
      </c>
      <c r="P881" t="s">
        <v>83</v>
      </c>
      <c r="Q881">
        <v>1.84</v>
      </c>
      <c r="R881">
        <v>1617.03</v>
      </c>
      <c r="S881">
        <v>2975.34</v>
      </c>
      <c r="V881" t="str">
        <f t="shared" si="82"/>
        <v>РН8-40-6</v>
      </c>
      <c r="W881" t="e">
        <f t="shared" si="83"/>
        <v>#N/A</v>
      </c>
      <c r="X881" t="s">
        <v>3959</v>
      </c>
      <c r="Y881" s="7" t="s">
        <v>83</v>
      </c>
      <c r="Z881" s="7">
        <v>1.84</v>
      </c>
      <c r="AA881" s="7">
        <v>1617.03</v>
      </c>
      <c r="AB881" s="37">
        <v>2975.34</v>
      </c>
      <c r="AC881" s="37">
        <v>2975.34</v>
      </c>
    </row>
    <row r="882" spans="1:29" x14ac:dyDescent="0.2">
      <c r="A882" s="5" t="s">
        <v>2594</v>
      </c>
      <c r="B882" s="21" t="str">
        <f>VLOOKUP(A882,Sheet!B$3:G$2921,2,0)</f>
        <v>Плити "TERMOLIFE" тип "ТЛ КРОВЛЯ Н"
товщ. 100мм</v>
      </c>
      <c r="C882" s="22" t="str">
        <f>VLOOKUP(A882,Sheet!B$3:G$2921,3,0)</f>
        <v>м3</v>
      </c>
      <c r="D882" s="23">
        <v>138.53097500000001</v>
      </c>
      <c r="E882" s="24">
        <f>VLOOKUP(A882,N$3:S$1271,4,FALSE)</f>
        <v>2.06</v>
      </c>
      <c r="F882" s="30">
        <f t="shared" si="78"/>
        <v>136.47097500000001</v>
      </c>
      <c r="G882" s="25">
        <f>VLOOKUP(A882,Sheet!B$3:G$2921,5,0)</f>
        <v>2216.4299999999998</v>
      </c>
      <c r="H882" s="24">
        <f>VLOOKUP(A882,N$3:S$1271,5,FALSE)</f>
        <v>3191.99</v>
      </c>
      <c r="I882" s="30">
        <f t="shared" si="79"/>
        <v>-975.56</v>
      </c>
      <c r="J882" s="25">
        <f>VLOOKUP(A882,Sheet!B$3:G$2921,6,0)</f>
        <v>323615.74</v>
      </c>
      <c r="K882" s="26">
        <f t="shared" si="80"/>
        <v>6575.5</v>
      </c>
      <c r="L882" s="30">
        <f t="shared" si="81"/>
        <v>317040.24</v>
      </c>
      <c r="N882" t="s">
        <v>4871</v>
      </c>
      <c r="O882" t="s">
        <v>3960</v>
      </c>
      <c r="P882" t="s">
        <v>69</v>
      </c>
      <c r="Q882">
        <v>900</v>
      </c>
      <c r="R882">
        <v>2.35</v>
      </c>
      <c r="S882">
        <v>2112.3000000000002</v>
      </c>
      <c r="V882" t="str">
        <f t="shared" si="82"/>
        <v>С111-1630варіант1</v>
      </c>
      <c r="W882" t="e">
        <f t="shared" si="83"/>
        <v>#N/A</v>
      </c>
      <c r="X882" t="s">
        <v>3960</v>
      </c>
      <c r="Y882" s="7" t="s">
        <v>69</v>
      </c>
      <c r="Z882" s="7">
        <v>900</v>
      </c>
      <c r="AA882" s="7">
        <v>2.35</v>
      </c>
      <c r="AB882" s="37">
        <v>2112.3000000000002</v>
      </c>
      <c r="AC882" s="37">
        <v>2112.3000000000002</v>
      </c>
    </row>
    <row r="883" spans="1:29" x14ac:dyDescent="0.2">
      <c r="A883" s="5" t="s">
        <v>2595</v>
      </c>
      <c r="B883" s="21" t="str">
        <f>VLOOKUP(A883,Sheet!B$3:G$2921,2,0)</f>
        <v>Плити "TERMOLIFE" тип "ТЛ КРОВЛЯ В"
товщ. 50мм</v>
      </c>
      <c r="C883" s="22" t="str">
        <f>VLOOKUP(A883,Sheet!B$3:G$2921,3,0)</f>
        <v>м3</v>
      </c>
      <c r="D883" s="23">
        <v>77.422775000000016</v>
      </c>
      <c r="E883" s="24">
        <f>VLOOKUP(A883,N$3:S$1271,4,FALSE)</f>
        <v>2.06</v>
      </c>
      <c r="F883" s="30">
        <f t="shared" si="78"/>
        <v>75.362775000000013</v>
      </c>
      <c r="G883" s="25">
        <f>VLOOKUP(A883,Sheet!B$3:G$2921,5,0)</f>
        <v>1770.54</v>
      </c>
      <c r="H883" s="24">
        <f>VLOOKUP(A883,N$3:S$1271,5,FALSE)</f>
        <v>3191.99</v>
      </c>
      <c r="I883" s="30">
        <f t="shared" si="79"/>
        <v>-1421.4499999999998</v>
      </c>
      <c r="J883" s="25">
        <f>VLOOKUP(A883,Sheet!B$3:G$2921,6,0)</f>
        <v>129256.19</v>
      </c>
      <c r="K883" s="26">
        <f t="shared" si="80"/>
        <v>3287.75</v>
      </c>
      <c r="L883" s="30">
        <f t="shared" si="81"/>
        <v>125968.44</v>
      </c>
      <c r="N883" t="s">
        <v>4872</v>
      </c>
      <c r="O883" t="s">
        <v>3960</v>
      </c>
      <c r="P883" t="s">
        <v>69</v>
      </c>
      <c r="Q883">
        <v>1310.0999999999999</v>
      </c>
      <c r="R883">
        <v>2.13</v>
      </c>
      <c r="S883">
        <v>2243.5300000000002</v>
      </c>
      <c r="V883" t="str">
        <f t="shared" si="82"/>
        <v>С111-1630варіант2</v>
      </c>
      <c r="W883" t="e">
        <f t="shared" si="83"/>
        <v>#N/A</v>
      </c>
      <c r="X883" t="s">
        <v>3960</v>
      </c>
      <c r="Y883" s="7" t="s">
        <v>69</v>
      </c>
      <c r="Z883" s="7">
        <v>1310.0999999999999</v>
      </c>
      <c r="AA883" s="7">
        <v>2.13</v>
      </c>
      <c r="AB883" s="37">
        <v>2243.5300000000002</v>
      </c>
      <c r="AC883" s="37">
        <v>2243.5300000000002</v>
      </c>
    </row>
    <row r="884" spans="1:29" x14ac:dyDescent="0.2">
      <c r="A884" s="5" t="s">
        <v>2667</v>
      </c>
      <c r="B884" s="21" t="str">
        <f>VLOOKUP(A884,Sheet!B$3:G$2921,2,0)</f>
        <v>Плити тип "ТЛ Еко Лайт" товщ. 50мм
"TERMOLIFE"</v>
      </c>
      <c r="C884" s="22" t="str">
        <f>VLOOKUP(A884,Sheet!B$3:G$2921,3,0)</f>
        <v>м3</v>
      </c>
      <c r="D884" s="23">
        <v>54.224350000000001</v>
      </c>
      <c r="E884" s="24" t="e">
        <f>VLOOKUP(A884,N$3:S$1271,4,FALSE)</f>
        <v>#N/A</v>
      </c>
      <c r="F884" s="30">
        <f t="shared" si="78"/>
        <v>54.224350000000001</v>
      </c>
      <c r="G884" s="25">
        <f>VLOOKUP(A884,Sheet!B$3:G$2921,5,0)</f>
        <v>796.61</v>
      </c>
      <c r="H884" s="24" t="e">
        <f>VLOOKUP(A884,N$3:S$1271,5,FALSE)</f>
        <v>#N/A</v>
      </c>
      <c r="I884" s="30">
        <f t="shared" si="79"/>
        <v>796.61</v>
      </c>
      <c r="J884" s="25">
        <f>VLOOKUP(A884,Sheet!B$3:G$2921,6,0)</f>
        <v>23331.15</v>
      </c>
      <c r="K884" s="26" t="e">
        <f t="shared" si="80"/>
        <v>#N/A</v>
      </c>
      <c r="L884" s="30">
        <f t="shared" si="81"/>
        <v>23331.15</v>
      </c>
      <c r="N884" t="s">
        <v>4873</v>
      </c>
      <c r="O884" t="s">
        <v>3961</v>
      </c>
      <c r="P884" t="s">
        <v>35</v>
      </c>
      <c r="Q884">
        <v>4</v>
      </c>
      <c r="R884">
        <v>1107.25</v>
      </c>
      <c r="S884">
        <v>4429</v>
      </c>
      <c r="V884" t="str">
        <f t="shared" si="82"/>
        <v>С111-1638варіант2</v>
      </c>
      <c r="W884" t="e">
        <f t="shared" si="83"/>
        <v>#N/A</v>
      </c>
      <c r="X884" t="s">
        <v>3961</v>
      </c>
      <c r="Y884" s="7" t="s">
        <v>35</v>
      </c>
      <c r="Z884" s="7">
        <v>4</v>
      </c>
      <c r="AA884" s="7">
        <v>1107.25</v>
      </c>
      <c r="AB884" s="37">
        <v>4429</v>
      </c>
      <c r="AC884" s="37">
        <v>4429</v>
      </c>
    </row>
    <row r="885" spans="1:29" x14ac:dyDescent="0.2">
      <c r="A885" s="5" t="s">
        <v>2581</v>
      </c>
      <c r="B885" s="21" t="str">
        <f>VLOOKUP(A885,Sheet!B$3:G$2921,2,0)</f>
        <v>Утеплювач "ТЛ ВЕНТ Фасад" товщ. 100мм
"TERMOLIFE"</v>
      </c>
      <c r="C885" s="22" t="str">
        <f>VLOOKUP(A885,Sheet!B$3:G$2921,3,0)</f>
        <v>м2</v>
      </c>
      <c r="D885" s="23">
        <v>17.3</v>
      </c>
      <c r="E885" s="24" t="e">
        <f>VLOOKUP(A885,N$3:S$1271,4,FALSE)</f>
        <v>#N/A</v>
      </c>
      <c r="F885" s="30">
        <f t="shared" si="78"/>
        <v>17.3</v>
      </c>
      <c r="G885" s="25">
        <f>VLOOKUP(A885,Sheet!B$3:G$2921,5,0)</f>
        <v>190.49</v>
      </c>
      <c r="H885" s="24" t="e">
        <f>VLOOKUP(A885,N$3:S$1271,5,FALSE)</f>
        <v>#N/A</v>
      </c>
      <c r="I885" s="30">
        <f t="shared" si="79"/>
        <v>190.49</v>
      </c>
      <c r="J885" s="25">
        <f>VLOOKUP(A885,Sheet!B$3:G$2921,6,0)</f>
        <v>3295.48</v>
      </c>
      <c r="K885" s="26" t="e">
        <f t="shared" si="80"/>
        <v>#N/A</v>
      </c>
      <c r="L885" s="30">
        <f t="shared" si="81"/>
        <v>3295.48</v>
      </c>
      <c r="N885" t="s">
        <v>4874</v>
      </c>
      <c r="O885" t="s">
        <v>3962</v>
      </c>
      <c r="P885" t="s">
        <v>149</v>
      </c>
      <c r="Q885">
        <v>7175.5</v>
      </c>
      <c r="R885">
        <v>4.9400000000000004</v>
      </c>
      <c r="S885">
        <v>940.92</v>
      </c>
      <c r="V885" t="str">
        <f t="shared" si="82"/>
        <v>С111-1650-1варіант2</v>
      </c>
      <c r="W885" t="e">
        <f t="shared" si="83"/>
        <v>#N/A</v>
      </c>
      <c r="X885" t="s">
        <v>3962</v>
      </c>
      <c r="Y885" s="7" t="s">
        <v>149</v>
      </c>
      <c r="Z885" s="7">
        <v>7175.5</v>
      </c>
      <c r="AA885" s="7">
        <v>4.9400000000000004</v>
      </c>
      <c r="AB885" s="37">
        <v>940.92</v>
      </c>
      <c r="AC885" s="37">
        <v>940.92</v>
      </c>
    </row>
    <row r="886" spans="1:29" x14ac:dyDescent="0.2">
      <c r="A886" s="5" t="s">
        <v>2582</v>
      </c>
      <c r="B886" s="21" t="str">
        <f>VLOOKUP(A886,Sheet!B$3:G$2921,2,0)</f>
        <v>Утеплювач "ТЛ ВЕНТ Фасад" товщ. 120мм
"TERMOLIFE"</v>
      </c>
      <c r="C886" s="22" t="str">
        <f>VLOOKUP(A886,Sheet!B$3:G$2921,3,0)</f>
        <v>м2</v>
      </c>
      <c r="D886" s="23">
        <v>364.8</v>
      </c>
      <c r="E886" s="24" t="e">
        <f>VLOOKUP(A886,N$3:S$1271,4,FALSE)</f>
        <v>#N/A</v>
      </c>
      <c r="F886" s="30">
        <f t="shared" si="78"/>
        <v>364.8</v>
      </c>
      <c r="G886" s="25">
        <f>VLOOKUP(A886,Sheet!B$3:G$2921,5,0)</f>
        <v>228.57</v>
      </c>
      <c r="H886" s="24" t="e">
        <f>VLOOKUP(A886,N$3:S$1271,5,FALSE)</f>
        <v>#N/A</v>
      </c>
      <c r="I886" s="30">
        <f t="shared" si="79"/>
        <v>228.57</v>
      </c>
      <c r="J886" s="25">
        <f>VLOOKUP(A886,Sheet!B$3:G$2921,6,0)</f>
        <v>57782.5</v>
      </c>
      <c r="K886" s="26" t="e">
        <f t="shared" si="80"/>
        <v>#N/A</v>
      </c>
      <c r="L886" s="30">
        <f t="shared" si="81"/>
        <v>57782.5</v>
      </c>
      <c r="N886" t="s">
        <v>4875</v>
      </c>
      <c r="O886" t="s">
        <v>3963</v>
      </c>
      <c r="P886" t="s">
        <v>149</v>
      </c>
      <c r="Q886">
        <v>34925</v>
      </c>
      <c r="R886">
        <v>0.45</v>
      </c>
      <c r="S886">
        <v>15635.22</v>
      </c>
      <c r="V886" t="str">
        <f t="shared" si="82"/>
        <v>С111-1650-1варіант3</v>
      </c>
      <c r="W886" t="e">
        <f t="shared" si="83"/>
        <v>#N/A</v>
      </c>
      <c r="X886" t="s">
        <v>3963</v>
      </c>
      <c r="Y886" s="7" t="s">
        <v>149</v>
      </c>
      <c r="Z886" s="7">
        <v>34925</v>
      </c>
      <c r="AA886" s="7">
        <v>0.45</v>
      </c>
      <c r="AB886" s="37">
        <v>15635.22</v>
      </c>
      <c r="AC886" s="37">
        <v>15635.22</v>
      </c>
    </row>
    <row r="887" spans="1:29" x14ac:dyDescent="0.2">
      <c r="A887" s="5" t="s">
        <v>2583</v>
      </c>
      <c r="B887" s="21" t="str">
        <f>VLOOKUP(A887,Sheet!B$3:G$2921,2,0)</f>
        <v>Утеплювач "ТЛ ВЕНТ Фасад" товщ. 150мм
"TERMOLIFE"</v>
      </c>
      <c r="C887" s="22" t="str">
        <f>VLOOKUP(A887,Sheet!B$3:G$2921,3,0)</f>
        <v>м2</v>
      </c>
      <c r="D887" s="23">
        <v>462.9</v>
      </c>
      <c r="E887" s="24" t="e">
        <f>VLOOKUP(A887,N$3:S$1271,4,FALSE)</f>
        <v>#N/A</v>
      </c>
      <c r="F887" s="30">
        <f t="shared" si="78"/>
        <v>462.9</v>
      </c>
      <c r="G887" s="25">
        <f>VLOOKUP(A887,Sheet!B$3:G$2921,5,0)</f>
        <v>285.72000000000003</v>
      </c>
      <c r="H887" s="24" t="e">
        <f>VLOOKUP(A887,N$3:S$1271,5,FALSE)</f>
        <v>#N/A</v>
      </c>
      <c r="I887" s="30">
        <f t="shared" si="79"/>
        <v>285.72000000000003</v>
      </c>
      <c r="J887" s="25">
        <f>VLOOKUP(A887,Sheet!B$3:G$2921,6,0)</f>
        <v>132259.79</v>
      </c>
      <c r="K887" s="26" t="e">
        <f t="shared" si="80"/>
        <v>#N/A</v>
      </c>
      <c r="L887" s="30">
        <f t="shared" si="81"/>
        <v>132259.79</v>
      </c>
      <c r="N887" t="s">
        <v>4876</v>
      </c>
      <c r="O887" t="s">
        <v>3964</v>
      </c>
      <c r="P887" t="s">
        <v>69</v>
      </c>
      <c r="Q887">
        <v>715</v>
      </c>
      <c r="R887">
        <v>0.97</v>
      </c>
      <c r="S887">
        <v>697.01</v>
      </c>
      <c r="V887" t="str">
        <f t="shared" si="82"/>
        <v>С111-1683-1варіант1</v>
      </c>
      <c r="W887" t="e">
        <f t="shared" si="83"/>
        <v>#N/A</v>
      </c>
      <c r="X887" t="s">
        <v>3964</v>
      </c>
      <c r="Y887" s="7" t="s">
        <v>69</v>
      </c>
      <c r="Z887" s="7">
        <v>715</v>
      </c>
      <c r="AA887" s="7">
        <v>0.97</v>
      </c>
      <c r="AB887" s="37">
        <v>697.01</v>
      </c>
      <c r="AC887" s="37">
        <v>697.01</v>
      </c>
    </row>
    <row r="888" spans="1:29" x14ac:dyDescent="0.2">
      <c r="A888" s="5" t="s">
        <v>2652</v>
      </c>
      <c r="B888" s="21" t="str">
        <f>VLOOKUP(A888,Sheet!B$3:G$2921,2,0)</f>
        <v>Плити теплоiзоляцiйнi з екструзійного
пінополістиролу "XPS CARBON PROF 300
RF" "ТехноНІКОЛЬ" б=80мм</v>
      </c>
      <c r="C888" s="22" t="str">
        <f>VLOOKUP(A888,Sheet!B$3:G$2921,3,0)</f>
        <v>м3</v>
      </c>
      <c r="D888" s="23">
        <v>17.043614999999999</v>
      </c>
      <c r="E888" s="24" t="e">
        <f>VLOOKUP(A888,N$3:S$1271,4,FALSE)</f>
        <v>#N/A</v>
      </c>
      <c r="F888" s="30">
        <f t="shared" si="78"/>
        <v>17.043614999999999</v>
      </c>
      <c r="G888" s="25">
        <f>VLOOKUP(A888,Sheet!B$3:G$2921,5,0)</f>
        <v>2822.31</v>
      </c>
      <c r="H888" s="24" t="e">
        <f>VLOOKUP(A888,N$3:S$1271,5,FALSE)</f>
        <v>#N/A</v>
      </c>
      <c r="I888" s="30">
        <f t="shared" si="79"/>
        <v>2822.31</v>
      </c>
      <c r="J888" s="25">
        <f>VLOOKUP(A888,Sheet!B$3:G$2921,6,0)</f>
        <v>140781.51999999999</v>
      </c>
      <c r="K888" s="26" t="e">
        <f t="shared" si="80"/>
        <v>#N/A</v>
      </c>
      <c r="L888" s="30">
        <f t="shared" si="81"/>
        <v>140781.51999999999</v>
      </c>
      <c r="N888" t="s">
        <v>4877</v>
      </c>
      <c r="O888" t="s">
        <v>3965</v>
      </c>
      <c r="P888" t="s">
        <v>60</v>
      </c>
      <c r="Q888">
        <v>1329.394</v>
      </c>
      <c r="R888">
        <v>4.72</v>
      </c>
      <c r="S888">
        <v>2565.06</v>
      </c>
      <c r="V888" t="str">
        <f t="shared" si="82"/>
        <v>С111-1720варіант1</v>
      </c>
      <c r="W888" t="e">
        <f t="shared" si="83"/>
        <v>#N/A</v>
      </c>
      <c r="X888" t="s">
        <v>3965</v>
      </c>
      <c r="Y888" s="7" t="s">
        <v>60</v>
      </c>
      <c r="Z888" s="7">
        <v>1329.394</v>
      </c>
      <c r="AA888" s="7">
        <v>4.72</v>
      </c>
      <c r="AB888" s="37">
        <v>2565.06</v>
      </c>
      <c r="AC888" s="37">
        <v>2565.06</v>
      </c>
    </row>
    <row r="889" spans="1:29" x14ac:dyDescent="0.2">
      <c r="A889" s="5" t="s">
        <v>2728</v>
      </c>
      <c r="B889" s="21" t="str">
        <f>VLOOKUP(A889,Sheet!B$3:G$2921,2,0)</f>
        <v>Ізоляція із вспіненого поліетилену K-FLEX
PE 9х22</v>
      </c>
      <c r="C889" s="22" t="str">
        <f>VLOOKUP(A889,Sheet!B$3:G$2921,3,0)</f>
        <v>м</v>
      </c>
      <c r="D889" s="23">
        <v>375.36</v>
      </c>
      <c r="E889" s="24" t="e">
        <f>VLOOKUP(A889,N$3:S$1271,4,FALSE)</f>
        <v>#N/A</v>
      </c>
      <c r="F889" s="30">
        <f t="shared" si="78"/>
        <v>375.36</v>
      </c>
      <c r="G889" s="25">
        <f>VLOOKUP(A889,Sheet!B$3:G$2921,5,0)</f>
        <v>23.22</v>
      </c>
      <c r="H889" s="24" t="e">
        <f>VLOOKUP(A889,N$3:S$1271,5,FALSE)</f>
        <v>#N/A</v>
      </c>
      <c r="I889" s="30">
        <f t="shared" si="79"/>
        <v>23.22</v>
      </c>
      <c r="J889" s="25">
        <f>VLOOKUP(A889,Sheet!B$3:G$2921,6,0)</f>
        <v>1302.6400000000001</v>
      </c>
      <c r="K889" s="26" t="e">
        <f t="shared" si="80"/>
        <v>#N/A</v>
      </c>
      <c r="L889" s="30">
        <f t="shared" si="81"/>
        <v>1302.6400000000001</v>
      </c>
      <c r="N889" t="s">
        <v>4878</v>
      </c>
      <c r="O889" t="s">
        <v>3966</v>
      </c>
      <c r="P889" t="s">
        <v>69</v>
      </c>
      <c r="Q889">
        <v>190</v>
      </c>
      <c r="R889">
        <v>7.85</v>
      </c>
      <c r="S889">
        <v>1491.5</v>
      </c>
      <c r="V889" t="str">
        <f t="shared" si="82"/>
        <v>С111-1721-11Бваріант1</v>
      </c>
      <c r="W889" t="e">
        <f t="shared" si="83"/>
        <v>#N/A</v>
      </c>
      <c r="X889" t="s">
        <v>3966</v>
      </c>
      <c r="Y889" s="7" t="s">
        <v>69</v>
      </c>
      <c r="Z889" s="7">
        <v>190</v>
      </c>
      <c r="AA889" s="7">
        <v>7.85</v>
      </c>
      <c r="AB889" s="37">
        <v>1491.5</v>
      </c>
      <c r="AC889" s="37">
        <v>1491.5</v>
      </c>
    </row>
    <row r="890" spans="1:29" x14ac:dyDescent="0.2">
      <c r="A890" s="5" t="s">
        <v>2154</v>
      </c>
      <c r="B890" s="21" t="str">
        <f>VLOOKUP(A890,Sheet!B$3:G$2921,2,0)</f>
        <v>Прокладки біконіт під буртів Д-110</v>
      </c>
      <c r="C890" s="22" t="str">
        <f>VLOOKUP(A890,Sheet!B$3:G$2921,3,0)</f>
        <v>шт</v>
      </c>
      <c r="D890" s="23">
        <v>2</v>
      </c>
      <c r="E890" s="24" t="e">
        <f>VLOOKUP(A890,N$3:S$1271,4,FALSE)</f>
        <v>#N/A</v>
      </c>
      <c r="F890" s="30">
        <f t="shared" si="78"/>
        <v>2</v>
      </c>
      <c r="G890" s="25">
        <f>VLOOKUP(A890,Sheet!B$3:G$2921,5,0)</f>
        <v>124.29</v>
      </c>
      <c r="H890" s="24" t="e">
        <f>VLOOKUP(A890,N$3:S$1271,5,FALSE)</f>
        <v>#N/A</v>
      </c>
      <c r="I890" s="30">
        <f t="shared" si="79"/>
        <v>124.29</v>
      </c>
      <c r="J890" s="25">
        <f>VLOOKUP(A890,Sheet!B$3:G$2921,6,0)</f>
        <v>248.58</v>
      </c>
      <c r="K890" s="26" t="e">
        <f t="shared" si="80"/>
        <v>#N/A</v>
      </c>
      <c r="L890" s="30">
        <f t="shared" si="81"/>
        <v>248.58</v>
      </c>
      <c r="N890" t="s">
        <v>4879</v>
      </c>
      <c r="O890" t="s">
        <v>3967</v>
      </c>
      <c r="P890" t="s">
        <v>69</v>
      </c>
      <c r="Q890">
        <v>14</v>
      </c>
      <c r="R890">
        <v>7.84</v>
      </c>
      <c r="S890">
        <v>109.76</v>
      </c>
      <c r="V890" t="str">
        <f t="shared" si="82"/>
        <v>С111-1721-11Вваріант2</v>
      </c>
      <c r="W890" t="e">
        <f t="shared" si="83"/>
        <v>#N/A</v>
      </c>
      <c r="X890" t="s">
        <v>3967</v>
      </c>
      <c r="Y890" s="7" t="s">
        <v>69</v>
      </c>
      <c r="Z890" s="7">
        <v>14</v>
      </c>
      <c r="AA890" s="7">
        <v>7.84</v>
      </c>
      <c r="AB890" s="37">
        <v>109.76</v>
      </c>
      <c r="AC890" s="37">
        <v>109.76</v>
      </c>
    </row>
    <row r="891" spans="1:29" x14ac:dyDescent="0.2">
      <c r="A891" s="5" t="s">
        <v>2634</v>
      </c>
      <c r="B891" s="21" t="str">
        <f>VLOOKUP(A891,Sheet!B$3:G$2921,2,0)</f>
        <v>Блок віконний металопластиковий (ВК-1)
ВГрП ОСП 18-9 1 КВ-ПВ Д</v>
      </c>
      <c r="C891" s="22" t="str">
        <f>VLOOKUP(A891,Sheet!B$3:G$2921,3,0)</f>
        <v>шт</v>
      </c>
      <c r="D891" s="23">
        <v>3</v>
      </c>
      <c r="E891" s="24" t="e">
        <f>VLOOKUP(A891,N$3:S$1271,4,FALSE)</f>
        <v>#N/A</v>
      </c>
      <c r="F891" s="30">
        <f t="shared" si="78"/>
        <v>3</v>
      </c>
      <c r="G891" s="25">
        <f>VLOOKUP(A891,Sheet!B$3:G$2921,5,0)</f>
        <v>4118.71</v>
      </c>
      <c r="H891" s="24" t="e">
        <f>VLOOKUP(A891,N$3:S$1271,5,FALSE)</f>
        <v>#N/A</v>
      </c>
      <c r="I891" s="30">
        <f t="shared" si="79"/>
        <v>4118.71</v>
      </c>
      <c r="J891" s="25">
        <f>VLOOKUP(A891,Sheet!B$3:G$2921,6,0)</f>
        <v>12356.13</v>
      </c>
      <c r="K891" s="26" t="e">
        <f t="shared" si="80"/>
        <v>#N/A</v>
      </c>
      <c r="L891" s="30">
        <f t="shared" si="81"/>
        <v>12356.13</v>
      </c>
      <c r="N891" t="s">
        <v>2548</v>
      </c>
      <c r="O891" t="s">
        <v>3968</v>
      </c>
      <c r="P891" t="s">
        <v>35</v>
      </c>
      <c r="Q891">
        <v>9</v>
      </c>
      <c r="R891">
        <v>1111.48</v>
      </c>
      <c r="S891">
        <v>10003.32</v>
      </c>
      <c r="V891" s="33" t="str">
        <f t="shared" si="82"/>
        <v>С111-1776-П1</v>
      </c>
      <c r="W891" s="33" t="str">
        <f t="shared" si="83"/>
        <v>С111-1776-П1</v>
      </c>
      <c r="X891" s="33" t="s">
        <v>3968</v>
      </c>
      <c r="Y891" s="34" t="s">
        <v>35</v>
      </c>
      <c r="Z891" s="34">
        <v>9</v>
      </c>
      <c r="AA891" s="34">
        <v>1111.48</v>
      </c>
      <c r="AB891" s="34">
        <v>10003.32</v>
      </c>
      <c r="AC891" s="34">
        <v>0</v>
      </c>
    </row>
    <row r="892" spans="1:29" x14ac:dyDescent="0.2">
      <c r="A892" s="5" t="s">
        <v>2635</v>
      </c>
      <c r="B892" s="21" t="str">
        <f>VLOOKUP(A892,Sheet!B$3:G$2921,2,0)</f>
        <v>Блок віконний металопластиковий (ВК-2)
ВГрП ОСП 18-15 2 КВ-ПВ Д</v>
      </c>
      <c r="C892" s="22" t="str">
        <f>VLOOKUP(A892,Sheet!B$3:G$2921,3,0)</f>
        <v>шт</v>
      </c>
      <c r="D892" s="23">
        <v>9</v>
      </c>
      <c r="E892" s="24" t="e">
        <f>VLOOKUP(A892,N$3:S$1271,4,FALSE)</f>
        <v>#N/A</v>
      </c>
      <c r="F892" s="30">
        <f t="shared" si="78"/>
        <v>9</v>
      </c>
      <c r="G892" s="25">
        <f>VLOOKUP(A892,Sheet!B$3:G$2921,5,0)</f>
        <v>6863.69</v>
      </c>
      <c r="H892" s="24" t="e">
        <f>VLOOKUP(A892,N$3:S$1271,5,FALSE)</f>
        <v>#N/A</v>
      </c>
      <c r="I892" s="30">
        <f t="shared" si="79"/>
        <v>6863.69</v>
      </c>
      <c r="J892" s="25">
        <f>VLOOKUP(A892,Sheet!B$3:G$2921,6,0)</f>
        <v>61773.21</v>
      </c>
      <c r="K892" s="26" t="e">
        <f t="shared" si="80"/>
        <v>#N/A</v>
      </c>
      <c r="L892" s="30">
        <f t="shared" si="81"/>
        <v>61773.21</v>
      </c>
      <c r="N892" t="s">
        <v>4880</v>
      </c>
      <c r="O892" t="s">
        <v>3969</v>
      </c>
      <c r="P892" t="s">
        <v>60</v>
      </c>
      <c r="Q892">
        <v>875</v>
      </c>
      <c r="R892">
        <v>5.4</v>
      </c>
      <c r="S892">
        <v>675.4</v>
      </c>
      <c r="V892" t="str">
        <f t="shared" si="82"/>
        <v>С111-1784варіант1</v>
      </c>
      <c r="W892" t="e">
        <f t="shared" si="83"/>
        <v>#N/A</v>
      </c>
      <c r="X892" t="s">
        <v>3969</v>
      </c>
      <c r="Y892" s="7" t="s">
        <v>60</v>
      </c>
      <c r="Z892" s="7">
        <v>875</v>
      </c>
      <c r="AA892" s="7">
        <v>5.4</v>
      </c>
      <c r="AB892" s="37">
        <v>675.4</v>
      </c>
      <c r="AC892" s="37">
        <v>675.4</v>
      </c>
    </row>
    <row r="893" spans="1:29" x14ac:dyDescent="0.2">
      <c r="A893" s="5" t="s">
        <v>2636</v>
      </c>
      <c r="B893" s="21" t="str">
        <f>VLOOKUP(A893,Sheet!B$3:G$2921,2,0)</f>
        <v>Блок віконний металопластиковий (ВК-3)
ВГрП ОСП 9-25 2 КВ-ПВ Д</v>
      </c>
      <c r="C893" s="22" t="str">
        <f>VLOOKUP(A893,Sheet!B$3:G$2921,3,0)</f>
        <v>шт</v>
      </c>
      <c r="D893" s="23">
        <v>2</v>
      </c>
      <c r="E893" s="24" t="e">
        <f>VLOOKUP(A893,N$3:S$1271,4,FALSE)</f>
        <v>#N/A</v>
      </c>
      <c r="F893" s="30">
        <f t="shared" si="78"/>
        <v>2</v>
      </c>
      <c r="G893" s="25">
        <f>VLOOKUP(A893,Sheet!B$3:G$2921,5,0)</f>
        <v>5720.8</v>
      </c>
      <c r="H893" s="24" t="e">
        <f>VLOOKUP(A893,N$3:S$1271,5,FALSE)</f>
        <v>#N/A</v>
      </c>
      <c r="I893" s="30">
        <f t="shared" si="79"/>
        <v>5720.8</v>
      </c>
      <c r="J893" s="25">
        <f>VLOOKUP(A893,Sheet!B$3:G$2921,6,0)</f>
        <v>11441.6</v>
      </c>
      <c r="K893" s="26" t="e">
        <f t="shared" si="80"/>
        <v>#N/A</v>
      </c>
      <c r="L893" s="30">
        <f t="shared" si="81"/>
        <v>11441.6</v>
      </c>
      <c r="N893" t="s">
        <v>4881</v>
      </c>
      <c r="O893" t="s">
        <v>3970</v>
      </c>
      <c r="P893" t="s">
        <v>35</v>
      </c>
      <c r="Q893">
        <v>29</v>
      </c>
      <c r="R893">
        <v>9.08</v>
      </c>
      <c r="S893">
        <v>136.19999999999999</v>
      </c>
      <c r="V893" t="str">
        <f t="shared" si="82"/>
        <v>С111-1867варіант1</v>
      </c>
      <c r="W893" t="e">
        <f t="shared" si="83"/>
        <v>#N/A</v>
      </c>
      <c r="X893" t="s">
        <v>3970</v>
      </c>
      <c r="Y893" s="7" t="s">
        <v>35</v>
      </c>
      <c r="Z893" s="7">
        <v>29</v>
      </c>
      <c r="AA893" s="7">
        <v>9.08</v>
      </c>
      <c r="AB893" s="37">
        <v>136.19999999999999</v>
      </c>
      <c r="AC893" s="37">
        <v>136.19999999999999</v>
      </c>
    </row>
    <row r="894" spans="1:29" x14ac:dyDescent="0.2">
      <c r="A894" s="5" t="s">
        <v>2637</v>
      </c>
      <c r="B894" s="21" t="str">
        <f>VLOOKUP(A894,Sheet!B$3:G$2921,2,0)</f>
        <v>Блок віконний металопластиковий (ВК-4)
ВГрП ОСП 9-25 2 К Г Д</v>
      </c>
      <c r="C894" s="22" t="str">
        <f>VLOOKUP(A894,Sheet!B$3:G$2921,3,0)</f>
        <v>шт</v>
      </c>
      <c r="D894" s="23">
        <v>1</v>
      </c>
      <c r="E894" s="24" t="e">
        <f>VLOOKUP(A894,N$3:S$1271,4,FALSE)</f>
        <v>#N/A</v>
      </c>
      <c r="F894" s="30">
        <f t="shared" si="78"/>
        <v>1</v>
      </c>
      <c r="G894" s="25">
        <f>VLOOKUP(A894,Sheet!B$3:G$2921,5,0)</f>
        <v>5720.8</v>
      </c>
      <c r="H894" s="24" t="e">
        <f>VLOOKUP(A894,N$3:S$1271,5,FALSE)</f>
        <v>#N/A</v>
      </c>
      <c r="I894" s="30">
        <f t="shared" si="79"/>
        <v>5720.8</v>
      </c>
      <c r="J894" s="25">
        <f>VLOOKUP(A894,Sheet!B$3:G$2921,6,0)</f>
        <v>5720.8</v>
      </c>
      <c r="K894" s="26" t="e">
        <f t="shared" si="80"/>
        <v>#N/A</v>
      </c>
      <c r="L894" s="30">
        <f t="shared" si="81"/>
        <v>5720.8</v>
      </c>
      <c r="N894" t="s">
        <v>4882</v>
      </c>
      <c r="O894" t="s">
        <v>3971</v>
      </c>
      <c r="P894" t="s">
        <v>35</v>
      </c>
      <c r="Q894">
        <v>60</v>
      </c>
      <c r="R894">
        <v>36.03</v>
      </c>
      <c r="S894">
        <v>2161.8000000000002</v>
      </c>
      <c r="V894" t="str">
        <f t="shared" si="82"/>
        <v>С111-1867варіант12</v>
      </c>
      <c r="W894" t="e">
        <f t="shared" si="83"/>
        <v>#N/A</v>
      </c>
      <c r="X894" t="s">
        <v>3971</v>
      </c>
      <c r="Y894" s="7" t="s">
        <v>35</v>
      </c>
      <c r="Z894" s="7">
        <v>60</v>
      </c>
      <c r="AA894" s="7">
        <v>36.03</v>
      </c>
      <c r="AB894" s="37">
        <v>2161.8000000000002</v>
      </c>
      <c r="AC894" s="37">
        <v>2161.8000000000002</v>
      </c>
    </row>
    <row r="895" spans="1:29" x14ac:dyDescent="0.2">
      <c r="A895" s="5" t="s">
        <v>2638</v>
      </c>
      <c r="B895" s="21" t="str">
        <f>VLOOKUP(A895,Sheet!B$3:G$2921,2,0)</f>
        <v>Блок віконний металопластиковий (ВК-5)
ВГрП ОСП 9-26 2 КВ-ПВ Д</v>
      </c>
      <c r="C895" s="22" t="str">
        <f>VLOOKUP(A895,Sheet!B$3:G$2921,3,0)</f>
        <v>шт</v>
      </c>
      <c r="D895" s="23">
        <v>4</v>
      </c>
      <c r="E895" s="24" t="e">
        <f>VLOOKUP(A895,N$3:S$1271,4,FALSE)</f>
        <v>#N/A</v>
      </c>
      <c r="F895" s="30">
        <f t="shared" si="78"/>
        <v>4</v>
      </c>
      <c r="G895" s="25">
        <f>VLOOKUP(A895,Sheet!B$3:G$2921,5,0)</f>
        <v>5949.38</v>
      </c>
      <c r="H895" s="24" t="e">
        <f>VLOOKUP(A895,N$3:S$1271,5,FALSE)</f>
        <v>#N/A</v>
      </c>
      <c r="I895" s="30">
        <f t="shared" si="79"/>
        <v>5949.38</v>
      </c>
      <c r="J895" s="25">
        <f>VLOOKUP(A895,Sheet!B$3:G$2921,6,0)</f>
        <v>23797.52</v>
      </c>
      <c r="K895" s="26" t="e">
        <f t="shared" si="80"/>
        <v>#N/A</v>
      </c>
      <c r="L895" s="30">
        <f t="shared" si="81"/>
        <v>23797.52</v>
      </c>
      <c r="N895" t="s">
        <v>4883</v>
      </c>
      <c r="O895" t="s">
        <v>3972</v>
      </c>
      <c r="P895" t="s">
        <v>35</v>
      </c>
      <c r="Q895">
        <v>15</v>
      </c>
      <c r="R895">
        <v>20.13</v>
      </c>
      <c r="S895">
        <v>301.95</v>
      </c>
      <c r="V895" t="str">
        <f t="shared" si="82"/>
        <v>С111-1867варіант13</v>
      </c>
      <c r="W895" t="e">
        <f t="shared" si="83"/>
        <v>#N/A</v>
      </c>
      <c r="X895" t="s">
        <v>3972</v>
      </c>
      <c r="Y895" s="7" t="s">
        <v>35</v>
      </c>
      <c r="Z895" s="7">
        <v>15</v>
      </c>
      <c r="AA895" s="7">
        <v>20.13</v>
      </c>
      <c r="AB895" s="37">
        <v>301.95</v>
      </c>
      <c r="AC895" s="37">
        <v>301.95</v>
      </c>
    </row>
    <row r="896" spans="1:29" x14ac:dyDescent="0.2">
      <c r="A896" s="5" t="s">
        <v>2649</v>
      </c>
      <c r="B896" s="21" t="str">
        <f>VLOOKUP(A896,Sheet!B$3:G$2921,2,0)</f>
        <v>Фрамуга металопластикова ВГрП ОСП 5-11
1Г</v>
      </c>
      <c r="C896" s="22" t="str">
        <f>VLOOKUP(A896,Sheet!B$3:G$2921,3,0)</f>
        <v>шт</v>
      </c>
      <c r="D896" s="23">
        <v>1</v>
      </c>
      <c r="E896" s="24" t="e">
        <f>VLOOKUP(A896,N$3:S$1271,4,FALSE)</f>
        <v>#N/A</v>
      </c>
      <c r="F896" s="30">
        <f t="shared" si="78"/>
        <v>1</v>
      </c>
      <c r="G896" s="25">
        <f>VLOOKUP(A896,Sheet!B$3:G$2921,5,0)</f>
        <v>1488.81</v>
      </c>
      <c r="H896" s="24" t="e">
        <f>VLOOKUP(A896,N$3:S$1271,5,FALSE)</f>
        <v>#N/A</v>
      </c>
      <c r="I896" s="30">
        <f t="shared" si="79"/>
        <v>1488.81</v>
      </c>
      <c r="J896" s="25">
        <f>VLOOKUP(A896,Sheet!B$3:G$2921,6,0)</f>
        <v>1488.81</v>
      </c>
      <c r="K896" s="26" t="e">
        <f t="shared" si="80"/>
        <v>#N/A</v>
      </c>
      <c r="L896" s="30">
        <f t="shared" si="81"/>
        <v>1488.81</v>
      </c>
      <c r="N896" t="s">
        <v>4884</v>
      </c>
      <c r="O896" t="s">
        <v>3973</v>
      </c>
      <c r="P896" t="s">
        <v>35</v>
      </c>
      <c r="Q896">
        <v>117</v>
      </c>
      <c r="R896">
        <v>3.42</v>
      </c>
      <c r="S896">
        <v>400.14</v>
      </c>
      <c r="V896" t="str">
        <f t="shared" si="82"/>
        <v>С111-1867варіант2</v>
      </c>
      <c r="W896" t="e">
        <f t="shared" si="83"/>
        <v>#N/A</v>
      </c>
      <c r="X896" t="s">
        <v>3973</v>
      </c>
      <c r="Y896" s="7" t="s">
        <v>35</v>
      </c>
      <c r="Z896" s="7">
        <v>117</v>
      </c>
      <c r="AA896" s="7">
        <v>3.42</v>
      </c>
      <c r="AB896" s="37">
        <v>400.14</v>
      </c>
      <c r="AC896" s="37">
        <v>400.14</v>
      </c>
    </row>
    <row r="897" spans="1:29" x14ac:dyDescent="0.2">
      <c r="A897" s="5" t="s">
        <v>2431</v>
      </c>
      <c r="B897" s="21" t="str">
        <f>VLOOKUP(A897,Sheet!B$3:G$2921,2,0)</f>
        <v>Стійки панелей 60х60х2 L=2,6м з кріпленням</v>
      </c>
      <c r="C897" s="22" t="str">
        <f>VLOOKUP(A897,Sheet!B$3:G$2921,3,0)</f>
        <v>шт</v>
      </c>
      <c r="D897" s="23">
        <v>13</v>
      </c>
      <c r="E897" s="24" t="e">
        <f>VLOOKUP(A897,N$3:S$1271,4,FALSE)</f>
        <v>#N/A</v>
      </c>
      <c r="F897" s="30">
        <f t="shared" si="78"/>
        <v>13</v>
      </c>
      <c r="G897" s="25">
        <f>VLOOKUP(A897,Sheet!B$3:G$2921,5,0)</f>
        <v>412.1</v>
      </c>
      <c r="H897" s="24" t="e">
        <f>VLOOKUP(A897,N$3:S$1271,5,FALSE)</f>
        <v>#N/A</v>
      </c>
      <c r="I897" s="30">
        <f t="shared" si="79"/>
        <v>412.1</v>
      </c>
      <c r="J897" s="25">
        <f>VLOOKUP(A897,Sheet!B$3:G$2921,6,0)</f>
        <v>2884.7</v>
      </c>
      <c r="K897" s="26" t="e">
        <f t="shared" si="80"/>
        <v>#N/A</v>
      </c>
      <c r="L897" s="30">
        <f t="shared" si="81"/>
        <v>2884.7</v>
      </c>
      <c r="N897" t="s">
        <v>4885</v>
      </c>
      <c r="O897" t="s">
        <v>3974</v>
      </c>
      <c r="P897" t="s">
        <v>35</v>
      </c>
      <c r="Q897">
        <v>30</v>
      </c>
      <c r="R897">
        <v>15.16</v>
      </c>
      <c r="S897">
        <v>454.8</v>
      </c>
      <c r="V897" t="str">
        <f t="shared" si="82"/>
        <v>С111-1867варіант24</v>
      </c>
      <c r="W897" t="e">
        <f t="shared" si="83"/>
        <v>#N/A</v>
      </c>
      <c r="X897" t="s">
        <v>3974</v>
      </c>
      <c r="Y897" s="7" t="s">
        <v>35</v>
      </c>
      <c r="Z897" s="7">
        <v>30</v>
      </c>
      <c r="AA897" s="7">
        <v>15.16</v>
      </c>
      <c r="AB897" s="37">
        <v>454.8</v>
      </c>
      <c r="AC897" s="37">
        <v>454.8</v>
      </c>
    </row>
    <row r="898" spans="1:29" x14ac:dyDescent="0.2">
      <c r="A898" s="5" t="s">
        <v>2641</v>
      </c>
      <c r="B898" s="21" t="str">
        <f>VLOOKUP(A898,Sheet!B$3:G$2921,2,0)</f>
        <v>Герметик силіконовий (280 мл)</v>
      </c>
      <c r="C898" s="22" t="str">
        <f>VLOOKUP(A898,Sheet!B$3:G$2921,3,0)</f>
        <v>шт</v>
      </c>
      <c r="D898" s="23">
        <v>19.600000000000001</v>
      </c>
      <c r="E898" s="24" t="e">
        <f>VLOOKUP(A898,N$3:S$1271,4,FALSE)</f>
        <v>#N/A</v>
      </c>
      <c r="F898" s="30">
        <f t="shared" si="78"/>
        <v>19.600000000000001</v>
      </c>
      <c r="G898" s="25">
        <f>VLOOKUP(A898,Sheet!B$3:G$2921,5,0)</f>
        <v>82.34</v>
      </c>
      <c r="H898" s="24" t="e">
        <f>VLOOKUP(A898,N$3:S$1271,5,FALSE)</f>
        <v>#N/A</v>
      </c>
      <c r="I898" s="30">
        <f t="shared" si="79"/>
        <v>82.34</v>
      </c>
      <c r="J898" s="25">
        <f>VLOOKUP(A898,Sheet!B$3:G$2921,6,0)</f>
        <v>1613.86</v>
      </c>
      <c r="K898" s="26" t="e">
        <f t="shared" si="80"/>
        <v>#N/A</v>
      </c>
      <c r="L898" s="30">
        <f t="shared" si="81"/>
        <v>1613.86</v>
      </c>
      <c r="N898" t="s">
        <v>4886</v>
      </c>
      <c r="O898" t="s">
        <v>3975</v>
      </c>
      <c r="P898" t="s">
        <v>35</v>
      </c>
      <c r="Q898">
        <v>10</v>
      </c>
      <c r="R898">
        <v>24.16</v>
      </c>
      <c r="S898">
        <v>241.6</v>
      </c>
      <c r="V898" t="str">
        <f t="shared" si="82"/>
        <v>С111-1867варіант25</v>
      </c>
      <c r="W898" t="e">
        <f t="shared" si="83"/>
        <v>#N/A</v>
      </c>
      <c r="X898" t="s">
        <v>3975</v>
      </c>
      <c r="Y898" s="7" t="s">
        <v>35</v>
      </c>
      <c r="Z898" s="7">
        <v>10</v>
      </c>
      <c r="AA898" s="7">
        <v>24.16</v>
      </c>
      <c r="AB898" s="37">
        <v>241.6</v>
      </c>
      <c r="AC898" s="37">
        <v>241.6</v>
      </c>
    </row>
    <row r="899" spans="1:29" x14ac:dyDescent="0.2">
      <c r="A899" s="5" t="s">
        <v>730</v>
      </c>
      <c r="B899" s="21" t="str">
        <f>VLOOKUP(A899,Sheet!B$3:G$2921,2,0)</f>
        <v>Балки під обладнання</v>
      </c>
      <c r="C899" s="22" t="str">
        <f>VLOOKUP(A899,Sheet!B$3:G$2921,3,0)</f>
        <v>т</v>
      </c>
      <c r="D899" s="23">
        <v>73.427999999999997</v>
      </c>
      <c r="E899" s="24" t="e">
        <f>VLOOKUP(A899,N$3:S$1271,4,FALSE)</f>
        <v>#N/A</v>
      </c>
      <c r="F899" s="30">
        <f t="shared" si="78"/>
        <v>73.427999999999997</v>
      </c>
      <c r="G899" s="25">
        <f>VLOOKUP(A899,Sheet!B$3:G$2921,5,0)</f>
        <v>47003.54</v>
      </c>
      <c r="H899" s="24" t="e">
        <f>VLOOKUP(A899,N$3:S$1271,5,FALSE)</f>
        <v>#N/A</v>
      </c>
      <c r="I899" s="30">
        <f t="shared" si="79"/>
        <v>47003.54</v>
      </c>
      <c r="J899" s="25">
        <f>VLOOKUP(A899,Sheet!B$3:G$2921,6,0)</f>
        <v>2632.2</v>
      </c>
      <c r="K899" s="26" t="e">
        <f t="shared" si="80"/>
        <v>#N/A</v>
      </c>
      <c r="L899" s="30">
        <f t="shared" si="81"/>
        <v>2632.2</v>
      </c>
      <c r="N899" t="s">
        <v>4887</v>
      </c>
      <c r="O899" t="s">
        <v>3976</v>
      </c>
      <c r="P899" t="s">
        <v>35</v>
      </c>
      <c r="Q899">
        <v>30</v>
      </c>
      <c r="R899">
        <v>14.78</v>
      </c>
      <c r="S899">
        <v>443.4</v>
      </c>
      <c r="V899" t="str">
        <f t="shared" si="82"/>
        <v>С111-1867варіант26</v>
      </c>
      <c r="W899" t="e">
        <f t="shared" si="83"/>
        <v>#N/A</v>
      </c>
      <c r="X899" t="s">
        <v>3976</v>
      </c>
      <c r="Y899" s="7" t="s">
        <v>35</v>
      </c>
      <c r="Z899" s="7">
        <v>30</v>
      </c>
      <c r="AA899" s="7">
        <v>14.78</v>
      </c>
      <c r="AB899" s="37">
        <v>443.4</v>
      </c>
      <c r="AC899" s="37">
        <v>443.4</v>
      </c>
    </row>
    <row r="900" spans="1:29" x14ac:dyDescent="0.2">
      <c r="A900" s="5" t="s">
        <v>738</v>
      </c>
      <c r="B900" s="21" t="str">
        <f>VLOOKUP(A900,Sheet!B$3:G$2921,2,0)</f>
        <v>Вентиляційні стакани з листової сталі</v>
      </c>
      <c r="C900" s="22" t="str">
        <f>VLOOKUP(A900,Sheet!B$3:G$2921,3,0)</f>
        <v>т</v>
      </c>
      <c r="D900" s="23">
        <v>0.1673</v>
      </c>
      <c r="E900" s="24" t="e">
        <f>VLOOKUP(A900,N$3:S$1271,4,FALSE)</f>
        <v>#N/A</v>
      </c>
      <c r="F900" s="30">
        <f t="shared" ref="F900:F963" si="84">IFERROR(D900-E900,D900)</f>
        <v>0.1673</v>
      </c>
      <c r="G900" s="25">
        <f>VLOOKUP(A900,Sheet!B$3:G$2921,5,0)</f>
        <v>38762.35</v>
      </c>
      <c r="H900" s="24" t="e">
        <f>VLOOKUP(A900,N$3:S$1271,5,FALSE)</f>
        <v>#N/A</v>
      </c>
      <c r="I900" s="30">
        <f t="shared" ref="I900:I963" si="85">IFERROR(G900-H900,G900)</f>
        <v>38762.35</v>
      </c>
      <c r="J900" s="25">
        <f>VLOOKUP(A900,Sheet!B$3:G$2921,6,0)</f>
        <v>6484.94</v>
      </c>
      <c r="K900" s="26" t="e">
        <f t="shared" ref="K900:K963" si="86">VLOOKUP(A900,N$3:S$1271,6,FALSE)</f>
        <v>#N/A</v>
      </c>
      <c r="L900" s="30">
        <f t="shared" ref="L900:L963" si="87">IFERROR(J900-K900,J900)</f>
        <v>6484.94</v>
      </c>
      <c r="N900" t="s">
        <v>4888</v>
      </c>
      <c r="O900" t="s">
        <v>3977</v>
      </c>
      <c r="P900" t="s">
        <v>35</v>
      </c>
      <c r="Q900">
        <v>100</v>
      </c>
      <c r="R900">
        <v>8.99</v>
      </c>
      <c r="S900">
        <v>449.5</v>
      </c>
      <c r="V900" t="str">
        <f t="shared" ref="V900:V963" si="88">IFERROR(VLOOKUP(N900,A$3:L$1153,1,FALSE),N900)</f>
        <v>С111-1867варіант27</v>
      </c>
      <c r="W900" t="e">
        <f t="shared" ref="W900:W963" si="89">VLOOKUP(N900,A$3:L$1153,1,FALSE)</f>
        <v>#N/A</v>
      </c>
      <c r="X900" t="s">
        <v>3977</v>
      </c>
      <c r="Y900" s="7" t="s">
        <v>35</v>
      </c>
      <c r="Z900" s="7">
        <v>100</v>
      </c>
      <c r="AA900" s="7">
        <v>8.99</v>
      </c>
      <c r="AB900" s="37">
        <v>449.5</v>
      </c>
      <c r="AC900" s="37">
        <v>449.5</v>
      </c>
    </row>
    <row r="901" spans="1:29" x14ac:dyDescent="0.2">
      <c r="A901" s="5" t="s">
        <v>695</v>
      </c>
      <c r="B901" s="21" t="str">
        <f>VLOOKUP(A901,Sheet!B$3:G$2921,2,0)</f>
        <v>Основнi несучi конструкцiї для будiвель
багатоповерхових, виробничого та
невиробничого призначення, висотою до
100 м: колони, опорнi плити, балки
перекриттiв пiд встановлення устаткування
та покриттiв, ферми покриттiв та
мiжповерхових перекриттiв, зв'язки,
фахверки стiн, при реконструкцiї будiвель</v>
      </c>
      <c r="C901" s="22" t="str">
        <f>VLOOKUP(A901,Sheet!B$3:G$2921,3,0)</f>
        <v>т</v>
      </c>
      <c r="D901" s="23">
        <v>12.532</v>
      </c>
      <c r="E901" s="24" t="e">
        <f>VLOOKUP(A901,N$3:S$1271,4,FALSE)</f>
        <v>#N/A</v>
      </c>
      <c r="F901" s="30">
        <f t="shared" si="84"/>
        <v>12.532</v>
      </c>
      <c r="G901" s="25">
        <f>VLOOKUP(A901,Sheet!B$3:G$2921,5,0)</f>
        <v>47003.54</v>
      </c>
      <c r="H901" s="24" t="e">
        <f>VLOOKUP(A901,N$3:S$1271,5,FALSE)</f>
        <v>#N/A</v>
      </c>
      <c r="I901" s="30">
        <f t="shared" si="85"/>
        <v>47003.54</v>
      </c>
      <c r="J901" s="25">
        <f>VLOOKUP(A901,Sheet!B$3:G$2921,6,0)</f>
        <v>239041.2</v>
      </c>
      <c r="K901" s="26" t="e">
        <f t="shared" si="86"/>
        <v>#N/A</v>
      </c>
      <c r="L901" s="30">
        <f t="shared" si="87"/>
        <v>239041.2</v>
      </c>
      <c r="N901" t="s">
        <v>4889</v>
      </c>
      <c r="O901" t="s">
        <v>3978</v>
      </c>
      <c r="P901" t="s">
        <v>35</v>
      </c>
      <c r="Q901">
        <v>350</v>
      </c>
      <c r="R901">
        <v>6.93</v>
      </c>
      <c r="S901">
        <v>2425.5</v>
      </c>
      <c r="V901" t="str">
        <f t="shared" si="88"/>
        <v>С111-1867варіант28</v>
      </c>
      <c r="W901" t="e">
        <f t="shared" si="89"/>
        <v>#N/A</v>
      </c>
      <c r="X901" t="s">
        <v>3978</v>
      </c>
      <c r="Y901" s="7" t="s">
        <v>35</v>
      </c>
      <c r="Z901" s="7">
        <v>350</v>
      </c>
      <c r="AA901" s="7">
        <v>6.93</v>
      </c>
      <c r="AB901" s="37">
        <v>2425.5</v>
      </c>
      <c r="AC901" s="37">
        <v>2425.5</v>
      </c>
    </row>
    <row r="902" spans="1:29" x14ac:dyDescent="0.2">
      <c r="A902" s="5" t="s">
        <v>421</v>
      </c>
      <c r="B902" s="21" t="str">
        <f>VLOOKUP(A902,Sheet!B$3:G$2921,2,0)</f>
        <v>Косоури Кс1, Кс2</v>
      </c>
      <c r="C902" s="22" t="str">
        <f>VLOOKUP(A902,Sheet!B$3:G$2921,3,0)</f>
        <v>т</v>
      </c>
      <c r="D902" s="23">
        <v>0.78550000000000009</v>
      </c>
      <c r="E902" s="24" t="e">
        <f>VLOOKUP(A902,N$3:S$1271,4,FALSE)</f>
        <v>#N/A</v>
      </c>
      <c r="F902" s="30">
        <f t="shared" si="84"/>
        <v>0.78550000000000009</v>
      </c>
      <c r="G902" s="25">
        <f>VLOOKUP(A902,Sheet!B$3:G$2921,5,0)</f>
        <v>33033.089999999997</v>
      </c>
      <c r="H902" s="24" t="e">
        <f>VLOOKUP(A902,N$3:S$1271,5,FALSE)</f>
        <v>#N/A</v>
      </c>
      <c r="I902" s="30">
        <f t="shared" si="85"/>
        <v>33033.089999999997</v>
      </c>
      <c r="J902" s="25">
        <f>VLOOKUP(A902,Sheet!B$3:G$2921,6,0)</f>
        <v>25947.49</v>
      </c>
      <c r="K902" s="26" t="e">
        <f t="shared" si="86"/>
        <v>#N/A</v>
      </c>
      <c r="L902" s="30">
        <f t="shared" si="87"/>
        <v>25947.49</v>
      </c>
      <c r="N902" t="s">
        <v>4890</v>
      </c>
      <c r="O902" t="s">
        <v>3979</v>
      </c>
      <c r="P902" t="s">
        <v>35</v>
      </c>
      <c r="Q902">
        <v>50</v>
      </c>
      <c r="R902">
        <v>26.96</v>
      </c>
      <c r="S902">
        <v>1348</v>
      </c>
      <c r="V902" t="str">
        <f t="shared" si="88"/>
        <v>С111-1867варіант29</v>
      </c>
      <c r="W902" t="e">
        <f t="shared" si="89"/>
        <v>#N/A</v>
      </c>
      <c r="X902" t="s">
        <v>3979</v>
      </c>
      <c r="Y902" s="7" t="s">
        <v>35</v>
      </c>
      <c r="Z902" s="7">
        <v>50</v>
      </c>
      <c r="AA902" s="7">
        <v>26.96</v>
      </c>
      <c r="AB902" s="37">
        <v>1348</v>
      </c>
      <c r="AC902" s="37">
        <v>1348</v>
      </c>
    </row>
    <row r="903" spans="1:29" x14ac:dyDescent="0.2">
      <c r="A903" s="5" t="s">
        <v>425</v>
      </c>
      <c r="B903" s="21" t="str">
        <f>VLOOKUP(A903,Sheet!B$3:G$2921,2,0)</f>
        <v>Огорожа сходів маршевих МВ 39.21-39.9 Р2,
площадок ПВ-16.9Р-2, погрунтовані та
пофарбовані</v>
      </c>
      <c r="C903" s="22" t="str">
        <f>VLOOKUP(A903,Sheet!B$3:G$2921,3,0)</f>
        <v>т</v>
      </c>
      <c r="D903" s="23">
        <v>0.75926800000000005</v>
      </c>
      <c r="E903" s="24" t="e">
        <f>VLOOKUP(A903,N$3:S$1271,4,FALSE)</f>
        <v>#N/A</v>
      </c>
      <c r="F903" s="30">
        <f t="shared" si="84"/>
        <v>0.75926800000000005</v>
      </c>
      <c r="G903" s="25">
        <f>VLOOKUP(A903,Sheet!B$3:G$2921,5,0)</f>
        <v>33033.089999999997</v>
      </c>
      <c r="H903" s="24" t="e">
        <f>VLOOKUP(A903,N$3:S$1271,5,FALSE)</f>
        <v>#N/A</v>
      </c>
      <c r="I903" s="30">
        <f t="shared" si="85"/>
        <v>33033.089999999997</v>
      </c>
      <c r="J903" s="25">
        <f>VLOOKUP(A903,Sheet!B$3:G$2921,6,0)</f>
        <v>9136.56</v>
      </c>
      <c r="K903" s="26" t="e">
        <f t="shared" si="86"/>
        <v>#N/A</v>
      </c>
      <c r="L903" s="30">
        <f t="shared" si="87"/>
        <v>9136.56</v>
      </c>
      <c r="N903" t="s">
        <v>4891</v>
      </c>
      <c r="O903" t="s">
        <v>3980</v>
      </c>
      <c r="P903" t="s">
        <v>35</v>
      </c>
      <c r="Q903">
        <v>26</v>
      </c>
      <c r="R903">
        <v>6.48</v>
      </c>
      <c r="S903">
        <v>168.48</v>
      </c>
      <c r="V903" t="str">
        <f t="shared" si="88"/>
        <v>С111-1867варіант3</v>
      </c>
      <c r="W903" t="e">
        <f t="shared" si="89"/>
        <v>#N/A</v>
      </c>
      <c r="X903" t="s">
        <v>3980</v>
      </c>
      <c r="Y903" s="7" t="s">
        <v>35</v>
      </c>
      <c r="Z903" s="7">
        <v>26</v>
      </c>
      <c r="AA903" s="7">
        <v>6.48</v>
      </c>
      <c r="AB903" s="37">
        <v>168.48</v>
      </c>
      <c r="AC903" s="37">
        <v>168.48</v>
      </c>
    </row>
    <row r="904" spans="1:29" x14ac:dyDescent="0.2">
      <c r="A904" s="5" t="s">
        <v>2879</v>
      </c>
      <c r="B904" s="21" t="str">
        <f>VLOOKUP(A904,Sheet!B$3:G$2921,2,0)</f>
        <v>Хвіртка сітчаста 2000х1000 зі стійками та
замком</v>
      </c>
      <c r="C904" s="22" t="str">
        <f>VLOOKUP(A904,Sheet!B$3:G$2921,3,0)</f>
        <v>шт</v>
      </c>
      <c r="D904" s="23">
        <v>1</v>
      </c>
      <c r="E904" s="24" t="e">
        <f>VLOOKUP(A904,N$3:S$1271,4,FALSE)</f>
        <v>#N/A</v>
      </c>
      <c r="F904" s="30">
        <f t="shared" si="84"/>
        <v>1</v>
      </c>
      <c r="G904" s="25">
        <f>VLOOKUP(A904,Sheet!B$3:G$2921,5,0)</f>
        <v>6873.23</v>
      </c>
      <c r="H904" s="24" t="e">
        <f>VLOOKUP(A904,N$3:S$1271,5,FALSE)</f>
        <v>#N/A</v>
      </c>
      <c r="I904" s="30">
        <f t="shared" si="85"/>
        <v>6873.23</v>
      </c>
      <c r="J904" s="25">
        <f>VLOOKUP(A904,Sheet!B$3:G$2921,6,0)</f>
        <v>6873.23</v>
      </c>
      <c r="K904" s="26" t="e">
        <f t="shared" si="86"/>
        <v>#N/A</v>
      </c>
      <c r="L904" s="30">
        <f t="shared" si="87"/>
        <v>6873.23</v>
      </c>
      <c r="N904" t="s">
        <v>4892</v>
      </c>
      <c r="O904" t="s">
        <v>3981</v>
      </c>
      <c r="P904" t="s">
        <v>35</v>
      </c>
      <c r="Q904">
        <v>350</v>
      </c>
      <c r="R904">
        <v>28.83</v>
      </c>
      <c r="S904">
        <v>10090.5</v>
      </c>
      <c r="V904" t="str">
        <f t="shared" si="88"/>
        <v>С111-1867варіант30</v>
      </c>
      <c r="W904" t="e">
        <f t="shared" si="89"/>
        <v>#N/A</v>
      </c>
      <c r="X904" t="s">
        <v>3981</v>
      </c>
      <c r="Y904" s="7" t="s">
        <v>35</v>
      </c>
      <c r="Z904" s="7">
        <v>350</v>
      </c>
      <c r="AA904" s="7">
        <v>28.83</v>
      </c>
      <c r="AB904" s="37">
        <v>10090.5</v>
      </c>
      <c r="AC904" s="37">
        <v>10090.5</v>
      </c>
    </row>
    <row r="905" spans="1:29" x14ac:dyDescent="0.2">
      <c r="A905" s="5" t="s">
        <v>1922</v>
      </c>
      <c r="B905" s="21" t="str">
        <f>VLOOKUP(A905,Sheet!B$3:G$2921,2,0)</f>
        <v>Окремi конструктивнi елементи будiвель та
споруд [Стійки Ст 2 - Ст 10] з перевагою
гнутих профiлей,  середня маса
складальної одиницi до 0,1 т</v>
      </c>
      <c r="C905" s="22" t="str">
        <f>VLOOKUP(A905,Sheet!B$3:G$2921,3,0)</f>
        <v>т</v>
      </c>
      <c r="D905" s="23">
        <v>0</v>
      </c>
      <c r="E905" s="24" t="e">
        <f>VLOOKUP(A905,N$3:S$1271,4,FALSE)</f>
        <v>#N/A</v>
      </c>
      <c r="F905" s="30">
        <f t="shared" si="84"/>
        <v>0</v>
      </c>
      <c r="G905" s="25">
        <f>VLOOKUP(A905,Sheet!B$3:G$2921,5,0)</f>
        <v>88949.119999999995</v>
      </c>
      <c r="H905" s="24" t="e">
        <f>VLOOKUP(A905,N$3:S$1271,5,FALSE)</f>
        <v>#N/A</v>
      </c>
      <c r="I905" s="30">
        <f t="shared" si="85"/>
        <v>88949.119999999995</v>
      </c>
      <c r="J905" s="25">
        <f>VLOOKUP(A905,Sheet!B$3:G$2921,6,0)</f>
        <v>27425.58</v>
      </c>
      <c r="K905" s="26" t="e">
        <f t="shared" si="86"/>
        <v>#N/A</v>
      </c>
      <c r="L905" s="30">
        <f t="shared" si="87"/>
        <v>27425.58</v>
      </c>
      <c r="N905" t="s">
        <v>4893</v>
      </c>
      <c r="O905" t="s">
        <v>3982</v>
      </c>
      <c r="P905" t="s">
        <v>35</v>
      </c>
      <c r="Q905">
        <v>260</v>
      </c>
      <c r="R905">
        <v>31.07</v>
      </c>
      <c r="S905">
        <v>8078.2</v>
      </c>
      <c r="V905" t="str">
        <f t="shared" si="88"/>
        <v>С111-1867варіант31</v>
      </c>
      <c r="W905" t="e">
        <f t="shared" si="89"/>
        <v>#N/A</v>
      </c>
      <c r="X905" t="s">
        <v>3982</v>
      </c>
      <c r="Y905" s="7" t="s">
        <v>35</v>
      </c>
      <c r="Z905" s="7">
        <v>260</v>
      </c>
      <c r="AA905" s="7">
        <v>31.07</v>
      </c>
      <c r="AB905" s="37">
        <v>8078.2</v>
      </c>
      <c r="AC905" s="37">
        <v>8078.2</v>
      </c>
    </row>
    <row r="906" spans="1:29" x14ac:dyDescent="0.2">
      <c r="A906" s="5" t="s">
        <v>1925</v>
      </c>
      <c r="B906" s="21" t="str">
        <f>VLOOKUP(A906,Sheet!B$3:G$2921,2,0)</f>
        <v>Окремi конструктивнi елементи будiвель та
споруд [Стійка Ст 1] з перевагою гнутих
профiлей,  середня маса складальної
одиницi понад 0,1 до 0,5 т</v>
      </c>
      <c r="C906" s="22" t="str">
        <f>VLOOKUP(A906,Sheet!B$3:G$2921,3,0)</f>
        <v>т</v>
      </c>
      <c r="D906" s="23">
        <v>0</v>
      </c>
      <c r="E906" s="24" t="e">
        <f>VLOOKUP(A906,N$3:S$1271,4,FALSE)</f>
        <v>#N/A</v>
      </c>
      <c r="F906" s="30">
        <f t="shared" si="84"/>
        <v>0</v>
      </c>
      <c r="G906" s="25">
        <f>VLOOKUP(A906,Sheet!B$3:G$2921,5,0)</f>
        <v>83498.960000000006</v>
      </c>
      <c r="H906" s="24" t="e">
        <f>VLOOKUP(A906,N$3:S$1271,5,FALSE)</f>
        <v>#N/A</v>
      </c>
      <c r="I906" s="30">
        <f t="shared" si="85"/>
        <v>83498.960000000006</v>
      </c>
      <c r="J906" s="25">
        <f>VLOOKUP(A906,Sheet!B$3:G$2921,6,0)</f>
        <v>10205.31</v>
      </c>
      <c r="K906" s="26" t="e">
        <f t="shared" si="86"/>
        <v>#N/A</v>
      </c>
      <c r="L906" s="30">
        <f t="shared" si="87"/>
        <v>10205.31</v>
      </c>
      <c r="N906" t="s">
        <v>4894</v>
      </c>
      <c r="O906" t="s">
        <v>3983</v>
      </c>
      <c r="P906" t="s">
        <v>35</v>
      </c>
      <c r="Q906">
        <v>220</v>
      </c>
      <c r="R906">
        <v>35.19</v>
      </c>
      <c r="S906">
        <v>7741.8</v>
      </c>
      <c r="V906" t="str">
        <f t="shared" si="88"/>
        <v>С111-1867варіант32</v>
      </c>
      <c r="W906" t="e">
        <f t="shared" si="89"/>
        <v>#N/A</v>
      </c>
      <c r="X906" t="s">
        <v>3983</v>
      </c>
      <c r="Y906" s="7" t="s">
        <v>35</v>
      </c>
      <c r="Z906" s="7">
        <v>220</v>
      </c>
      <c r="AA906" s="7">
        <v>35.19</v>
      </c>
      <c r="AB906" s="37">
        <v>7741.8</v>
      </c>
      <c r="AC906" s="37">
        <v>7741.8</v>
      </c>
    </row>
    <row r="907" spans="1:29" x14ac:dyDescent="0.2">
      <c r="A907" s="5" t="s">
        <v>1919</v>
      </c>
      <c r="B907" s="21" t="str">
        <f>VLOOKUP(A907,Sheet!B$3:G$2921,2,0)</f>
        <v>Окремi конструктивнi елементи будiвель та
споруд [балкаи Б1, Б2] з перевагою гнутих
профiлей,  середня маса складальної
одиницi понад 0,5 т</v>
      </c>
      <c r="C907" s="22" t="str">
        <f>VLOOKUP(A907,Sheet!B$3:G$2921,3,0)</f>
        <v>т</v>
      </c>
      <c r="D907" s="23">
        <v>0</v>
      </c>
      <c r="E907" s="24" t="e">
        <f>VLOOKUP(A907,N$3:S$1271,4,FALSE)</f>
        <v>#N/A</v>
      </c>
      <c r="F907" s="30">
        <f t="shared" si="84"/>
        <v>0</v>
      </c>
      <c r="G907" s="25">
        <f>VLOOKUP(A907,Sheet!B$3:G$2921,5,0)</f>
        <v>81924.210000000006</v>
      </c>
      <c r="H907" s="24" t="e">
        <f>VLOOKUP(A907,N$3:S$1271,5,FALSE)</f>
        <v>#N/A</v>
      </c>
      <c r="I907" s="30">
        <f t="shared" si="85"/>
        <v>81924.210000000006</v>
      </c>
      <c r="J907" s="25">
        <f>VLOOKUP(A907,Sheet!B$3:G$2921,6,0)</f>
        <v>147277.04999999999</v>
      </c>
      <c r="K907" s="26" t="e">
        <f t="shared" si="86"/>
        <v>#N/A</v>
      </c>
      <c r="L907" s="30">
        <f t="shared" si="87"/>
        <v>147277.04999999999</v>
      </c>
      <c r="N907" t="s">
        <v>4895</v>
      </c>
      <c r="O907" t="s">
        <v>3984</v>
      </c>
      <c r="P907" t="s">
        <v>35</v>
      </c>
      <c r="Q907">
        <v>200</v>
      </c>
      <c r="R907">
        <v>42.12</v>
      </c>
      <c r="S907">
        <v>8424</v>
      </c>
      <c r="V907" t="str">
        <f t="shared" si="88"/>
        <v>С111-1867варіант33</v>
      </c>
      <c r="W907" t="e">
        <f t="shared" si="89"/>
        <v>#N/A</v>
      </c>
      <c r="X907" t="s">
        <v>3984</v>
      </c>
      <c r="Y907" s="7" t="s">
        <v>35</v>
      </c>
      <c r="Z907" s="7">
        <v>200</v>
      </c>
      <c r="AA907" s="7">
        <v>42.12</v>
      </c>
      <c r="AB907" s="37">
        <v>8424</v>
      </c>
      <c r="AC907" s="37">
        <v>8424</v>
      </c>
    </row>
    <row r="908" spans="1:29" x14ac:dyDescent="0.2">
      <c r="A908" s="5" t="s">
        <v>2036</v>
      </c>
      <c r="B908" s="21" t="str">
        <f>VLOOKUP(A908,Sheet!B$3:G$2921,2,0)</f>
        <v>Драбини металеві приставні</v>
      </c>
      <c r="C908" s="22" t="str">
        <f>VLOOKUP(A908,Sheet!B$3:G$2921,3,0)</f>
        <v>т</v>
      </c>
      <c r="D908" s="23">
        <v>0.11346000000000001</v>
      </c>
      <c r="E908" s="24" t="e">
        <f>VLOOKUP(A908,N$3:S$1271,4,FALSE)</f>
        <v>#N/A</v>
      </c>
      <c r="F908" s="30">
        <f t="shared" si="84"/>
        <v>0.11346000000000001</v>
      </c>
      <c r="G908" s="25">
        <f>VLOOKUP(A908,Sheet!B$3:G$2921,5,0)</f>
        <v>34598.75</v>
      </c>
      <c r="H908" s="24" t="e">
        <f>VLOOKUP(A908,N$3:S$1271,5,FALSE)</f>
        <v>#N/A</v>
      </c>
      <c r="I908" s="30">
        <f t="shared" si="85"/>
        <v>34598.75</v>
      </c>
      <c r="J908" s="25">
        <f>VLOOKUP(A908,Sheet!B$3:G$2921,6,0)</f>
        <v>1012.36</v>
      </c>
      <c r="K908" s="26" t="e">
        <f t="shared" si="86"/>
        <v>#N/A</v>
      </c>
      <c r="L908" s="30">
        <f t="shared" si="87"/>
        <v>1012.36</v>
      </c>
      <c r="N908" t="s">
        <v>4896</v>
      </c>
      <c r="O908" t="s">
        <v>3985</v>
      </c>
      <c r="P908" t="s">
        <v>35</v>
      </c>
      <c r="Q908">
        <v>92</v>
      </c>
      <c r="R908">
        <v>9.1</v>
      </c>
      <c r="S908">
        <v>291.2</v>
      </c>
      <c r="V908" t="str">
        <f t="shared" si="88"/>
        <v>С111-1867варіант4</v>
      </c>
      <c r="W908" t="e">
        <f t="shared" si="89"/>
        <v>#N/A</v>
      </c>
      <c r="X908" t="s">
        <v>3985</v>
      </c>
      <c r="Y908" s="7" t="s">
        <v>35</v>
      </c>
      <c r="Z908" s="7">
        <v>92</v>
      </c>
      <c r="AA908" s="7">
        <v>9.1</v>
      </c>
      <c r="AB908" s="37">
        <v>291.2</v>
      </c>
      <c r="AC908" s="37">
        <v>291.2</v>
      </c>
    </row>
    <row r="909" spans="1:29" x14ac:dyDescent="0.2">
      <c r="A909" s="5" t="s">
        <v>189</v>
      </c>
      <c r="B909" s="21" t="str">
        <f>VLOOKUP(A909,Sheet!B$3:G$2921,2,0)</f>
        <v>Металевi конструкцiї (швелер гнутий з
листовоі сталі товщ.4мм -3000х670х4 12шт.)</v>
      </c>
      <c r="C909" s="22" t="str">
        <f>VLOOKUP(A909,Sheet!B$3:G$2921,3,0)</f>
        <v>т</v>
      </c>
      <c r="D909" s="23">
        <v>1.55758</v>
      </c>
      <c r="E909" s="24" t="e">
        <f>VLOOKUP(A909,N$3:S$1271,4,FALSE)</f>
        <v>#N/A</v>
      </c>
      <c r="F909" s="30">
        <f t="shared" si="84"/>
        <v>1.55758</v>
      </c>
      <c r="G909" s="25">
        <f>VLOOKUP(A909,Sheet!B$3:G$2921,5,0)</f>
        <v>38537.33</v>
      </c>
      <c r="H909" s="24" t="e">
        <f>VLOOKUP(A909,N$3:S$1271,5,FALSE)</f>
        <v>#N/A</v>
      </c>
      <c r="I909" s="30">
        <f t="shared" si="85"/>
        <v>38537.33</v>
      </c>
      <c r="J909" s="25">
        <f>VLOOKUP(A909,Sheet!B$3:G$2921,6,0)</f>
        <v>29185.09</v>
      </c>
      <c r="K909" s="26" t="e">
        <f t="shared" si="86"/>
        <v>#N/A</v>
      </c>
      <c r="L909" s="30">
        <f t="shared" si="87"/>
        <v>29185.09</v>
      </c>
      <c r="N909" t="s">
        <v>4897</v>
      </c>
      <c r="O909" t="s">
        <v>3986</v>
      </c>
      <c r="P909" t="s">
        <v>35</v>
      </c>
      <c r="Q909">
        <v>106</v>
      </c>
      <c r="R909">
        <v>3.42</v>
      </c>
      <c r="S909">
        <v>362.52</v>
      </c>
      <c r="V909" t="str">
        <f t="shared" si="88"/>
        <v>С111-1867варіант7</v>
      </c>
      <c r="W909" t="e">
        <f t="shared" si="89"/>
        <v>#N/A</v>
      </c>
      <c r="X909" t="s">
        <v>3986</v>
      </c>
      <c r="Y909" s="7" t="s">
        <v>35</v>
      </c>
      <c r="Z909" s="7">
        <v>106</v>
      </c>
      <c r="AA909" s="7">
        <v>3.42</v>
      </c>
      <c r="AB909" s="37">
        <v>362.52</v>
      </c>
      <c r="AC909" s="37">
        <v>362.52</v>
      </c>
    </row>
    <row r="910" spans="1:29" x14ac:dyDescent="0.2">
      <c r="A910" s="5" t="s">
        <v>2631</v>
      </c>
      <c r="B910" s="21" t="str">
        <f>VLOOKUP(A910,Sheet!B$3:G$2921,2,0)</f>
        <v>Двері металеві зовнішні ДЗСт ОдГ 21-10 По
К Бп П</v>
      </c>
      <c r="C910" s="22" t="str">
        <f>VLOOKUP(A910,Sheet!B$3:G$2921,3,0)</f>
        <v>шт</v>
      </c>
      <c r="D910" s="23">
        <v>1</v>
      </c>
      <c r="E910" s="24" t="e">
        <f>VLOOKUP(A910,N$3:S$1271,4,FALSE)</f>
        <v>#N/A</v>
      </c>
      <c r="F910" s="30">
        <f t="shared" si="84"/>
        <v>1</v>
      </c>
      <c r="G910" s="25">
        <f>VLOOKUP(A910,Sheet!B$3:G$2921,5,0)</f>
        <v>9861.44</v>
      </c>
      <c r="H910" s="24" t="e">
        <f>VLOOKUP(A910,N$3:S$1271,5,FALSE)</f>
        <v>#N/A</v>
      </c>
      <c r="I910" s="30">
        <f t="shared" si="85"/>
        <v>9861.44</v>
      </c>
      <c r="J910" s="25">
        <f>VLOOKUP(A910,Sheet!B$3:G$2921,6,0)</f>
        <v>9861.44</v>
      </c>
      <c r="K910" s="26" t="e">
        <f t="shared" si="86"/>
        <v>#N/A</v>
      </c>
      <c r="L910" s="30">
        <f t="shared" si="87"/>
        <v>9861.44</v>
      </c>
      <c r="N910" t="s">
        <v>4898</v>
      </c>
      <c r="O910" t="s">
        <v>3987</v>
      </c>
      <c r="P910" t="s">
        <v>35</v>
      </c>
      <c r="Q910">
        <v>24</v>
      </c>
      <c r="R910">
        <v>6.48</v>
      </c>
      <c r="S910">
        <v>155.52000000000001</v>
      </c>
      <c r="V910" t="str">
        <f t="shared" si="88"/>
        <v>С111-1867варіант8</v>
      </c>
      <c r="W910" t="e">
        <f t="shared" si="89"/>
        <v>#N/A</v>
      </c>
      <c r="X910" t="s">
        <v>3987</v>
      </c>
      <c r="Y910" s="7" t="s">
        <v>35</v>
      </c>
      <c r="Z910" s="7">
        <v>24</v>
      </c>
      <c r="AA910" s="7">
        <v>6.48</v>
      </c>
      <c r="AB910" s="37">
        <v>155.52000000000001</v>
      </c>
      <c r="AC910" s="37">
        <v>155.52000000000001</v>
      </c>
    </row>
    <row r="911" spans="1:29" x14ac:dyDescent="0.2">
      <c r="A911" s="5" t="s">
        <v>2632</v>
      </c>
      <c r="B911" s="21" t="str">
        <f>VLOOKUP(A911,Sheet!B$3:G$2921,2,0)</f>
        <v>Двері металеві зовнішні ДЗСт ОдГ 21-9 По К
Бп Л</v>
      </c>
      <c r="C911" s="22" t="str">
        <f>VLOOKUP(A911,Sheet!B$3:G$2921,3,0)</f>
        <v>шт</v>
      </c>
      <c r="D911" s="23">
        <v>1</v>
      </c>
      <c r="E911" s="24" t="e">
        <f>VLOOKUP(A911,N$3:S$1271,4,FALSE)</f>
        <v>#N/A</v>
      </c>
      <c r="F911" s="30">
        <f t="shared" si="84"/>
        <v>1</v>
      </c>
      <c r="G911" s="25">
        <f>VLOOKUP(A911,Sheet!B$3:G$2921,5,0)</f>
        <v>8876.81</v>
      </c>
      <c r="H911" s="24" t="e">
        <f>VLOOKUP(A911,N$3:S$1271,5,FALSE)</f>
        <v>#N/A</v>
      </c>
      <c r="I911" s="30">
        <f t="shared" si="85"/>
        <v>8876.81</v>
      </c>
      <c r="J911" s="25">
        <f>VLOOKUP(A911,Sheet!B$3:G$2921,6,0)</f>
        <v>8876.81</v>
      </c>
      <c r="K911" s="26" t="e">
        <f t="shared" si="86"/>
        <v>#N/A</v>
      </c>
      <c r="L911" s="30">
        <f t="shared" si="87"/>
        <v>8876.81</v>
      </c>
      <c r="N911" t="s">
        <v>4899</v>
      </c>
      <c r="O911" t="s">
        <v>3988</v>
      </c>
      <c r="P911" t="s">
        <v>149</v>
      </c>
      <c r="Q911">
        <v>290</v>
      </c>
      <c r="R911">
        <v>250.47</v>
      </c>
      <c r="S911">
        <v>72636.59</v>
      </c>
      <c r="V911" t="str">
        <f t="shared" si="88"/>
        <v>С111-1896варіант1</v>
      </c>
      <c r="W911" t="e">
        <f t="shared" si="89"/>
        <v>#N/A</v>
      </c>
      <c r="X911" t="s">
        <v>3988</v>
      </c>
      <c r="Y911" s="7" t="s">
        <v>149</v>
      </c>
      <c r="Z911" s="7">
        <v>290</v>
      </c>
      <c r="AA911" s="7">
        <v>250.47</v>
      </c>
      <c r="AB911" s="37">
        <v>72636.59</v>
      </c>
      <c r="AC911" s="37">
        <v>72636.59</v>
      </c>
    </row>
    <row r="912" spans="1:29" x14ac:dyDescent="0.2">
      <c r="A912" s="5" t="s">
        <v>2633</v>
      </c>
      <c r="B912" s="21" t="str">
        <f>VLOOKUP(A912,Sheet!B$3:G$2921,2,0)</f>
        <v>Двері металеві зовнішні ДЗСт ОдГ 21-16 По
К Бп</v>
      </c>
      <c r="C912" s="22" t="str">
        <f>VLOOKUP(A912,Sheet!B$3:G$2921,3,0)</f>
        <v>шт</v>
      </c>
      <c r="D912" s="23">
        <v>1</v>
      </c>
      <c r="E912" s="24" t="e">
        <f>VLOOKUP(A912,N$3:S$1271,4,FALSE)</f>
        <v>#N/A</v>
      </c>
      <c r="F912" s="30">
        <f t="shared" si="84"/>
        <v>1</v>
      </c>
      <c r="G912" s="25">
        <f>VLOOKUP(A912,Sheet!B$3:G$2921,5,0)</f>
        <v>15773.6</v>
      </c>
      <c r="H912" s="24" t="e">
        <f>VLOOKUP(A912,N$3:S$1271,5,FALSE)</f>
        <v>#N/A</v>
      </c>
      <c r="I912" s="30">
        <f t="shared" si="85"/>
        <v>15773.6</v>
      </c>
      <c r="J912" s="25">
        <f>VLOOKUP(A912,Sheet!B$3:G$2921,6,0)</f>
        <v>15773.6</v>
      </c>
      <c r="K912" s="26" t="e">
        <f t="shared" si="86"/>
        <v>#N/A</v>
      </c>
      <c r="L912" s="30">
        <f t="shared" si="87"/>
        <v>15773.6</v>
      </c>
      <c r="N912" t="s">
        <v>4900</v>
      </c>
      <c r="O912" t="s">
        <v>3989</v>
      </c>
      <c r="P912" t="s">
        <v>35</v>
      </c>
      <c r="Q912">
        <v>1080</v>
      </c>
      <c r="R912">
        <v>8.23</v>
      </c>
      <c r="S912">
        <v>8888.4</v>
      </c>
      <c r="V912" t="str">
        <f t="shared" si="88"/>
        <v>С111-1904варіант3</v>
      </c>
      <c r="W912" t="e">
        <f t="shared" si="89"/>
        <v>#N/A</v>
      </c>
      <c r="X912" t="s">
        <v>3989</v>
      </c>
      <c r="Y912" s="7" t="s">
        <v>35</v>
      </c>
      <c r="Z912" s="7">
        <v>1080</v>
      </c>
      <c r="AA912" s="7">
        <v>8.23</v>
      </c>
      <c r="AB912" s="37">
        <v>8888.4</v>
      </c>
      <c r="AC912" s="37">
        <v>8888.4</v>
      </c>
    </row>
    <row r="913" spans="1:29" x14ac:dyDescent="0.2">
      <c r="A913" s="5" t="s">
        <v>2628</v>
      </c>
      <c r="B913" s="21" t="str">
        <f>VLOOKUP(A913,Sheet!B$3:G$2921,2,0)</f>
        <v>Двері однопільні металеві протипожежні
ДМП Е130 1 21-9 В4 П</v>
      </c>
      <c r="C913" s="22" t="str">
        <f>VLOOKUP(A913,Sheet!B$3:G$2921,3,0)</f>
        <v>шт</v>
      </c>
      <c r="D913" s="23">
        <v>1</v>
      </c>
      <c r="E913" s="24" t="e">
        <f>VLOOKUP(A913,N$3:S$1271,4,FALSE)</f>
        <v>#N/A</v>
      </c>
      <c r="F913" s="30">
        <f t="shared" si="84"/>
        <v>1</v>
      </c>
      <c r="G913" s="25">
        <f>VLOOKUP(A913,Sheet!B$3:G$2921,5,0)</f>
        <v>8465.32</v>
      </c>
      <c r="H913" s="24" t="e">
        <f>VLOOKUP(A913,N$3:S$1271,5,FALSE)</f>
        <v>#N/A</v>
      </c>
      <c r="I913" s="30">
        <f t="shared" si="85"/>
        <v>8465.32</v>
      </c>
      <c r="J913" s="25">
        <f>VLOOKUP(A913,Sheet!B$3:G$2921,6,0)</f>
        <v>8465.32</v>
      </c>
      <c r="K913" s="26" t="e">
        <f t="shared" si="86"/>
        <v>#N/A</v>
      </c>
      <c r="L913" s="30">
        <f t="shared" si="87"/>
        <v>8465.32</v>
      </c>
      <c r="N913" t="s">
        <v>4901</v>
      </c>
      <c r="O913" t="s">
        <v>3990</v>
      </c>
      <c r="P913" t="s">
        <v>149</v>
      </c>
      <c r="Q913">
        <v>170.768</v>
      </c>
      <c r="R913">
        <v>15.34</v>
      </c>
      <c r="S913">
        <v>2619.17</v>
      </c>
      <c r="V913" t="str">
        <f t="shared" si="88"/>
        <v>С111-2000-2варіант1</v>
      </c>
      <c r="W913" t="e">
        <f t="shared" si="89"/>
        <v>#N/A</v>
      </c>
      <c r="X913" t="s">
        <v>3990</v>
      </c>
      <c r="Y913" s="7" t="s">
        <v>149</v>
      </c>
      <c r="Z913" s="7">
        <v>170.768</v>
      </c>
      <c r="AA913" s="7">
        <v>15.34</v>
      </c>
      <c r="AB913" s="37">
        <v>2619.17</v>
      </c>
      <c r="AC913" s="37">
        <v>2619.17</v>
      </c>
    </row>
    <row r="914" spans="1:29" x14ac:dyDescent="0.2">
      <c r="A914" s="5" t="s">
        <v>2627</v>
      </c>
      <c r="B914" s="21" t="str">
        <f>VLOOKUP(A914,Sheet!B$3:G$2921,2,0)</f>
        <v>Двері однопільні металеві протипожежні
ДМП Е130 1 21-10 В4 П</v>
      </c>
      <c r="C914" s="22" t="str">
        <f>VLOOKUP(A914,Sheet!B$3:G$2921,3,0)</f>
        <v>шт</v>
      </c>
      <c r="D914" s="23">
        <v>2</v>
      </c>
      <c r="E914" s="24" t="e">
        <f>VLOOKUP(A914,N$3:S$1271,4,FALSE)</f>
        <v>#N/A</v>
      </c>
      <c r="F914" s="30">
        <f t="shared" si="84"/>
        <v>2</v>
      </c>
      <c r="G914" s="25">
        <f>VLOOKUP(A914,Sheet!B$3:G$2921,5,0)</f>
        <v>9039.84</v>
      </c>
      <c r="H914" s="24" t="e">
        <f>VLOOKUP(A914,N$3:S$1271,5,FALSE)</f>
        <v>#N/A</v>
      </c>
      <c r="I914" s="30">
        <f t="shared" si="85"/>
        <v>9039.84</v>
      </c>
      <c r="J914" s="25">
        <f>VLOOKUP(A914,Sheet!B$3:G$2921,6,0)</f>
        <v>18079.68</v>
      </c>
      <c r="K914" s="26" t="e">
        <f t="shared" si="86"/>
        <v>#N/A</v>
      </c>
      <c r="L914" s="30">
        <f t="shared" si="87"/>
        <v>18079.68</v>
      </c>
      <c r="N914" t="s">
        <v>4902</v>
      </c>
      <c r="O914" t="s">
        <v>3991</v>
      </c>
      <c r="P914" t="s">
        <v>149</v>
      </c>
      <c r="Q914">
        <v>3904.6280000000002</v>
      </c>
      <c r="R914">
        <v>6.97</v>
      </c>
      <c r="S914">
        <v>11197.29</v>
      </c>
      <c r="V914" t="str">
        <f t="shared" si="88"/>
        <v>С111-2000-7варіант4</v>
      </c>
      <c r="W914" t="e">
        <f t="shared" si="89"/>
        <v>#N/A</v>
      </c>
      <c r="X914" t="s">
        <v>3991</v>
      </c>
      <c r="Y914" s="7" t="s">
        <v>149</v>
      </c>
      <c r="Z914" s="7">
        <v>3904.6280000000002</v>
      </c>
      <c r="AA914" s="7">
        <v>6.97</v>
      </c>
      <c r="AB914" s="37">
        <v>11197.29</v>
      </c>
      <c r="AC914" s="37">
        <v>11197.29</v>
      </c>
    </row>
    <row r="915" spans="1:29" x14ac:dyDescent="0.2">
      <c r="A915" s="5" t="s">
        <v>2629</v>
      </c>
      <c r="B915" s="21" t="str">
        <f>VLOOKUP(A915,Sheet!B$3:G$2921,2,0)</f>
        <v>Двері металеві Д 1 21-11 П</v>
      </c>
      <c r="C915" s="22" t="str">
        <f>VLOOKUP(A915,Sheet!B$3:G$2921,3,0)</f>
        <v>шт</v>
      </c>
      <c r="D915" s="23">
        <v>2</v>
      </c>
      <c r="E915" s="24" t="e">
        <f>VLOOKUP(A915,N$3:S$1271,4,FALSE)</f>
        <v>#N/A</v>
      </c>
      <c r="F915" s="30">
        <f t="shared" si="84"/>
        <v>2</v>
      </c>
      <c r="G915" s="25">
        <f>VLOOKUP(A915,Sheet!B$3:G$2921,5,0)</f>
        <v>10846.09</v>
      </c>
      <c r="H915" s="24" t="e">
        <f>VLOOKUP(A915,N$3:S$1271,5,FALSE)</f>
        <v>#N/A</v>
      </c>
      <c r="I915" s="30">
        <f t="shared" si="85"/>
        <v>10846.09</v>
      </c>
      <c r="J915" s="25">
        <f>VLOOKUP(A915,Sheet!B$3:G$2921,6,0)</f>
        <v>21692.18</v>
      </c>
      <c r="K915" s="26" t="e">
        <f t="shared" si="86"/>
        <v>#N/A</v>
      </c>
      <c r="L915" s="30">
        <f t="shared" si="87"/>
        <v>21692.18</v>
      </c>
      <c r="N915" t="s">
        <v>4903</v>
      </c>
      <c r="O915" t="s">
        <v>3992</v>
      </c>
      <c r="P915" t="s">
        <v>149</v>
      </c>
      <c r="Q915">
        <v>63.024000000000001</v>
      </c>
      <c r="R915">
        <v>15.34</v>
      </c>
      <c r="S915">
        <v>966.64</v>
      </c>
      <c r="V915" t="str">
        <f t="shared" si="88"/>
        <v>С111-2000-7варіант5</v>
      </c>
      <c r="W915" t="e">
        <f t="shared" si="89"/>
        <v>#N/A</v>
      </c>
      <c r="X915" t="s">
        <v>3992</v>
      </c>
      <c r="Y915" s="7" t="s">
        <v>149</v>
      </c>
      <c r="Z915" s="7">
        <v>63.024000000000001</v>
      </c>
      <c r="AA915" s="7">
        <v>15.34</v>
      </c>
      <c r="AB915" s="37">
        <v>966.64</v>
      </c>
      <c r="AC915" s="37">
        <v>966.64</v>
      </c>
    </row>
    <row r="916" spans="1:29" x14ac:dyDescent="0.2">
      <c r="A916" s="5" t="s">
        <v>2630</v>
      </c>
      <c r="B916" s="21" t="str">
        <f>VLOOKUP(A916,Sheet!B$3:G$2921,2,0)</f>
        <v>Двері металеві Д 1 21-9 П</v>
      </c>
      <c r="C916" s="22" t="str">
        <f>VLOOKUP(A916,Sheet!B$3:G$2921,3,0)</f>
        <v>шт</v>
      </c>
      <c r="D916" s="23">
        <v>1</v>
      </c>
      <c r="E916" s="24" t="e">
        <f>VLOOKUP(A916,N$3:S$1271,4,FALSE)</f>
        <v>#N/A</v>
      </c>
      <c r="F916" s="30">
        <f t="shared" si="84"/>
        <v>1</v>
      </c>
      <c r="G916" s="25">
        <f>VLOOKUP(A916,Sheet!B$3:G$2921,5,0)</f>
        <v>8876.81</v>
      </c>
      <c r="H916" s="24" t="e">
        <f>VLOOKUP(A916,N$3:S$1271,5,FALSE)</f>
        <v>#N/A</v>
      </c>
      <c r="I916" s="30">
        <f t="shared" si="85"/>
        <v>8876.81</v>
      </c>
      <c r="J916" s="25">
        <f>VLOOKUP(A916,Sheet!B$3:G$2921,6,0)</f>
        <v>8876.81</v>
      </c>
      <c r="K916" s="26" t="e">
        <f t="shared" si="86"/>
        <v>#N/A</v>
      </c>
      <c r="L916" s="30">
        <f t="shared" si="87"/>
        <v>8876.81</v>
      </c>
      <c r="N916" t="s">
        <v>4904</v>
      </c>
      <c r="O916" t="s">
        <v>3993</v>
      </c>
      <c r="P916" t="s">
        <v>149</v>
      </c>
      <c r="Q916">
        <v>0.496</v>
      </c>
      <c r="R916">
        <v>100.54</v>
      </c>
      <c r="S916">
        <v>49.87</v>
      </c>
      <c r="V916" t="str">
        <f t="shared" si="88"/>
        <v>С111-2001-1варіант2</v>
      </c>
      <c r="W916" t="e">
        <f t="shared" si="89"/>
        <v>#N/A</v>
      </c>
      <c r="X916" t="s">
        <v>3993</v>
      </c>
      <c r="Y916" s="7" t="s">
        <v>149</v>
      </c>
      <c r="Z916" s="7">
        <v>0.496</v>
      </c>
      <c r="AA916" s="7">
        <v>100.54</v>
      </c>
      <c r="AB916" s="37">
        <v>49.87</v>
      </c>
      <c r="AC916" s="37">
        <v>49.87</v>
      </c>
    </row>
    <row r="917" spans="1:29" x14ac:dyDescent="0.2">
      <c r="A917" s="5" t="s">
        <v>2068</v>
      </c>
      <c r="B917" s="21" t="str">
        <f>VLOOKUP(A917,Sheet!B$3:G$2921,2,0)</f>
        <v>Металевi вироби</v>
      </c>
      <c r="C917" s="22" t="str">
        <f>VLOOKUP(A917,Sheet!B$3:G$2921,3,0)</f>
        <v>т</v>
      </c>
      <c r="D917" s="23">
        <v>0.22943</v>
      </c>
      <c r="E917" s="24" t="e">
        <f>VLOOKUP(A917,N$3:S$1271,4,FALSE)</f>
        <v>#N/A</v>
      </c>
      <c r="F917" s="30">
        <f t="shared" si="84"/>
        <v>0.22943</v>
      </c>
      <c r="G917" s="25">
        <f>VLOOKUP(A917,Sheet!B$3:G$2921,5,0)</f>
        <v>33035.82</v>
      </c>
      <c r="H917" s="24" t="e">
        <f>VLOOKUP(A917,N$3:S$1271,5,FALSE)</f>
        <v>#N/A</v>
      </c>
      <c r="I917" s="30">
        <f t="shared" si="85"/>
        <v>33035.82</v>
      </c>
      <c r="J917" s="25">
        <f>VLOOKUP(A917,Sheet!B$3:G$2921,6,0)</f>
        <v>2334.9699999999998</v>
      </c>
      <c r="K917" s="26" t="e">
        <f t="shared" si="86"/>
        <v>#N/A</v>
      </c>
      <c r="L917" s="30">
        <f t="shared" si="87"/>
        <v>2334.9699999999998</v>
      </c>
      <c r="N917" t="s">
        <v>4905</v>
      </c>
      <c r="O917" t="s">
        <v>3994</v>
      </c>
      <c r="P917" t="s">
        <v>149</v>
      </c>
      <c r="Q917">
        <v>14.90936</v>
      </c>
      <c r="R917">
        <v>100.54</v>
      </c>
      <c r="S917">
        <v>1498.96</v>
      </c>
      <c r="V917" t="str">
        <f t="shared" si="88"/>
        <v>С111-2001-1варіант3</v>
      </c>
      <c r="W917" t="e">
        <f t="shared" si="89"/>
        <v>#N/A</v>
      </c>
      <c r="X917" t="s">
        <v>3994</v>
      </c>
      <c r="Y917" s="7" t="s">
        <v>149</v>
      </c>
      <c r="Z917" s="7">
        <v>14.90936</v>
      </c>
      <c r="AA917" s="7">
        <v>100.54</v>
      </c>
      <c r="AB917" s="37">
        <v>1498.96</v>
      </c>
      <c r="AC917" s="37">
        <v>1498.96</v>
      </c>
    </row>
    <row r="918" spans="1:29" x14ac:dyDescent="0.2">
      <c r="A918" s="5" t="s">
        <v>2718</v>
      </c>
      <c r="B918" s="21" t="str">
        <f>VLOOKUP(A918,Sheet!B$3:G$2921,2,0)</f>
        <v>BIS підвіска-трапеція Vds "Walraven" арт.№
6785010</v>
      </c>
      <c r="C918" s="22" t="str">
        <f>VLOOKUP(A918,Sheet!B$3:G$2921,3,0)</f>
        <v>шт</v>
      </c>
      <c r="D918" s="23">
        <v>329</v>
      </c>
      <c r="E918" s="24" t="e">
        <f>VLOOKUP(A918,N$3:S$1271,4,FALSE)</f>
        <v>#N/A</v>
      </c>
      <c r="F918" s="30">
        <f t="shared" si="84"/>
        <v>329</v>
      </c>
      <c r="G918" s="25">
        <f>VLOOKUP(A918,Sheet!B$3:G$2921,5,0)</f>
        <v>28.51</v>
      </c>
      <c r="H918" s="24" t="e">
        <f>VLOOKUP(A918,N$3:S$1271,5,FALSE)</f>
        <v>#N/A</v>
      </c>
      <c r="I918" s="30">
        <f t="shared" si="85"/>
        <v>28.51</v>
      </c>
      <c r="J918" s="25">
        <f>VLOOKUP(A918,Sheet!B$3:G$2921,6,0)</f>
        <v>9379.7900000000009</v>
      </c>
      <c r="K918" s="26" t="e">
        <f t="shared" si="86"/>
        <v>#N/A</v>
      </c>
      <c r="L918" s="30">
        <f t="shared" si="87"/>
        <v>9379.7900000000009</v>
      </c>
      <c r="N918" t="s">
        <v>4906</v>
      </c>
      <c r="O918" t="s">
        <v>3995</v>
      </c>
      <c r="P918" t="s">
        <v>149</v>
      </c>
      <c r="Q918">
        <v>343.39085999999998</v>
      </c>
      <c r="R918">
        <v>119.62</v>
      </c>
      <c r="S918">
        <v>16620.830000000002</v>
      </c>
      <c r="V918" t="str">
        <f t="shared" si="88"/>
        <v>С111-2001-2варіант2</v>
      </c>
      <c r="W918" t="e">
        <f t="shared" si="89"/>
        <v>#N/A</v>
      </c>
      <c r="X918" t="s">
        <v>3995</v>
      </c>
      <c r="Y918" s="7" t="s">
        <v>149</v>
      </c>
      <c r="Z918" s="7">
        <v>343.39085999999998</v>
      </c>
      <c r="AA918" s="7">
        <v>119.62</v>
      </c>
      <c r="AB918" s="37">
        <v>16620.830000000002</v>
      </c>
      <c r="AC918" s="37">
        <v>16620.830000000002</v>
      </c>
    </row>
    <row r="919" spans="1:29" x14ac:dyDescent="0.2">
      <c r="A919" s="5" t="s">
        <v>2720</v>
      </c>
      <c r="B919" s="21" t="str">
        <f>VLOOKUP(A919,Sheet!B$3:G$2921,2,0)</f>
        <v>Шпилька 10х2000 "Walraven" DIN 976-1 M10</v>
      </c>
      <c r="C919" s="22" t="str">
        <f>VLOOKUP(A919,Sheet!B$3:G$2921,3,0)</f>
        <v>шт</v>
      </c>
      <c r="D919" s="23">
        <v>80</v>
      </c>
      <c r="E919" s="24" t="e">
        <f>VLOOKUP(A919,N$3:S$1271,4,FALSE)</f>
        <v>#N/A</v>
      </c>
      <c r="F919" s="30">
        <f t="shared" si="84"/>
        <v>80</v>
      </c>
      <c r="G919" s="25">
        <f>VLOOKUP(A919,Sheet!B$3:G$2921,5,0)</f>
        <v>67.16</v>
      </c>
      <c r="H919" s="24" t="e">
        <f>VLOOKUP(A919,N$3:S$1271,5,FALSE)</f>
        <v>#N/A</v>
      </c>
      <c r="I919" s="30">
        <f t="shared" si="85"/>
        <v>67.16</v>
      </c>
      <c r="J919" s="25">
        <f>VLOOKUP(A919,Sheet!B$3:G$2921,6,0)</f>
        <v>5372.8</v>
      </c>
      <c r="K919" s="26" t="e">
        <f t="shared" si="86"/>
        <v>#N/A</v>
      </c>
      <c r="L919" s="30">
        <f t="shared" si="87"/>
        <v>5372.8</v>
      </c>
      <c r="N919" t="s">
        <v>3063</v>
      </c>
      <c r="O919" t="s">
        <v>3996</v>
      </c>
      <c r="P919" t="s">
        <v>149</v>
      </c>
      <c r="Q919">
        <v>14309.75088</v>
      </c>
      <c r="R919">
        <v>10.53</v>
      </c>
      <c r="S919">
        <v>43709.68</v>
      </c>
      <c r="V919" t="str">
        <f t="shared" si="88"/>
        <v>С111-2005-1</v>
      </c>
      <c r="W919" t="e">
        <f t="shared" si="89"/>
        <v>#N/A</v>
      </c>
      <c r="X919" t="s">
        <v>3996</v>
      </c>
      <c r="Y919" s="7" t="s">
        <v>149</v>
      </c>
      <c r="Z919" s="7">
        <v>14309.75088</v>
      </c>
      <c r="AA919" s="7">
        <v>10.53</v>
      </c>
      <c r="AB919" s="37">
        <v>43709.68</v>
      </c>
      <c r="AC919" s="37">
        <v>43709.68</v>
      </c>
    </row>
    <row r="920" spans="1:29" x14ac:dyDescent="0.2">
      <c r="A920" s="5" t="s">
        <v>2719</v>
      </c>
      <c r="B920" s="21" t="str">
        <f>VLOOKUP(A920,Sheet!B$3:G$2921,2,0)</f>
        <v>Шпилька 10х190 "Walraven" DIN 976-1 M10</v>
      </c>
      <c r="C920" s="22" t="str">
        <f>VLOOKUP(A920,Sheet!B$3:G$2921,3,0)</f>
        <v>шт</v>
      </c>
      <c r="D920" s="23">
        <v>329</v>
      </c>
      <c r="E920" s="24" t="e">
        <f>VLOOKUP(A920,N$3:S$1271,4,FALSE)</f>
        <v>#N/A</v>
      </c>
      <c r="F920" s="30">
        <f t="shared" si="84"/>
        <v>329</v>
      </c>
      <c r="G920" s="25">
        <f>VLOOKUP(A920,Sheet!B$3:G$2921,5,0)</f>
        <v>6.36</v>
      </c>
      <c r="H920" s="24" t="e">
        <f>VLOOKUP(A920,N$3:S$1271,5,FALSE)</f>
        <v>#N/A</v>
      </c>
      <c r="I920" s="30">
        <f t="shared" si="85"/>
        <v>6.36</v>
      </c>
      <c r="J920" s="25">
        <f>VLOOKUP(A920,Sheet!B$3:G$2921,6,0)</f>
        <v>2092.44</v>
      </c>
      <c r="K920" s="26" t="e">
        <f t="shared" si="86"/>
        <v>#N/A</v>
      </c>
      <c r="L920" s="30">
        <f t="shared" si="87"/>
        <v>2092.44</v>
      </c>
      <c r="N920" t="s">
        <v>4907</v>
      </c>
      <c r="O920" t="s">
        <v>3997</v>
      </c>
      <c r="P920" t="s">
        <v>149</v>
      </c>
      <c r="Q920">
        <v>12299.478500000001</v>
      </c>
      <c r="R920">
        <v>38.86</v>
      </c>
      <c r="S920">
        <v>138645.79999999999</v>
      </c>
      <c r="V920" t="str">
        <f t="shared" si="88"/>
        <v>С111-2005-8варіант1</v>
      </c>
      <c r="W920" t="e">
        <f t="shared" si="89"/>
        <v>#N/A</v>
      </c>
      <c r="X920" t="s">
        <v>3997</v>
      </c>
      <c r="Y920" s="7" t="s">
        <v>149</v>
      </c>
      <c r="Z920" s="7">
        <v>12299.478500000001</v>
      </c>
      <c r="AA920" s="7">
        <v>38.86</v>
      </c>
      <c r="AB920" s="37">
        <v>138645.79999999999</v>
      </c>
      <c r="AC920" s="37">
        <v>138645.79999999999</v>
      </c>
    </row>
    <row r="921" spans="1:29" x14ac:dyDescent="0.2">
      <c r="A921" s="5" t="s">
        <v>2721</v>
      </c>
      <c r="B921" s="21" t="str">
        <f>VLOOKUP(A921,Sheet!B$3:G$2921,2,0)</f>
        <v>Гвинт з кільцем 10х200 (гвинт-гак О з
метричною різьбою)</v>
      </c>
      <c r="C921" s="22" t="str">
        <f>VLOOKUP(A921,Sheet!B$3:G$2921,3,0)</f>
        <v>шт</v>
      </c>
      <c r="D921" s="23">
        <v>249</v>
      </c>
      <c r="E921" s="24" t="e">
        <f>VLOOKUP(A921,N$3:S$1271,4,FALSE)</f>
        <v>#N/A</v>
      </c>
      <c r="F921" s="30">
        <f t="shared" si="84"/>
        <v>249</v>
      </c>
      <c r="G921" s="25">
        <f>VLOOKUP(A921,Sheet!B$3:G$2921,5,0)</f>
        <v>19.46</v>
      </c>
      <c r="H921" s="24" t="e">
        <f>VLOOKUP(A921,N$3:S$1271,5,FALSE)</f>
        <v>#N/A</v>
      </c>
      <c r="I921" s="30">
        <f t="shared" si="85"/>
        <v>19.46</v>
      </c>
      <c r="J921" s="25">
        <f>VLOOKUP(A921,Sheet!B$3:G$2921,6,0)</f>
        <v>4845.54</v>
      </c>
      <c r="K921" s="26" t="e">
        <f t="shared" si="86"/>
        <v>#N/A</v>
      </c>
      <c r="L921" s="30">
        <f t="shared" si="87"/>
        <v>4845.54</v>
      </c>
      <c r="N921" t="s">
        <v>4908</v>
      </c>
      <c r="O921" t="s">
        <v>3998</v>
      </c>
      <c r="P921" t="s">
        <v>155</v>
      </c>
      <c r="Q921">
        <v>8</v>
      </c>
      <c r="R921">
        <v>4080.42</v>
      </c>
      <c r="S921">
        <v>32643.360000000001</v>
      </c>
      <c r="V921" t="str">
        <f t="shared" si="88"/>
        <v>С111-2014-2варіант1</v>
      </c>
      <c r="W921" t="e">
        <f t="shared" si="89"/>
        <v>#N/A</v>
      </c>
      <c r="X921" t="s">
        <v>3998</v>
      </c>
      <c r="Y921" s="7" t="s">
        <v>155</v>
      </c>
      <c r="Z921" s="7">
        <v>8</v>
      </c>
      <c r="AA921" s="7">
        <v>4080.42</v>
      </c>
      <c r="AB921" s="37">
        <v>32643.360000000001</v>
      </c>
      <c r="AC921" s="37">
        <v>32643.360000000001</v>
      </c>
    </row>
    <row r="922" spans="1:29" x14ac:dyDescent="0.2">
      <c r="A922" s="5" t="s">
        <v>2878</v>
      </c>
      <c r="B922" s="21" t="str">
        <f>VLOOKUP(A922,Sheet!B$3:G$2921,2,0)</f>
        <v>Панель тип "3D" з дроту 4мм, розмір комірки
60х200мм h=2,0м</v>
      </c>
      <c r="C922" s="22" t="str">
        <f>VLOOKUP(A922,Sheet!B$3:G$2921,3,0)</f>
        <v>м</v>
      </c>
      <c r="D922" s="23">
        <v>11</v>
      </c>
      <c r="E922" s="24" t="e">
        <f>VLOOKUP(A922,N$3:S$1271,4,FALSE)</f>
        <v>#N/A</v>
      </c>
      <c r="F922" s="30">
        <f t="shared" si="84"/>
        <v>11</v>
      </c>
      <c r="G922" s="25">
        <f>VLOOKUP(A922,Sheet!B$3:G$2921,5,0)</f>
        <v>492.48</v>
      </c>
      <c r="H922" s="24" t="e">
        <f>VLOOKUP(A922,N$3:S$1271,5,FALSE)</f>
        <v>#N/A</v>
      </c>
      <c r="I922" s="30">
        <f t="shared" si="85"/>
        <v>492.48</v>
      </c>
      <c r="J922" s="25">
        <f>VLOOKUP(A922,Sheet!B$3:G$2921,6,0)</f>
        <v>5417.28</v>
      </c>
      <c r="K922" s="26" t="e">
        <f t="shared" si="86"/>
        <v>#N/A</v>
      </c>
      <c r="L922" s="30">
        <f t="shared" si="87"/>
        <v>5417.28</v>
      </c>
      <c r="N922" t="s">
        <v>4909</v>
      </c>
      <c r="O922" t="s">
        <v>3999</v>
      </c>
      <c r="P922" t="s">
        <v>155</v>
      </c>
      <c r="Q922">
        <v>980.24800000000005</v>
      </c>
      <c r="R922">
        <v>26.29</v>
      </c>
      <c r="S922">
        <v>1450.68</v>
      </c>
      <c r="V922" t="str">
        <f t="shared" si="88"/>
        <v>С111-2014-6варіант4</v>
      </c>
      <c r="W922" t="e">
        <f t="shared" si="89"/>
        <v>#N/A</v>
      </c>
      <c r="X922" t="s">
        <v>3999</v>
      </c>
      <c r="Y922" s="7" t="s">
        <v>155</v>
      </c>
      <c r="Z922" s="7">
        <v>980.24800000000005</v>
      </c>
      <c r="AA922" s="7">
        <v>26.29</v>
      </c>
      <c r="AB922" s="37">
        <v>1450.68</v>
      </c>
      <c r="AC922" s="37">
        <v>1450.68</v>
      </c>
    </row>
    <row r="923" spans="1:29" x14ac:dyDescent="0.2">
      <c r="A923" s="5" t="s">
        <v>2880</v>
      </c>
      <c r="B923" s="21" t="str">
        <f>VLOOKUP(A923,Sheet!B$3:G$2921,2,0)</f>
        <v>Панель тип "3D" з дроту 4мм, розмір комірки
60х200мм h=4,0м</v>
      </c>
      <c r="C923" s="22" t="str">
        <f>VLOOKUP(A923,Sheet!B$3:G$2921,3,0)</f>
        <v>м</v>
      </c>
      <c r="D923" s="23">
        <v>14</v>
      </c>
      <c r="E923" s="24" t="e">
        <f>VLOOKUP(A923,N$3:S$1271,4,FALSE)</f>
        <v>#N/A</v>
      </c>
      <c r="F923" s="30">
        <f t="shared" si="84"/>
        <v>14</v>
      </c>
      <c r="G923" s="25">
        <f>VLOOKUP(A923,Sheet!B$3:G$2921,5,0)</f>
        <v>984.43</v>
      </c>
      <c r="H923" s="24" t="e">
        <f>VLOOKUP(A923,N$3:S$1271,5,FALSE)</f>
        <v>#N/A</v>
      </c>
      <c r="I923" s="30">
        <f t="shared" si="85"/>
        <v>984.43</v>
      </c>
      <c r="J923" s="25">
        <f>VLOOKUP(A923,Sheet!B$3:G$2921,6,0)</f>
        <v>13782.02</v>
      </c>
      <c r="K923" s="26" t="e">
        <f t="shared" si="86"/>
        <v>#N/A</v>
      </c>
      <c r="L923" s="30">
        <f t="shared" si="87"/>
        <v>13782.02</v>
      </c>
      <c r="N923" t="s">
        <v>558</v>
      </c>
      <c r="O923" t="s">
        <v>4000</v>
      </c>
      <c r="P923" t="s">
        <v>60</v>
      </c>
      <c r="Q923">
        <v>441.61240000000004</v>
      </c>
      <c r="R923">
        <v>283.62</v>
      </c>
      <c r="S923">
        <v>88450.23</v>
      </c>
      <c r="V923" s="33" t="str">
        <f t="shared" si="88"/>
        <v>С111-258</v>
      </c>
      <c r="W923" s="33" t="str">
        <f t="shared" si="89"/>
        <v>С111-258</v>
      </c>
      <c r="X923" s="33" t="s">
        <v>4000</v>
      </c>
      <c r="Y923" s="34" t="s">
        <v>60</v>
      </c>
      <c r="Z923" s="34">
        <v>441.61240000000004</v>
      </c>
      <c r="AA923" s="34">
        <v>283.62</v>
      </c>
      <c r="AB923" s="34">
        <v>88450.23</v>
      </c>
      <c r="AC923" s="34">
        <v>0</v>
      </c>
    </row>
    <row r="924" spans="1:29" x14ac:dyDescent="0.2">
      <c r="A924" s="5" t="s">
        <v>2742</v>
      </c>
      <c r="B924" s="21" t="str">
        <f>VLOOKUP(A924,Sheet!B$3:G$2921,2,0)</f>
        <v>Кронштейн для кріплення опалювального
приладу L=165 мм</v>
      </c>
      <c r="C924" s="22" t="str">
        <f>VLOOKUP(A924,Sheet!B$3:G$2921,3,0)</f>
        <v>шт</v>
      </c>
      <c r="D924" s="23">
        <v>28</v>
      </c>
      <c r="E924" s="24" t="e">
        <f>VLOOKUP(A924,N$3:S$1271,4,FALSE)</f>
        <v>#N/A</v>
      </c>
      <c r="F924" s="30">
        <f t="shared" si="84"/>
        <v>28</v>
      </c>
      <c r="G924" s="25">
        <f>VLOOKUP(A924,Sheet!B$3:G$2921,5,0)</f>
        <v>23.67</v>
      </c>
      <c r="H924" s="24" t="e">
        <f>VLOOKUP(A924,N$3:S$1271,5,FALSE)</f>
        <v>#N/A</v>
      </c>
      <c r="I924" s="30">
        <f t="shared" si="85"/>
        <v>23.67</v>
      </c>
      <c r="J924" s="25">
        <f>VLOOKUP(A924,Sheet!B$3:G$2921,6,0)</f>
        <v>662.76</v>
      </c>
      <c r="K924" s="26" t="e">
        <f t="shared" si="86"/>
        <v>#N/A</v>
      </c>
      <c r="L924" s="30">
        <f t="shared" si="87"/>
        <v>662.76</v>
      </c>
      <c r="N924" t="s">
        <v>4910</v>
      </c>
      <c r="O924" t="s">
        <v>4001</v>
      </c>
      <c r="P924" t="s">
        <v>60</v>
      </c>
      <c r="Q924">
        <v>404</v>
      </c>
      <c r="R924">
        <v>541.51</v>
      </c>
      <c r="S924">
        <v>218770.33</v>
      </c>
      <c r="V924" t="str">
        <f t="shared" si="88"/>
        <v>С111-258варіант2</v>
      </c>
      <c r="W924" t="e">
        <f t="shared" si="89"/>
        <v>#N/A</v>
      </c>
      <c r="X924" t="s">
        <v>4001</v>
      </c>
      <c r="Y924" s="7" t="s">
        <v>60</v>
      </c>
      <c r="Z924" s="7">
        <v>404</v>
      </c>
      <c r="AA924" s="7">
        <v>541.51</v>
      </c>
      <c r="AB924" s="37">
        <v>218770.33</v>
      </c>
      <c r="AC924" s="37">
        <v>218770.33</v>
      </c>
    </row>
    <row r="925" spans="1:29" x14ac:dyDescent="0.2">
      <c r="A925" s="5" t="s">
        <v>2612</v>
      </c>
      <c r="B925" s="21" t="str">
        <f>VLOOKUP(A925,Sheet!B$3:G$2921,2,0)</f>
        <v>Блоки двернi ДВЛ_ОдГ ВЛ 21-7 По К Бп П</v>
      </c>
      <c r="C925" s="22" t="str">
        <f>VLOOKUP(A925,Sheet!B$3:G$2921,3,0)</f>
        <v>шт</v>
      </c>
      <c r="D925" s="23">
        <v>4</v>
      </c>
      <c r="E925" s="24" t="e">
        <f>VLOOKUP(A925,N$3:S$1271,4,FALSE)</f>
        <v>#N/A</v>
      </c>
      <c r="F925" s="30">
        <f t="shared" si="84"/>
        <v>4</v>
      </c>
      <c r="G925" s="25">
        <f>VLOOKUP(A925,Sheet!B$3:G$2921,5,0)</f>
        <v>2491.89</v>
      </c>
      <c r="H925" s="24" t="e">
        <f>VLOOKUP(A925,N$3:S$1271,5,FALSE)</f>
        <v>#N/A</v>
      </c>
      <c r="I925" s="30">
        <f t="shared" si="85"/>
        <v>2491.89</v>
      </c>
      <c r="J925" s="25">
        <f>VLOOKUP(A925,Sheet!B$3:G$2921,6,0)</f>
        <v>9967.56</v>
      </c>
      <c r="K925" s="26" t="e">
        <f t="shared" si="86"/>
        <v>#N/A</v>
      </c>
      <c r="L925" s="30">
        <f t="shared" si="87"/>
        <v>9967.56</v>
      </c>
      <c r="N925" t="s">
        <v>4911</v>
      </c>
      <c r="O925" t="s">
        <v>4002</v>
      </c>
      <c r="P925" t="s">
        <v>60</v>
      </c>
      <c r="Q925">
        <v>630</v>
      </c>
      <c r="R925">
        <v>459.46</v>
      </c>
      <c r="S925">
        <v>289459.8</v>
      </c>
      <c r="V925" t="str">
        <f t="shared" si="88"/>
        <v>С111-258варіант3</v>
      </c>
      <c r="W925" t="e">
        <f t="shared" si="89"/>
        <v>#N/A</v>
      </c>
      <c r="X925" t="s">
        <v>4002</v>
      </c>
      <c r="Y925" s="7" t="s">
        <v>60</v>
      </c>
      <c r="Z925" s="7">
        <v>630</v>
      </c>
      <c r="AA925" s="7">
        <v>459.46</v>
      </c>
      <c r="AB925" s="37">
        <v>289459.8</v>
      </c>
      <c r="AC925" s="37">
        <v>289459.8</v>
      </c>
    </row>
    <row r="926" spans="1:29" x14ac:dyDescent="0.2">
      <c r="A926" s="5" t="s">
        <v>2613</v>
      </c>
      <c r="B926" s="21" t="str">
        <f>VLOOKUP(A926,Sheet!B$3:G$2921,2,0)</f>
        <v>Блоки двернi ДВЛ_ОдГ ВЛ 21-7 По К Бп Л</v>
      </c>
      <c r="C926" s="22" t="str">
        <f>VLOOKUP(A926,Sheet!B$3:G$2921,3,0)</f>
        <v>шт</v>
      </c>
      <c r="D926" s="23">
        <v>2</v>
      </c>
      <c r="E926" s="24" t="e">
        <f>VLOOKUP(A926,N$3:S$1271,4,FALSE)</f>
        <v>#N/A</v>
      </c>
      <c r="F926" s="30">
        <f t="shared" si="84"/>
        <v>2</v>
      </c>
      <c r="G926" s="25">
        <f>VLOOKUP(A926,Sheet!B$3:G$2921,5,0)</f>
        <v>2491.89</v>
      </c>
      <c r="H926" s="24" t="e">
        <f>VLOOKUP(A926,N$3:S$1271,5,FALSE)</f>
        <v>#N/A</v>
      </c>
      <c r="I926" s="30">
        <f t="shared" si="85"/>
        <v>2491.89</v>
      </c>
      <c r="J926" s="25">
        <f>VLOOKUP(A926,Sheet!B$3:G$2921,6,0)</f>
        <v>4983.78</v>
      </c>
      <c r="K926" s="26" t="e">
        <f t="shared" si="86"/>
        <v>#N/A</v>
      </c>
      <c r="L926" s="30">
        <f t="shared" si="87"/>
        <v>4983.78</v>
      </c>
      <c r="N926" t="s">
        <v>4912</v>
      </c>
      <c r="O926" t="s">
        <v>4003</v>
      </c>
      <c r="P926" t="s">
        <v>21</v>
      </c>
      <c r="Q926">
        <v>5.8443999999999996E-3</v>
      </c>
      <c r="R926">
        <v>83316.59</v>
      </c>
      <c r="S926">
        <v>246.32</v>
      </c>
      <c r="V926" t="str">
        <f t="shared" si="88"/>
        <v>С1113-246варіант2</v>
      </c>
      <c r="W926" t="e">
        <f t="shared" si="89"/>
        <v>#N/A</v>
      </c>
      <c r="X926" t="s">
        <v>4003</v>
      </c>
      <c r="Y926" s="7" t="s">
        <v>21</v>
      </c>
      <c r="Z926" s="7">
        <v>5.8443999999999996E-3</v>
      </c>
      <c r="AA926" s="7">
        <v>83316.59</v>
      </c>
      <c r="AB926" s="37">
        <v>246.32</v>
      </c>
      <c r="AC926" s="37">
        <v>246.32</v>
      </c>
    </row>
    <row r="927" spans="1:29" x14ac:dyDescent="0.2">
      <c r="A927" s="5" t="s">
        <v>2614</v>
      </c>
      <c r="B927" s="21" t="str">
        <f>VLOOKUP(A927,Sheet!B$3:G$2921,2,0)</f>
        <v>Блоки двернi ДВЛ_ОдГ 21-7 По К Бп П</v>
      </c>
      <c r="C927" s="22" t="str">
        <f>VLOOKUP(A927,Sheet!B$3:G$2921,3,0)</f>
        <v>шт</v>
      </c>
      <c r="D927" s="23">
        <v>7</v>
      </c>
      <c r="E927" s="24" t="e">
        <f>VLOOKUP(A927,N$3:S$1271,4,FALSE)</f>
        <v>#N/A</v>
      </c>
      <c r="F927" s="30">
        <f t="shared" si="84"/>
        <v>7</v>
      </c>
      <c r="G927" s="25">
        <f>VLOOKUP(A927,Sheet!B$3:G$2921,5,0)</f>
        <v>2491.89</v>
      </c>
      <c r="H927" s="24" t="e">
        <f>VLOOKUP(A927,N$3:S$1271,5,FALSE)</f>
        <v>#N/A</v>
      </c>
      <c r="I927" s="30">
        <f t="shared" si="85"/>
        <v>2491.89</v>
      </c>
      <c r="J927" s="25">
        <f>VLOOKUP(A927,Sheet!B$3:G$2921,6,0)</f>
        <v>17443.23</v>
      </c>
      <c r="K927" s="26" t="e">
        <f t="shared" si="86"/>
        <v>#N/A</v>
      </c>
      <c r="L927" s="30">
        <f t="shared" si="87"/>
        <v>17443.23</v>
      </c>
      <c r="N927" t="s">
        <v>4913</v>
      </c>
      <c r="O927" t="s">
        <v>4004</v>
      </c>
      <c r="P927" t="s">
        <v>149</v>
      </c>
      <c r="Q927">
        <v>4001</v>
      </c>
      <c r="R927">
        <v>43.07</v>
      </c>
      <c r="S927">
        <v>18262.689999999999</v>
      </c>
      <c r="V927" t="str">
        <f t="shared" si="88"/>
        <v>С1113-296варіант1</v>
      </c>
      <c r="W927" t="e">
        <f t="shared" si="89"/>
        <v>#N/A</v>
      </c>
      <c r="X927" t="s">
        <v>4004</v>
      </c>
      <c r="Y927" s="7" t="s">
        <v>149</v>
      </c>
      <c r="Z927" s="7">
        <v>4001</v>
      </c>
      <c r="AA927" s="7">
        <v>43.07</v>
      </c>
      <c r="AB927" s="37">
        <v>18262.689999999999</v>
      </c>
      <c r="AC927" s="37">
        <v>18262.689999999999</v>
      </c>
    </row>
    <row r="928" spans="1:29" x14ac:dyDescent="0.2">
      <c r="A928" s="5" t="s">
        <v>2615</v>
      </c>
      <c r="B928" s="21" t="str">
        <f>VLOOKUP(A928,Sheet!B$3:G$2921,2,0)</f>
        <v>Блоки двернi ДВЛ_ОдГ 21-7 По К Бп Л</v>
      </c>
      <c r="C928" s="22" t="str">
        <f>VLOOKUP(A928,Sheet!B$3:G$2921,3,0)</f>
        <v>шт</v>
      </c>
      <c r="D928" s="23">
        <v>7</v>
      </c>
      <c r="E928" s="24" t="e">
        <f>VLOOKUP(A928,N$3:S$1271,4,FALSE)</f>
        <v>#N/A</v>
      </c>
      <c r="F928" s="30">
        <f t="shared" si="84"/>
        <v>7</v>
      </c>
      <c r="G928" s="25">
        <f>VLOOKUP(A928,Sheet!B$3:G$2921,5,0)</f>
        <v>2491.89</v>
      </c>
      <c r="H928" s="24" t="e">
        <f>VLOOKUP(A928,N$3:S$1271,5,FALSE)</f>
        <v>#N/A</v>
      </c>
      <c r="I928" s="30">
        <f t="shared" si="85"/>
        <v>2491.89</v>
      </c>
      <c r="J928" s="25">
        <f>VLOOKUP(A928,Sheet!B$3:G$2921,6,0)</f>
        <v>17443.23</v>
      </c>
      <c r="K928" s="26" t="e">
        <f t="shared" si="86"/>
        <v>#N/A</v>
      </c>
      <c r="L928" s="30">
        <f t="shared" si="87"/>
        <v>17443.23</v>
      </c>
      <c r="N928" t="s">
        <v>4914</v>
      </c>
      <c r="O928" t="s">
        <v>4005</v>
      </c>
      <c r="P928" t="s">
        <v>149</v>
      </c>
      <c r="Q928">
        <v>7203</v>
      </c>
      <c r="R928">
        <v>8.58</v>
      </c>
      <c r="S928">
        <v>6553.9</v>
      </c>
      <c r="V928" t="str">
        <f t="shared" si="88"/>
        <v>С1113-296варіант3</v>
      </c>
      <c r="W928" t="e">
        <f t="shared" si="89"/>
        <v>#N/A</v>
      </c>
      <c r="X928" t="s">
        <v>4005</v>
      </c>
      <c r="Y928" s="7" t="s">
        <v>149</v>
      </c>
      <c r="Z928" s="7">
        <v>7203</v>
      </c>
      <c r="AA928" s="7">
        <v>8.58</v>
      </c>
      <c r="AB928" s="37">
        <v>6553.9</v>
      </c>
      <c r="AC928" s="37">
        <v>6553.9</v>
      </c>
    </row>
    <row r="929" spans="1:29" x14ac:dyDescent="0.2">
      <c r="A929" s="5" t="s">
        <v>2616</v>
      </c>
      <c r="B929" s="21" t="str">
        <f>VLOOKUP(A929,Sheet!B$3:G$2921,2,0)</f>
        <v>Блоки двернi ДВД ОдГ 21-7 По К Бп Л</v>
      </c>
      <c r="C929" s="22" t="str">
        <f>VLOOKUP(A929,Sheet!B$3:G$2921,3,0)</f>
        <v>шт</v>
      </c>
      <c r="D929" s="23">
        <v>1</v>
      </c>
      <c r="E929" s="24" t="e">
        <f>VLOOKUP(A929,N$3:S$1271,4,FALSE)</f>
        <v>#N/A</v>
      </c>
      <c r="F929" s="30">
        <f t="shared" si="84"/>
        <v>1</v>
      </c>
      <c r="G929" s="25">
        <f>VLOOKUP(A929,Sheet!B$3:G$2921,5,0)</f>
        <v>2333.66</v>
      </c>
      <c r="H929" s="24" t="e">
        <f>VLOOKUP(A929,N$3:S$1271,5,FALSE)</f>
        <v>#N/A</v>
      </c>
      <c r="I929" s="30">
        <f t="shared" si="85"/>
        <v>2333.66</v>
      </c>
      <c r="J929" s="25">
        <f>VLOOKUP(A929,Sheet!B$3:G$2921,6,0)</f>
        <v>2333.66</v>
      </c>
      <c r="K929" s="26" t="e">
        <f t="shared" si="86"/>
        <v>#N/A</v>
      </c>
      <c r="L929" s="30">
        <f t="shared" si="87"/>
        <v>2333.66</v>
      </c>
      <c r="N929" t="s">
        <v>4915</v>
      </c>
      <c r="O929" t="s">
        <v>4006</v>
      </c>
      <c r="P929" t="s">
        <v>149</v>
      </c>
      <c r="Q929">
        <v>2.0239499999999997</v>
      </c>
      <c r="R929">
        <v>87.25</v>
      </c>
      <c r="S929">
        <v>87.25</v>
      </c>
      <c r="V929" t="str">
        <f t="shared" si="88"/>
        <v>С1113-299варіант2</v>
      </c>
      <c r="W929" t="e">
        <f t="shared" si="89"/>
        <v>#N/A</v>
      </c>
      <c r="X929" t="s">
        <v>4006</v>
      </c>
      <c r="Y929" s="7" t="s">
        <v>149</v>
      </c>
      <c r="Z929" s="7">
        <v>2.0239499999999997</v>
      </c>
      <c r="AA929" s="7">
        <v>87.25</v>
      </c>
      <c r="AB929" s="37">
        <v>87.25</v>
      </c>
      <c r="AC929" s="37">
        <v>87.25</v>
      </c>
    </row>
    <row r="930" spans="1:29" x14ac:dyDescent="0.2">
      <c r="A930" s="5" t="s">
        <v>2621</v>
      </c>
      <c r="B930" s="21" t="str">
        <f>VLOOKUP(A930,Sheet!B$3:G$2921,2,0)</f>
        <v>Блоки двернi ДВЛ_ ОдГ ВЛ 21-10 По К Бп Л</v>
      </c>
      <c r="C930" s="22" t="str">
        <f>VLOOKUP(A930,Sheet!B$3:G$2921,3,0)</f>
        <v>шт</v>
      </c>
      <c r="D930" s="23">
        <v>1</v>
      </c>
      <c r="E930" s="24" t="e">
        <f>VLOOKUP(A930,N$3:S$1271,4,FALSE)</f>
        <v>#N/A</v>
      </c>
      <c r="F930" s="30">
        <f t="shared" si="84"/>
        <v>1</v>
      </c>
      <c r="G930" s="25">
        <f>VLOOKUP(A930,Sheet!B$3:G$2921,5,0)</f>
        <v>3721.67</v>
      </c>
      <c r="H930" s="24" t="e">
        <f>VLOOKUP(A930,N$3:S$1271,5,FALSE)</f>
        <v>#N/A</v>
      </c>
      <c r="I930" s="30">
        <f t="shared" si="85"/>
        <v>3721.67</v>
      </c>
      <c r="J930" s="25">
        <f>VLOOKUP(A930,Sheet!B$3:G$2921,6,0)</f>
        <v>3721.67</v>
      </c>
      <c r="K930" s="26" t="e">
        <f t="shared" si="86"/>
        <v>#N/A</v>
      </c>
      <c r="L930" s="30">
        <f t="shared" si="87"/>
        <v>3721.67</v>
      </c>
      <c r="N930" t="s">
        <v>4916</v>
      </c>
      <c r="O930" t="s">
        <v>4007</v>
      </c>
      <c r="P930" t="s">
        <v>60</v>
      </c>
      <c r="Q930">
        <v>510</v>
      </c>
      <c r="R930">
        <v>835.1</v>
      </c>
      <c r="S930">
        <v>425901</v>
      </c>
      <c r="V930" t="str">
        <f t="shared" si="88"/>
        <v>С111-562варіант3</v>
      </c>
      <c r="W930" t="e">
        <f t="shared" si="89"/>
        <v>#N/A</v>
      </c>
      <c r="X930" t="s">
        <v>4007</v>
      </c>
      <c r="Y930" s="7" t="s">
        <v>60</v>
      </c>
      <c r="Z930" s="7">
        <v>510</v>
      </c>
      <c r="AA930" s="7">
        <v>835.1</v>
      </c>
      <c r="AB930" s="37">
        <v>425901</v>
      </c>
      <c r="AC930" s="37">
        <v>425901</v>
      </c>
    </row>
    <row r="931" spans="1:29" x14ac:dyDescent="0.2">
      <c r="A931" s="5" t="s">
        <v>2622</v>
      </c>
      <c r="B931" s="21" t="str">
        <f>VLOOKUP(A931,Sheet!B$3:G$2921,2,0)</f>
        <v>Блоки двернi ДВЛ_ ОдГ 21-10 По К Бп Л</v>
      </c>
      <c r="C931" s="22" t="str">
        <f>VLOOKUP(A931,Sheet!B$3:G$2921,3,0)</f>
        <v>шт</v>
      </c>
      <c r="D931" s="23">
        <v>1</v>
      </c>
      <c r="E931" s="24" t="e">
        <f>VLOOKUP(A931,N$3:S$1271,4,FALSE)</f>
        <v>#N/A</v>
      </c>
      <c r="F931" s="30">
        <f t="shared" si="84"/>
        <v>1</v>
      </c>
      <c r="G931" s="25">
        <f>VLOOKUP(A931,Sheet!B$3:G$2921,5,0)</f>
        <v>3563.44</v>
      </c>
      <c r="H931" s="24" t="e">
        <f>VLOOKUP(A931,N$3:S$1271,5,FALSE)</f>
        <v>#N/A</v>
      </c>
      <c r="I931" s="30">
        <f t="shared" si="85"/>
        <v>3563.44</v>
      </c>
      <c r="J931" s="25">
        <f>VLOOKUP(A931,Sheet!B$3:G$2921,6,0)</f>
        <v>3563.44</v>
      </c>
      <c r="K931" s="26" t="e">
        <f t="shared" si="86"/>
        <v>#N/A</v>
      </c>
      <c r="L931" s="30">
        <f t="shared" si="87"/>
        <v>3563.44</v>
      </c>
      <c r="N931" t="s">
        <v>4917</v>
      </c>
      <c r="O931" t="s">
        <v>4008</v>
      </c>
      <c r="P931" t="s">
        <v>21</v>
      </c>
      <c r="Q931">
        <v>4.02E-2</v>
      </c>
      <c r="R931">
        <v>123784.87</v>
      </c>
      <c r="S931">
        <v>4976.1499999999996</v>
      </c>
      <c r="V931" t="str">
        <f t="shared" si="88"/>
        <v>С111-594варіант2</v>
      </c>
      <c r="W931" t="e">
        <f t="shared" si="89"/>
        <v>#N/A</v>
      </c>
      <c r="X931" t="s">
        <v>4008</v>
      </c>
      <c r="Y931" s="7" t="s">
        <v>21</v>
      </c>
      <c r="Z931" s="7">
        <v>4.02E-2</v>
      </c>
      <c r="AA931" s="7">
        <v>123784.87</v>
      </c>
      <c r="AB931" s="37">
        <v>4976.1499999999996</v>
      </c>
      <c r="AC931" s="37">
        <v>4976.1499999999996</v>
      </c>
    </row>
    <row r="932" spans="1:29" x14ac:dyDescent="0.2">
      <c r="A932" s="5" t="s">
        <v>2617</v>
      </c>
      <c r="B932" s="21" t="str">
        <f>VLOOKUP(A932,Sheet!B$3:G$2921,2,0)</f>
        <v>Блоки двернi ДВЛ_ОдГ ВЛ 21-9 По К Бп П</v>
      </c>
      <c r="C932" s="22" t="str">
        <f>VLOOKUP(A932,Sheet!B$3:G$2921,3,0)</f>
        <v>шт</v>
      </c>
      <c r="D932" s="23">
        <v>4</v>
      </c>
      <c r="E932" s="24" t="e">
        <f>VLOOKUP(A932,N$3:S$1271,4,FALSE)</f>
        <v>#N/A</v>
      </c>
      <c r="F932" s="30">
        <f t="shared" si="84"/>
        <v>4</v>
      </c>
      <c r="G932" s="25">
        <f>VLOOKUP(A932,Sheet!B$3:G$2921,5,0)</f>
        <v>3207.69</v>
      </c>
      <c r="H932" s="24" t="e">
        <f>VLOOKUP(A932,N$3:S$1271,5,FALSE)</f>
        <v>#N/A</v>
      </c>
      <c r="I932" s="30">
        <f t="shared" si="85"/>
        <v>3207.69</v>
      </c>
      <c r="J932" s="25">
        <f>VLOOKUP(A932,Sheet!B$3:G$2921,6,0)</f>
        <v>12830.76</v>
      </c>
      <c r="K932" s="26" t="e">
        <f t="shared" si="86"/>
        <v>#N/A</v>
      </c>
      <c r="L932" s="30">
        <f t="shared" si="87"/>
        <v>12830.76</v>
      </c>
      <c r="N932" t="s">
        <v>4918</v>
      </c>
      <c r="O932" t="s">
        <v>4009</v>
      </c>
      <c r="P932" t="s">
        <v>60</v>
      </c>
      <c r="Q932">
        <v>273.20999999999998</v>
      </c>
      <c r="R932">
        <v>127.91</v>
      </c>
      <c r="S932">
        <v>22093.25</v>
      </c>
      <c r="V932" t="str">
        <f t="shared" si="88"/>
        <v>С111-741варіант2</v>
      </c>
      <c r="W932" t="e">
        <f t="shared" si="89"/>
        <v>#N/A</v>
      </c>
      <c r="X932" t="s">
        <v>4009</v>
      </c>
      <c r="Y932" s="7" t="s">
        <v>60</v>
      </c>
      <c r="Z932" s="7">
        <v>273.20999999999998</v>
      </c>
      <c r="AA932" s="7">
        <v>127.91</v>
      </c>
      <c r="AB932" s="37">
        <v>22093.25</v>
      </c>
      <c r="AC932" s="37">
        <v>22093.25</v>
      </c>
    </row>
    <row r="933" spans="1:29" x14ac:dyDescent="0.2">
      <c r="A933" s="5" t="s">
        <v>2618</v>
      </c>
      <c r="B933" s="21" t="str">
        <f>VLOOKUP(A933,Sheet!B$3:G$2921,2,0)</f>
        <v>Блоки двернi ДВЛ_ОдГ ВЛ 21-9 По К Бп Л</v>
      </c>
      <c r="C933" s="22" t="str">
        <f>VLOOKUP(A933,Sheet!B$3:G$2921,3,0)</f>
        <v>шт</v>
      </c>
      <c r="D933" s="23">
        <v>1</v>
      </c>
      <c r="E933" s="24" t="e">
        <f>VLOOKUP(A933,N$3:S$1271,4,FALSE)</f>
        <v>#N/A</v>
      </c>
      <c r="F933" s="30">
        <f t="shared" si="84"/>
        <v>1</v>
      </c>
      <c r="G933" s="25">
        <f>VLOOKUP(A933,Sheet!B$3:G$2921,5,0)</f>
        <v>3207.69</v>
      </c>
      <c r="H933" s="24" t="e">
        <f>VLOOKUP(A933,N$3:S$1271,5,FALSE)</f>
        <v>#N/A</v>
      </c>
      <c r="I933" s="30">
        <f t="shared" si="85"/>
        <v>3207.69</v>
      </c>
      <c r="J933" s="25">
        <f>VLOOKUP(A933,Sheet!B$3:G$2921,6,0)</f>
        <v>3207.69</v>
      </c>
      <c r="K933" s="26" t="e">
        <f t="shared" si="86"/>
        <v>#N/A</v>
      </c>
      <c r="L933" s="30">
        <f t="shared" si="87"/>
        <v>3207.69</v>
      </c>
      <c r="N933" t="s">
        <v>4919</v>
      </c>
      <c r="O933" t="s">
        <v>4010</v>
      </c>
      <c r="P933" t="s">
        <v>60</v>
      </c>
      <c r="Q933">
        <v>22</v>
      </c>
      <c r="R933">
        <v>97.49</v>
      </c>
      <c r="S933">
        <v>2144.7800000000002</v>
      </c>
      <c r="V933" t="str">
        <f t="shared" si="88"/>
        <v>С111-857варіант2</v>
      </c>
      <c r="W933" t="e">
        <f t="shared" si="89"/>
        <v>#N/A</v>
      </c>
      <c r="X933" t="s">
        <v>4010</v>
      </c>
      <c r="Y933" s="7" t="s">
        <v>60</v>
      </c>
      <c r="Z933" s="7">
        <v>22</v>
      </c>
      <c r="AA933" s="7">
        <v>97.49</v>
      </c>
      <c r="AB933" s="37">
        <v>2144.7800000000002</v>
      </c>
      <c r="AC933" s="37">
        <v>2144.7800000000002</v>
      </c>
    </row>
    <row r="934" spans="1:29" x14ac:dyDescent="0.2">
      <c r="A934" s="5" t="s">
        <v>2620</v>
      </c>
      <c r="B934" s="21" t="str">
        <f>VLOOKUP(A934,Sheet!B$3:G$2921,2,0)</f>
        <v>Блоки двернi ДВЛ_ОдГ 21-9 По К Бп Л</v>
      </c>
      <c r="C934" s="22" t="str">
        <f>VLOOKUP(A934,Sheet!B$3:G$2921,3,0)</f>
        <v>шт</v>
      </c>
      <c r="D934" s="23">
        <v>6</v>
      </c>
      <c r="E934" s="24" t="e">
        <f>VLOOKUP(A934,N$3:S$1271,4,FALSE)</f>
        <v>#N/A</v>
      </c>
      <c r="F934" s="30">
        <f t="shared" si="84"/>
        <v>6</v>
      </c>
      <c r="G934" s="25">
        <f>VLOOKUP(A934,Sheet!B$3:G$2921,5,0)</f>
        <v>3207.69</v>
      </c>
      <c r="H934" s="24" t="e">
        <f>VLOOKUP(A934,N$3:S$1271,5,FALSE)</f>
        <v>#N/A</v>
      </c>
      <c r="I934" s="30">
        <f t="shared" si="85"/>
        <v>3207.69</v>
      </c>
      <c r="J934" s="25">
        <f>VLOOKUP(A934,Sheet!B$3:G$2921,6,0)</f>
        <v>19246.14</v>
      </c>
      <c r="K934" s="26" t="e">
        <f t="shared" si="86"/>
        <v>#N/A</v>
      </c>
      <c r="L934" s="30">
        <f t="shared" si="87"/>
        <v>19246.14</v>
      </c>
      <c r="N934" t="s">
        <v>4920</v>
      </c>
      <c r="O934" t="s">
        <v>4011</v>
      </c>
      <c r="P934" t="s">
        <v>35</v>
      </c>
      <c r="Q934">
        <v>1</v>
      </c>
      <c r="R934">
        <v>125.63</v>
      </c>
      <c r="S934">
        <v>125.63</v>
      </c>
      <c r="V934" t="str">
        <f t="shared" si="88"/>
        <v>С111-956варіант2</v>
      </c>
      <c r="W934" t="e">
        <f t="shared" si="89"/>
        <v>#N/A</v>
      </c>
      <c r="X934" t="s">
        <v>4011</v>
      </c>
      <c r="Y934" s="7" t="s">
        <v>35</v>
      </c>
      <c r="Z934" s="7">
        <v>1</v>
      </c>
      <c r="AA934" s="7">
        <v>125.63</v>
      </c>
      <c r="AB934" s="37">
        <v>125.63</v>
      </c>
      <c r="AC934" s="37">
        <v>125.63</v>
      </c>
    </row>
    <row r="935" spans="1:29" x14ac:dyDescent="0.2">
      <c r="A935" s="5" t="s">
        <v>2619</v>
      </c>
      <c r="B935" s="21" t="str">
        <f>VLOOKUP(A935,Sheet!B$3:G$2921,2,0)</f>
        <v>Блоки двернi ДВЛ_ОдГ 21-9 По К Бп П</v>
      </c>
      <c r="C935" s="22" t="str">
        <f>VLOOKUP(A935,Sheet!B$3:G$2921,3,0)</f>
        <v>шт</v>
      </c>
      <c r="D935" s="23">
        <v>4</v>
      </c>
      <c r="E935" s="24" t="e">
        <f>VLOOKUP(A935,N$3:S$1271,4,FALSE)</f>
        <v>#N/A</v>
      </c>
      <c r="F935" s="30">
        <f t="shared" si="84"/>
        <v>4</v>
      </c>
      <c r="G935" s="25">
        <f>VLOOKUP(A935,Sheet!B$3:G$2921,5,0)</f>
        <v>3207.69</v>
      </c>
      <c r="H935" s="24" t="e">
        <f>VLOOKUP(A935,N$3:S$1271,5,FALSE)</f>
        <v>#N/A</v>
      </c>
      <c r="I935" s="30">
        <f t="shared" si="85"/>
        <v>3207.69</v>
      </c>
      <c r="J935" s="25">
        <f>VLOOKUP(A935,Sheet!B$3:G$2921,6,0)</f>
        <v>12830.76</v>
      </c>
      <c r="K935" s="26" t="e">
        <f t="shared" si="86"/>
        <v>#N/A</v>
      </c>
      <c r="L935" s="30">
        <f t="shared" si="87"/>
        <v>12830.76</v>
      </c>
      <c r="N935" t="s">
        <v>4921</v>
      </c>
      <c r="O935" t="s">
        <v>4012</v>
      </c>
      <c r="P935" t="s">
        <v>48</v>
      </c>
      <c r="Q935">
        <v>0.36499999999999999</v>
      </c>
      <c r="R935">
        <v>10337.26</v>
      </c>
      <c r="S935">
        <v>1886.55</v>
      </c>
      <c r="V935" t="str">
        <f t="shared" si="88"/>
        <v>С112-285варіант1</v>
      </c>
      <c r="W935" t="e">
        <f t="shared" si="89"/>
        <v>#N/A</v>
      </c>
      <c r="X935" t="s">
        <v>4012</v>
      </c>
      <c r="Y935" s="7" t="s">
        <v>48</v>
      </c>
      <c r="Z935" s="7">
        <v>0.36499999999999999</v>
      </c>
      <c r="AA935" s="7">
        <v>10337.26</v>
      </c>
      <c r="AB935" s="37">
        <v>1886.55</v>
      </c>
      <c r="AC935" s="37">
        <v>1886.55</v>
      </c>
    </row>
    <row r="936" spans="1:29" x14ac:dyDescent="0.2">
      <c r="A936" s="5" t="s">
        <v>2623</v>
      </c>
      <c r="B936" s="21" t="str">
        <f>VLOOKUP(A936,Sheet!B$3:G$2921,2,0)</f>
        <v>Блоки двернi ДВЛ_ ОдГ 21-11 По К Бп П</v>
      </c>
      <c r="C936" s="22" t="str">
        <f>VLOOKUP(A936,Sheet!B$3:G$2921,3,0)</f>
        <v>шт</v>
      </c>
      <c r="D936" s="23">
        <v>1</v>
      </c>
      <c r="E936" s="24" t="e">
        <f>VLOOKUP(A936,N$3:S$1271,4,FALSE)</f>
        <v>#N/A</v>
      </c>
      <c r="F936" s="30">
        <f t="shared" si="84"/>
        <v>1</v>
      </c>
      <c r="G936" s="25">
        <f>VLOOKUP(A936,Sheet!B$3:G$2921,5,0)</f>
        <v>3917.88</v>
      </c>
      <c r="H936" s="24" t="e">
        <f>VLOOKUP(A936,N$3:S$1271,5,FALSE)</f>
        <v>#N/A</v>
      </c>
      <c r="I936" s="30">
        <f t="shared" si="85"/>
        <v>3917.88</v>
      </c>
      <c r="J936" s="25">
        <f>VLOOKUP(A936,Sheet!B$3:G$2921,6,0)</f>
        <v>3917.88</v>
      </c>
      <c r="K936" s="26" t="e">
        <f t="shared" si="86"/>
        <v>#N/A</v>
      </c>
      <c r="L936" s="30">
        <f t="shared" si="87"/>
        <v>3917.88</v>
      </c>
      <c r="N936" t="s">
        <v>4922</v>
      </c>
      <c r="O936" t="s">
        <v>4013</v>
      </c>
      <c r="P936" t="s">
        <v>35</v>
      </c>
      <c r="Q936">
        <v>4</v>
      </c>
      <c r="R936">
        <v>6.79</v>
      </c>
      <c r="S936">
        <v>27.16</v>
      </c>
      <c r="V936" t="str">
        <f t="shared" si="88"/>
        <v>С113-1278варіант1</v>
      </c>
      <c r="W936" t="e">
        <f t="shared" si="89"/>
        <v>#N/A</v>
      </c>
      <c r="X936" t="s">
        <v>4013</v>
      </c>
      <c r="Y936" s="7" t="s">
        <v>35</v>
      </c>
      <c r="Z936" s="7">
        <v>4</v>
      </c>
      <c r="AA936" s="7">
        <v>6.79</v>
      </c>
      <c r="AB936" s="37">
        <v>27.16</v>
      </c>
      <c r="AC936" s="37">
        <v>27.16</v>
      </c>
    </row>
    <row r="937" spans="1:29" x14ac:dyDescent="0.2">
      <c r="A937" s="5" t="s">
        <v>2626</v>
      </c>
      <c r="B937" s="21" t="str">
        <f>VLOOKUP(A937,Sheet!B$3:G$2921,2,0)</f>
        <v>Блоки двернi ДВЛ_ ДвС 21-13,5 По К Бп</v>
      </c>
      <c r="C937" s="22" t="str">
        <f>VLOOKUP(A937,Sheet!B$3:G$2921,3,0)</f>
        <v>шт</v>
      </c>
      <c r="D937" s="23">
        <v>4</v>
      </c>
      <c r="E937" s="24" t="e">
        <f>VLOOKUP(A937,N$3:S$1271,4,FALSE)</f>
        <v>#N/A</v>
      </c>
      <c r="F937" s="30">
        <f t="shared" si="84"/>
        <v>4</v>
      </c>
      <c r="G937" s="25">
        <f>VLOOKUP(A937,Sheet!B$3:G$2921,5,0)</f>
        <v>4795.75</v>
      </c>
      <c r="H937" s="24" t="e">
        <f>VLOOKUP(A937,N$3:S$1271,5,FALSE)</f>
        <v>#N/A</v>
      </c>
      <c r="I937" s="30">
        <f t="shared" si="85"/>
        <v>4795.75</v>
      </c>
      <c r="J937" s="25">
        <f>VLOOKUP(A937,Sheet!B$3:G$2921,6,0)</f>
        <v>19183</v>
      </c>
      <c r="K937" s="26" t="e">
        <f t="shared" si="86"/>
        <v>#N/A</v>
      </c>
      <c r="L937" s="30">
        <f t="shared" si="87"/>
        <v>19183</v>
      </c>
      <c r="N937" t="s">
        <v>4923</v>
      </c>
      <c r="O937" t="s">
        <v>4014</v>
      </c>
      <c r="P937" t="s">
        <v>35</v>
      </c>
      <c r="Q937">
        <v>90</v>
      </c>
      <c r="R937">
        <v>20.21</v>
      </c>
      <c r="S937">
        <v>606.29999999999995</v>
      </c>
      <c r="V937" t="str">
        <f t="shared" si="88"/>
        <v>С113-1278варіант100</v>
      </c>
      <c r="W937" t="e">
        <f t="shared" si="89"/>
        <v>#N/A</v>
      </c>
      <c r="X937" t="s">
        <v>4014</v>
      </c>
      <c r="Y937" s="7" t="s">
        <v>35</v>
      </c>
      <c r="Z937" s="7">
        <v>90</v>
      </c>
      <c r="AA937" s="7">
        <v>20.21</v>
      </c>
      <c r="AB937" s="37">
        <v>606.29999999999995</v>
      </c>
      <c r="AC937" s="37">
        <v>606.29999999999995</v>
      </c>
    </row>
    <row r="938" spans="1:29" x14ac:dyDescent="0.2">
      <c r="A938" s="5" t="s">
        <v>2624</v>
      </c>
      <c r="B938" s="21" t="str">
        <f>VLOOKUP(A938,Sheet!B$3:G$2921,2,0)</f>
        <v>Блок дверний ДВЛ_ ДвС 21-15 По К Бп</v>
      </c>
      <c r="C938" s="22" t="str">
        <f>VLOOKUP(A938,Sheet!B$3:G$2921,3,0)</f>
        <v>шт</v>
      </c>
      <c r="D938" s="23">
        <v>1</v>
      </c>
      <c r="E938" s="24" t="e">
        <f>VLOOKUP(A938,N$3:S$1271,4,FALSE)</f>
        <v>#N/A</v>
      </c>
      <c r="F938" s="30">
        <f t="shared" si="84"/>
        <v>1</v>
      </c>
      <c r="G938" s="25">
        <f>VLOOKUP(A938,Sheet!B$3:G$2921,5,0)</f>
        <v>5333.03</v>
      </c>
      <c r="H938" s="24" t="e">
        <f>VLOOKUP(A938,N$3:S$1271,5,FALSE)</f>
        <v>#N/A</v>
      </c>
      <c r="I938" s="30">
        <f t="shared" si="85"/>
        <v>5333.03</v>
      </c>
      <c r="J938" s="25">
        <f>VLOOKUP(A938,Sheet!B$3:G$2921,6,0)</f>
        <v>5333.03</v>
      </c>
      <c r="K938" s="26" t="e">
        <f t="shared" si="86"/>
        <v>#N/A</v>
      </c>
      <c r="L938" s="30">
        <f t="shared" si="87"/>
        <v>5333.03</v>
      </c>
      <c r="N938" t="s">
        <v>4924</v>
      </c>
      <c r="O938" t="s">
        <v>4015</v>
      </c>
      <c r="P938" t="s">
        <v>35</v>
      </c>
      <c r="Q938">
        <v>28</v>
      </c>
      <c r="R938">
        <v>17.23</v>
      </c>
      <c r="S938">
        <v>482.44</v>
      </c>
      <c r="V938" t="str">
        <f t="shared" si="88"/>
        <v>С113-1278варіант101</v>
      </c>
      <c r="W938" t="e">
        <f t="shared" si="89"/>
        <v>#N/A</v>
      </c>
      <c r="X938" t="s">
        <v>4015</v>
      </c>
      <c r="Y938" s="7" t="s">
        <v>35</v>
      </c>
      <c r="Z938" s="7">
        <v>28</v>
      </c>
      <c r="AA938" s="7">
        <v>17.23</v>
      </c>
      <c r="AB938" s="37">
        <v>482.44</v>
      </c>
      <c r="AC938" s="37">
        <v>482.44</v>
      </c>
    </row>
    <row r="939" spans="1:29" x14ac:dyDescent="0.2">
      <c r="A939" s="5" t="s">
        <v>2625</v>
      </c>
      <c r="B939" s="21" t="str">
        <f>VLOOKUP(A939,Sheet!B$3:G$2921,2,0)</f>
        <v>Блоки двернi ДВЛ_ ДвС 24-17 По К Бп</v>
      </c>
      <c r="C939" s="22" t="str">
        <f>VLOOKUP(A939,Sheet!B$3:G$2921,3,0)</f>
        <v>шт</v>
      </c>
      <c r="D939" s="23">
        <v>1</v>
      </c>
      <c r="E939" s="24" t="e">
        <f>VLOOKUP(A939,N$3:S$1271,4,FALSE)</f>
        <v>#N/A</v>
      </c>
      <c r="F939" s="30">
        <f t="shared" si="84"/>
        <v>1</v>
      </c>
      <c r="G939" s="25">
        <f>VLOOKUP(A939,Sheet!B$3:G$2921,5,0)</f>
        <v>6910.05</v>
      </c>
      <c r="H939" s="24" t="e">
        <f>VLOOKUP(A939,N$3:S$1271,5,FALSE)</f>
        <v>#N/A</v>
      </c>
      <c r="I939" s="30">
        <f t="shared" si="85"/>
        <v>6910.05</v>
      </c>
      <c r="J939" s="25">
        <f>VLOOKUP(A939,Sheet!B$3:G$2921,6,0)</f>
        <v>6910.05</v>
      </c>
      <c r="K939" s="26" t="e">
        <f t="shared" si="86"/>
        <v>#N/A</v>
      </c>
      <c r="L939" s="30">
        <f t="shared" si="87"/>
        <v>6910.05</v>
      </c>
      <c r="N939" t="s">
        <v>4925</v>
      </c>
      <c r="O939" t="s">
        <v>4016</v>
      </c>
      <c r="P939" t="s">
        <v>35</v>
      </c>
      <c r="Q939">
        <v>6</v>
      </c>
      <c r="R939">
        <v>38.56</v>
      </c>
      <c r="S939">
        <v>231.36</v>
      </c>
      <c r="V939" t="str">
        <f t="shared" si="88"/>
        <v>С113-1278варіант102</v>
      </c>
      <c r="W939" t="e">
        <f t="shared" si="89"/>
        <v>#N/A</v>
      </c>
      <c r="X939" t="s">
        <v>4016</v>
      </c>
      <c r="Y939" s="7" t="s">
        <v>35</v>
      </c>
      <c r="Z939" s="7">
        <v>6</v>
      </c>
      <c r="AA939" s="7">
        <v>38.56</v>
      </c>
      <c r="AB939" s="37">
        <v>231.36</v>
      </c>
      <c r="AC939" s="37">
        <v>231.36</v>
      </c>
    </row>
    <row r="940" spans="1:29" x14ac:dyDescent="0.2">
      <c r="A940" s="5" t="s">
        <v>2682</v>
      </c>
      <c r="B940" s="21" t="str">
        <f>VLOOKUP(A940,Sheet!B$3:G$2921,2,0)</f>
        <v>Лючок з пластиковими дверцятами 400х400
мм</v>
      </c>
      <c r="C940" s="22" t="str">
        <f>VLOOKUP(A940,Sheet!B$3:G$2921,3,0)</f>
        <v>шт</v>
      </c>
      <c r="D940" s="23">
        <v>1</v>
      </c>
      <c r="E940" s="24" t="e">
        <f>VLOOKUP(A940,N$3:S$1271,4,FALSE)</f>
        <v>#N/A</v>
      </c>
      <c r="F940" s="30">
        <f t="shared" si="84"/>
        <v>1</v>
      </c>
      <c r="G940" s="25">
        <f>VLOOKUP(A940,Sheet!B$3:G$2921,5,0)</f>
        <v>275.37</v>
      </c>
      <c r="H940" s="24" t="e">
        <f>VLOOKUP(A940,N$3:S$1271,5,FALSE)</f>
        <v>#N/A</v>
      </c>
      <c r="I940" s="30">
        <f t="shared" si="85"/>
        <v>275.37</v>
      </c>
      <c r="J940" s="25">
        <f>VLOOKUP(A940,Sheet!B$3:G$2921,6,0)</f>
        <v>275.37</v>
      </c>
      <c r="K940" s="26" t="e">
        <f t="shared" si="86"/>
        <v>#N/A</v>
      </c>
      <c r="L940" s="30">
        <f t="shared" si="87"/>
        <v>275.37</v>
      </c>
      <c r="N940" t="s">
        <v>4926</v>
      </c>
      <c r="O940" t="s">
        <v>4017</v>
      </c>
      <c r="P940" t="s">
        <v>35</v>
      </c>
      <c r="Q940">
        <v>6</v>
      </c>
      <c r="R940">
        <v>30.15</v>
      </c>
      <c r="S940">
        <v>180.9</v>
      </c>
      <c r="V940" t="str">
        <f t="shared" si="88"/>
        <v>С113-1278варіант103</v>
      </c>
      <c r="W940" t="e">
        <f t="shared" si="89"/>
        <v>#N/A</v>
      </c>
      <c r="X940" t="s">
        <v>4017</v>
      </c>
      <c r="Y940" s="7" t="s">
        <v>35</v>
      </c>
      <c r="Z940" s="7">
        <v>6</v>
      </c>
      <c r="AA940" s="7">
        <v>30.15</v>
      </c>
      <c r="AB940" s="37">
        <v>180.9</v>
      </c>
      <c r="AC940" s="37">
        <v>180.9</v>
      </c>
    </row>
    <row r="941" spans="1:29" x14ac:dyDescent="0.2">
      <c r="A941" s="5" t="s">
        <v>454</v>
      </c>
      <c r="B941" s="21" t="str">
        <f>VLOOKUP(A941,Sheet!B$3:G$2921,2,0)</f>
        <v>Дошки для покриття пiдлог антисептованi,
тип ДП-35, товщина 35 мм, ширина без
гребеня 118 мм</v>
      </c>
      <c r="C941" s="22" t="str">
        <f>VLOOKUP(A941,Sheet!B$3:G$2921,3,0)</f>
        <v>м3</v>
      </c>
      <c r="D941" s="23">
        <v>0</v>
      </c>
      <c r="E941" s="24" t="e">
        <f>VLOOKUP(A941,N$3:S$1271,4,FALSE)</f>
        <v>#N/A</v>
      </c>
      <c r="F941" s="30">
        <f t="shared" si="84"/>
        <v>0</v>
      </c>
      <c r="G941" s="25">
        <f>VLOOKUP(A941,Sheet!B$3:G$2921,5,0)</f>
        <v>19066.77</v>
      </c>
      <c r="H941" s="24" t="e">
        <f>VLOOKUP(A941,N$3:S$1271,5,FALSE)</f>
        <v>#N/A</v>
      </c>
      <c r="I941" s="30">
        <f t="shared" si="85"/>
        <v>19066.77</v>
      </c>
      <c r="J941" s="25">
        <f>VLOOKUP(A941,Sheet!B$3:G$2921,6,0)</f>
        <v>2589.5700000000002</v>
      </c>
      <c r="K941" s="26" t="e">
        <f t="shared" si="86"/>
        <v>#N/A</v>
      </c>
      <c r="L941" s="30">
        <f t="shared" si="87"/>
        <v>2589.5700000000002</v>
      </c>
      <c r="N941" t="s">
        <v>4927</v>
      </c>
      <c r="O941" t="s">
        <v>4018</v>
      </c>
      <c r="P941" t="s">
        <v>35</v>
      </c>
      <c r="Q941">
        <v>2</v>
      </c>
      <c r="R941">
        <v>49.42</v>
      </c>
      <c r="S941">
        <v>98.84</v>
      </c>
      <c r="V941" t="str">
        <f t="shared" si="88"/>
        <v>С113-1278варіант104</v>
      </c>
      <c r="W941" t="e">
        <f t="shared" si="89"/>
        <v>#N/A</v>
      </c>
      <c r="X941" t="s">
        <v>4018</v>
      </c>
      <c r="Y941" s="7" t="s">
        <v>35</v>
      </c>
      <c r="Z941" s="7">
        <v>2</v>
      </c>
      <c r="AA941" s="7">
        <v>49.42</v>
      </c>
      <c r="AB941" s="37">
        <v>98.84</v>
      </c>
      <c r="AC941" s="37">
        <v>98.84</v>
      </c>
    </row>
    <row r="942" spans="1:29" x14ac:dyDescent="0.2">
      <c r="A942" s="5" t="s">
        <v>457</v>
      </c>
      <c r="B942" s="21" t="str">
        <f>VLOOKUP(A942,Sheet!B$3:G$2921,2,0)</f>
        <v>Дошки для покриття пiдлог антисептованi,
тип ДП-35, товщина 35 мм, ширина без
гребеня 138 мм</v>
      </c>
      <c r="C942" s="22" t="str">
        <f>VLOOKUP(A942,Sheet!B$3:G$2921,3,0)</f>
        <v>м3</v>
      </c>
      <c r="D942" s="23">
        <v>0</v>
      </c>
      <c r="E942" s="24" t="e">
        <f>VLOOKUP(A942,N$3:S$1271,4,FALSE)</f>
        <v>#N/A</v>
      </c>
      <c r="F942" s="30">
        <f t="shared" si="84"/>
        <v>0</v>
      </c>
      <c r="G942" s="25">
        <f>VLOOKUP(A942,Sheet!B$3:G$2921,5,0)</f>
        <v>18141.75</v>
      </c>
      <c r="H942" s="24" t="e">
        <f>VLOOKUP(A942,N$3:S$1271,5,FALSE)</f>
        <v>#N/A</v>
      </c>
      <c r="I942" s="30">
        <f t="shared" si="85"/>
        <v>18141.75</v>
      </c>
      <c r="J942" s="25">
        <f>VLOOKUP(A942,Sheet!B$3:G$2921,6,0)</f>
        <v>671.98</v>
      </c>
      <c r="K942" s="26" t="e">
        <f t="shared" si="86"/>
        <v>#N/A</v>
      </c>
      <c r="L942" s="30">
        <f t="shared" si="87"/>
        <v>671.98</v>
      </c>
      <c r="N942" t="s">
        <v>4928</v>
      </c>
      <c r="O942" t="s">
        <v>4019</v>
      </c>
      <c r="P942" t="s">
        <v>35</v>
      </c>
      <c r="Q942">
        <v>2</v>
      </c>
      <c r="R942">
        <v>73.569999999999993</v>
      </c>
      <c r="S942">
        <v>147.13999999999999</v>
      </c>
      <c r="V942" t="str">
        <f t="shared" si="88"/>
        <v>С113-1278варіант105</v>
      </c>
      <c r="W942" t="e">
        <f t="shared" si="89"/>
        <v>#N/A</v>
      </c>
      <c r="X942" t="s">
        <v>4019</v>
      </c>
      <c r="Y942" s="7" t="s">
        <v>35</v>
      </c>
      <c r="Z942" s="7">
        <v>2</v>
      </c>
      <c r="AA942" s="7">
        <v>73.569999999999993</v>
      </c>
      <c r="AB942" s="37">
        <v>147.13999999999999</v>
      </c>
      <c r="AC942" s="37">
        <v>147.13999999999999</v>
      </c>
    </row>
    <row r="943" spans="1:29" x14ac:dyDescent="0.2">
      <c r="A943" s="5" t="s">
        <v>249</v>
      </c>
      <c r="B943" s="21" t="str">
        <f>VLOOKUP(A943,Sheet!B$3:G$2921,2,0)</f>
        <v>Наличники</v>
      </c>
      <c r="C943" s="22" t="str">
        <f>VLOOKUP(A943,Sheet!B$3:G$2921,3,0)</f>
        <v>м</v>
      </c>
      <c r="D943" s="23">
        <v>461.21600000000001</v>
      </c>
      <c r="E943" s="24" t="e">
        <f>VLOOKUP(A943,N$3:S$1271,4,FALSE)</f>
        <v>#N/A</v>
      </c>
      <c r="F943" s="30">
        <f t="shared" si="84"/>
        <v>461.21600000000001</v>
      </c>
      <c r="G943" s="25">
        <f>VLOOKUP(A943,Sheet!B$3:G$2921,5,0)</f>
        <v>39.24</v>
      </c>
      <c r="H943" s="24" t="e">
        <f>VLOOKUP(A943,N$3:S$1271,5,FALSE)</f>
        <v>#N/A</v>
      </c>
      <c r="I943" s="30">
        <f t="shared" si="85"/>
        <v>39.24</v>
      </c>
      <c r="J943" s="25">
        <f>VLOOKUP(A943,Sheet!B$3:G$2921,6,0)</f>
        <v>18098.12</v>
      </c>
      <c r="K943" s="26" t="e">
        <f t="shared" si="86"/>
        <v>#N/A</v>
      </c>
      <c r="L943" s="30">
        <f t="shared" si="87"/>
        <v>18098.12</v>
      </c>
      <c r="N943" t="s">
        <v>4929</v>
      </c>
      <c r="O943" t="s">
        <v>4020</v>
      </c>
      <c r="P943" t="s">
        <v>35</v>
      </c>
      <c r="Q943">
        <v>60</v>
      </c>
      <c r="R943">
        <v>15.35</v>
      </c>
      <c r="S943">
        <v>921</v>
      </c>
      <c r="V943" t="str">
        <f t="shared" si="88"/>
        <v>С113-1278варіант106</v>
      </c>
      <c r="W943" t="e">
        <f t="shared" si="89"/>
        <v>#N/A</v>
      </c>
      <c r="X943" t="s">
        <v>4020</v>
      </c>
      <c r="Y943" s="7" t="s">
        <v>35</v>
      </c>
      <c r="Z943" s="7">
        <v>60</v>
      </c>
      <c r="AA943" s="7">
        <v>15.35</v>
      </c>
      <c r="AB943" s="37">
        <v>921</v>
      </c>
      <c r="AC943" s="37">
        <v>921</v>
      </c>
    </row>
    <row r="944" spans="1:29" x14ac:dyDescent="0.2">
      <c r="A944" s="5" t="s">
        <v>2642</v>
      </c>
      <c r="B944" s="21" t="str">
        <f>VLOOKUP(A944,Sheet!B$3:G$2921,2,0)</f>
        <v>Пiдвiконна дошка 2700х350мм</v>
      </c>
      <c r="C944" s="22" t="str">
        <f>VLOOKUP(A944,Sheet!B$3:G$2921,3,0)</f>
        <v>шт</v>
      </c>
      <c r="D944" s="23">
        <v>4</v>
      </c>
      <c r="E944" s="24" t="e">
        <f>VLOOKUP(A944,N$3:S$1271,4,FALSE)</f>
        <v>#N/A</v>
      </c>
      <c r="F944" s="30">
        <f t="shared" si="84"/>
        <v>4</v>
      </c>
      <c r="G944" s="25">
        <f>VLOOKUP(A944,Sheet!B$3:G$2921,5,0)</f>
        <v>451.06</v>
      </c>
      <c r="H944" s="24" t="e">
        <f>VLOOKUP(A944,N$3:S$1271,5,FALSE)</f>
        <v>#N/A</v>
      </c>
      <c r="I944" s="30">
        <f t="shared" si="85"/>
        <v>451.06</v>
      </c>
      <c r="J944" s="25">
        <f>VLOOKUP(A944,Sheet!B$3:G$2921,6,0)</f>
        <v>1804.24</v>
      </c>
      <c r="K944" s="26" t="e">
        <f t="shared" si="86"/>
        <v>#N/A</v>
      </c>
      <c r="L944" s="30">
        <f t="shared" si="87"/>
        <v>1804.24</v>
      </c>
      <c r="N944" t="s">
        <v>4930</v>
      </c>
      <c r="O944" t="s">
        <v>4021</v>
      </c>
      <c r="P944" t="s">
        <v>35</v>
      </c>
      <c r="Q944">
        <v>76</v>
      </c>
      <c r="R944">
        <v>13.28</v>
      </c>
      <c r="S944">
        <v>79.680000000000007</v>
      </c>
      <c r="V944" t="str">
        <f t="shared" si="88"/>
        <v>С113-1278варіант107</v>
      </c>
      <c r="W944" t="e">
        <f t="shared" si="89"/>
        <v>#N/A</v>
      </c>
      <c r="X944" t="s">
        <v>4021</v>
      </c>
      <c r="Y944" s="7" t="s">
        <v>35</v>
      </c>
      <c r="Z944" s="7">
        <v>76</v>
      </c>
      <c r="AA944" s="7">
        <v>13.28</v>
      </c>
      <c r="AB944" s="37">
        <v>79.680000000000007</v>
      </c>
      <c r="AC944" s="37">
        <v>79.680000000000007</v>
      </c>
    </row>
    <row r="945" spans="1:29" x14ac:dyDescent="0.2">
      <c r="A945" s="5" t="s">
        <v>520</v>
      </c>
      <c r="B945" s="21" t="str">
        <f>VLOOKUP(A945,Sheet!B$3:G$2921,2,0)</f>
        <v>Перегородка у душових з матового скла з
алюмінієвим каркасом висотою 2,1 м
(комплектне постачання)</v>
      </c>
      <c r="C945" s="22" t="str">
        <f>VLOOKUP(A945,Sheet!B$3:G$2921,3,0)</f>
        <v>м2</v>
      </c>
      <c r="D945" s="23">
        <v>25.2</v>
      </c>
      <c r="E945" s="24" t="e">
        <f>VLOOKUP(A945,N$3:S$1271,4,FALSE)</f>
        <v>#N/A</v>
      </c>
      <c r="F945" s="30">
        <f t="shared" si="84"/>
        <v>25.2</v>
      </c>
      <c r="G945" s="25">
        <f>VLOOKUP(A945,Sheet!B$3:G$2921,5,0)</f>
        <v>817.58</v>
      </c>
      <c r="H945" s="24" t="e">
        <f>VLOOKUP(A945,N$3:S$1271,5,FALSE)</f>
        <v>#N/A</v>
      </c>
      <c r="I945" s="30">
        <f t="shared" si="85"/>
        <v>817.58</v>
      </c>
      <c r="J945" s="25">
        <f>VLOOKUP(A945,Sheet!B$3:G$2921,6,0)</f>
        <v>20603.02</v>
      </c>
      <c r="K945" s="26" t="e">
        <f t="shared" si="86"/>
        <v>#N/A</v>
      </c>
      <c r="L945" s="30">
        <f t="shared" si="87"/>
        <v>20603.02</v>
      </c>
      <c r="N945" t="s">
        <v>4931</v>
      </c>
      <c r="O945" t="s">
        <v>4022</v>
      </c>
      <c r="P945" t="s">
        <v>35</v>
      </c>
      <c r="Q945">
        <v>60</v>
      </c>
      <c r="R945">
        <v>9.92</v>
      </c>
      <c r="S945">
        <v>595.20000000000005</v>
      </c>
      <c r="V945" t="str">
        <f t="shared" si="88"/>
        <v>С113-1278варіант108</v>
      </c>
      <c r="W945" t="e">
        <f t="shared" si="89"/>
        <v>#N/A</v>
      </c>
      <c r="X945" t="s">
        <v>4022</v>
      </c>
      <c r="Y945" s="7" t="s">
        <v>35</v>
      </c>
      <c r="Z945" s="7">
        <v>60</v>
      </c>
      <c r="AA945" s="7">
        <v>9.92</v>
      </c>
      <c r="AB945" s="37">
        <v>595.20000000000005</v>
      </c>
      <c r="AC945" s="37">
        <v>595.20000000000005</v>
      </c>
    </row>
    <row r="946" spans="1:29" x14ac:dyDescent="0.2">
      <c r="A946" s="5" t="s">
        <v>2643</v>
      </c>
      <c r="B946" s="21" t="str">
        <f>VLOOKUP(A946,Sheet!B$3:G$2921,2,0)</f>
        <v>Фрамуга ФР-1 ВГрЛ_ О 6-25 3 Г</v>
      </c>
      <c r="C946" s="22" t="str">
        <f>VLOOKUP(A946,Sheet!B$3:G$2921,3,0)</f>
        <v>шт</v>
      </c>
      <c r="D946" s="23">
        <v>9</v>
      </c>
      <c r="E946" s="24" t="e">
        <f>VLOOKUP(A946,N$3:S$1271,4,FALSE)</f>
        <v>#N/A</v>
      </c>
      <c r="F946" s="30">
        <f t="shared" si="84"/>
        <v>9</v>
      </c>
      <c r="G946" s="25">
        <f>VLOOKUP(A946,Sheet!B$3:G$2921,5,0)</f>
        <v>2145.88</v>
      </c>
      <c r="H946" s="24" t="e">
        <f>VLOOKUP(A946,N$3:S$1271,5,FALSE)</f>
        <v>#N/A</v>
      </c>
      <c r="I946" s="30">
        <f t="shared" si="85"/>
        <v>2145.88</v>
      </c>
      <c r="J946" s="25">
        <f>VLOOKUP(A946,Sheet!B$3:G$2921,6,0)</f>
        <v>19312.919999999998</v>
      </c>
      <c r="K946" s="26" t="e">
        <f t="shared" si="86"/>
        <v>#N/A</v>
      </c>
      <c r="L946" s="30">
        <f t="shared" si="87"/>
        <v>19312.919999999998</v>
      </c>
      <c r="N946" t="s">
        <v>4932</v>
      </c>
      <c r="O946" t="s">
        <v>4023</v>
      </c>
      <c r="P946" t="s">
        <v>35</v>
      </c>
      <c r="Q946">
        <v>18</v>
      </c>
      <c r="R946">
        <v>85.92</v>
      </c>
      <c r="S946">
        <v>1546.56</v>
      </c>
      <c r="V946" t="str">
        <f t="shared" si="88"/>
        <v>С113-1278варіант109</v>
      </c>
      <c r="W946" t="e">
        <f t="shared" si="89"/>
        <v>#N/A</v>
      </c>
      <c r="X946" t="s">
        <v>4023</v>
      </c>
      <c r="Y946" s="7" t="s">
        <v>35</v>
      </c>
      <c r="Z946" s="7">
        <v>18</v>
      </c>
      <c r="AA946" s="7">
        <v>85.92</v>
      </c>
      <c r="AB946" s="37">
        <v>1546.56</v>
      </c>
      <c r="AC946" s="37">
        <v>1546.56</v>
      </c>
    </row>
    <row r="947" spans="1:29" x14ac:dyDescent="0.2">
      <c r="A947" s="5" t="s">
        <v>2644</v>
      </c>
      <c r="B947" s="21" t="str">
        <f>VLOOKUP(A947,Sheet!B$3:G$2921,2,0)</f>
        <v>Фрамуга ФР-2 ВГрЛ_ О 6-20 2 Г</v>
      </c>
      <c r="C947" s="22" t="str">
        <f>VLOOKUP(A947,Sheet!B$3:G$2921,3,0)</f>
        <v>шт</v>
      </c>
      <c r="D947" s="23">
        <v>4</v>
      </c>
      <c r="E947" s="24" t="e">
        <f>VLOOKUP(A947,N$3:S$1271,4,FALSE)</f>
        <v>#N/A</v>
      </c>
      <c r="F947" s="30">
        <f t="shared" si="84"/>
        <v>4</v>
      </c>
      <c r="G947" s="25">
        <f>VLOOKUP(A947,Sheet!B$3:G$2921,5,0)</f>
        <v>1718.65</v>
      </c>
      <c r="H947" s="24" t="e">
        <f>VLOOKUP(A947,N$3:S$1271,5,FALSE)</f>
        <v>#N/A</v>
      </c>
      <c r="I947" s="30">
        <f t="shared" si="85"/>
        <v>1718.65</v>
      </c>
      <c r="J947" s="25">
        <f>VLOOKUP(A947,Sheet!B$3:G$2921,6,0)</f>
        <v>6874.6</v>
      </c>
      <c r="K947" s="26" t="e">
        <f t="shared" si="86"/>
        <v>#N/A</v>
      </c>
      <c r="L947" s="30">
        <f t="shared" si="87"/>
        <v>6874.6</v>
      </c>
      <c r="N947" t="s">
        <v>4933</v>
      </c>
      <c r="O947" t="s">
        <v>4024</v>
      </c>
      <c r="P947" t="s">
        <v>35</v>
      </c>
      <c r="Q947">
        <v>2</v>
      </c>
      <c r="R947">
        <v>129.54</v>
      </c>
      <c r="S947">
        <v>259.08</v>
      </c>
      <c r="V947" t="str">
        <f t="shared" si="88"/>
        <v>С113-1278варіант110</v>
      </c>
      <c r="W947" t="e">
        <f t="shared" si="89"/>
        <v>#N/A</v>
      </c>
      <c r="X947" t="s">
        <v>4024</v>
      </c>
      <c r="Y947" s="7" t="s">
        <v>35</v>
      </c>
      <c r="Z947" s="7">
        <v>2</v>
      </c>
      <c r="AA947" s="7">
        <v>129.54</v>
      </c>
      <c r="AB947" s="37">
        <v>259.08</v>
      </c>
      <c r="AC947" s="37">
        <v>259.08</v>
      </c>
    </row>
    <row r="948" spans="1:29" x14ac:dyDescent="0.2">
      <c r="A948" s="5" t="s">
        <v>2645</v>
      </c>
      <c r="B948" s="21" t="str">
        <f>VLOOKUP(A948,Sheet!B$3:G$2921,2,0)</f>
        <v>Фрамуга ФР-3 ВГрЛ_ О 6-10 1 Г</v>
      </c>
      <c r="C948" s="22" t="str">
        <f>VLOOKUP(A948,Sheet!B$3:G$2921,3,0)</f>
        <v>шт</v>
      </c>
      <c r="D948" s="23">
        <v>1</v>
      </c>
      <c r="E948" s="24" t="e">
        <f>VLOOKUP(A948,N$3:S$1271,4,FALSE)</f>
        <v>#N/A</v>
      </c>
      <c r="F948" s="30">
        <f t="shared" si="84"/>
        <v>1</v>
      </c>
      <c r="G948" s="25">
        <f>VLOOKUP(A948,Sheet!B$3:G$2921,5,0)</f>
        <v>864.2</v>
      </c>
      <c r="H948" s="24" t="e">
        <f>VLOOKUP(A948,N$3:S$1271,5,FALSE)</f>
        <v>#N/A</v>
      </c>
      <c r="I948" s="30">
        <f t="shared" si="85"/>
        <v>864.2</v>
      </c>
      <c r="J948" s="25">
        <f>VLOOKUP(A948,Sheet!B$3:G$2921,6,0)</f>
        <v>864.2</v>
      </c>
      <c r="K948" s="26" t="e">
        <f t="shared" si="86"/>
        <v>#N/A</v>
      </c>
      <c r="L948" s="30">
        <f t="shared" si="87"/>
        <v>864.2</v>
      </c>
      <c r="N948" t="s">
        <v>4934</v>
      </c>
      <c r="O948" t="s">
        <v>4025</v>
      </c>
      <c r="P948" t="s">
        <v>35</v>
      </c>
      <c r="Q948">
        <v>22</v>
      </c>
      <c r="R948">
        <v>265.44</v>
      </c>
      <c r="S948">
        <v>5839.68</v>
      </c>
      <c r="V948" t="str">
        <f t="shared" si="88"/>
        <v>С113-1278варіант111</v>
      </c>
      <c r="W948" t="e">
        <f t="shared" si="89"/>
        <v>#N/A</v>
      </c>
      <c r="X948" t="s">
        <v>4025</v>
      </c>
      <c r="Y948" s="7" t="s">
        <v>35</v>
      </c>
      <c r="Z948" s="7">
        <v>22</v>
      </c>
      <c r="AA948" s="7">
        <v>265.44</v>
      </c>
      <c r="AB948" s="37">
        <v>5839.68</v>
      </c>
      <c r="AC948" s="37">
        <v>5839.68</v>
      </c>
    </row>
    <row r="949" spans="1:29" x14ac:dyDescent="0.2">
      <c r="A949" s="5" t="s">
        <v>2646</v>
      </c>
      <c r="B949" s="21" t="str">
        <f>VLOOKUP(A949,Sheet!B$3:G$2921,2,0)</f>
        <v>Фрамуга ФР-4 ВГрЛ_ О 6-9 1 Г</v>
      </c>
      <c r="C949" s="22" t="str">
        <f>VLOOKUP(A949,Sheet!B$3:G$2921,3,0)</f>
        <v>шт</v>
      </c>
      <c r="D949" s="23">
        <v>2</v>
      </c>
      <c r="E949" s="24" t="e">
        <f>VLOOKUP(A949,N$3:S$1271,4,FALSE)</f>
        <v>#N/A</v>
      </c>
      <c r="F949" s="30">
        <f t="shared" si="84"/>
        <v>2</v>
      </c>
      <c r="G949" s="25">
        <f>VLOOKUP(A949,Sheet!B$3:G$2921,5,0)</f>
        <v>778.75</v>
      </c>
      <c r="H949" s="24" t="e">
        <f>VLOOKUP(A949,N$3:S$1271,5,FALSE)</f>
        <v>#N/A</v>
      </c>
      <c r="I949" s="30">
        <f t="shared" si="85"/>
        <v>778.75</v>
      </c>
      <c r="J949" s="25">
        <f>VLOOKUP(A949,Sheet!B$3:G$2921,6,0)</f>
        <v>1557.5</v>
      </c>
      <c r="K949" s="26" t="e">
        <f t="shared" si="86"/>
        <v>#N/A</v>
      </c>
      <c r="L949" s="30">
        <f t="shared" si="87"/>
        <v>1557.5</v>
      </c>
      <c r="N949" t="s">
        <v>4935</v>
      </c>
      <c r="O949" t="s">
        <v>4026</v>
      </c>
      <c r="P949" t="s">
        <v>35</v>
      </c>
      <c r="Q949">
        <v>2</v>
      </c>
      <c r="R949">
        <v>273.87</v>
      </c>
      <c r="S949">
        <v>547.74</v>
      </c>
      <c r="V949" t="str">
        <f t="shared" si="88"/>
        <v>С113-1278варіант112</v>
      </c>
      <c r="W949" t="e">
        <f t="shared" si="89"/>
        <v>#N/A</v>
      </c>
      <c r="X949" t="s">
        <v>4026</v>
      </c>
      <c r="Y949" s="7" t="s">
        <v>35</v>
      </c>
      <c r="Z949" s="7">
        <v>2</v>
      </c>
      <c r="AA949" s="7">
        <v>273.87</v>
      </c>
      <c r="AB949" s="37">
        <v>547.74</v>
      </c>
      <c r="AC949" s="37">
        <v>547.74</v>
      </c>
    </row>
    <row r="950" spans="1:29" x14ac:dyDescent="0.2">
      <c r="A950" s="5" t="s">
        <v>2647</v>
      </c>
      <c r="B950" s="21" t="str">
        <f>VLOOKUP(A950,Sheet!B$3:G$2921,2,0)</f>
        <v>Фрамуга ФР-5 ВГрЛ_ О 7,5-17 2 Г</v>
      </c>
      <c r="C950" s="22" t="str">
        <f>VLOOKUP(A950,Sheet!B$3:G$2921,3,0)</f>
        <v>шт</v>
      </c>
      <c r="D950" s="23">
        <v>1</v>
      </c>
      <c r="E950" s="24" t="e">
        <f>VLOOKUP(A950,N$3:S$1271,4,FALSE)</f>
        <v>#N/A</v>
      </c>
      <c r="F950" s="30">
        <f t="shared" si="84"/>
        <v>1</v>
      </c>
      <c r="G950" s="25">
        <f>VLOOKUP(A950,Sheet!B$3:G$2921,5,0)</f>
        <v>1825.45</v>
      </c>
      <c r="H950" s="24" t="e">
        <f>VLOOKUP(A950,N$3:S$1271,5,FALSE)</f>
        <v>#N/A</v>
      </c>
      <c r="I950" s="30">
        <f t="shared" si="85"/>
        <v>1825.45</v>
      </c>
      <c r="J950" s="25">
        <f>VLOOKUP(A950,Sheet!B$3:G$2921,6,0)</f>
        <v>1825.45</v>
      </c>
      <c r="K950" s="26" t="e">
        <f t="shared" si="86"/>
        <v>#N/A</v>
      </c>
      <c r="L950" s="30">
        <f t="shared" si="87"/>
        <v>1825.45</v>
      </c>
      <c r="N950" t="s">
        <v>4936</v>
      </c>
      <c r="O950" t="s">
        <v>4027</v>
      </c>
      <c r="P950" t="s">
        <v>35</v>
      </c>
      <c r="Q950">
        <v>4</v>
      </c>
      <c r="R950">
        <v>97.33</v>
      </c>
      <c r="S950">
        <v>389.32</v>
      </c>
      <c r="V950" t="str">
        <f t="shared" si="88"/>
        <v>С113-1278варіант113</v>
      </c>
      <c r="W950" t="e">
        <f t="shared" si="89"/>
        <v>#N/A</v>
      </c>
      <c r="X950" t="s">
        <v>4027</v>
      </c>
      <c r="Y950" s="7" t="s">
        <v>35</v>
      </c>
      <c r="Z950" s="7">
        <v>4</v>
      </c>
      <c r="AA950" s="7">
        <v>97.33</v>
      </c>
      <c r="AB950" s="37">
        <v>389.32</v>
      </c>
      <c r="AC950" s="37">
        <v>389.32</v>
      </c>
    </row>
    <row r="951" spans="1:29" x14ac:dyDescent="0.2">
      <c r="A951" s="5" t="s">
        <v>2648</v>
      </c>
      <c r="B951" s="21" t="str">
        <f>VLOOKUP(A951,Sheet!B$3:G$2921,2,0)</f>
        <v>Фрамуга ФР-6 ВГрЛ_ О 5,5-13,5 1 Г</v>
      </c>
      <c r="C951" s="22" t="str">
        <f>VLOOKUP(A951,Sheet!B$3:G$2921,3,0)</f>
        <v>шт</v>
      </c>
      <c r="D951" s="23">
        <v>2</v>
      </c>
      <c r="E951" s="24" t="e">
        <f>VLOOKUP(A951,N$3:S$1271,4,FALSE)</f>
        <v>#N/A</v>
      </c>
      <c r="F951" s="30">
        <f t="shared" si="84"/>
        <v>2</v>
      </c>
      <c r="G951" s="25">
        <f>VLOOKUP(A951,Sheet!B$3:G$2921,5,0)</f>
        <v>1067.1199999999999</v>
      </c>
      <c r="H951" s="24" t="e">
        <f>VLOOKUP(A951,N$3:S$1271,5,FALSE)</f>
        <v>#N/A</v>
      </c>
      <c r="I951" s="30">
        <f t="shared" si="85"/>
        <v>1067.1199999999999</v>
      </c>
      <c r="J951" s="25">
        <f>VLOOKUP(A951,Sheet!B$3:G$2921,6,0)</f>
        <v>2134.2399999999998</v>
      </c>
      <c r="K951" s="26" t="e">
        <f t="shared" si="86"/>
        <v>#N/A</v>
      </c>
      <c r="L951" s="30">
        <f t="shared" si="87"/>
        <v>2134.2399999999998</v>
      </c>
      <c r="N951" t="s">
        <v>4937</v>
      </c>
      <c r="O951" t="s">
        <v>4028</v>
      </c>
      <c r="P951" t="s">
        <v>35</v>
      </c>
      <c r="Q951">
        <v>2</v>
      </c>
      <c r="R951">
        <v>129.54</v>
      </c>
      <c r="S951">
        <v>259.08</v>
      </c>
      <c r="V951" t="str">
        <f t="shared" si="88"/>
        <v>С113-1278варіант114</v>
      </c>
      <c r="W951" t="e">
        <f t="shared" si="89"/>
        <v>#N/A</v>
      </c>
      <c r="X951" t="s">
        <v>4028</v>
      </c>
      <c r="Y951" s="7" t="s">
        <v>35</v>
      </c>
      <c r="Z951" s="7">
        <v>2</v>
      </c>
      <c r="AA951" s="7">
        <v>129.54</v>
      </c>
      <c r="AB951" s="37">
        <v>259.08</v>
      </c>
      <c r="AC951" s="37">
        <v>259.08</v>
      </c>
    </row>
    <row r="952" spans="1:29" x14ac:dyDescent="0.2">
      <c r="A952" s="5" t="s">
        <v>1876</v>
      </c>
      <c r="B952" s="21" t="str">
        <f>VLOOKUP(A952,Sheet!B$3:G$2921,2,0)</f>
        <v>Гарячекатана арматурна сталь гладка, клас
А-1, дiаметр 6 мм</v>
      </c>
      <c r="C952" s="22" t="str">
        <f>VLOOKUP(A952,Sheet!B$3:G$2921,3,0)</f>
        <v>т</v>
      </c>
      <c r="D952" s="23">
        <v>1.5276000000000001E-2</v>
      </c>
      <c r="E952" s="24" t="e">
        <f>VLOOKUP(A952,N$3:S$1271,4,FALSE)</f>
        <v>#N/A</v>
      </c>
      <c r="F952" s="30">
        <f t="shared" si="84"/>
        <v>1.5276000000000001E-2</v>
      </c>
      <c r="G952" s="25">
        <f>VLOOKUP(A952,Sheet!B$3:G$2921,5,0)</f>
        <v>20153.68</v>
      </c>
      <c r="H952" s="24" t="e">
        <f>VLOOKUP(A952,N$3:S$1271,5,FALSE)</f>
        <v>#N/A</v>
      </c>
      <c r="I952" s="30">
        <f t="shared" si="85"/>
        <v>20153.68</v>
      </c>
      <c r="J952" s="25">
        <f>VLOOKUP(A952,Sheet!B$3:G$2921,6,0)</f>
        <v>214.76</v>
      </c>
      <c r="K952" s="26" t="e">
        <f t="shared" si="86"/>
        <v>#N/A</v>
      </c>
      <c r="L952" s="30">
        <f t="shared" si="87"/>
        <v>214.76</v>
      </c>
      <c r="N952" t="s">
        <v>4938</v>
      </c>
      <c r="O952" t="s">
        <v>4029</v>
      </c>
      <c r="P952" t="s">
        <v>35</v>
      </c>
      <c r="Q952">
        <v>4</v>
      </c>
      <c r="R952">
        <v>235.31</v>
      </c>
      <c r="S952">
        <v>941.24</v>
      </c>
      <c r="V952" t="str">
        <f t="shared" si="88"/>
        <v>С113-1278варіант115</v>
      </c>
      <c r="W952" t="e">
        <f t="shared" si="89"/>
        <v>#N/A</v>
      </c>
      <c r="X952" t="s">
        <v>4029</v>
      </c>
      <c r="Y952" s="7" t="s">
        <v>35</v>
      </c>
      <c r="Z952" s="7">
        <v>4</v>
      </c>
      <c r="AA952" s="7">
        <v>235.31</v>
      </c>
      <c r="AB952" s="37">
        <v>941.24</v>
      </c>
      <c r="AC952" s="37">
        <v>941.24</v>
      </c>
    </row>
    <row r="953" spans="1:29" x14ac:dyDescent="0.2">
      <c r="A953" s="5" t="s">
        <v>2013</v>
      </c>
      <c r="B953" s="21" t="str">
        <f>VLOOKUP(A953,Sheet!B$3:G$2921,2,0)</f>
        <v>Гарячекатана арматурна сталь
перiодичного профiлю, клас А-III, дiаметр 6
мм</v>
      </c>
      <c r="C953" s="22" t="str">
        <f>VLOOKUP(A953,Sheet!B$3:G$2921,3,0)</f>
        <v>т</v>
      </c>
      <c r="D953" s="23">
        <v>2.9780000000000004E-2</v>
      </c>
      <c r="E953" s="24" t="e">
        <f>VLOOKUP(A953,N$3:S$1271,4,FALSE)</f>
        <v>#N/A</v>
      </c>
      <c r="F953" s="30">
        <f t="shared" si="84"/>
        <v>2.9780000000000004E-2</v>
      </c>
      <c r="G953" s="25">
        <f>VLOOKUP(A953,Sheet!B$3:G$2921,5,0)</f>
        <v>42989.09</v>
      </c>
      <c r="H953" s="24" t="e">
        <f>VLOOKUP(A953,N$3:S$1271,5,FALSE)</f>
        <v>#N/A</v>
      </c>
      <c r="I953" s="30">
        <f t="shared" si="85"/>
        <v>42989.09</v>
      </c>
      <c r="J953" s="25">
        <f>VLOOKUP(A953,Sheet!B$3:G$2921,6,0)</f>
        <v>831.41</v>
      </c>
      <c r="K953" s="26" t="e">
        <f t="shared" si="86"/>
        <v>#N/A</v>
      </c>
      <c r="L953" s="30">
        <f t="shared" si="87"/>
        <v>831.41</v>
      </c>
      <c r="N953" t="s">
        <v>4939</v>
      </c>
      <c r="O953" t="s">
        <v>4030</v>
      </c>
      <c r="P953" t="s">
        <v>35</v>
      </c>
      <c r="Q953">
        <v>2</v>
      </c>
      <c r="R953">
        <v>107.27</v>
      </c>
      <c r="S953">
        <v>214.54</v>
      </c>
      <c r="V953" t="str">
        <f t="shared" si="88"/>
        <v>С113-1278варіант116</v>
      </c>
      <c r="W953" t="e">
        <f t="shared" si="89"/>
        <v>#N/A</v>
      </c>
      <c r="X953" t="s">
        <v>4030</v>
      </c>
      <c r="Y953" s="7" t="s">
        <v>35</v>
      </c>
      <c r="Z953" s="7">
        <v>2</v>
      </c>
      <c r="AA953" s="7">
        <v>107.27</v>
      </c>
      <c r="AB953" s="37">
        <v>214.54</v>
      </c>
      <c r="AC953" s="37">
        <v>214.54</v>
      </c>
    </row>
    <row r="954" spans="1:29" x14ac:dyDescent="0.2">
      <c r="A954" s="5" t="s">
        <v>2332</v>
      </c>
      <c r="B954" s="21" t="str">
        <f>VLOOKUP(A954,Sheet!B$3:G$2921,2,0)</f>
        <v>Гарячекатана арматурна сталь гладка, клас
А-1, дiаметр 8 мм</v>
      </c>
      <c r="C954" s="22" t="str">
        <f>VLOOKUP(A954,Sheet!B$3:G$2921,3,0)</f>
        <v>т</v>
      </c>
      <c r="D954" s="23">
        <v>9.9599999999999994E-2</v>
      </c>
      <c r="E954" s="24">
        <f>VLOOKUP(A954,N$3:S$1271,4,FALSE)</f>
        <v>1.1300000000000001E-2</v>
      </c>
      <c r="F954" s="30">
        <f t="shared" si="84"/>
        <v>8.829999999999999E-2</v>
      </c>
      <c r="G954" s="25">
        <f>VLOOKUP(A954,Sheet!B$3:G$2921,5,0)</f>
        <v>20153.68</v>
      </c>
      <c r="H954" s="24">
        <f>VLOOKUP(A954,N$3:S$1271,5,FALSE)</f>
        <v>39977.730000000003</v>
      </c>
      <c r="I954" s="30">
        <f t="shared" si="85"/>
        <v>-19824.050000000003</v>
      </c>
      <c r="J954" s="25">
        <f>VLOOKUP(A954,Sheet!B$3:G$2921,6,0)</f>
        <v>564.29999999999995</v>
      </c>
      <c r="K954" s="26">
        <f t="shared" si="86"/>
        <v>451.75</v>
      </c>
      <c r="L954" s="30">
        <f t="shared" si="87"/>
        <v>112.54999999999995</v>
      </c>
      <c r="N954" t="s">
        <v>4940</v>
      </c>
      <c r="O954" t="s">
        <v>4031</v>
      </c>
      <c r="P954" t="s">
        <v>35</v>
      </c>
      <c r="Q954">
        <v>7</v>
      </c>
      <c r="R954">
        <v>21.33</v>
      </c>
      <c r="S954">
        <v>42.66</v>
      </c>
      <c r="V954" t="str">
        <f t="shared" si="88"/>
        <v>С113-1278варіант22</v>
      </c>
      <c r="W954" t="e">
        <f t="shared" si="89"/>
        <v>#N/A</v>
      </c>
      <c r="X954" t="s">
        <v>4031</v>
      </c>
      <c r="Y954" s="7" t="s">
        <v>35</v>
      </c>
      <c r="Z954" s="7">
        <v>7</v>
      </c>
      <c r="AA954" s="7">
        <v>21.33</v>
      </c>
      <c r="AB954" s="37">
        <v>42.66</v>
      </c>
      <c r="AC954" s="37">
        <v>42.66</v>
      </c>
    </row>
    <row r="955" spans="1:29" x14ac:dyDescent="0.2">
      <c r="A955" s="5" t="s">
        <v>653</v>
      </c>
      <c r="B955" s="21" t="str">
        <f>VLOOKUP(A955,Sheet!B$3:G$2921,2,0)</f>
        <v>Гарячекатана арматурна сталь
перiодичного профiлю, клас А-III, дiаметр 8
мм</v>
      </c>
      <c r="C955" s="22" t="str">
        <f>VLOOKUP(A955,Sheet!B$3:G$2921,3,0)</f>
        <v>т</v>
      </c>
      <c r="D955" s="23">
        <v>1.3539999999999999</v>
      </c>
      <c r="E955" s="24" t="e">
        <f>VLOOKUP(A955,N$3:S$1271,4,FALSE)</f>
        <v>#N/A</v>
      </c>
      <c r="F955" s="30">
        <f t="shared" si="84"/>
        <v>1.3539999999999999</v>
      </c>
      <c r="G955" s="25">
        <f>VLOOKUP(A955,Sheet!B$3:G$2921,5,0)</f>
        <v>20153.68</v>
      </c>
      <c r="H955" s="24" t="e">
        <f>VLOOKUP(A955,N$3:S$1271,5,FALSE)</f>
        <v>#N/A</v>
      </c>
      <c r="I955" s="30">
        <f t="shared" si="85"/>
        <v>20153.68</v>
      </c>
      <c r="J955" s="25">
        <f>VLOOKUP(A955,Sheet!B$3:G$2921,6,0)</f>
        <v>348.66</v>
      </c>
      <c r="K955" s="26" t="e">
        <f t="shared" si="86"/>
        <v>#N/A</v>
      </c>
      <c r="L955" s="30">
        <f t="shared" si="87"/>
        <v>348.66</v>
      </c>
      <c r="N955" t="s">
        <v>4941</v>
      </c>
      <c r="O955" t="s">
        <v>4032</v>
      </c>
      <c r="P955" t="s">
        <v>35</v>
      </c>
      <c r="Q955">
        <v>120</v>
      </c>
      <c r="R955">
        <v>9.3800000000000008</v>
      </c>
      <c r="S955">
        <v>1125.5999999999999</v>
      </c>
      <c r="V955" t="str">
        <f t="shared" si="88"/>
        <v>С113-1278варіант23</v>
      </c>
      <c r="W955" t="e">
        <f t="shared" si="89"/>
        <v>#N/A</v>
      </c>
      <c r="X955" t="s">
        <v>4032</v>
      </c>
      <c r="Y955" s="7" t="s">
        <v>35</v>
      </c>
      <c r="Z955" s="7">
        <v>120</v>
      </c>
      <c r="AA955" s="7">
        <v>9.3800000000000008</v>
      </c>
      <c r="AB955" s="37">
        <v>1125.5999999999999</v>
      </c>
      <c r="AC955" s="37">
        <v>1125.5999999999999</v>
      </c>
    </row>
    <row r="956" spans="1:29" x14ac:dyDescent="0.2">
      <c r="A956" s="5" t="s">
        <v>2020</v>
      </c>
      <c r="B956" s="21" t="str">
        <f>VLOOKUP(A956,Sheet!B$3:G$2921,2,0)</f>
        <v>Гарячекатана арматурна сталь
перiодичного профiлю, клас А-III, дiаметр 10
мм</v>
      </c>
      <c r="C956" s="22" t="str">
        <f>VLOOKUP(A956,Sheet!B$3:G$2921,3,0)</f>
        <v>т</v>
      </c>
      <c r="D956" s="23">
        <v>0.28000000000000003</v>
      </c>
      <c r="E956" s="24" t="e">
        <f>VLOOKUP(A956,N$3:S$1271,4,FALSE)</f>
        <v>#N/A</v>
      </c>
      <c r="F956" s="30">
        <f t="shared" si="84"/>
        <v>0.28000000000000003</v>
      </c>
      <c r="G956" s="25">
        <f>VLOOKUP(A956,Sheet!B$3:G$2921,5,0)</f>
        <v>20153.68</v>
      </c>
      <c r="H956" s="24" t="e">
        <f>VLOOKUP(A956,N$3:S$1271,5,FALSE)</f>
        <v>#N/A</v>
      </c>
      <c r="I956" s="30">
        <f t="shared" si="85"/>
        <v>20153.68</v>
      </c>
      <c r="J956" s="25">
        <f>VLOOKUP(A956,Sheet!B$3:G$2921,6,0)</f>
        <v>919.29</v>
      </c>
      <c r="K956" s="26" t="e">
        <f t="shared" si="86"/>
        <v>#N/A</v>
      </c>
      <c r="L956" s="30">
        <f t="shared" si="87"/>
        <v>919.29</v>
      </c>
      <c r="N956" t="s">
        <v>4942</v>
      </c>
      <c r="O956" t="s">
        <v>4033</v>
      </c>
      <c r="P956" t="s">
        <v>35</v>
      </c>
      <c r="Q956">
        <v>9</v>
      </c>
      <c r="R956">
        <v>10.99</v>
      </c>
      <c r="S956">
        <v>98.91</v>
      </c>
      <c r="V956" t="str">
        <f t="shared" si="88"/>
        <v>С113-1278варіант24</v>
      </c>
      <c r="W956" t="e">
        <f t="shared" si="89"/>
        <v>#N/A</v>
      </c>
      <c r="X956" t="s">
        <v>4033</v>
      </c>
      <c r="Y956" s="7" t="s">
        <v>35</v>
      </c>
      <c r="Z956" s="7">
        <v>9</v>
      </c>
      <c r="AA956" s="7">
        <v>10.99</v>
      </c>
      <c r="AB956" s="37">
        <v>98.91</v>
      </c>
      <c r="AC956" s="37">
        <v>98.91</v>
      </c>
    </row>
    <row r="957" spans="1:29" x14ac:dyDescent="0.2">
      <c r="A957" s="5" t="s">
        <v>1955</v>
      </c>
      <c r="B957" s="21" t="str">
        <f>VLOOKUP(A957,Sheet!B$3:G$2921,2,0)</f>
        <v>Гарячекатана арматурна сталь
перiодичного профiлю, клас А-III, дiаметр 12
мм</v>
      </c>
      <c r="C957" s="22" t="str">
        <f>VLOOKUP(A957,Sheet!B$3:G$2921,3,0)</f>
        <v>т</v>
      </c>
      <c r="D957" s="23">
        <v>3.2162980000000005</v>
      </c>
      <c r="E957" s="24">
        <f>VLOOKUP(A957,N$3:S$1271,4,FALSE)</f>
        <v>0.13100000000000001</v>
      </c>
      <c r="F957" s="30">
        <f t="shared" si="84"/>
        <v>3.0852980000000008</v>
      </c>
      <c r="G957" s="25">
        <f>VLOOKUP(A957,Sheet!B$3:G$2921,5,0)</f>
        <v>21525.03</v>
      </c>
      <c r="H957" s="24">
        <f>VLOOKUP(A957,N$3:S$1271,5,FALSE)</f>
        <v>39977.730000000003</v>
      </c>
      <c r="I957" s="30">
        <f t="shared" si="85"/>
        <v>-18452.700000000004</v>
      </c>
      <c r="J957" s="25">
        <f>VLOOKUP(A957,Sheet!B$3:G$2921,6,0)</f>
        <v>596.46</v>
      </c>
      <c r="K957" s="26">
        <f t="shared" si="86"/>
        <v>5237.08</v>
      </c>
      <c r="L957" s="30">
        <f t="shared" si="87"/>
        <v>-4640.62</v>
      </c>
      <c r="N957" t="s">
        <v>4943</v>
      </c>
      <c r="O957" t="s">
        <v>4034</v>
      </c>
      <c r="P957" t="s">
        <v>35</v>
      </c>
      <c r="Q957">
        <v>64</v>
      </c>
      <c r="R957">
        <v>6.57</v>
      </c>
      <c r="S957">
        <v>420.48</v>
      </c>
      <c r="V957" t="str">
        <f t="shared" si="88"/>
        <v>С113-1278варіант26</v>
      </c>
      <c r="W957" t="e">
        <f t="shared" si="89"/>
        <v>#N/A</v>
      </c>
      <c r="X957" t="s">
        <v>4034</v>
      </c>
      <c r="Y957" s="7" t="s">
        <v>35</v>
      </c>
      <c r="Z957" s="7">
        <v>64</v>
      </c>
      <c r="AA957" s="7">
        <v>6.57</v>
      </c>
      <c r="AB957" s="37">
        <v>420.48</v>
      </c>
      <c r="AC957" s="37">
        <v>420.48</v>
      </c>
    </row>
    <row r="958" spans="1:29" x14ac:dyDescent="0.2">
      <c r="A958" s="5" t="s">
        <v>2440</v>
      </c>
      <c r="B958" s="21" t="str">
        <f>VLOOKUP(A958,Sheet!B$3:G$2921,2,0)</f>
        <v>Гарячекатана арматурна сталь
перiодичного профiлю, клас А-III, дiаметр 14
мм</v>
      </c>
      <c r="C958" s="22" t="str">
        <f>VLOOKUP(A958,Sheet!B$3:G$2921,3,0)</f>
        <v>т</v>
      </c>
      <c r="D958" s="23">
        <v>0.16</v>
      </c>
      <c r="E958" s="24" t="e">
        <f>VLOOKUP(A958,N$3:S$1271,4,FALSE)</f>
        <v>#N/A</v>
      </c>
      <c r="F958" s="30">
        <f t="shared" si="84"/>
        <v>0.16</v>
      </c>
      <c r="G958" s="25">
        <f>VLOOKUP(A958,Sheet!B$3:G$2921,5,0)</f>
        <v>19626.25</v>
      </c>
      <c r="H958" s="24" t="e">
        <f>VLOOKUP(A958,N$3:S$1271,5,FALSE)</f>
        <v>#N/A</v>
      </c>
      <c r="I958" s="30">
        <f t="shared" si="85"/>
        <v>19626.25</v>
      </c>
      <c r="J958" s="25">
        <f>VLOOKUP(A958,Sheet!B$3:G$2921,6,0)</f>
        <v>3140.2</v>
      </c>
      <c r="K958" s="26" t="e">
        <f t="shared" si="86"/>
        <v>#N/A</v>
      </c>
      <c r="L958" s="30">
        <f t="shared" si="87"/>
        <v>3140.2</v>
      </c>
      <c r="N958" t="s">
        <v>4944</v>
      </c>
      <c r="O958" t="s">
        <v>4035</v>
      </c>
      <c r="P958" t="s">
        <v>35</v>
      </c>
      <c r="Q958">
        <v>12</v>
      </c>
      <c r="R958">
        <v>7.24</v>
      </c>
      <c r="S958">
        <v>86.88</v>
      </c>
      <c r="V958" t="str">
        <f t="shared" si="88"/>
        <v>С113-1278варіант27</v>
      </c>
      <c r="W958" t="e">
        <f t="shared" si="89"/>
        <v>#N/A</v>
      </c>
      <c r="X958" t="s">
        <v>4035</v>
      </c>
      <c r="Y958" s="7" t="s">
        <v>35</v>
      </c>
      <c r="Z958" s="7">
        <v>12</v>
      </c>
      <c r="AA958" s="7">
        <v>7.24</v>
      </c>
      <c r="AB958" s="37">
        <v>86.88</v>
      </c>
      <c r="AC958" s="37">
        <v>86.88</v>
      </c>
    </row>
    <row r="959" spans="1:29" x14ac:dyDescent="0.2">
      <c r="A959" s="5" t="s">
        <v>2442</v>
      </c>
      <c r="B959" s="21" t="str">
        <f>VLOOKUP(A959,Sheet!B$3:G$2921,2,0)</f>
        <v>Надбавки до цiн заготовок за складання та
зварювання каркасiв та сiток плоских
дiаметром 14 мм</v>
      </c>
      <c r="C959" s="22" t="str">
        <f>VLOOKUP(A959,Sheet!B$3:G$2921,3,0)</f>
        <v>т</v>
      </c>
      <c r="D959" s="23">
        <v>0.16</v>
      </c>
      <c r="E959" s="24" t="e">
        <f>VLOOKUP(A959,N$3:S$1271,4,FALSE)</f>
        <v>#N/A</v>
      </c>
      <c r="F959" s="30">
        <f t="shared" si="84"/>
        <v>0.16</v>
      </c>
      <c r="G959" s="25">
        <f>VLOOKUP(A959,Sheet!B$3:G$2921,5,0)</f>
        <v>9553.98</v>
      </c>
      <c r="H959" s="24" t="e">
        <f>VLOOKUP(A959,N$3:S$1271,5,FALSE)</f>
        <v>#N/A</v>
      </c>
      <c r="I959" s="30">
        <f t="shared" si="85"/>
        <v>9553.98</v>
      </c>
      <c r="J959" s="25">
        <f>VLOOKUP(A959,Sheet!B$3:G$2921,6,0)</f>
        <v>1528.64</v>
      </c>
      <c r="K959" s="26" t="e">
        <f t="shared" si="86"/>
        <v>#N/A</v>
      </c>
      <c r="L959" s="30">
        <f t="shared" si="87"/>
        <v>1528.64</v>
      </c>
      <c r="N959" t="s">
        <v>4945</v>
      </c>
      <c r="O959" t="s">
        <v>4036</v>
      </c>
      <c r="P959" t="s">
        <v>35</v>
      </c>
      <c r="Q959">
        <v>3</v>
      </c>
      <c r="R959">
        <v>12.61</v>
      </c>
      <c r="S959">
        <v>37.83</v>
      </c>
      <c r="V959" t="str">
        <f t="shared" si="88"/>
        <v>С113-1278варіант28</v>
      </c>
      <c r="W959" t="e">
        <f t="shared" si="89"/>
        <v>#N/A</v>
      </c>
      <c r="X959" t="s">
        <v>4036</v>
      </c>
      <c r="Y959" s="7" t="s">
        <v>35</v>
      </c>
      <c r="Z959" s="7">
        <v>3</v>
      </c>
      <c r="AA959" s="7">
        <v>12.61</v>
      </c>
      <c r="AB959" s="37">
        <v>37.83</v>
      </c>
      <c r="AC959" s="37">
        <v>37.83</v>
      </c>
    </row>
    <row r="960" spans="1:29" x14ac:dyDescent="0.2">
      <c r="A960" s="5" t="s">
        <v>399</v>
      </c>
      <c r="B960" s="21" t="str">
        <f>VLOOKUP(A960,Sheet!B$3:G$2921,2,0)</f>
        <v>Деталi закладнi МН-1</v>
      </c>
      <c r="C960" s="22" t="str">
        <f>VLOOKUP(A960,Sheet!B$3:G$2921,3,0)</f>
        <v>т</v>
      </c>
      <c r="D960" s="23">
        <v>0.13438</v>
      </c>
      <c r="E960" s="24" t="e">
        <f>VLOOKUP(A960,N$3:S$1271,4,FALSE)</f>
        <v>#N/A</v>
      </c>
      <c r="F960" s="30">
        <f t="shared" si="84"/>
        <v>0.13438</v>
      </c>
      <c r="G960" s="25">
        <f>VLOOKUP(A960,Sheet!B$3:G$2921,5,0)</f>
        <v>57862.53</v>
      </c>
      <c r="H960" s="24" t="e">
        <f>VLOOKUP(A960,N$3:S$1271,5,FALSE)</f>
        <v>#N/A</v>
      </c>
      <c r="I960" s="30">
        <f t="shared" si="85"/>
        <v>57862.53</v>
      </c>
      <c r="J960" s="25">
        <f>VLOOKUP(A960,Sheet!B$3:G$2921,6,0)</f>
        <v>202.52</v>
      </c>
      <c r="K960" s="26" t="e">
        <f t="shared" si="86"/>
        <v>#N/A</v>
      </c>
      <c r="L960" s="30">
        <f t="shared" si="87"/>
        <v>202.52</v>
      </c>
      <c r="N960" t="s">
        <v>4946</v>
      </c>
      <c r="O960" t="s">
        <v>4037</v>
      </c>
      <c r="P960" t="s">
        <v>35</v>
      </c>
      <c r="Q960">
        <v>2</v>
      </c>
      <c r="R960">
        <v>21.73</v>
      </c>
      <c r="S960">
        <v>43.46</v>
      </c>
      <c r="V960" t="str">
        <f t="shared" si="88"/>
        <v>С113-1278варіант29</v>
      </c>
      <c r="W960" t="e">
        <f t="shared" si="89"/>
        <v>#N/A</v>
      </c>
      <c r="X960" t="s">
        <v>4037</v>
      </c>
      <c r="Y960" s="7" t="s">
        <v>35</v>
      </c>
      <c r="Z960" s="7">
        <v>2</v>
      </c>
      <c r="AA960" s="7">
        <v>21.73</v>
      </c>
      <c r="AB960" s="37">
        <v>43.46</v>
      </c>
      <c r="AC960" s="37">
        <v>43.46</v>
      </c>
    </row>
    <row r="961" spans="1:29" x14ac:dyDescent="0.2">
      <c r="A961" s="5" t="s">
        <v>2865</v>
      </c>
      <c r="B961" s="21" t="str">
        <f>VLOOKUP(A961,Sheet!B$3:G$2921,2,0)</f>
        <v>Перегородка з металопластику з матовим
склінням (комплектне постачання)</v>
      </c>
      <c r="C961" s="22" t="str">
        <f>VLOOKUP(A961,Sheet!B$3:G$2921,3,0)</f>
        <v>м2</v>
      </c>
      <c r="D961" s="23">
        <v>10.7</v>
      </c>
      <c r="E961" s="24" t="e">
        <f>VLOOKUP(A961,N$3:S$1271,4,FALSE)</f>
        <v>#N/A</v>
      </c>
      <c r="F961" s="30">
        <f t="shared" si="84"/>
        <v>10.7</v>
      </c>
      <c r="G961" s="25">
        <f>VLOOKUP(A961,Sheet!B$3:G$2921,5,0)</f>
        <v>2264.25</v>
      </c>
      <c r="H961" s="24" t="e">
        <f>VLOOKUP(A961,N$3:S$1271,5,FALSE)</f>
        <v>#N/A</v>
      </c>
      <c r="I961" s="30">
        <f t="shared" si="85"/>
        <v>2264.25</v>
      </c>
      <c r="J961" s="25">
        <f>VLOOKUP(A961,Sheet!B$3:G$2921,6,0)</f>
        <v>24227.48</v>
      </c>
      <c r="K961" s="26" t="e">
        <f t="shared" si="86"/>
        <v>#N/A</v>
      </c>
      <c r="L961" s="30">
        <f t="shared" si="87"/>
        <v>24227.48</v>
      </c>
      <c r="N961" t="s">
        <v>4947</v>
      </c>
      <c r="O961" t="s">
        <v>4038</v>
      </c>
      <c r="P961" t="s">
        <v>35</v>
      </c>
      <c r="Q961">
        <v>2</v>
      </c>
      <c r="R961">
        <v>15.22</v>
      </c>
      <c r="S961">
        <v>30.44</v>
      </c>
      <c r="V961" t="str">
        <f t="shared" si="88"/>
        <v>С113-1278варіант48</v>
      </c>
      <c r="W961" t="e">
        <f t="shared" si="89"/>
        <v>#N/A</v>
      </c>
      <c r="X961" t="s">
        <v>4038</v>
      </c>
      <c r="Y961" s="7" t="s">
        <v>35</v>
      </c>
      <c r="Z961" s="7">
        <v>2</v>
      </c>
      <c r="AA961" s="7">
        <v>15.22</v>
      </c>
      <c r="AB961" s="37">
        <v>30.44</v>
      </c>
      <c r="AC961" s="37">
        <v>30.44</v>
      </c>
    </row>
    <row r="962" spans="1:29" x14ac:dyDescent="0.2">
      <c r="A962" s="5" t="s">
        <v>2697</v>
      </c>
      <c r="B962" s="21" t="str">
        <f>VLOOKUP(A962,Sheet!B$3:G$2921,2,0)</f>
        <v>Плита "Оазис" 600х600х12мм</v>
      </c>
      <c r="C962" s="22" t="str">
        <f>VLOOKUP(A962,Sheet!B$3:G$2921,3,0)</f>
        <v>м2</v>
      </c>
      <c r="D962" s="23">
        <v>549.46500000000003</v>
      </c>
      <c r="E962" s="24" t="e">
        <f>VLOOKUP(A962,N$3:S$1271,4,FALSE)</f>
        <v>#N/A</v>
      </c>
      <c r="F962" s="30">
        <f t="shared" si="84"/>
        <v>549.46500000000003</v>
      </c>
      <c r="G962" s="25">
        <f>VLOOKUP(A962,Sheet!B$3:G$2921,5,0)</f>
        <v>164.53</v>
      </c>
      <c r="H962" s="24" t="e">
        <f>VLOOKUP(A962,N$3:S$1271,5,FALSE)</f>
        <v>#N/A</v>
      </c>
      <c r="I962" s="30">
        <f t="shared" si="85"/>
        <v>164.53</v>
      </c>
      <c r="J962" s="25">
        <f>VLOOKUP(A962,Sheet!B$3:G$2921,6,0)</f>
        <v>25158.53</v>
      </c>
      <c r="K962" s="26" t="e">
        <f t="shared" si="86"/>
        <v>#N/A</v>
      </c>
      <c r="L962" s="30">
        <f t="shared" si="87"/>
        <v>25158.53</v>
      </c>
      <c r="N962" t="s">
        <v>4948</v>
      </c>
      <c r="O962" t="s">
        <v>4039</v>
      </c>
      <c r="P962" t="s">
        <v>35</v>
      </c>
      <c r="Q962">
        <v>4</v>
      </c>
      <c r="R962">
        <v>7.08</v>
      </c>
      <c r="S962">
        <v>28.32</v>
      </c>
      <c r="V962" t="str">
        <f t="shared" si="88"/>
        <v>С113-1278варіант53</v>
      </c>
      <c r="W962" t="e">
        <f t="shared" si="89"/>
        <v>#N/A</v>
      </c>
      <c r="X962" t="s">
        <v>4039</v>
      </c>
      <c r="Y962" s="7" t="s">
        <v>35</v>
      </c>
      <c r="Z962" s="7">
        <v>4</v>
      </c>
      <c r="AA962" s="7">
        <v>7.08</v>
      </c>
      <c r="AB962" s="37">
        <v>28.32</v>
      </c>
      <c r="AC962" s="37">
        <v>28.32</v>
      </c>
    </row>
    <row r="963" spans="1:29" x14ac:dyDescent="0.2">
      <c r="A963" s="5" t="s">
        <v>2680</v>
      </c>
      <c r="B963" s="21" t="str">
        <f>VLOOKUP(A963,Sheet!B$3:G$2921,2,0)</f>
        <v>Профиль пристенный 28/27</v>
      </c>
      <c r="C963" s="22" t="str">
        <f>VLOOKUP(A963,Sheet!B$3:G$2921,3,0)</f>
        <v>м</v>
      </c>
      <c r="D963" s="23">
        <v>2.75</v>
      </c>
      <c r="E963" s="24" t="e">
        <f>VLOOKUP(A963,N$3:S$1271,4,FALSE)</f>
        <v>#N/A</v>
      </c>
      <c r="F963" s="30">
        <f t="shared" si="84"/>
        <v>2.75</v>
      </c>
      <c r="G963" s="25">
        <f>VLOOKUP(A963,Sheet!B$3:G$2921,5,0)</f>
        <v>11.51</v>
      </c>
      <c r="H963" s="24" t="e">
        <f>VLOOKUP(A963,N$3:S$1271,5,FALSE)</f>
        <v>#N/A</v>
      </c>
      <c r="I963" s="30">
        <f t="shared" si="85"/>
        <v>11.51</v>
      </c>
      <c r="J963" s="25">
        <f>VLOOKUP(A963,Sheet!B$3:G$2921,6,0)</f>
        <v>31.65</v>
      </c>
      <c r="K963" s="26" t="e">
        <f t="shared" si="86"/>
        <v>#N/A</v>
      </c>
      <c r="L963" s="30">
        <f t="shared" si="87"/>
        <v>31.65</v>
      </c>
      <c r="N963" t="s">
        <v>4949</v>
      </c>
      <c r="O963" t="s">
        <v>4040</v>
      </c>
      <c r="P963" t="s">
        <v>35</v>
      </c>
      <c r="Q963">
        <v>2</v>
      </c>
      <c r="R963">
        <v>13.19</v>
      </c>
      <c r="S963">
        <v>26.38</v>
      </c>
      <c r="V963" t="str">
        <f t="shared" si="88"/>
        <v>С113-1278варіант54</v>
      </c>
      <c r="W963" t="e">
        <f t="shared" si="89"/>
        <v>#N/A</v>
      </c>
      <c r="X963" t="s">
        <v>4040</v>
      </c>
      <c r="Y963" s="7" t="s">
        <v>35</v>
      </c>
      <c r="Z963" s="7">
        <v>2</v>
      </c>
      <c r="AA963" s="7">
        <v>13.19</v>
      </c>
      <c r="AB963" s="37">
        <v>26.38</v>
      </c>
      <c r="AC963" s="37">
        <v>26.38</v>
      </c>
    </row>
    <row r="964" spans="1:29" x14ac:dyDescent="0.2">
      <c r="A964" s="5" t="s">
        <v>2747</v>
      </c>
      <c r="B964" s="21" t="str">
        <f>VLOOKUP(A964,Sheet!B$3:G$2921,2,0)</f>
        <v>Гратка алюмiнiєва регульована,
горизонтальні пластини з прихованим
гвинтовим кріпленням, регулятор F розм.
825х325 AR-13/2 - F  825х325</v>
      </c>
      <c r="C964" s="22" t="str">
        <f>VLOOKUP(A964,Sheet!B$3:G$2921,3,0)</f>
        <v>шт</v>
      </c>
      <c r="D964" s="23">
        <v>15</v>
      </c>
      <c r="E964" s="24" t="e">
        <f>VLOOKUP(A964,N$3:S$1271,4,FALSE)</f>
        <v>#N/A</v>
      </c>
      <c r="F964" s="30">
        <f t="shared" ref="F964:F1027" si="90">IFERROR(D964-E964,D964)</f>
        <v>15</v>
      </c>
      <c r="G964" s="25">
        <f>VLOOKUP(A964,Sheet!B$3:G$2921,5,0)</f>
        <v>1510.49</v>
      </c>
      <c r="H964" s="24" t="e">
        <f>VLOOKUP(A964,N$3:S$1271,5,FALSE)</f>
        <v>#N/A</v>
      </c>
      <c r="I964" s="30">
        <f t="shared" ref="I964:I1027" si="91">IFERROR(G964-H964,G964)</f>
        <v>1510.49</v>
      </c>
      <c r="J964" s="25">
        <f>VLOOKUP(A964,Sheet!B$3:G$2921,6,0)</f>
        <v>9062.94</v>
      </c>
      <c r="K964" s="26" t="e">
        <f t="shared" ref="K964:K1027" si="92">VLOOKUP(A964,N$3:S$1271,6,FALSE)</f>
        <v>#N/A</v>
      </c>
      <c r="L964" s="30">
        <f t="shared" ref="L964:L1027" si="93">IFERROR(J964-K964,J964)</f>
        <v>9062.94</v>
      </c>
      <c r="N964" t="s">
        <v>4950</v>
      </c>
      <c r="O964" t="s">
        <v>4041</v>
      </c>
      <c r="P964" t="s">
        <v>35</v>
      </c>
      <c r="Q964">
        <v>2</v>
      </c>
      <c r="R964">
        <v>32</v>
      </c>
      <c r="S964">
        <v>64</v>
      </c>
      <c r="V964" t="str">
        <f t="shared" ref="V964:V1027" si="94">IFERROR(VLOOKUP(N964,A$3:L$1153,1,FALSE),N964)</f>
        <v>С113-1278варіант55</v>
      </c>
      <c r="W964" t="e">
        <f t="shared" ref="W964:W1027" si="95">VLOOKUP(N964,A$3:L$1153,1,FALSE)</f>
        <v>#N/A</v>
      </c>
      <c r="X964" t="s">
        <v>4041</v>
      </c>
      <c r="Y964" s="7" t="s">
        <v>35</v>
      </c>
      <c r="Z964" s="7">
        <v>2</v>
      </c>
      <c r="AA964" s="7">
        <v>32</v>
      </c>
      <c r="AB964" s="37">
        <v>64</v>
      </c>
      <c r="AC964" s="37">
        <v>64</v>
      </c>
    </row>
    <row r="965" spans="1:29" x14ac:dyDescent="0.2">
      <c r="A965" s="5" t="s">
        <v>2664</v>
      </c>
      <c r="B965" s="21" t="str">
        <f>VLOOKUP(A965,Sheet!B$3:G$2921,2,0)</f>
        <v>Профілі для гіпсокартону стійкові CW75</v>
      </c>
      <c r="C965" s="22" t="str">
        <f>VLOOKUP(A965,Sheet!B$3:G$2921,3,0)</f>
        <v>м</v>
      </c>
      <c r="D965" s="23">
        <v>3815.0566000000008</v>
      </c>
      <c r="E965" s="24" t="e">
        <f>VLOOKUP(A965,N$3:S$1271,4,FALSE)</f>
        <v>#N/A</v>
      </c>
      <c r="F965" s="30">
        <f t="shared" si="90"/>
        <v>3815.0566000000008</v>
      </c>
      <c r="G965" s="25">
        <f>VLOOKUP(A965,Sheet!B$3:G$2921,5,0)</f>
        <v>35.799999999999997</v>
      </c>
      <c r="H965" s="24" t="e">
        <f>VLOOKUP(A965,N$3:S$1271,5,FALSE)</f>
        <v>#N/A</v>
      </c>
      <c r="I965" s="30">
        <f t="shared" si="91"/>
        <v>35.799999999999997</v>
      </c>
      <c r="J965" s="25">
        <f>VLOOKUP(A965,Sheet!B$3:G$2921,6,0)</f>
        <v>46682.02</v>
      </c>
      <c r="K965" s="26" t="e">
        <f t="shared" si="92"/>
        <v>#N/A</v>
      </c>
      <c r="L965" s="30">
        <f t="shared" si="93"/>
        <v>46682.02</v>
      </c>
      <c r="N965" t="s">
        <v>4951</v>
      </c>
      <c r="O965" t="s">
        <v>4042</v>
      </c>
      <c r="P965" t="s">
        <v>35</v>
      </c>
      <c r="Q965">
        <v>13</v>
      </c>
      <c r="R965">
        <v>7.08</v>
      </c>
      <c r="S965">
        <v>92.04</v>
      </c>
      <c r="V965" t="str">
        <f t="shared" si="94"/>
        <v>С113-1278варіант56</v>
      </c>
      <c r="W965" t="e">
        <f t="shared" si="95"/>
        <v>#N/A</v>
      </c>
      <c r="X965" t="s">
        <v>4042</v>
      </c>
      <c r="Y965" s="7" t="s">
        <v>35</v>
      </c>
      <c r="Z965" s="7">
        <v>13</v>
      </c>
      <c r="AA965" s="7">
        <v>7.08</v>
      </c>
      <c r="AB965" s="37">
        <v>92.04</v>
      </c>
      <c r="AC965" s="37">
        <v>92.04</v>
      </c>
    </row>
    <row r="966" spans="1:29" x14ac:dyDescent="0.2">
      <c r="A966" s="5" t="s">
        <v>2699</v>
      </c>
      <c r="B966" s="21" t="str">
        <f>VLOOKUP(A966,Sheet!B$3:G$2921,2,0)</f>
        <v>Профілі UD28/27</v>
      </c>
      <c r="C966" s="22" t="str">
        <f>VLOOKUP(A966,Sheet!B$3:G$2921,3,0)</f>
        <v>м</v>
      </c>
      <c r="D966" s="23">
        <v>47</v>
      </c>
      <c r="E966" s="24">
        <f>VLOOKUP(A966,N$3:S$1271,4,FALSE)</f>
        <v>47</v>
      </c>
      <c r="F966" s="30">
        <f t="shared" si="90"/>
        <v>0</v>
      </c>
      <c r="G966" s="25">
        <f>VLOOKUP(A966,Sheet!B$3:G$2921,5,0)</f>
        <v>11.71</v>
      </c>
      <c r="H966" s="24">
        <f>VLOOKUP(A966,N$3:S$1271,5,FALSE)</f>
        <v>24.61</v>
      </c>
      <c r="I966" s="30">
        <f t="shared" si="91"/>
        <v>-12.899999999999999</v>
      </c>
      <c r="J966" s="25">
        <f>VLOOKUP(A966,Sheet!B$3:G$2921,6,0)</f>
        <v>550.37</v>
      </c>
      <c r="K966" s="26">
        <f t="shared" si="92"/>
        <v>1156.44</v>
      </c>
      <c r="L966" s="30">
        <f t="shared" si="93"/>
        <v>-606.07000000000005</v>
      </c>
      <c r="N966" t="s">
        <v>4952</v>
      </c>
      <c r="O966" t="s">
        <v>4043</v>
      </c>
      <c r="P966" t="s">
        <v>35</v>
      </c>
      <c r="Q966">
        <v>1</v>
      </c>
      <c r="R966">
        <v>16.12</v>
      </c>
      <c r="S966">
        <v>16.12</v>
      </c>
      <c r="V966" t="str">
        <f t="shared" si="94"/>
        <v>С113-1278варіант6</v>
      </c>
      <c r="W966" t="e">
        <f t="shared" si="95"/>
        <v>#N/A</v>
      </c>
      <c r="X966" t="s">
        <v>4043</v>
      </c>
      <c r="Y966" s="7" t="s">
        <v>35</v>
      </c>
      <c r="Z966" s="7">
        <v>1</v>
      </c>
      <c r="AA966" s="7">
        <v>16.12</v>
      </c>
      <c r="AB966" s="37">
        <v>16.12</v>
      </c>
      <c r="AC966" s="37">
        <v>16.12</v>
      </c>
    </row>
    <row r="967" spans="1:29" x14ac:dyDescent="0.2">
      <c r="A967" s="5" t="s">
        <v>2666</v>
      </c>
      <c r="B967" s="21" t="str">
        <f>VLOOKUP(A967,Sheet!B$3:G$2921,2,0)</f>
        <v>Профілі для гіпсокартону направляючі UW75</v>
      </c>
      <c r="C967" s="22" t="str">
        <f>VLOOKUP(A967,Sheet!B$3:G$2921,3,0)</f>
        <v>м</v>
      </c>
      <c r="D967" s="23">
        <v>889.51099999999997</v>
      </c>
      <c r="E967" s="24" t="e">
        <f>VLOOKUP(A967,N$3:S$1271,4,FALSE)</f>
        <v>#N/A</v>
      </c>
      <c r="F967" s="30">
        <f t="shared" si="90"/>
        <v>889.51099999999997</v>
      </c>
      <c r="G967" s="25">
        <f>VLOOKUP(A967,Sheet!B$3:G$2921,5,0)</f>
        <v>31.04</v>
      </c>
      <c r="H967" s="24" t="e">
        <f>VLOOKUP(A967,N$3:S$1271,5,FALSE)</f>
        <v>#N/A</v>
      </c>
      <c r="I967" s="30">
        <f t="shared" si="91"/>
        <v>31.04</v>
      </c>
      <c r="J967" s="25">
        <f>VLOOKUP(A967,Sheet!B$3:G$2921,6,0)</f>
        <v>14651.53</v>
      </c>
      <c r="K967" s="26" t="e">
        <f t="shared" si="92"/>
        <v>#N/A</v>
      </c>
      <c r="L967" s="30">
        <f t="shared" si="93"/>
        <v>14651.53</v>
      </c>
      <c r="N967" t="s">
        <v>4953</v>
      </c>
      <c r="O967" t="s">
        <v>4044</v>
      </c>
      <c r="P967" t="s">
        <v>35</v>
      </c>
      <c r="Q967">
        <v>2</v>
      </c>
      <c r="R967">
        <v>16.96</v>
      </c>
      <c r="S967">
        <v>33.92</v>
      </c>
      <c r="V967" t="str">
        <f t="shared" si="94"/>
        <v>С113-1278варіант7</v>
      </c>
      <c r="W967" t="e">
        <f t="shared" si="95"/>
        <v>#N/A</v>
      </c>
      <c r="X967" t="s">
        <v>4044</v>
      </c>
      <c r="Y967" s="7" t="s">
        <v>35</v>
      </c>
      <c r="Z967" s="7">
        <v>2</v>
      </c>
      <c r="AA967" s="7">
        <v>16.96</v>
      </c>
      <c r="AB967" s="37">
        <v>33.92</v>
      </c>
      <c r="AC967" s="37">
        <v>33.92</v>
      </c>
    </row>
    <row r="968" spans="1:29" x14ac:dyDescent="0.2">
      <c r="A968" s="5" t="s">
        <v>2674</v>
      </c>
      <c r="B968" s="21" t="str">
        <f>VLOOKUP(A968,Sheet!B$3:G$2921,2,0)</f>
        <v>Профили для гипсокартона стоечные CW
100</v>
      </c>
      <c r="C968" s="22" t="str">
        <f>VLOOKUP(A968,Sheet!B$3:G$2921,3,0)</f>
        <v>м</v>
      </c>
      <c r="D968" s="23">
        <v>9.8810000000000002</v>
      </c>
      <c r="E968" s="24" t="e">
        <f>VLOOKUP(A968,N$3:S$1271,4,FALSE)</f>
        <v>#N/A</v>
      </c>
      <c r="F968" s="30">
        <f t="shared" si="90"/>
        <v>9.8810000000000002</v>
      </c>
      <c r="G968" s="25">
        <f>VLOOKUP(A968,Sheet!B$3:G$2921,5,0)</f>
        <v>41.02</v>
      </c>
      <c r="H968" s="24" t="e">
        <f>VLOOKUP(A968,N$3:S$1271,5,FALSE)</f>
        <v>#N/A</v>
      </c>
      <c r="I968" s="30">
        <f t="shared" si="91"/>
        <v>41.02</v>
      </c>
      <c r="J968" s="25">
        <f>VLOOKUP(A968,Sheet!B$3:G$2921,6,0)</f>
        <v>405.32</v>
      </c>
      <c r="K968" s="26" t="e">
        <f t="shared" si="92"/>
        <v>#N/A</v>
      </c>
      <c r="L968" s="30">
        <f t="shared" si="93"/>
        <v>405.32</v>
      </c>
      <c r="N968" t="s">
        <v>4954</v>
      </c>
      <c r="O968" t="s">
        <v>4045</v>
      </c>
      <c r="P968" t="s">
        <v>35</v>
      </c>
      <c r="Q968">
        <v>114</v>
      </c>
      <c r="R968">
        <v>13.28</v>
      </c>
      <c r="S968">
        <v>1513.92</v>
      </c>
      <c r="V968" t="str">
        <f t="shared" si="94"/>
        <v>С113-1278варіант94</v>
      </c>
      <c r="W968" t="e">
        <f t="shared" si="95"/>
        <v>#N/A</v>
      </c>
      <c r="X968" t="s">
        <v>4045</v>
      </c>
      <c r="Y968" s="7" t="s">
        <v>35</v>
      </c>
      <c r="Z968" s="7">
        <v>114</v>
      </c>
      <c r="AA968" s="7">
        <v>13.28</v>
      </c>
      <c r="AB968" s="37">
        <v>1513.92</v>
      </c>
      <c r="AC968" s="37">
        <v>1513.92</v>
      </c>
    </row>
    <row r="969" spans="1:29" x14ac:dyDescent="0.2">
      <c r="A969" s="5" t="s">
        <v>2675</v>
      </c>
      <c r="B969" s="21" t="str">
        <f>VLOOKUP(A969,Sheet!B$3:G$2921,2,0)</f>
        <v>Профілі для гіпсокартону направляючі UW
100</v>
      </c>
      <c r="C969" s="22" t="str">
        <f>VLOOKUP(A969,Sheet!B$3:G$2921,3,0)</f>
        <v>м</v>
      </c>
      <c r="D969" s="23">
        <v>3.403</v>
      </c>
      <c r="E969" s="24" t="e">
        <f>VLOOKUP(A969,N$3:S$1271,4,FALSE)</f>
        <v>#N/A</v>
      </c>
      <c r="F969" s="30">
        <f t="shared" si="90"/>
        <v>3.403</v>
      </c>
      <c r="G969" s="25">
        <f>VLOOKUP(A969,Sheet!B$3:G$2921,5,0)</f>
        <v>38.15</v>
      </c>
      <c r="H969" s="24" t="e">
        <f>VLOOKUP(A969,N$3:S$1271,5,FALSE)</f>
        <v>#N/A</v>
      </c>
      <c r="I969" s="30">
        <f t="shared" si="91"/>
        <v>38.15</v>
      </c>
      <c r="J969" s="25">
        <f>VLOOKUP(A969,Sheet!B$3:G$2921,6,0)</f>
        <v>129.82</v>
      </c>
      <c r="K969" s="26" t="e">
        <f t="shared" si="92"/>
        <v>#N/A</v>
      </c>
      <c r="L969" s="30">
        <f t="shared" si="93"/>
        <v>129.82</v>
      </c>
      <c r="N969" t="s">
        <v>4955</v>
      </c>
      <c r="O969" t="s">
        <v>4046</v>
      </c>
      <c r="P969" t="s">
        <v>35</v>
      </c>
      <c r="Q969">
        <v>8</v>
      </c>
      <c r="R969">
        <v>17.23</v>
      </c>
      <c r="S969">
        <v>137.84</v>
      </c>
      <c r="V969" t="str">
        <f t="shared" si="94"/>
        <v>С113-1278варіант95</v>
      </c>
      <c r="W969" t="e">
        <f t="shared" si="95"/>
        <v>#N/A</v>
      </c>
      <c r="X969" t="s">
        <v>4046</v>
      </c>
      <c r="Y969" s="7" t="s">
        <v>35</v>
      </c>
      <c r="Z969" s="7">
        <v>8</v>
      </c>
      <c r="AA969" s="7">
        <v>17.23</v>
      </c>
      <c r="AB969" s="37">
        <v>137.84</v>
      </c>
      <c r="AC969" s="37">
        <v>137.84</v>
      </c>
    </row>
    <row r="970" spans="1:29" x14ac:dyDescent="0.2">
      <c r="A970" s="5" t="s">
        <v>2650</v>
      </c>
      <c r="B970" s="21" t="str">
        <f>VLOOKUP(A970,Sheet!B$3:G$2921,2,0)</f>
        <v>Вiтражi алюмiнiєві з термопрокладками із
заповненням двокамернім склопакетом з
фрамугами та пристроями для
провітрювання</v>
      </c>
      <c r="C970" s="22" t="str">
        <f>VLOOKUP(A970,Sheet!B$3:G$2921,3,0)</f>
        <v>м2</v>
      </c>
      <c r="D970" s="23">
        <v>480.78729999999996</v>
      </c>
      <c r="E970" s="24" t="e">
        <f>VLOOKUP(A970,N$3:S$1271,4,FALSE)</f>
        <v>#N/A</v>
      </c>
      <c r="F970" s="30">
        <f t="shared" si="90"/>
        <v>480.78729999999996</v>
      </c>
      <c r="G970" s="25">
        <f>VLOOKUP(A970,Sheet!B$3:G$2921,5,0)</f>
        <v>2610.64</v>
      </c>
      <c r="H970" s="24" t="e">
        <f>VLOOKUP(A970,N$3:S$1271,5,FALSE)</f>
        <v>#N/A</v>
      </c>
      <c r="I970" s="30">
        <f t="shared" si="91"/>
        <v>2610.64</v>
      </c>
      <c r="J970" s="25">
        <f>VLOOKUP(A970,Sheet!B$3:G$2921,6,0)</f>
        <v>860284.2</v>
      </c>
      <c r="K970" s="26" t="e">
        <f t="shared" si="92"/>
        <v>#N/A</v>
      </c>
      <c r="L970" s="30">
        <f t="shared" si="93"/>
        <v>860284.2</v>
      </c>
      <c r="N970" t="s">
        <v>4956</v>
      </c>
      <c r="O970" t="s">
        <v>4047</v>
      </c>
      <c r="P970" t="s">
        <v>35</v>
      </c>
      <c r="Q970">
        <v>20</v>
      </c>
      <c r="R970">
        <v>13.28</v>
      </c>
      <c r="S970">
        <v>265.60000000000002</v>
      </c>
      <c r="V970" t="str">
        <f t="shared" si="94"/>
        <v>С113-1278варіант96</v>
      </c>
      <c r="W970" t="e">
        <f t="shared" si="95"/>
        <v>#N/A</v>
      </c>
      <c r="X970" t="s">
        <v>4047</v>
      </c>
      <c r="Y970" s="7" t="s">
        <v>35</v>
      </c>
      <c r="Z970" s="7">
        <v>20</v>
      </c>
      <c r="AA970" s="7">
        <v>13.28</v>
      </c>
      <c r="AB970" s="37">
        <v>265.60000000000002</v>
      </c>
      <c r="AC970" s="37">
        <v>265.60000000000002</v>
      </c>
    </row>
    <row r="971" spans="1:29" x14ac:dyDescent="0.2">
      <c r="A971" s="5" t="s">
        <v>2665</v>
      </c>
      <c r="B971" s="21" t="str">
        <f>VLOOKUP(A971,Sheet!B$3:G$2921,2,0)</f>
        <v>Дверний кутик Кнауф 75</v>
      </c>
      <c r="C971" s="22" t="str">
        <f>VLOOKUP(A971,Sheet!B$3:G$2921,3,0)</f>
        <v>шт</v>
      </c>
      <c r="D971" s="23">
        <v>304</v>
      </c>
      <c r="E971" s="24" t="e">
        <f>VLOOKUP(A971,N$3:S$1271,4,FALSE)</f>
        <v>#N/A</v>
      </c>
      <c r="F971" s="30">
        <f t="shared" si="90"/>
        <v>304</v>
      </c>
      <c r="G971" s="25">
        <f>VLOOKUP(A971,Sheet!B$3:G$2921,5,0)</f>
        <v>99.41</v>
      </c>
      <c r="H971" s="24" t="e">
        <f>VLOOKUP(A971,N$3:S$1271,5,FALSE)</f>
        <v>#N/A</v>
      </c>
      <c r="I971" s="30">
        <f t="shared" si="91"/>
        <v>99.41</v>
      </c>
      <c r="J971" s="25">
        <f>VLOOKUP(A971,Sheet!B$3:G$2921,6,0)</f>
        <v>6362.24</v>
      </c>
      <c r="K971" s="26" t="e">
        <f t="shared" si="92"/>
        <v>#N/A</v>
      </c>
      <c r="L971" s="30">
        <f t="shared" si="93"/>
        <v>6362.24</v>
      </c>
      <c r="N971" t="s">
        <v>4957</v>
      </c>
      <c r="O971" t="s">
        <v>4048</v>
      </c>
      <c r="P971" t="s">
        <v>35</v>
      </c>
      <c r="Q971">
        <v>60</v>
      </c>
      <c r="R971">
        <v>38.56</v>
      </c>
      <c r="S971">
        <v>2313.6</v>
      </c>
      <c r="V971" t="str">
        <f t="shared" si="94"/>
        <v>С113-1278варіант97</v>
      </c>
      <c r="W971" t="e">
        <f t="shared" si="95"/>
        <v>#N/A</v>
      </c>
      <c r="X971" t="s">
        <v>4048</v>
      </c>
      <c r="Y971" s="7" t="s">
        <v>35</v>
      </c>
      <c r="Z971" s="7">
        <v>60</v>
      </c>
      <c r="AA971" s="7">
        <v>38.56</v>
      </c>
      <c r="AB971" s="37">
        <v>2313.6</v>
      </c>
      <c r="AC971" s="37">
        <v>2313.6</v>
      </c>
    </row>
    <row r="972" spans="1:29" x14ac:dyDescent="0.2">
      <c r="A972" s="5" t="s">
        <v>2656</v>
      </c>
      <c r="B972" s="21" t="str">
        <f>VLOOKUP(A972,Sheet!B$3:G$2921,2,0)</f>
        <v>Протиковзкі накладки гумово-алюмінієві
1330х53 ООО "Евротрейдінг Україна"</v>
      </c>
      <c r="C972" s="22" t="str">
        <f>VLOOKUP(A972,Sheet!B$3:G$2921,3,0)</f>
        <v>шт</v>
      </c>
      <c r="D972" s="23">
        <v>15</v>
      </c>
      <c r="E972" s="24" t="e">
        <f>VLOOKUP(A972,N$3:S$1271,4,FALSE)</f>
        <v>#N/A</v>
      </c>
      <c r="F972" s="30">
        <f t="shared" si="90"/>
        <v>15</v>
      </c>
      <c r="G972" s="25">
        <f>VLOOKUP(A972,Sheet!B$3:G$2921,5,0)</f>
        <v>100.57</v>
      </c>
      <c r="H972" s="24" t="e">
        <f>VLOOKUP(A972,N$3:S$1271,5,FALSE)</f>
        <v>#N/A</v>
      </c>
      <c r="I972" s="30">
        <f t="shared" si="91"/>
        <v>100.57</v>
      </c>
      <c r="J972" s="25">
        <f>VLOOKUP(A972,Sheet!B$3:G$2921,6,0)</f>
        <v>1508.55</v>
      </c>
      <c r="K972" s="26" t="e">
        <f t="shared" si="92"/>
        <v>#N/A</v>
      </c>
      <c r="L972" s="30">
        <f t="shared" si="93"/>
        <v>1508.55</v>
      </c>
      <c r="N972" t="s">
        <v>4958</v>
      </c>
      <c r="O972" t="s">
        <v>4049</v>
      </c>
      <c r="P972" t="s">
        <v>35</v>
      </c>
      <c r="Q972">
        <v>50</v>
      </c>
      <c r="R972">
        <v>116.06</v>
      </c>
      <c r="S972">
        <v>5803</v>
      </c>
      <c r="V972" t="str">
        <f t="shared" si="94"/>
        <v>С113-1278варіант98</v>
      </c>
      <c r="W972" t="e">
        <f t="shared" si="95"/>
        <v>#N/A</v>
      </c>
      <c r="X972" t="s">
        <v>4049</v>
      </c>
      <c r="Y972" s="7" t="s">
        <v>35</v>
      </c>
      <c r="Z972" s="7">
        <v>50</v>
      </c>
      <c r="AA972" s="7">
        <v>116.06</v>
      </c>
      <c r="AB972" s="37">
        <v>5803</v>
      </c>
      <c r="AC972" s="37">
        <v>5803</v>
      </c>
    </row>
    <row r="973" spans="1:29" x14ac:dyDescent="0.2">
      <c r="A973" s="5" t="s">
        <v>1345</v>
      </c>
      <c r="B973" s="21" t="str">
        <f>VLOOKUP(A973,Sheet!B$3:G$2921,2,0)</f>
        <v>Мембранний розширювальний бак V=80л 
Reflex N80/6</v>
      </c>
      <c r="C973" s="22" t="str">
        <f>VLOOKUP(A973,Sheet!B$3:G$2921,3,0)</f>
        <v>шт</v>
      </c>
      <c r="D973" s="23">
        <v>1</v>
      </c>
      <c r="E973" s="24" t="e">
        <f>VLOOKUP(A973,N$3:S$1271,4,FALSE)</f>
        <v>#N/A</v>
      </c>
      <c r="F973" s="30">
        <f t="shared" si="90"/>
        <v>1</v>
      </c>
      <c r="G973" s="25">
        <f>VLOOKUP(A973,Sheet!B$3:G$2921,5,0)</f>
        <v>2908.28</v>
      </c>
      <c r="H973" s="24" t="e">
        <f>VLOOKUP(A973,N$3:S$1271,5,FALSE)</f>
        <v>#N/A</v>
      </c>
      <c r="I973" s="30">
        <f t="shared" si="91"/>
        <v>2908.28</v>
      </c>
      <c r="J973" s="25">
        <f>VLOOKUP(A973,Sheet!B$3:G$2921,6,0)</f>
        <v>2908.28</v>
      </c>
      <c r="K973" s="26" t="e">
        <f t="shared" si="92"/>
        <v>#N/A</v>
      </c>
      <c r="L973" s="30">
        <f t="shared" si="93"/>
        <v>2908.28</v>
      </c>
      <c r="N973" t="s">
        <v>4959</v>
      </c>
      <c r="O973" t="s">
        <v>4050</v>
      </c>
      <c r="P973" t="s">
        <v>35</v>
      </c>
      <c r="Q973">
        <v>10</v>
      </c>
      <c r="R973">
        <v>82.55</v>
      </c>
      <c r="S973">
        <v>825.5</v>
      </c>
      <c r="V973" t="str">
        <f t="shared" si="94"/>
        <v>С113-1278варіант99</v>
      </c>
      <c r="W973" t="e">
        <f t="shared" si="95"/>
        <v>#N/A</v>
      </c>
      <c r="X973" t="s">
        <v>4050</v>
      </c>
      <c r="Y973" s="7" t="s">
        <v>35</v>
      </c>
      <c r="Z973" s="7">
        <v>10</v>
      </c>
      <c r="AA973" s="7">
        <v>82.55</v>
      </c>
      <c r="AB973" s="37">
        <v>825.5</v>
      </c>
      <c r="AC973" s="37">
        <v>825.5</v>
      </c>
    </row>
    <row r="974" spans="1:29" x14ac:dyDescent="0.2">
      <c r="A974" s="5" t="s">
        <v>2733</v>
      </c>
      <c r="B974" s="21" t="str">
        <f>VLOOKUP(A974,Sheet!B$3:G$2921,2,0)</f>
        <v>Хомут сталевий, дiаметр 50 мм</v>
      </c>
      <c r="C974" s="22" t="str">
        <f>VLOOKUP(A974,Sheet!B$3:G$2921,3,0)</f>
        <v>шт</v>
      </c>
      <c r="D974" s="23">
        <v>158</v>
      </c>
      <c r="E974" s="24" t="e">
        <f>VLOOKUP(A974,N$3:S$1271,4,FALSE)</f>
        <v>#N/A</v>
      </c>
      <c r="F974" s="30">
        <f t="shared" si="90"/>
        <v>158</v>
      </c>
      <c r="G974" s="25">
        <f>VLOOKUP(A974,Sheet!B$3:G$2921,5,0)</f>
        <v>39.159999999999997</v>
      </c>
      <c r="H974" s="24" t="e">
        <f>VLOOKUP(A974,N$3:S$1271,5,FALSE)</f>
        <v>#N/A</v>
      </c>
      <c r="I974" s="30">
        <f t="shared" si="91"/>
        <v>39.159999999999997</v>
      </c>
      <c r="J974" s="25">
        <f>VLOOKUP(A974,Sheet!B$3:G$2921,6,0)</f>
        <v>861.52</v>
      </c>
      <c r="K974" s="26" t="e">
        <f t="shared" si="92"/>
        <v>#N/A</v>
      </c>
      <c r="L974" s="30">
        <f t="shared" si="93"/>
        <v>861.52</v>
      </c>
      <c r="N974" t="s">
        <v>4960</v>
      </c>
      <c r="O974" t="s">
        <v>4051</v>
      </c>
      <c r="P974" t="s">
        <v>69</v>
      </c>
      <c r="Q974">
        <v>16</v>
      </c>
      <c r="R974">
        <v>152.69</v>
      </c>
      <c r="S974">
        <v>1221.52</v>
      </c>
      <c r="V974" t="str">
        <f t="shared" si="94"/>
        <v>С113-1360варіант3</v>
      </c>
      <c r="W974" t="e">
        <f t="shared" si="95"/>
        <v>#N/A</v>
      </c>
      <c r="X974" t="s">
        <v>4051</v>
      </c>
      <c r="Y974" s="7" t="s">
        <v>69</v>
      </c>
      <c r="Z974" s="7">
        <v>16</v>
      </c>
      <c r="AA974" s="7">
        <v>152.69</v>
      </c>
      <c r="AB974" s="37">
        <v>1221.52</v>
      </c>
      <c r="AC974" s="37">
        <v>1221.52</v>
      </c>
    </row>
    <row r="975" spans="1:29" x14ac:dyDescent="0.2">
      <c r="A975" s="5" t="s">
        <v>2867</v>
      </c>
      <c r="B975" s="21" t="str">
        <f>VLOOKUP(A975,Sheet!B$3:G$2921,2,0)</f>
        <v>Хомут S-образний Д-110мм с гайкой М8/М10</v>
      </c>
      <c r="C975" s="22" t="str">
        <f>VLOOKUP(A975,Sheet!B$3:G$2921,3,0)</f>
        <v>шт</v>
      </c>
      <c r="D975" s="23">
        <v>93</v>
      </c>
      <c r="E975" s="24" t="e">
        <f>VLOOKUP(A975,N$3:S$1271,4,FALSE)</f>
        <v>#N/A</v>
      </c>
      <c r="F975" s="30">
        <f t="shared" si="90"/>
        <v>93</v>
      </c>
      <c r="G975" s="25">
        <f>VLOOKUP(A975,Sheet!B$3:G$2921,5,0)</f>
        <v>40.229999999999997</v>
      </c>
      <c r="H975" s="24" t="e">
        <f>VLOOKUP(A975,N$3:S$1271,5,FALSE)</f>
        <v>#N/A</v>
      </c>
      <c r="I975" s="30">
        <f t="shared" si="91"/>
        <v>40.229999999999997</v>
      </c>
      <c r="J975" s="25">
        <f>VLOOKUP(A975,Sheet!B$3:G$2921,6,0)</f>
        <v>885.06</v>
      </c>
      <c r="K975" s="26" t="e">
        <f t="shared" si="92"/>
        <v>#N/A</v>
      </c>
      <c r="L975" s="30">
        <f t="shared" si="93"/>
        <v>885.06</v>
      </c>
      <c r="N975" t="s">
        <v>2182</v>
      </c>
      <c r="O975" t="s">
        <v>4052</v>
      </c>
      <c r="P975" t="s">
        <v>69</v>
      </c>
      <c r="Q975">
        <v>18</v>
      </c>
      <c r="R975">
        <v>1255.68</v>
      </c>
      <c r="S975">
        <v>11301.12</v>
      </c>
      <c r="V975" s="33" t="str">
        <f t="shared" si="94"/>
        <v>С113-1386</v>
      </c>
      <c r="W975" s="33" t="str">
        <f t="shared" si="95"/>
        <v>С113-1386</v>
      </c>
      <c r="X975" s="33" t="s">
        <v>4052</v>
      </c>
      <c r="Y975" s="34" t="s">
        <v>69</v>
      </c>
      <c r="Z975" s="34">
        <v>18</v>
      </c>
      <c r="AA975" s="34">
        <v>1255.68</v>
      </c>
      <c r="AB975" s="34">
        <v>11301.12</v>
      </c>
      <c r="AC975" s="34">
        <v>0</v>
      </c>
    </row>
    <row r="976" spans="1:29" x14ac:dyDescent="0.2">
      <c r="A976" s="5" t="s">
        <v>1246</v>
      </c>
      <c r="B976" s="21" t="str">
        <f>VLOOKUP(A976,Sheet!B$3:G$2921,2,0)</f>
        <v>Повiтровод з оцинкованої сталi товщиною 0,
8 мм, круглого перерiзу, спирально-
навивний, дiаметр 180 мм</v>
      </c>
      <c r="C976" s="22" t="str">
        <f>VLOOKUP(A976,Sheet!B$3:G$2921,3,0)</f>
        <v>м2</v>
      </c>
      <c r="D976" s="23">
        <v>108.32000000000002</v>
      </c>
      <c r="E976" s="24" t="e">
        <f>VLOOKUP(A976,N$3:S$1271,4,FALSE)</f>
        <v>#N/A</v>
      </c>
      <c r="F976" s="30">
        <f t="shared" si="90"/>
        <v>108.32000000000002</v>
      </c>
      <c r="G976" s="25">
        <f>VLOOKUP(A976,Sheet!B$3:G$2921,5,0)</f>
        <v>673.89</v>
      </c>
      <c r="H976" s="24" t="e">
        <f>VLOOKUP(A976,N$3:S$1271,5,FALSE)</f>
        <v>#N/A</v>
      </c>
      <c r="I976" s="30">
        <f t="shared" si="91"/>
        <v>673.89</v>
      </c>
      <c r="J976" s="25">
        <f>VLOOKUP(A976,Sheet!B$3:G$2921,6,0)</f>
        <v>741.28</v>
      </c>
      <c r="K976" s="26" t="e">
        <f t="shared" si="92"/>
        <v>#N/A</v>
      </c>
      <c r="L976" s="30">
        <f t="shared" si="93"/>
        <v>741.28</v>
      </c>
      <c r="N976" t="s">
        <v>4961</v>
      </c>
      <c r="O976" t="s">
        <v>4053</v>
      </c>
      <c r="P976" t="s">
        <v>69</v>
      </c>
      <c r="Q976">
        <v>4</v>
      </c>
      <c r="R976">
        <v>280.43</v>
      </c>
      <c r="S976">
        <v>560.86</v>
      </c>
      <c r="V976" t="str">
        <f t="shared" si="94"/>
        <v>С113-138варіант2</v>
      </c>
      <c r="W976" t="e">
        <f t="shared" si="95"/>
        <v>#N/A</v>
      </c>
      <c r="X976" t="s">
        <v>4053</v>
      </c>
      <c r="Y976" s="7" t="s">
        <v>69</v>
      </c>
      <c r="Z976" s="7">
        <v>4</v>
      </c>
      <c r="AA976" s="7">
        <v>280.43</v>
      </c>
      <c r="AB976" s="37">
        <v>560.86</v>
      </c>
      <c r="AC976" s="37">
        <v>560.86</v>
      </c>
    </row>
    <row r="977" spans="1:29" x14ac:dyDescent="0.2">
      <c r="A977" s="5" t="s">
        <v>1276</v>
      </c>
      <c r="B977" s="21" t="str">
        <f>VLOOKUP(A977,Sheet!B$3:G$2921,2,0)</f>
        <v>Повiтроводї з оцинкованої сталi товщиною 0,
5 мм, прямокутного перерiзу, розмiр
200х150 мм</v>
      </c>
      <c r="C977" s="22" t="str">
        <f>VLOOKUP(A977,Sheet!B$3:G$2921,3,0)</f>
        <v>м2</v>
      </c>
      <c r="D977" s="23">
        <v>11.2</v>
      </c>
      <c r="E977" s="24" t="e">
        <f>VLOOKUP(A977,N$3:S$1271,4,FALSE)</f>
        <v>#N/A</v>
      </c>
      <c r="F977" s="30">
        <f t="shared" si="90"/>
        <v>11.2</v>
      </c>
      <c r="G977" s="25">
        <f>VLOOKUP(A977,Sheet!B$3:G$2921,5,0)</f>
        <v>701.36</v>
      </c>
      <c r="H977" s="24" t="e">
        <f>VLOOKUP(A977,N$3:S$1271,5,FALSE)</f>
        <v>#N/A</v>
      </c>
      <c r="I977" s="30">
        <f t="shared" si="91"/>
        <v>701.36</v>
      </c>
      <c r="J977" s="25">
        <f>VLOOKUP(A977,Sheet!B$3:G$2921,6,0)</f>
        <v>981.9</v>
      </c>
      <c r="K977" s="26" t="e">
        <f t="shared" si="92"/>
        <v>#N/A</v>
      </c>
      <c r="L977" s="30">
        <f t="shared" si="93"/>
        <v>981.9</v>
      </c>
      <c r="N977" t="s">
        <v>4962</v>
      </c>
      <c r="O977" t="s">
        <v>4054</v>
      </c>
      <c r="P977" t="s">
        <v>69</v>
      </c>
      <c r="Q977">
        <v>6.6</v>
      </c>
      <c r="R977">
        <v>982.39</v>
      </c>
      <c r="S977">
        <v>2947.17</v>
      </c>
      <c r="V977" t="str">
        <f t="shared" si="94"/>
        <v>С113-139варіант8</v>
      </c>
      <c r="W977" t="e">
        <f t="shared" si="95"/>
        <v>#N/A</v>
      </c>
      <c r="X977" t="s">
        <v>4054</v>
      </c>
      <c r="Y977" s="7" t="s">
        <v>69</v>
      </c>
      <c r="Z977" s="7">
        <v>6.6</v>
      </c>
      <c r="AA977" s="7">
        <v>982.39</v>
      </c>
      <c r="AB977" s="37">
        <v>2947.17</v>
      </c>
      <c r="AC977" s="37">
        <v>2947.17</v>
      </c>
    </row>
    <row r="978" spans="1:29" x14ac:dyDescent="0.2">
      <c r="A978" s="5" t="s">
        <v>1190</v>
      </c>
      <c r="B978" s="21" t="str">
        <f>VLOOKUP(A978,Sheet!B$3:G$2921,2,0)</f>
        <v>Повiтровод з оцинкованої сталi товщиною 0,
8 мм, круглого перерiзу, спирально-
навивний, дiаметр 400 мм</v>
      </c>
      <c r="C978" s="22" t="str">
        <f>VLOOKUP(A978,Sheet!B$3:G$2921,3,0)</f>
        <v>м2</v>
      </c>
      <c r="D978" s="23">
        <v>186.31</v>
      </c>
      <c r="E978" s="24" t="e">
        <f>VLOOKUP(A978,N$3:S$1271,4,FALSE)</f>
        <v>#N/A</v>
      </c>
      <c r="F978" s="30">
        <f t="shared" si="90"/>
        <v>186.31</v>
      </c>
      <c r="G978" s="25">
        <f>VLOOKUP(A978,Sheet!B$3:G$2921,5,0)</f>
        <v>605.17999999999995</v>
      </c>
      <c r="H978" s="24" t="e">
        <f>VLOOKUP(A978,N$3:S$1271,5,FALSE)</f>
        <v>#N/A</v>
      </c>
      <c r="I978" s="30">
        <f t="shared" si="91"/>
        <v>605.17999999999995</v>
      </c>
      <c r="J978" s="25">
        <f>VLOOKUP(A978,Sheet!B$3:G$2921,6,0)</f>
        <v>13689.17</v>
      </c>
      <c r="K978" s="26" t="e">
        <f t="shared" si="92"/>
        <v>#N/A</v>
      </c>
      <c r="L978" s="30">
        <f t="shared" si="93"/>
        <v>13689.17</v>
      </c>
      <c r="N978" t="s">
        <v>4963</v>
      </c>
      <c r="O978" t="s">
        <v>4055</v>
      </c>
      <c r="P978" t="s">
        <v>69</v>
      </c>
      <c r="Q978">
        <v>3</v>
      </c>
      <c r="R978">
        <v>1365.75</v>
      </c>
      <c r="S978">
        <v>4097.25</v>
      </c>
      <c r="V978" t="str">
        <f t="shared" si="94"/>
        <v>С113-139варіант9</v>
      </c>
      <c r="W978" t="e">
        <f t="shared" si="95"/>
        <v>#N/A</v>
      </c>
      <c r="X978" t="s">
        <v>4055</v>
      </c>
      <c r="Y978" s="7" t="s">
        <v>69</v>
      </c>
      <c r="Z978" s="7">
        <v>3</v>
      </c>
      <c r="AA978" s="7">
        <v>1365.75</v>
      </c>
      <c r="AB978" s="37">
        <v>4097.25</v>
      </c>
      <c r="AC978" s="37">
        <v>4097.25</v>
      </c>
    </row>
    <row r="979" spans="1:29" x14ac:dyDescent="0.2">
      <c r="A979" s="5" t="s">
        <v>1167</v>
      </c>
      <c r="B979" s="21" t="str">
        <f>VLOOKUP(A979,Sheet!B$3:G$2921,2,0)</f>
        <v>Вузол проходу, дiаметр 500 мм УП1-07,
с.5.904-45</v>
      </c>
      <c r="C979" s="22" t="str">
        <f>VLOOKUP(A979,Sheet!B$3:G$2921,3,0)</f>
        <v>м2</v>
      </c>
      <c r="D979" s="23">
        <v>312.08999999999986</v>
      </c>
      <c r="E979" s="24" t="e">
        <f>VLOOKUP(A979,N$3:S$1271,4,FALSE)</f>
        <v>#N/A</v>
      </c>
      <c r="F979" s="30">
        <f t="shared" si="90"/>
        <v>312.08999999999986</v>
      </c>
      <c r="G979" s="25">
        <f>VLOOKUP(A979,Sheet!B$3:G$2921,5,0)</f>
        <v>3962.63</v>
      </c>
      <c r="H979" s="24" t="e">
        <f>VLOOKUP(A979,N$3:S$1271,5,FALSE)</f>
        <v>#N/A</v>
      </c>
      <c r="I979" s="30">
        <f t="shared" si="91"/>
        <v>3962.63</v>
      </c>
      <c r="J979" s="25">
        <f>VLOOKUP(A979,Sheet!B$3:G$2921,6,0)</f>
        <v>6657.22</v>
      </c>
      <c r="K979" s="26" t="e">
        <f t="shared" si="92"/>
        <v>#N/A</v>
      </c>
      <c r="L979" s="30">
        <f t="shared" si="93"/>
        <v>6657.22</v>
      </c>
      <c r="N979" t="s">
        <v>4964</v>
      </c>
      <c r="O979" t="s">
        <v>4056</v>
      </c>
      <c r="P979" t="s">
        <v>69</v>
      </c>
      <c r="Q979">
        <v>20</v>
      </c>
      <c r="R979">
        <v>176.12</v>
      </c>
      <c r="S979">
        <v>3522.4</v>
      </c>
      <c r="V979" t="str">
        <f t="shared" si="94"/>
        <v>С113-1451-1варіант1</v>
      </c>
      <c r="W979" t="e">
        <f t="shared" si="95"/>
        <v>#N/A</v>
      </c>
      <c r="X979" t="s">
        <v>4056</v>
      </c>
      <c r="Y979" s="7" t="s">
        <v>69</v>
      </c>
      <c r="Z979" s="7">
        <v>20</v>
      </c>
      <c r="AA979" s="7">
        <v>176.12</v>
      </c>
      <c r="AB979" s="37">
        <v>3522.4</v>
      </c>
      <c r="AC979" s="37">
        <v>3522.4</v>
      </c>
    </row>
    <row r="980" spans="1:29" x14ac:dyDescent="0.2">
      <c r="A980" s="5" t="s">
        <v>1183</v>
      </c>
      <c r="B980" s="21" t="str">
        <f>VLOOKUP(A980,Sheet!B$3:G$2921,2,0)</f>
        <v>Короб з оцинкованої сталi товщиною 1 мм,
розмiр 1000х1000h, L=600 мм</v>
      </c>
      <c r="C980" s="22" t="str">
        <f>VLOOKUP(A980,Sheet!B$3:G$2921,3,0)</f>
        <v>м2</v>
      </c>
      <c r="D980" s="23">
        <v>174.32</v>
      </c>
      <c r="E980" s="24" t="e">
        <f>VLOOKUP(A980,N$3:S$1271,4,FALSE)</f>
        <v>#N/A</v>
      </c>
      <c r="F980" s="30">
        <f t="shared" si="90"/>
        <v>174.32</v>
      </c>
      <c r="G980" s="25">
        <f>VLOOKUP(A980,Sheet!B$3:G$2921,5,0)</f>
        <v>746.4</v>
      </c>
      <c r="H980" s="24" t="e">
        <f>VLOOKUP(A980,N$3:S$1271,5,FALSE)</f>
        <v>#N/A</v>
      </c>
      <c r="I980" s="30">
        <f t="shared" si="91"/>
        <v>746.4</v>
      </c>
      <c r="J980" s="25">
        <f>VLOOKUP(A980,Sheet!B$3:G$2921,6,0)</f>
        <v>2403.41</v>
      </c>
      <c r="K980" s="26" t="e">
        <f t="shared" si="92"/>
        <v>#N/A</v>
      </c>
      <c r="L980" s="30">
        <f t="shared" si="93"/>
        <v>2403.41</v>
      </c>
      <c r="N980" t="s">
        <v>3064</v>
      </c>
      <c r="O980" t="s">
        <v>4057</v>
      </c>
      <c r="P980" t="s">
        <v>69</v>
      </c>
      <c r="Q980">
        <v>155</v>
      </c>
      <c r="R980">
        <v>124.44</v>
      </c>
      <c r="S980">
        <v>19288.2</v>
      </c>
      <c r="V980" t="str">
        <f t="shared" si="94"/>
        <v>С113-1451-2</v>
      </c>
      <c r="W980" t="e">
        <f t="shared" si="95"/>
        <v>#N/A</v>
      </c>
      <c r="X980" t="s">
        <v>4057</v>
      </c>
      <c r="Y980" s="7" t="s">
        <v>69</v>
      </c>
      <c r="Z980" s="7">
        <v>155</v>
      </c>
      <c r="AA980" s="7">
        <v>124.44</v>
      </c>
      <c r="AB980" s="37">
        <v>19288.2</v>
      </c>
      <c r="AC980" s="37">
        <v>19288.2</v>
      </c>
    </row>
    <row r="981" spans="1:29" x14ac:dyDescent="0.2">
      <c r="A981" s="5" t="s">
        <v>1176</v>
      </c>
      <c r="B981" s="21" t="str">
        <f>VLOOKUP(A981,Sheet!B$3:G$2921,2,0)</f>
        <v>Перехід з оцинкованої сталi товщиною 1 мм,
розмiр 1345х1300h/діам.710, L=500 мм</v>
      </c>
      <c r="C981" s="22" t="str">
        <f>VLOOKUP(A981,Sheet!B$3:G$2921,3,0)</f>
        <v>м2</v>
      </c>
      <c r="D981" s="23">
        <v>13.75</v>
      </c>
      <c r="E981" s="24" t="e">
        <f>VLOOKUP(A981,N$3:S$1271,4,FALSE)</f>
        <v>#N/A</v>
      </c>
      <c r="F981" s="30">
        <f t="shared" si="90"/>
        <v>13.75</v>
      </c>
      <c r="G981" s="25">
        <f>VLOOKUP(A981,Sheet!B$3:G$2921,5,0)</f>
        <v>703.67</v>
      </c>
      <c r="H981" s="24" t="e">
        <f>VLOOKUP(A981,N$3:S$1271,5,FALSE)</f>
        <v>#N/A</v>
      </c>
      <c r="I981" s="30">
        <f t="shared" si="91"/>
        <v>703.67</v>
      </c>
      <c r="J981" s="25">
        <f>VLOOKUP(A981,Sheet!B$3:G$2921,6,0)</f>
        <v>5488.63</v>
      </c>
      <c r="K981" s="26" t="e">
        <f t="shared" si="92"/>
        <v>#N/A</v>
      </c>
      <c r="L981" s="30">
        <f t="shared" si="93"/>
        <v>5488.63</v>
      </c>
      <c r="N981" t="s">
        <v>4965</v>
      </c>
      <c r="O981" t="s">
        <v>4058</v>
      </c>
      <c r="P981" t="s">
        <v>69</v>
      </c>
      <c r="Q981">
        <v>37</v>
      </c>
      <c r="R981">
        <v>256.17</v>
      </c>
      <c r="S981">
        <v>9478.2900000000009</v>
      </c>
      <c r="V981" t="str">
        <f t="shared" si="94"/>
        <v>С113-1451варіант3</v>
      </c>
      <c r="W981" t="e">
        <f t="shared" si="95"/>
        <v>#N/A</v>
      </c>
      <c r="X981" t="s">
        <v>4058</v>
      </c>
      <c r="Y981" s="7" t="s">
        <v>69</v>
      </c>
      <c r="Z981" s="7">
        <v>37</v>
      </c>
      <c r="AA981" s="7">
        <v>256.17</v>
      </c>
      <c r="AB981" s="37">
        <v>9478.2900000000009</v>
      </c>
      <c r="AC981" s="37">
        <v>9478.2900000000009</v>
      </c>
    </row>
    <row r="982" spans="1:29" x14ac:dyDescent="0.2">
      <c r="A982" s="5" t="s">
        <v>934</v>
      </c>
      <c r="B982" s="21" t="str">
        <f>VLOOKUP(A982,Sheet!B$3:G$2921,2,0)</f>
        <v>Воронка  водостiчна чавунна (з крiпильними
деталями) Q=20л/с Dy100 ВР 100</v>
      </c>
      <c r="C982" s="22" t="str">
        <f>VLOOKUP(A982,Sheet!B$3:G$2921,3,0)</f>
        <v>шт</v>
      </c>
      <c r="D982" s="23">
        <v>6</v>
      </c>
      <c r="E982" s="24" t="e">
        <f>VLOOKUP(A982,N$3:S$1271,4,FALSE)</f>
        <v>#N/A</v>
      </c>
      <c r="F982" s="30">
        <f t="shared" si="90"/>
        <v>6</v>
      </c>
      <c r="G982" s="25">
        <f>VLOOKUP(A982,Sheet!B$3:G$2921,5,0)</f>
        <v>931.95</v>
      </c>
      <c r="H982" s="24" t="e">
        <f>VLOOKUP(A982,N$3:S$1271,5,FALSE)</f>
        <v>#N/A</v>
      </c>
      <c r="I982" s="30">
        <f t="shared" si="91"/>
        <v>931.95</v>
      </c>
      <c r="J982" s="25">
        <f>VLOOKUP(A982,Sheet!B$3:G$2921,6,0)</f>
        <v>5591.7</v>
      </c>
      <c r="K982" s="26" t="e">
        <f t="shared" si="92"/>
        <v>#N/A</v>
      </c>
      <c r="L982" s="30">
        <f t="shared" si="93"/>
        <v>5591.7</v>
      </c>
      <c r="N982" t="s">
        <v>4966</v>
      </c>
      <c r="O982" t="s">
        <v>4059</v>
      </c>
      <c r="P982" t="s">
        <v>69</v>
      </c>
      <c r="Q982">
        <v>22</v>
      </c>
      <c r="R982">
        <v>528.57000000000005</v>
      </c>
      <c r="S982">
        <v>5814.27</v>
      </c>
      <c r="V982" t="str">
        <f t="shared" si="94"/>
        <v>С113-1451варіант4</v>
      </c>
      <c r="W982" t="e">
        <f t="shared" si="95"/>
        <v>#N/A</v>
      </c>
      <c r="X982" t="s">
        <v>4059</v>
      </c>
      <c r="Y982" s="7" t="s">
        <v>69</v>
      </c>
      <c r="Z982" s="7">
        <v>22</v>
      </c>
      <c r="AA982" s="7">
        <v>528.57000000000005</v>
      </c>
      <c r="AB982" s="37">
        <v>5814.27</v>
      </c>
      <c r="AC982" s="37">
        <v>5814.27</v>
      </c>
    </row>
    <row r="983" spans="1:29" x14ac:dyDescent="0.2">
      <c r="A983" s="5" t="s">
        <v>2864</v>
      </c>
      <c r="B983" s="21" t="str">
        <f>VLOOKUP(A983,Sheet!B$3:G$2921,2,0)</f>
        <v>З'єднувач труби-100 L=500 мм</v>
      </c>
      <c r="C983" s="22" t="str">
        <f>VLOOKUP(A983,Sheet!B$3:G$2921,3,0)</f>
        <v>шт</v>
      </c>
      <c r="D983" s="23">
        <v>2</v>
      </c>
      <c r="E983" s="24" t="e">
        <f>VLOOKUP(A983,N$3:S$1271,4,FALSE)</f>
        <v>#N/A</v>
      </c>
      <c r="F983" s="30">
        <f t="shared" si="90"/>
        <v>2</v>
      </c>
      <c r="G983" s="25">
        <f>VLOOKUP(A983,Sheet!B$3:G$2921,5,0)</f>
        <v>190.47</v>
      </c>
      <c r="H983" s="24" t="e">
        <f>VLOOKUP(A983,N$3:S$1271,5,FALSE)</f>
        <v>#N/A</v>
      </c>
      <c r="I983" s="30">
        <f t="shared" si="91"/>
        <v>190.47</v>
      </c>
      <c r="J983" s="25">
        <f>VLOOKUP(A983,Sheet!B$3:G$2921,6,0)</f>
        <v>380.94</v>
      </c>
      <c r="K983" s="26" t="e">
        <f t="shared" si="92"/>
        <v>#N/A</v>
      </c>
      <c r="L983" s="30">
        <f t="shared" si="93"/>
        <v>380.94</v>
      </c>
      <c r="N983" t="s">
        <v>4967</v>
      </c>
      <c r="O983" t="s">
        <v>4060</v>
      </c>
      <c r="P983" t="s">
        <v>69</v>
      </c>
      <c r="Q983">
        <v>10</v>
      </c>
      <c r="R983">
        <v>1254.07</v>
      </c>
      <c r="S983">
        <v>6270.35</v>
      </c>
      <c r="V983" t="str">
        <f t="shared" si="94"/>
        <v>С113-1455варіант2</v>
      </c>
      <c r="W983" t="e">
        <f t="shared" si="95"/>
        <v>#N/A</v>
      </c>
      <c r="X983" t="s">
        <v>4060</v>
      </c>
      <c r="Y983" s="7" t="s">
        <v>69</v>
      </c>
      <c r="Z983" s="7">
        <v>10</v>
      </c>
      <c r="AA983" s="7">
        <v>1254.07</v>
      </c>
      <c r="AB983" s="37">
        <v>6270.35</v>
      </c>
      <c r="AC983" s="37">
        <v>6270.35</v>
      </c>
    </row>
    <row r="984" spans="1:29" x14ac:dyDescent="0.2">
      <c r="A984" s="5" t="s">
        <v>2597</v>
      </c>
      <c r="B984" s="21" t="str">
        <f>VLOOKUP(A984,Sheet!B$3:G$2921,2,0)</f>
        <v>Флюгарка 110х600 (h)мм</v>
      </c>
      <c r="C984" s="22" t="str">
        <f>VLOOKUP(A984,Sheet!B$3:G$2921,3,0)</f>
        <v>шт</v>
      </c>
      <c r="D984" s="23">
        <v>38</v>
      </c>
      <c r="E984" s="24" t="e">
        <f>VLOOKUP(A984,N$3:S$1271,4,FALSE)</f>
        <v>#N/A</v>
      </c>
      <c r="F984" s="30">
        <f t="shared" si="90"/>
        <v>38</v>
      </c>
      <c r="G984" s="25">
        <f>VLOOKUP(A984,Sheet!B$3:G$2921,5,0)</f>
        <v>756.08</v>
      </c>
      <c r="H984" s="24" t="e">
        <f>VLOOKUP(A984,N$3:S$1271,5,FALSE)</f>
        <v>#N/A</v>
      </c>
      <c r="I984" s="30">
        <f t="shared" si="91"/>
        <v>756.08</v>
      </c>
      <c r="J984" s="25">
        <f>VLOOKUP(A984,Sheet!B$3:G$2921,6,0)</f>
        <v>21926.32</v>
      </c>
      <c r="K984" s="26" t="e">
        <f t="shared" si="92"/>
        <v>#N/A</v>
      </c>
      <c r="L984" s="30">
        <f t="shared" si="93"/>
        <v>21926.32</v>
      </c>
      <c r="N984" t="s">
        <v>4968</v>
      </c>
      <c r="O984" t="s">
        <v>4061</v>
      </c>
      <c r="P984" t="s">
        <v>35</v>
      </c>
      <c r="Q984">
        <v>29</v>
      </c>
      <c r="R984">
        <v>87.85</v>
      </c>
      <c r="S984">
        <v>2547.65</v>
      </c>
      <c r="V984" t="str">
        <f t="shared" si="94"/>
        <v>С113-1457-1варіант4</v>
      </c>
      <c r="W984" t="e">
        <f t="shared" si="95"/>
        <v>#N/A</v>
      </c>
      <c r="X984" t="s">
        <v>4061</v>
      </c>
      <c r="Y984" s="7" t="s">
        <v>35</v>
      </c>
      <c r="Z984" s="7">
        <v>29</v>
      </c>
      <c r="AA984" s="7">
        <v>87.85</v>
      </c>
      <c r="AB984" s="37">
        <v>2547.65</v>
      </c>
      <c r="AC984" s="37">
        <v>2547.65</v>
      </c>
    </row>
    <row r="985" spans="1:29" x14ac:dyDescent="0.2">
      <c r="A985" s="5" t="s">
        <v>2855</v>
      </c>
      <c r="B985" s="21" t="str">
        <f>VLOOKUP(A985,Sheet!B$3:G$2921,2,0)</f>
        <v>Ринва-150 L=4000 мм</v>
      </c>
      <c r="C985" s="22" t="str">
        <f>VLOOKUP(A985,Sheet!B$3:G$2921,3,0)</f>
        <v>шт</v>
      </c>
      <c r="D985" s="23">
        <v>9</v>
      </c>
      <c r="E985" s="24" t="e">
        <f>VLOOKUP(A985,N$3:S$1271,4,FALSE)</f>
        <v>#N/A</v>
      </c>
      <c r="F985" s="30">
        <f t="shared" si="90"/>
        <v>9</v>
      </c>
      <c r="G985" s="25">
        <f>VLOOKUP(A985,Sheet!B$3:G$2921,5,0)</f>
        <v>1023.34</v>
      </c>
      <c r="H985" s="24" t="e">
        <f>VLOOKUP(A985,N$3:S$1271,5,FALSE)</f>
        <v>#N/A</v>
      </c>
      <c r="I985" s="30">
        <f t="shared" si="91"/>
        <v>1023.34</v>
      </c>
      <c r="J985" s="25">
        <f>VLOOKUP(A985,Sheet!B$3:G$2921,6,0)</f>
        <v>9210.06</v>
      </c>
      <c r="K985" s="26" t="e">
        <f t="shared" si="92"/>
        <v>#N/A</v>
      </c>
      <c r="L985" s="30">
        <f t="shared" si="93"/>
        <v>9210.06</v>
      </c>
      <c r="N985" t="s">
        <v>4969</v>
      </c>
      <c r="O985" t="s">
        <v>4062</v>
      </c>
      <c r="P985" t="s">
        <v>35</v>
      </c>
      <c r="Q985">
        <v>9</v>
      </c>
      <c r="R985">
        <v>57.27</v>
      </c>
      <c r="S985">
        <v>515.42999999999995</v>
      </c>
      <c r="V985" t="str">
        <f t="shared" si="94"/>
        <v>С113-1457-1варіант5</v>
      </c>
      <c r="W985" t="e">
        <f t="shared" si="95"/>
        <v>#N/A</v>
      </c>
      <c r="X985" t="s">
        <v>4062</v>
      </c>
      <c r="Y985" s="7" t="s">
        <v>35</v>
      </c>
      <c r="Z985" s="7">
        <v>9</v>
      </c>
      <c r="AA985" s="7">
        <v>57.27</v>
      </c>
      <c r="AB985" s="37">
        <v>515.42999999999995</v>
      </c>
      <c r="AC985" s="37">
        <v>515.42999999999995</v>
      </c>
    </row>
    <row r="986" spans="1:29" x14ac:dyDescent="0.2">
      <c r="A986" s="5" t="s">
        <v>2856</v>
      </c>
      <c r="B986" s="21" t="str">
        <f>VLOOKUP(A986,Sheet!B$3:G$2921,2,0)</f>
        <v>Гак комбінований для ринви-150</v>
      </c>
      <c r="C986" s="22" t="str">
        <f>VLOOKUP(A986,Sheet!B$3:G$2921,3,0)</f>
        <v>шт</v>
      </c>
      <c r="D986" s="23">
        <v>61</v>
      </c>
      <c r="E986" s="24" t="e">
        <f>VLOOKUP(A986,N$3:S$1271,4,FALSE)</f>
        <v>#N/A</v>
      </c>
      <c r="F986" s="30">
        <f t="shared" si="90"/>
        <v>61</v>
      </c>
      <c r="G986" s="25">
        <f>VLOOKUP(A986,Sheet!B$3:G$2921,5,0)</f>
        <v>118.96</v>
      </c>
      <c r="H986" s="24" t="e">
        <f>VLOOKUP(A986,N$3:S$1271,5,FALSE)</f>
        <v>#N/A</v>
      </c>
      <c r="I986" s="30">
        <f t="shared" si="91"/>
        <v>118.96</v>
      </c>
      <c r="J986" s="25">
        <f>VLOOKUP(A986,Sheet!B$3:G$2921,6,0)</f>
        <v>7256.56</v>
      </c>
      <c r="K986" s="26" t="e">
        <f t="shared" si="92"/>
        <v>#N/A</v>
      </c>
      <c r="L986" s="30">
        <f t="shared" si="93"/>
        <v>7256.56</v>
      </c>
      <c r="N986" t="s">
        <v>4970</v>
      </c>
      <c r="O986" t="s">
        <v>4063</v>
      </c>
      <c r="P986" t="s">
        <v>35</v>
      </c>
      <c r="Q986">
        <v>2</v>
      </c>
      <c r="R986">
        <v>74.3</v>
      </c>
      <c r="S986">
        <v>74.3</v>
      </c>
      <c r="V986" t="str">
        <f t="shared" si="94"/>
        <v>С113-1466варіант2</v>
      </c>
      <c r="W986" t="e">
        <f t="shared" si="95"/>
        <v>#N/A</v>
      </c>
      <c r="X986" t="s">
        <v>4063</v>
      </c>
      <c r="Y986" s="7" t="s">
        <v>35</v>
      </c>
      <c r="Z986" s="7">
        <v>2</v>
      </c>
      <c r="AA986" s="7">
        <v>74.3</v>
      </c>
      <c r="AB986" s="37">
        <v>74.3</v>
      </c>
      <c r="AC986" s="37">
        <v>74.3</v>
      </c>
    </row>
    <row r="987" spans="1:29" x14ac:dyDescent="0.2">
      <c r="A987" s="5" t="s">
        <v>2857</v>
      </c>
      <c r="B987" s="21" t="str">
        <f>VLOOKUP(A987,Sheet!B$3:G$2921,2,0)</f>
        <v>З'єднувач ринви-150</v>
      </c>
      <c r="C987" s="22" t="str">
        <f>VLOOKUP(A987,Sheet!B$3:G$2921,3,0)</f>
        <v>шт</v>
      </c>
      <c r="D987" s="23">
        <v>10</v>
      </c>
      <c r="E987" s="24" t="e">
        <f>VLOOKUP(A987,N$3:S$1271,4,FALSE)</f>
        <v>#N/A</v>
      </c>
      <c r="F987" s="30">
        <f t="shared" si="90"/>
        <v>10</v>
      </c>
      <c r="G987" s="25">
        <f>VLOOKUP(A987,Sheet!B$3:G$2921,5,0)</f>
        <v>168.29</v>
      </c>
      <c r="H987" s="24" t="e">
        <f>VLOOKUP(A987,N$3:S$1271,5,FALSE)</f>
        <v>#N/A</v>
      </c>
      <c r="I987" s="30">
        <f t="shared" si="91"/>
        <v>168.29</v>
      </c>
      <c r="J987" s="25">
        <f>VLOOKUP(A987,Sheet!B$3:G$2921,6,0)</f>
        <v>1682.9</v>
      </c>
      <c r="K987" s="26" t="e">
        <f t="shared" si="92"/>
        <v>#N/A</v>
      </c>
      <c r="L987" s="30">
        <f t="shared" si="93"/>
        <v>1682.9</v>
      </c>
      <c r="N987" t="s">
        <v>4971</v>
      </c>
      <c r="O987" t="s">
        <v>4064</v>
      </c>
      <c r="P987" t="s">
        <v>35</v>
      </c>
      <c r="Q987">
        <v>4</v>
      </c>
      <c r="R987">
        <v>16.100000000000001</v>
      </c>
      <c r="S987">
        <v>64.400000000000006</v>
      </c>
      <c r="V987" t="str">
        <f t="shared" si="94"/>
        <v>С113-1472варіант3</v>
      </c>
      <c r="W987" t="e">
        <f t="shared" si="95"/>
        <v>#N/A</v>
      </c>
      <c r="X987" t="s">
        <v>4064</v>
      </c>
      <c r="Y987" s="7" t="s">
        <v>35</v>
      </c>
      <c r="Z987" s="7">
        <v>4</v>
      </c>
      <c r="AA987" s="7">
        <v>16.100000000000001</v>
      </c>
      <c r="AB987" s="37">
        <v>64.400000000000006</v>
      </c>
      <c r="AC987" s="37">
        <v>64.400000000000006</v>
      </c>
    </row>
    <row r="988" spans="1:29" x14ac:dyDescent="0.2">
      <c r="A988" s="5" t="s">
        <v>2858</v>
      </c>
      <c r="B988" s="21" t="str">
        <f>VLOOKUP(A988,Sheet!B$3:G$2921,2,0)</f>
        <v>Злив 60_-150</v>
      </c>
      <c r="C988" s="22" t="str">
        <f>VLOOKUP(A988,Sheet!B$3:G$2921,3,0)</f>
        <v>шт</v>
      </c>
      <c r="D988" s="23">
        <v>2</v>
      </c>
      <c r="E988" s="24" t="e">
        <f>VLOOKUP(A988,N$3:S$1271,4,FALSE)</f>
        <v>#N/A</v>
      </c>
      <c r="F988" s="30">
        <f t="shared" si="90"/>
        <v>2</v>
      </c>
      <c r="G988" s="25">
        <f>VLOOKUP(A988,Sheet!B$3:G$2921,5,0)</f>
        <v>319.33</v>
      </c>
      <c r="H988" s="24" t="e">
        <f>VLOOKUP(A988,N$3:S$1271,5,FALSE)</f>
        <v>#N/A</v>
      </c>
      <c r="I988" s="30">
        <f t="shared" si="91"/>
        <v>319.33</v>
      </c>
      <c r="J988" s="25">
        <f>VLOOKUP(A988,Sheet!B$3:G$2921,6,0)</f>
        <v>638.66</v>
      </c>
      <c r="K988" s="26" t="e">
        <f t="shared" si="92"/>
        <v>#N/A</v>
      </c>
      <c r="L988" s="30">
        <f t="shared" si="93"/>
        <v>638.66</v>
      </c>
      <c r="N988" t="s">
        <v>4972</v>
      </c>
      <c r="O988" t="s">
        <v>4065</v>
      </c>
      <c r="P988" t="s">
        <v>35</v>
      </c>
      <c r="Q988">
        <v>8</v>
      </c>
      <c r="R988">
        <v>13.1</v>
      </c>
      <c r="S988">
        <v>104.8</v>
      </c>
      <c r="V988" t="str">
        <f t="shared" si="94"/>
        <v>С113-1472варіант4</v>
      </c>
      <c r="W988" t="e">
        <f t="shared" si="95"/>
        <v>#N/A</v>
      </c>
      <c r="X988" t="s">
        <v>4065</v>
      </c>
      <c r="Y988" s="7" t="s">
        <v>35</v>
      </c>
      <c r="Z988" s="7">
        <v>8</v>
      </c>
      <c r="AA988" s="7">
        <v>13.1</v>
      </c>
      <c r="AB988" s="37">
        <v>104.8</v>
      </c>
      <c r="AC988" s="37">
        <v>104.8</v>
      </c>
    </row>
    <row r="989" spans="1:29" x14ac:dyDescent="0.2">
      <c r="A989" s="5" t="s">
        <v>2859</v>
      </c>
      <c r="B989" s="21" t="str">
        <f>VLOOKUP(A989,Sheet!B$3:G$2921,2,0)</f>
        <v>Коліно 60_-150</v>
      </c>
      <c r="C989" s="22" t="str">
        <f>VLOOKUP(A989,Sheet!B$3:G$2921,3,0)</f>
        <v>шт</v>
      </c>
      <c r="D989" s="23">
        <v>4</v>
      </c>
      <c r="E989" s="24" t="e">
        <f>VLOOKUP(A989,N$3:S$1271,4,FALSE)</f>
        <v>#N/A</v>
      </c>
      <c r="F989" s="30">
        <f t="shared" si="90"/>
        <v>4</v>
      </c>
      <c r="G989" s="25">
        <f>VLOOKUP(A989,Sheet!B$3:G$2921,5,0)</f>
        <v>319.33</v>
      </c>
      <c r="H989" s="24" t="e">
        <f>VLOOKUP(A989,N$3:S$1271,5,FALSE)</f>
        <v>#N/A</v>
      </c>
      <c r="I989" s="30">
        <f t="shared" si="91"/>
        <v>319.33</v>
      </c>
      <c r="J989" s="25">
        <f>VLOOKUP(A989,Sheet!B$3:G$2921,6,0)</f>
        <v>1277.32</v>
      </c>
      <c r="K989" s="26" t="e">
        <f t="shared" si="92"/>
        <v>#N/A</v>
      </c>
      <c r="L989" s="30">
        <f t="shared" si="93"/>
        <v>1277.32</v>
      </c>
      <c r="N989" t="s">
        <v>4973</v>
      </c>
      <c r="O989" t="s">
        <v>4066</v>
      </c>
      <c r="P989" t="s">
        <v>35</v>
      </c>
      <c r="Q989">
        <v>4</v>
      </c>
      <c r="R989">
        <v>43.99</v>
      </c>
      <c r="S989">
        <v>175.96</v>
      </c>
      <c r="V989" t="str">
        <f t="shared" si="94"/>
        <v>С113-1472варіант5</v>
      </c>
      <c r="W989" t="e">
        <f t="shared" si="95"/>
        <v>#N/A</v>
      </c>
      <c r="X989" t="s">
        <v>4066</v>
      </c>
      <c r="Y989" s="7" t="s">
        <v>35</v>
      </c>
      <c r="Z989" s="7">
        <v>4</v>
      </c>
      <c r="AA989" s="7">
        <v>43.99</v>
      </c>
      <c r="AB989" s="37">
        <v>175.96</v>
      </c>
      <c r="AC989" s="37">
        <v>175.96</v>
      </c>
    </row>
    <row r="990" spans="1:29" x14ac:dyDescent="0.2">
      <c r="A990" s="5" t="s">
        <v>2860</v>
      </c>
      <c r="B990" s="21" t="str">
        <f>VLOOKUP(A990,Sheet!B$3:G$2921,2,0)</f>
        <v>Лійка 150/100</v>
      </c>
      <c r="C990" s="22" t="str">
        <f>VLOOKUP(A990,Sheet!B$3:G$2921,3,0)</f>
        <v>шт</v>
      </c>
      <c r="D990" s="23">
        <v>2</v>
      </c>
      <c r="E990" s="24" t="e">
        <f>VLOOKUP(A990,N$3:S$1271,4,FALSE)</f>
        <v>#N/A</v>
      </c>
      <c r="F990" s="30">
        <f t="shared" si="90"/>
        <v>2</v>
      </c>
      <c r="G990" s="25">
        <f>VLOOKUP(A990,Sheet!B$3:G$2921,5,0)</f>
        <v>321.63</v>
      </c>
      <c r="H990" s="24" t="e">
        <f>VLOOKUP(A990,N$3:S$1271,5,FALSE)</f>
        <v>#N/A</v>
      </c>
      <c r="I990" s="30">
        <f t="shared" si="91"/>
        <v>321.63</v>
      </c>
      <c r="J990" s="25">
        <f>VLOOKUP(A990,Sheet!B$3:G$2921,6,0)</f>
        <v>643.26</v>
      </c>
      <c r="K990" s="26" t="e">
        <f t="shared" si="92"/>
        <v>#N/A</v>
      </c>
      <c r="L990" s="30">
        <f t="shared" si="93"/>
        <v>643.26</v>
      </c>
      <c r="N990" t="s">
        <v>4974</v>
      </c>
      <c r="O990" t="s">
        <v>4067</v>
      </c>
      <c r="P990" t="s">
        <v>35</v>
      </c>
      <c r="Q990">
        <v>8</v>
      </c>
      <c r="R990">
        <v>35.57</v>
      </c>
      <c r="S990">
        <v>284.56</v>
      </c>
      <c r="V990" t="str">
        <f t="shared" si="94"/>
        <v>С113-1472варіант6</v>
      </c>
      <c r="W990" t="e">
        <f t="shared" si="95"/>
        <v>#N/A</v>
      </c>
      <c r="X990" t="s">
        <v>4067</v>
      </c>
      <c r="Y990" s="7" t="s">
        <v>35</v>
      </c>
      <c r="Z990" s="7">
        <v>8</v>
      </c>
      <c r="AA990" s="7">
        <v>35.57</v>
      </c>
      <c r="AB990" s="37">
        <v>284.56</v>
      </c>
      <c r="AC990" s="37">
        <v>284.56</v>
      </c>
    </row>
    <row r="991" spans="1:29" x14ac:dyDescent="0.2">
      <c r="A991" s="5" t="s">
        <v>2861</v>
      </c>
      <c r="B991" s="21" t="str">
        <f>VLOOKUP(A991,Sheet!B$3:G$2921,2,0)</f>
        <v>Обійма труби-150</v>
      </c>
      <c r="C991" s="22" t="str">
        <f>VLOOKUP(A991,Sheet!B$3:G$2921,3,0)</f>
        <v>шт</v>
      </c>
      <c r="D991" s="23">
        <v>18</v>
      </c>
      <c r="E991" s="24" t="e">
        <f>VLOOKUP(A991,N$3:S$1271,4,FALSE)</f>
        <v>#N/A</v>
      </c>
      <c r="F991" s="30">
        <f t="shared" si="90"/>
        <v>18</v>
      </c>
      <c r="G991" s="25">
        <f>VLOOKUP(A991,Sheet!B$3:G$2921,5,0)</f>
        <v>122.39</v>
      </c>
      <c r="H991" s="24" t="e">
        <f>VLOOKUP(A991,N$3:S$1271,5,FALSE)</f>
        <v>#N/A</v>
      </c>
      <c r="I991" s="30">
        <f t="shared" si="91"/>
        <v>122.39</v>
      </c>
      <c r="J991" s="25">
        <f>VLOOKUP(A991,Sheet!B$3:G$2921,6,0)</f>
        <v>2203.02</v>
      </c>
      <c r="K991" s="26" t="e">
        <f t="shared" si="92"/>
        <v>#N/A</v>
      </c>
      <c r="L991" s="30">
        <f t="shared" si="93"/>
        <v>2203.02</v>
      </c>
      <c r="N991" t="s">
        <v>4975</v>
      </c>
      <c r="O991" t="s">
        <v>4068</v>
      </c>
      <c r="P991" t="s">
        <v>35</v>
      </c>
      <c r="Q991">
        <v>16</v>
      </c>
      <c r="R991">
        <v>31.83</v>
      </c>
      <c r="S991">
        <v>509.28</v>
      </c>
      <c r="V991" t="str">
        <f t="shared" si="94"/>
        <v>С113-1472варіант7</v>
      </c>
      <c r="W991" t="e">
        <f t="shared" si="95"/>
        <v>#N/A</v>
      </c>
      <c r="X991" t="s">
        <v>4068</v>
      </c>
      <c r="Y991" s="7" t="s">
        <v>35</v>
      </c>
      <c r="Z991" s="7">
        <v>16</v>
      </c>
      <c r="AA991" s="7">
        <v>31.83</v>
      </c>
      <c r="AB991" s="37">
        <v>509.28</v>
      </c>
      <c r="AC991" s="37">
        <v>509.28</v>
      </c>
    </row>
    <row r="992" spans="1:29" x14ac:dyDescent="0.2">
      <c r="A992" s="5" t="s">
        <v>2862</v>
      </c>
      <c r="B992" s="21" t="str">
        <f>VLOOKUP(A992,Sheet!B$3:G$2921,2,0)</f>
        <v>Кріплення обійми L=200 мм</v>
      </c>
      <c r="C992" s="22" t="str">
        <f>VLOOKUP(A992,Sheet!B$3:G$2921,3,0)</f>
        <v>шт</v>
      </c>
      <c r="D992" s="23">
        <v>18</v>
      </c>
      <c r="E992" s="24" t="e">
        <f>VLOOKUP(A992,N$3:S$1271,4,FALSE)</f>
        <v>#N/A</v>
      </c>
      <c r="F992" s="30">
        <f t="shared" si="90"/>
        <v>18</v>
      </c>
      <c r="G992" s="25">
        <f>VLOOKUP(A992,Sheet!B$3:G$2921,5,0)</f>
        <v>586.01</v>
      </c>
      <c r="H992" s="24" t="e">
        <f>VLOOKUP(A992,N$3:S$1271,5,FALSE)</f>
        <v>#N/A</v>
      </c>
      <c r="I992" s="30">
        <f t="shared" si="91"/>
        <v>586.01</v>
      </c>
      <c r="J992" s="25">
        <f>VLOOKUP(A992,Sheet!B$3:G$2921,6,0)</f>
        <v>10548.18</v>
      </c>
      <c r="K992" s="26" t="e">
        <f t="shared" si="92"/>
        <v>#N/A</v>
      </c>
      <c r="L992" s="30">
        <f t="shared" si="93"/>
        <v>10548.18</v>
      </c>
      <c r="N992" t="s">
        <v>4976</v>
      </c>
      <c r="O992" t="s">
        <v>4069</v>
      </c>
      <c r="P992" t="s">
        <v>35</v>
      </c>
      <c r="Q992">
        <v>8</v>
      </c>
      <c r="R992">
        <v>40.06</v>
      </c>
      <c r="S992">
        <v>320.48</v>
      </c>
      <c r="V992" t="str">
        <f t="shared" si="94"/>
        <v>С113-1472варіант8</v>
      </c>
      <c r="W992" t="e">
        <f t="shared" si="95"/>
        <v>#N/A</v>
      </c>
      <c r="X992" t="s">
        <v>4069</v>
      </c>
      <c r="Y992" s="7" t="s">
        <v>35</v>
      </c>
      <c r="Z992" s="7">
        <v>8</v>
      </c>
      <c r="AA992" s="7">
        <v>40.06</v>
      </c>
      <c r="AB992" s="37">
        <v>320.48</v>
      </c>
      <c r="AC992" s="37">
        <v>320.48</v>
      </c>
    </row>
    <row r="993" spans="1:29" x14ac:dyDescent="0.2">
      <c r="A993" s="5" t="s">
        <v>2863</v>
      </c>
      <c r="B993" s="21" t="str">
        <f>VLOOKUP(A993,Sheet!B$3:G$2921,2,0)</f>
        <v>Труба зливна-100 L=4000 мм</v>
      </c>
      <c r="C993" s="22" t="str">
        <f>VLOOKUP(A993,Sheet!B$3:G$2921,3,0)</f>
        <v>шт</v>
      </c>
      <c r="D993" s="23">
        <v>4</v>
      </c>
      <c r="E993" s="24" t="e">
        <f>VLOOKUP(A993,N$3:S$1271,4,FALSE)</f>
        <v>#N/A</v>
      </c>
      <c r="F993" s="30">
        <f t="shared" si="90"/>
        <v>4</v>
      </c>
      <c r="G993" s="25">
        <f>VLOOKUP(A993,Sheet!B$3:G$2921,5,0)</f>
        <v>1205.8499999999999</v>
      </c>
      <c r="H993" s="24" t="e">
        <f>VLOOKUP(A993,N$3:S$1271,5,FALSE)</f>
        <v>#N/A</v>
      </c>
      <c r="I993" s="30">
        <f t="shared" si="91"/>
        <v>1205.8499999999999</v>
      </c>
      <c r="J993" s="25">
        <f>VLOOKUP(A993,Sheet!B$3:G$2921,6,0)</f>
        <v>4823.3999999999996</v>
      </c>
      <c r="K993" s="26" t="e">
        <f t="shared" si="92"/>
        <v>#N/A</v>
      </c>
      <c r="L993" s="30">
        <f t="shared" si="93"/>
        <v>4823.3999999999996</v>
      </c>
      <c r="N993" t="s">
        <v>4977</v>
      </c>
      <c r="O993" t="s">
        <v>4070</v>
      </c>
      <c r="P993" t="s">
        <v>35</v>
      </c>
      <c r="Q993">
        <v>2</v>
      </c>
      <c r="R993">
        <v>236.98</v>
      </c>
      <c r="S993">
        <v>473.96</v>
      </c>
      <c r="V993" t="str">
        <f t="shared" si="94"/>
        <v>С113-1559варіант2</v>
      </c>
      <c r="W993" t="e">
        <f t="shared" si="95"/>
        <v>#N/A</v>
      </c>
      <c r="X993" t="s">
        <v>4070</v>
      </c>
      <c r="Y993" s="7" t="s">
        <v>35</v>
      </c>
      <c r="Z993" s="7">
        <v>2</v>
      </c>
      <c r="AA993" s="7">
        <v>236.98</v>
      </c>
      <c r="AB993" s="37">
        <v>473.96</v>
      </c>
      <c r="AC993" s="37">
        <v>473.96</v>
      </c>
    </row>
    <row r="994" spans="1:29" x14ac:dyDescent="0.2">
      <c r="A994" s="5" t="s">
        <v>1225</v>
      </c>
      <c r="B994" s="21" t="str">
        <f>VLOOKUP(A994,Sheet!B$3:G$2921,2,0)</f>
        <v>Трубка мідна, діам. 28 мм</v>
      </c>
      <c r="C994" s="22" t="str">
        <f>VLOOKUP(A994,Sheet!B$3:G$2921,3,0)</f>
        <v>м</v>
      </c>
      <c r="D994" s="23">
        <v>50</v>
      </c>
      <c r="E994" s="24" t="e">
        <f>VLOOKUP(A994,N$3:S$1271,4,FALSE)</f>
        <v>#N/A</v>
      </c>
      <c r="F994" s="30">
        <f t="shared" si="90"/>
        <v>50</v>
      </c>
      <c r="G994" s="25">
        <f>VLOOKUP(A994,Sheet!B$3:G$2921,5,0)</f>
        <v>255.06</v>
      </c>
      <c r="H994" s="24" t="e">
        <f>VLOOKUP(A994,N$3:S$1271,5,FALSE)</f>
        <v>#N/A</v>
      </c>
      <c r="I994" s="30">
        <f t="shared" si="91"/>
        <v>255.06</v>
      </c>
      <c r="J994" s="25">
        <f>VLOOKUP(A994,Sheet!B$3:G$2921,6,0)</f>
        <v>6376.5</v>
      </c>
      <c r="K994" s="26" t="e">
        <f t="shared" si="92"/>
        <v>#N/A</v>
      </c>
      <c r="L994" s="30">
        <f t="shared" si="93"/>
        <v>6376.5</v>
      </c>
      <c r="N994" t="s">
        <v>4978</v>
      </c>
      <c r="O994" t="s">
        <v>4071</v>
      </c>
      <c r="P994" t="s">
        <v>35</v>
      </c>
      <c r="Q994">
        <v>2</v>
      </c>
      <c r="R994">
        <v>225.88</v>
      </c>
      <c r="S994">
        <v>451.76</v>
      </c>
      <c r="V994" t="str">
        <f t="shared" si="94"/>
        <v>С113-1559варіант3</v>
      </c>
      <c r="W994" t="e">
        <f t="shared" si="95"/>
        <v>#N/A</v>
      </c>
      <c r="X994" t="s">
        <v>4071</v>
      </c>
      <c r="Y994" s="7" t="s">
        <v>35</v>
      </c>
      <c r="Z994" s="7">
        <v>2</v>
      </c>
      <c r="AA994" s="7">
        <v>225.88</v>
      </c>
      <c r="AB994" s="37">
        <v>451.76</v>
      </c>
      <c r="AC994" s="37">
        <v>451.76</v>
      </c>
    </row>
    <row r="995" spans="1:29" x14ac:dyDescent="0.2">
      <c r="A995" s="5" t="s">
        <v>2726</v>
      </c>
      <c r="B995" s="21" t="str">
        <f>VLOOKUP(A995,Sheet!B$3:G$2921,2,0)</f>
        <v>Кран-комплект пожежний HW-52NKV для
одного пожежного крана Ду-50 у складі:
Шафа навісна HW-52NKV (600х1500х220
мм)-1шт..     Котушка для плоскоскладаного
рукава-1шт. Муфта з'єднувальна Ду-50-1шт.
Вентиль пожежний кутовий бронзовий Ду-50
з датчиком  положення     пожежного крану
(ДППК)-1шт. Головка з'єднувальна муфтова
ГМ-50 (ГМН-50)-1шт. Рукав пожежний
латексний Д-51мм L-20м-1шт.  Головка  
з'єднувальна    рукава ГМ-50 (ГРН-50)-2шт.
Ствол пожежний перекривний PWH-52 Ду-
50 зі сприском 16мм-1шт. Головка
з'єднувальна  цапкова  ГЦ-50-1шт. 
Вогнегасник порошковий (ВП-6)-2шт.</v>
      </c>
      <c r="C995" s="22" t="str">
        <f>VLOOKUP(A995,Sheet!B$3:G$2921,3,0)</f>
        <v>шт</v>
      </c>
      <c r="D995" s="23">
        <v>5</v>
      </c>
      <c r="E995" s="24" t="e">
        <f>VLOOKUP(A995,N$3:S$1271,4,FALSE)</f>
        <v>#N/A</v>
      </c>
      <c r="F995" s="30">
        <f t="shared" si="90"/>
        <v>5</v>
      </c>
      <c r="G995" s="25">
        <f>VLOOKUP(A995,Sheet!B$3:G$2921,5,0)</f>
        <v>3686.45</v>
      </c>
      <c r="H995" s="24" t="e">
        <f>VLOOKUP(A995,N$3:S$1271,5,FALSE)</f>
        <v>#N/A</v>
      </c>
      <c r="I995" s="30">
        <f t="shared" si="91"/>
        <v>3686.45</v>
      </c>
      <c r="J995" s="25">
        <f>VLOOKUP(A995,Sheet!B$3:G$2921,6,0)</f>
        <v>14745.8</v>
      </c>
      <c r="K995" s="26" t="e">
        <f t="shared" si="92"/>
        <v>#N/A</v>
      </c>
      <c r="L995" s="30">
        <f t="shared" si="93"/>
        <v>14745.8</v>
      </c>
      <c r="N995" t="s">
        <v>4979</v>
      </c>
      <c r="O995" t="s">
        <v>4072</v>
      </c>
      <c r="P995" t="s">
        <v>35</v>
      </c>
      <c r="Q995">
        <v>1</v>
      </c>
      <c r="R995">
        <v>498.54</v>
      </c>
      <c r="S995">
        <v>498.54</v>
      </c>
      <c r="V995" t="str">
        <f t="shared" si="94"/>
        <v>С113-1559варіант4</v>
      </c>
      <c r="W995" t="e">
        <f t="shared" si="95"/>
        <v>#N/A</v>
      </c>
      <c r="X995" t="s">
        <v>4072</v>
      </c>
      <c r="Y995" s="7" t="s">
        <v>35</v>
      </c>
      <c r="Z995" s="7">
        <v>1</v>
      </c>
      <c r="AA995" s="7">
        <v>498.54</v>
      </c>
      <c r="AB995" s="37">
        <v>498.54</v>
      </c>
      <c r="AC995" s="37">
        <v>498.54</v>
      </c>
    </row>
    <row r="996" spans="1:29" x14ac:dyDescent="0.2">
      <c r="A996" s="5" t="s">
        <v>1308</v>
      </c>
      <c r="B996" s="21" t="str">
        <f>VLOOKUP(A996,Sheet!B$3:G$2921,2,0)</f>
        <v>Зонт круглий, дiаметр 200 мм ЗК.00.000,
с.5.904-51</v>
      </c>
      <c r="C996" s="22" t="str">
        <f>VLOOKUP(A996,Sheet!B$3:G$2921,3,0)</f>
        <v>шт</v>
      </c>
      <c r="D996" s="23">
        <v>6</v>
      </c>
      <c r="E996" s="24" t="e">
        <f>VLOOKUP(A996,N$3:S$1271,4,FALSE)</f>
        <v>#N/A</v>
      </c>
      <c r="F996" s="30">
        <f t="shared" si="90"/>
        <v>6</v>
      </c>
      <c r="G996" s="25">
        <f>VLOOKUP(A996,Sheet!B$3:G$2921,5,0)</f>
        <v>409.35</v>
      </c>
      <c r="H996" s="24" t="e">
        <f>VLOOKUP(A996,N$3:S$1271,5,FALSE)</f>
        <v>#N/A</v>
      </c>
      <c r="I996" s="30">
        <f t="shared" si="91"/>
        <v>409.35</v>
      </c>
      <c r="J996" s="25">
        <f>VLOOKUP(A996,Sheet!B$3:G$2921,6,0)</f>
        <v>409.35</v>
      </c>
      <c r="K996" s="26" t="e">
        <f t="shared" si="92"/>
        <v>#N/A</v>
      </c>
      <c r="L996" s="30">
        <f t="shared" si="93"/>
        <v>409.35</v>
      </c>
      <c r="N996" t="s">
        <v>4980</v>
      </c>
      <c r="O996" t="s">
        <v>4073</v>
      </c>
      <c r="P996" t="s">
        <v>69</v>
      </c>
      <c r="Q996">
        <v>0.5</v>
      </c>
      <c r="R996">
        <v>291.57</v>
      </c>
      <c r="S996">
        <v>145.79</v>
      </c>
      <c r="V996" t="str">
        <f t="shared" si="94"/>
        <v>С113-155варіант2</v>
      </c>
      <c r="W996" t="e">
        <f t="shared" si="95"/>
        <v>#N/A</v>
      </c>
      <c r="X996" t="s">
        <v>4073</v>
      </c>
      <c r="Y996" s="7" t="s">
        <v>69</v>
      </c>
      <c r="Z996" s="7">
        <v>0.5</v>
      </c>
      <c r="AA996" s="7">
        <v>291.57</v>
      </c>
      <c r="AB996" s="37">
        <v>145.79</v>
      </c>
      <c r="AC996" s="37">
        <v>145.79</v>
      </c>
    </row>
    <row r="997" spans="1:29" x14ac:dyDescent="0.2">
      <c r="A997" s="5" t="s">
        <v>1319</v>
      </c>
      <c r="B997" s="21" t="str">
        <f>VLOOKUP(A997,Sheet!B$3:G$2921,2,0)</f>
        <v>Зонт круглий, дiаметр 250 мм ЗК.00.000-01,
с.5.904-51</v>
      </c>
      <c r="C997" s="22" t="str">
        <f>VLOOKUP(A997,Sheet!B$3:G$2921,3,0)</f>
        <v>шт</v>
      </c>
      <c r="D997" s="23">
        <v>1</v>
      </c>
      <c r="E997" s="24" t="e">
        <f>VLOOKUP(A997,N$3:S$1271,4,FALSE)</f>
        <v>#N/A</v>
      </c>
      <c r="F997" s="30">
        <f t="shared" si="90"/>
        <v>1</v>
      </c>
      <c r="G997" s="25">
        <f>VLOOKUP(A997,Sheet!B$3:G$2921,5,0)</f>
        <v>433.36</v>
      </c>
      <c r="H997" s="24" t="e">
        <f>VLOOKUP(A997,N$3:S$1271,5,FALSE)</f>
        <v>#N/A</v>
      </c>
      <c r="I997" s="30">
        <f t="shared" si="91"/>
        <v>433.36</v>
      </c>
      <c r="J997" s="25">
        <f>VLOOKUP(A997,Sheet!B$3:G$2921,6,0)</f>
        <v>433.36</v>
      </c>
      <c r="K997" s="26" t="e">
        <f t="shared" si="92"/>
        <v>#N/A</v>
      </c>
      <c r="L997" s="30">
        <f t="shared" si="93"/>
        <v>433.36</v>
      </c>
      <c r="N997" t="s">
        <v>4981</v>
      </c>
      <c r="O997" t="s">
        <v>4074</v>
      </c>
      <c r="P997" t="s">
        <v>35</v>
      </c>
      <c r="Q997">
        <v>2</v>
      </c>
      <c r="R997">
        <v>150.69</v>
      </c>
      <c r="S997">
        <v>301.38</v>
      </c>
      <c r="V997" t="str">
        <f t="shared" si="94"/>
        <v>С113-1607варіант4</v>
      </c>
      <c r="W997" t="e">
        <f t="shared" si="95"/>
        <v>#N/A</v>
      </c>
      <c r="X997" t="s">
        <v>4074</v>
      </c>
      <c r="Y997" s="7" t="s">
        <v>35</v>
      </c>
      <c r="Z997" s="7">
        <v>2</v>
      </c>
      <c r="AA997" s="7">
        <v>150.69</v>
      </c>
      <c r="AB997" s="37">
        <v>301.38</v>
      </c>
      <c r="AC997" s="37">
        <v>301.38</v>
      </c>
    </row>
    <row r="998" spans="1:29" x14ac:dyDescent="0.2">
      <c r="A998" s="5" t="s">
        <v>1172</v>
      </c>
      <c r="B998" s="21" t="str">
        <f>VLOOKUP(A998,Sheet!B$3:G$2921,2,0)</f>
        <v>Зонт круглий, дiаметр 710 мм ЗК 00.000-07,
с.5.904-51</v>
      </c>
      <c r="C998" s="22" t="str">
        <f>VLOOKUP(A998,Sheet!B$3:G$2921,3,0)</f>
        <v>шт</v>
      </c>
      <c r="D998" s="23">
        <v>1</v>
      </c>
      <c r="E998" s="24" t="e">
        <f>VLOOKUP(A998,N$3:S$1271,4,FALSE)</f>
        <v>#N/A</v>
      </c>
      <c r="F998" s="30">
        <f t="shared" si="90"/>
        <v>1</v>
      </c>
      <c r="G998" s="25">
        <f>VLOOKUP(A998,Sheet!B$3:G$2921,5,0)</f>
        <v>1040.31</v>
      </c>
      <c r="H998" s="24" t="e">
        <f>VLOOKUP(A998,N$3:S$1271,5,FALSE)</f>
        <v>#N/A</v>
      </c>
      <c r="I998" s="30">
        <f t="shared" si="91"/>
        <v>1040.31</v>
      </c>
      <c r="J998" s="25">
        <f>VLOOKUP(A998,Sheet!B$3:G$2921,6,0)</f>
        <v>1040.31</v>
      </c>
      <c r="K998" s="26" t="e">
        <f t="shared" si="92"/>
        <v>#N/A</v>
      </c>
      <c r="L998" s="30">
        <f t="shared" si="93"/>
        <v>1040.31</v>
      </c>
      <c r="N998" t="s">
        <v>4982</v>
      </c>
      <c r="O998" t="s">
        <v>4075</v>
      </c>
      <c r="P998" t="s">
        <v>35</v>
      </c>
      <c r="Q998">
        <v>2</v>
      </c>
      <c r="R998">
        <v>133.65</v>
      </c>
      <c r="S998">
        <v>267.3</v>
      </c>
      <c r="V998" t="str">
        <f t="shared" si="94"/>
        <v>С113-1607варіант5</v>
      </c>
      <c r="W998" t="e">
        <f t="shared" si="95"/>
        <v>#N/A</v>
      </c>
      <c r="X998" t="s">
        <v>4075</v>
      </c>
      <c r="Y998" s="7" t="s">
        <v>35</v>
      </c>
      <c r="Z998" s="7">
        <v>2</v>
      </c>
      <c r="AA998" s="7">
        <v>133.65</v>
      </c>
      <c r="AB998" s="37">
        <v>267.3</v>
      </c>
      <c r="AC998" s="37">
        <v>267.3</v>
      </c>
    </row>
    <row r="999" spans="1:29" x14ac:dyDescent="0.2">
      <c r="A999" s="5" t="s">
        <v>2133</v>
      </c>
      <c r="B999" s="21" t="str">
        <f>VLOOKUP(A999,Sheet!B$3:G$2921,2,0)</f>
        <v>Болт сантехнічний10х100 мм</v>
      </c>
      <c r="C999" s="22" t="str">
        <f>VLOOKUP(A999,Sheet!B$3:G$2921,3,0)</f>
        <v>т</v>
      </c>
      <c r="D999" s="23">
        <v>5.2100000000000002E-3</v>
      </c>
      <c r="E999" s="24" t="e">
        <f>VLOOKUP(A999,N$3:S$1271,4,FALSE)</f>
        <v>#N/A</v>
      </c>
      <c r="F999" s="30">
        <f t="shared" si="90"/>
        <v>5.2100000000000002E-3</v>
      </c>
      <c r="G999" s="25">
        <f>VLOOKUP(A999,Sheet!B$3:G$2921,5,0)</f>
        <v>118614.53</v>
      </c>
      <c r="H999" s="24" t="e">
        <f>VLOOKUP(A999,N$3:S$1271,5,FALSE)</f>
        <v>#N/A</v>
      </c>
      <c r="I999" s="30">
        <f t="shared" si="91"/>
        <v>118614.53</v>
      </c>
      <c r="J999" s="25">
        <f>VLOOKUP(A999,Sheet!B$3:G$2921,6,0)</f>
        <v>142.34</v>
      </c>
      <c r="K999" s="26" t="e">
        <f t="shared" si="92"/>
        <v>#N/A</v>
      </c>
      <c r="L999" s="30">
        <f t="shared" si="93"/>
        <v>142.34</v>
      </c>
      <c r="N999" t="s">
        <v>4983</v>
      </c>
      <c r="O999" t="s">
        <v>4076</v>
      </c>
      <c r="P999" t="s">
        <v>35</v>
      </c>
      <c r="Q999">
        <v>2</v>
      </c>
      <c r="R999">
        <v>170.73</v>
      </c>
      <c r="S999">
        <v>341.46</v>
      </c>
      <c r="V999" t="str">
        <f t="shared" si="94"/>
        <v>С113-1607варіант6</v>
      </c>
      <c r="W999" t="e">
        <f t="shared" si="95"/>
        <v>#N/A</v>
      </c>
      <c r="X999" t="s">
        <v>4076</v>
      </c>
      <c r="Y999" s="7" t="s">
        <v>35</v>
      </c>
      <c r="Z999" s="7">
        <v>2</v>
      </c>
      <c r="AA999" s="7">
        <v>170.73</v>
      </c>
      <c r="AB999" s="37">
        <v>341.46</v>
      </c>
      <c r="AC999" s="37">
        <v>341.46</v>
      </c>
    </row>
    <row r="1000" spans="1:29" x14ac:dyDescent="0.2">
      <c r="A1000" s="5" t="s">
        <v>771</v>
      </c>
      <c r="B1000" s="21" t="str">
        <f>VLOOKUP(A1000,Sheet!B$3:G$2921,2,0)</f>
        <v>Кран різьбовий водорозбiрний на Ру до
1.0МПа та Т до 100_С DN 3/4"x1"  UKSPAR</v>
      </c>
      <c r="C1000" s="22" t="str">
        <f>VLOOKUP(A1000,Sheet!B$3:G$2921,3,0)</f>
        <v>шт</v>
      </c>
      <c r="D1000" s="23">
        <v>8</v>
      </c>
      <c r="E1000" s="24" t="e">
        <f>VLOOKUP(A1000,N$3:S$1271,4,FALSE)</f>
        <v>#N/A</v>
      </c>
      <c r="F1000" s="30">
        <f t="shared" si="90"/>
        <v>8</v>
      </c>
      <c r="G1000" s="25">
        <f>VLOOKUP(A1000,Sheet!B$3:G$2921,5,0)</f>
        <v>175.53</v>
      </c>
      <c r="H1000" s="24" t="e">
        <f>VLOOKUP(A1000,N$3:S$1271,5,FALSE)</f>
        <v>#N/A</v>
      </c>
      <c r="I1000" s="30">
        <f t="shared" si="91"/>
        <v>175.53</v>
      </c>
      <c r="J1000" s="25">
        <f>VLOOKUP(A1000,Sheet!B$3:G$2921,6,0)</f>
        <v>1404.24</v>
      </c>
      <c r="K1000" s="26" t="e">
        <f t="shared" si="92"/>
        <v>#N/A</v>
      </c>
      <c r="L1000" s="30">
        <f t="shared" si="93"/>
        <v>1404.24</v>
      </c>
      <c r="N1000" t="s">
        <v>4984</v>
      </c>
      <c r="O1000" t="s">
        <v>4077</v>
      </c>
      <c r="P1000" t="s">
        <v>35</v>
      </c>
      <c r="Q1000">
        <v>3</v>
      </c>
      <c r="R1000">
        <v>74.319999999999993</v>
      </c>
      <c r="S1000">
        <v>222.96</v>
      </c>
      <c r="V1000" t="str">
        <f t="shared" si="94"/>
        <v>С113-1608варіант4</v>
      </c>
      <c r="W1000" t="e">
        <f t="shared" si="95"/>
        <v>#N/A</v>
      </c>
      <c r="X1000" t="s">
        <v>4077</v>
      </c>
      <c r="Y1000" s="7" t="s">
        <v>35</v>
      </c>
      <c r="Z1000" s="7">
        <v>3</v>
      </c>
      <c r="AA1000" s="7">
        <v>74.319999999999993</v>
      </c>
      <c r="AB1000" s="37">
        <v>222.96</v>
      </c>
      <c r="AC1000" s="37">
        <v>222.96</v>
      </c>
    </row>
    <row r="1001" spans="1:29" x14ac:dyDescent="0.2">
      <c r="A1001" s="5" t="s">
        <v>2741</v>
      </c>
      <c r="B1001" s="21" t="str">
        <f>VLOOKUP(A1001,Sheet!B$3:G$2921,2,0)</f>
        <v>Радiатор біметалевий плоский 3-секційний
РПД-1Д-500-3 ТОВ "ПРЕС" з пробками</v>
      </c>
      <c r="C1001" s="22" t="str">
        <f>VLOOKUP(A1001,Sheet!B$3:G$2921,3,0)</f>
        <v>шт</v>
      </c>
      <c r="D1001" s="23">
        <v>19</v>
      </c>
      <c r="E1001" s="24" t="e">
        <f>VLOOKUP(A1001,N$3:S$1271,4,FALSE)</f>
        <v>#N/A</v>
      </c>
      <c r="F1001" s="30">
        <f t="shared" si="90"/>
        <v>19</v>
      </c>
      <c r="G1001" s="25">
        <f>VLOOKUP(A1001,Sheet!B$3:G$2921,5,0)</f>
        <v>1064.21</v>
      </c>
      <c r="H1001" s="24" t="e">
        <f>VLOOKUP(A1001,N$3:S$1271,5,FALSE)</f>
        <v>#N/A</v>
      </c>
      <c r="I1001" s="30">
        <f t="shared" si="91"/>
        <v>1064.21</v>
      </c>
      <c r="J1001" s="25">
        <f>VLOOKUP(A1001,Sheet!B$3:G$2921,6,0)</f>
        <v>3192.63</v>
      </c>
      <c r="K1001" s="26" t="e">
        <f t="shared" si="92"/>
        <v>#N/A</v>
      </c>
      <c r="L1001" s="30">
        <f t="shared" si="93"/>
        <v>3192.63</v>
      </c>
      <c r="N1001" t="s">
        <v>789</v>
      </c>
      <c r="O1001" t="s">
        <v>4078</v>
      </c>
      <c r="P1001" t="s">
        <v>69</v>
      </c>
      <c r="Q1001">
        <v>59</v>
      </c>
      <c r="R1001">
        <v>23.27</v>
      </c>
      <c r="S1001">
        <v>1140.23</v>
      </c>
      <c r="V1001" s="33" t="str">
        <f t="shared" si="94"/>
        <v>С113-1681</v>
      </c>
      <c r="W1001" s="33" t="str">
        <f t="shared" si="95"/>
        <v>С113-1681</v>
      </c>
      <c r="X1001" s="33" t="s">
        <v>4078</v>
      </c>
      <c r="Y1001" s="34" t="s">
        <v>69</v>
      </c>
      <c r="Z1001" s="34">
        <v>59</v>
      </c>
      <c r="AA1001" s="34">
        <v>23.27</v>
      </c>
      <c r="AB1001" s="34">
        <v>1140.23</v>
      </c>
      <c r="AC1001" s="34">
        <v>0</v>
      </c>
    </row>
    <row r="1002" spans="1:29" x14ac:dyDescent="0.2">
      <c r="A1002" s="5" t="s">
        <v>2734</v>
      </c>
      <c r="B1002" s="21" t="str">
        <f>VLOOKUP(A1002,Sheet!B$3:G$2921,2,0)</f>
        <v>Клімат - панель довжиною 6 м EFFI (з
кришкою для з'єднання з теплоізоляцією)</v>
      </c>
      <c r="C1002" s="22" t="str">
        <f>VLOOKUP(A1002,Sheet!B$3:G$2921,3,0)</f>
        <v>шт</v>
      </c>
      <c r="D1002" s="23">
        <v>11</v>
      </c>
      <c r="E1002" s="24" t="e">
        <f>VLOOKUP(A1002,N$3:S$1271,4,FALSE)</f>
        <v>#N/A</v>
      </c>
      <c r="F1002" s="30">
        <f t="shared" si="90"/>
        <v>11</v>
      </c>
      <c r="G1002" s="25">
        <f>VLOOKUP(A1002,Sheet!B$3:G$2921,5,0)</f>
        <v>8211.8700000000008</v>
      </c>
      <c r="H1002" s="24" t="e">
        <f>VLOOKUP(A1002,N$3:S$1271,5,FALSE)</f>
        <v>#N/A</v>
      </c>
      <c r="I1002" s="30">
        <f t="shared" si="91"/>
        <v>8211.8700000000008</v>
      </c>
      <c r="J1002" s="25">
        <f>VLOOKUP(A1002,Sheet!B$3:G$2921,6,0)</f>
        <v>41059.35</v>
      </c>
      <c r="K1002" s="26" t="e">
        <f t="shared" si="92"/>
        <v>#N/A</v>
      </c>
      <c r="L1002" s="30">
        <f t="shared" si="93"/>
        <v>41059.35</v>
      </c>
      <c r="N1002" t="s">
        <v>4985</v>
      </c>
      <c r="O1002" t="s">
        <v>4079</v>
      </c>
      <c r="P1002" t="s">
        <v>69</v>
      </c>
      <c r="Q1002">
        <v>105</v>
      </c>
      <c r="R1002">
        <v>23.27</v>
      </c>
      <c r="S1002">
        <v>2443.35</v>
      </c>
      <c r="V1002" t="str">
        <f t="shared" si="94"/>
        <v>С113-1681варіант1</v>
      </c>
      <c r="W1002" t="e">
        <f t="shared" si="95"/>
        <v>#N/A</v>
      </c>
      <c r="X1002" t="s">
        <v>4079</v>
      </c>
      <c r="Y1002" s="7" t="s">
        <v>69</v>
      </c>
      <c r="Z1002" s="7">
        <v>105</v>
      </c>
      <c r="AA1002" s="7">
        <v>23.27</v>
      </c>
      <c r="AB1002" s="37">
        <v>2443.35</v>
      </c>
      <c r="AC1002" s="37">
        <v>2443.35</v>
      </c>
    </row>
    <row r="1003" spans="1:29" x14ac:dyDescent="0.2">
      <c r="A1003" s="5" t="s">
        <v>2592</v>
      </c>
      <c r="B1003" s="21" t="str">
        <f>VLOOKUP(A1003,Sheet!B$3:G$2921,2,0)</f>
        <v>Решітка ОРГ 400х350h, ф."ВЕНТС"</v>
      </c>
      <c r="C1003" s="22" t="str">
        <f>VLOOKUP(A1003,Sheet!B$3:G$2921,3,0)</f>
        <v>шт</v>
      </c>
      <c r="D1003" s="23">
        <v>4</v>
      </c>
      <c r="E1003" s="24" t="e">
        <f>VLOOKUP(A1003,N$3:S$1271,4,FALSE)</f>
        <v>#N/A</v>
      </c>
      <c r="F1003" s="30">
        <f t="shared" si="90"/>
        <v>4</v>
      </c>
      <c r="G1003" s="25">
        <f>VLOOKUP(A1003,Sheet!B$3:G$2921,5,0)</f>
        <v>547.69000000000005</v>
      </c>
      <c r="H1003" s="24" t="e">
        <f>VLOOKUP(A1003,N$3:S$1271,5,FALSE)</f>
        <v>#N/A</v>
      </c>
      <c r="I1003" s="30">
        <f t="shared" si="91"/>
        <v>547.69000000000005</v>
      </c>
      <c r="J1003" s="25">
        <f>VLOOKUP(A1003,Sheet!B$3:G$2921,6,0)</f>
        <v>2190.7600000000002</v>
      </c>
      <c r="K1003" s="26" t="e">
        <f t="shared" si="92"/>
        <v>#N/A</v>
      </c>
      <c r="L1003" s="30">
        <f t="shared" si="93"/>
        <v>2190.7600000000002</v>
      </c>
      <c r="N1003" t="s">
        <v>4986</v>
      </c>
      <c r="O1003" t="s">
        <v>4080</v>
      </c>
      <c r="P1003" t="s">
        <v>69</v>
      </c>
      <c r="Q1003">
        <v>100</v>
      </c>
      <c r="R1003">
        <v>57.39</v>
      </c>
      <c r="S1003">
        <v>5739</v>
      </c>
      <c r="V1003" t="str">
        <f t="shared" si="94"/>
        <v>С113-1681варіант4</v>
      </c>
      <c r="W1003" t="e">
        <f t="shared" si="95"/>
        <v>#N/A</v>
      </c>
      <c r="X1003" t="s">
        <v>4080</v>
      </c>
      <c r="Y1003" s="7" t="s">
        <v>69</v>
      </c>
      <c r="Z1003" s="7">
        <v>100</v>
      </c>
      <c r="AA1003" s="7">
        <v>57.39</v>
      </c>
      <c r="AB1003" s="37">
        <v>5739</v>
      </c>
      <c r="AC1003" s="37">
        <v>5739</v>
      </c>
    </row>
    <row r="1004" spans="1:29" x14ac:dyDescent="0.2">
      <c r="A1004" s="5" t="s">
        <v>2593</v>
      </c>
      <c r="B1004" s="21" t="str">
        <f>VLOOKUP(A1004,Sheet!B$3:G$2921,2,0)</f>
        <v>Решітка ОРГ 350х350h, ф."ВЕНТС"</v>
      </c>
      <c r="C1004" s="22" t="str">
        <f>VLOOKUP(A1004,Sheet!B$3:G$2921,3,0)</f>
        <v>шт</v>
      </c>
      <c r="D1004" s="23">
        <v>8</v>
      </c>
      <c r="E1004" s="24" t="e">
        <f>VLOOKUP(A1004,N$3:S$1271,4,FALSE)</f>
        <v>#N/A</v>
      </c>
      <c r="F1004" s="30">
        <f t="shared" si="90"/>
        <v>8</v>
      </c>
      <c r="G1004" s="25">
        <f>VLOOKUP(A1004,Sheet!B$3:G$2921,5,0)</f>
        <v>457.49</v>
      </c>
      <c r="H1004" s="24" t="e">
        <f>VLOOKUP(A1004,N$3:S$1271,5,FALSE)</f>
        <v>#N/A</v>
      </c>
      <c r="I1004" s="30">
        <f t="shared" si="91"/>
        <v>457.49</v>
      </c>
      <c r="J1004" s="25">
        <f>VLOOKUP(A1004,Sheet!B$3:G$2921,6,0)</f>
        <v>3659.92</v>
      </c>
      <c r="K1004" s="26" t="e">
        <f t="shared" si="92"/>
        <v>#N/A</v>
      </c>
      <c r="L1004" s="30">
        <f t="shared" si="93"/>
        <v>3659.92</v>
      </c>
      <c r="N1004" t="s">
        <v>4987</v>
      </c>
      <c r="O1004" t="s">
        <v>4081</v>
      </c>
      <c r="P1004" t="s">
        <v>69</v>
      </c>
      <c r="Q1004">
        <v>24</v>
      </c>
      <c r="R1004">
        <v>37.299999999999997</v>
      </c>
      <c r="S1004">
        <v>895.2</v>
      </c>
      <c r="V1004" t="str">
        <f t="shared" si="94"/>
        <v>С113-1682варіант1</v>
      </c>
      <c r="W1004" t="e">
        <f t="shared" si="95"/>
        <v>#N/A</v>
      </c>
      <c r="X1004" t="s">
        <v>4081</v>
      </c>
      <c r="Y1004" s="7" t="s">
        <v>69</v>
      </c>
      <c r="Z1004" s="7">
        <v>24</v>
      </c>
      <c r="AA1004" s="7">
        <v>37.299999999999997</v>
      </c>
      <c r="AB1004" s="37">
        <v>895.2</v>
      </c>
      <c r="AC1004" s="37">
        <v>895.2</v>
      </c>
    </row>
    <row r="1005" spans="1:29" x14ac:dyDescent="0.2">
      <c r="A1005" s="5" t="s">
        <v>773</v>
      </c>
      <c r="B1005" s="21" t="str">
        <f>VLOOKUP(A1005,Sheet!B$3:G$2921,2,0)</f>
        <v>Рукав гумовий напірний з текстильним
каркасом, з комбінованою тканиною для
внутрішнього поливального крану, Ру до 1,0
МПа,   L=5м, дiаметр 25 мм</v>
      </c>
      <c r="C1005" s="22" t="str">
        <f>VLOOKUP(A1005,Sheet!B$3:G$2921,3,0)</f>
        <v>м</v>
      </c>
      <c r="D1005" s="23">
        <v>35</v>
      </c>
      <c r="E1005" s="24" t="e">
        <f>VLOOKUP(A1005,N$3:S$1271,4,FALSE)</f>
        <v>#N/A</v>
      </c>
      <c r="F1005" s="30">
        <f t="shared" si="90"/>
        <v>35</v>
      </c>
      <c r="G1005" s="25">
        <f>VLOOKUP(A1005,Sheet!B$3:G$2921,5,0)</f>
        <v>124.98</v>
      </c>
      <c r="H1005" s="24" t="e">
        <f>VLOOKUP(A1005,N$3:S$1271,5,FALSE)</f>
        <v>#N/A</v>
      </c>
      <c r="I1005" s="30">
        <f t="shared" si="91"/>
        <v>124.98</v>
      </c>
      <c r="J1005" s="25">
        <f>VLOOKUP(A1005,Sheet!B$3:G$2921,6,0)</f>
        <v>1874.7</v>
      </c>
      <c r="K1005" s="26" t="e">
        <f t="shared" si="92"/>
        <v>#N/A</v>
      </c>
      <c r="L1005" s="30">
        <f t="shared" si="93"/>
        <v>1874.7</v>
      </c>
      <c r="N1005" t="s">
        <v>4988</v>
      </c>
      <c r="O1005" t="s">
        <v>4082</v>
      </c>
      <c r="P1005" t="s">
        <v>69</v>
      </c>
      <c r="Q1005">
        <v>24</v>
      </c>
      <c r="R1005">
        <v>82.38</v>
      </c>
      <c r="S1005">
        <v>1977.12</v>
      </c>
      <c r="V1005" t="str">
        <f t="shared" si="94"/>
        <v>С113-1682варіант4</v>
      </c>
      <c r="W1005" t="e">
        <f t="shared" si="95"/>
        <v>#N/A</v>
      </c>
      <c r="X1005" t="s">
        <v>4082</v>
      </c>
      <c r="Y1005" s="7" t="s">
        <v>69</v>
      </c>
      <c r="Z1005" s="7">
        <v>24</v>
      </c>
      <c r="AA1005" s="7">
        <v>82.38</v>
      </c>
      <c r="AB1005" s="37">
        <v>1977.12</v>
      </c>
      <c r="AC1005" s="37">
        <v>1977.12</v>
      </c>
    </row>
    <row r="1006" spans="1:29" x14ac:dyDescent="0.2">
      <c r="A1006" s="5" t="s">
        <v>2751</v>
      </c>
      <c r="B1006" s="21" t="str">
        <f>VLOOKUP(A1006,Sheet!B$3:G$2921,2,0)</f>
        <v>Вентилятор канальний L=270 м3/год, Р=160
Па, з електродвигуном N=0,072 кВт, n=2360
об/хв СК 125 С "OSTBERG" у комплекті з   
регулятором   швидкості VRS 0,5 U</v>
      </c>
      <c r="C1006" s="22" t="str">
        <f>VLOOKUP(A1006,Sheet!B$3:G$2921,3,0)</f>
        <v>шт</v>
      </c>
      <c r="D1006" s="23">
        <v>8</v>
      </c>
      <c r="E1006" s="24" t="e">
        <f>VLOOKUP(A1006,N$3:S$1271,4,FALSE)</f>
        <v>#N/A</v>
      </c>
      <c r="F1006" s="30">
        <f t="shared" si="90"/>
        <v>8</v>
      </c>
      <c r="G1006" s="25">
        <f>VLOOKUP(A1006,Sheet!B$3:G$2921,5,0)</f>
        <v>3787.26</v>
      </c>
      <c r="H1006" s="24" t="e">
        <f>VLOOKUP(A1006,N$3:S$1271,5,FALSE)</f>
        <v>#N/A</v>
      </c>
      <c r="I1006" s="30">
        <f t="shared" si="91"/>
        <v>3787.26</v>
      </c>
      <c r="J1006" s="25">
        <f>VLOOKUP(A1006,Sheet!B$3:G$2921,6,0)</f>
        <v>3787.26</v>
      </c>
      <c r="K1006" s="26" t="e">
        <f t="shared" si="92"/>
        <v>#N/A</v>
      </c>
      <c r="L1006" s="30">
        <f t="shared" si="93"/>
        <v>3787.26</v>
      </c>
      <c r="N1006" t="s">
        <v>4989</v>
      </c>
      <c r="O1006" t="s">
        <v>4083</v>
      </c>
      <c r="P1006" t="s">
        <v>69</v>
      </c>
      <c r="Q1006">
        <v>300</v>
      </c>
      <c r="R1006">
        <v>161.16999999999999</v>
      </c>
      <c r="S1006">
        <v>3223.4</v>
      </c>
      <c r="V1006" t="str">
        <f t="shared" si="94"/>
        <v>С113-1682варіант7</v>
      </c>
      <c r="W1006" t="e">
        <f t="shared" si="95"/>
        <v>#N/A</v>
      </c>
      <c r="X1006" t="s">
        <v>4083</v>
      </c>
      <c r="Y1006" s="7" t="s">
        <v>69</v>
      </c>
      <c r="Z1006" s="7">
        <v>300</v>
      </c>
      <c r="AA1006" s="7">
        <v>161.16999999999999</v>
      </c>
      <c r="AB1006" s="37">
        <v>3223.4</v>
      </c>
      <c r="AC1006" s="37">
        <v>3223.4</v>
      </c>
    </row>
    <row r="1007" spans="1:29" x14ac:dyDescent="0.2">
      <c r="A1007" s="5" t="s">
        <v>842</v>
      </c>
      <c r="B1007" s="21" t="str">
        <f>VLOOKUP(A1007,Sheet!B$3:G$2921,2,0)</f>
        <v>Змiшувач для душу двухрукояточний з
підводками в роздільних отворах настінний,
з душовою сiткою на гнучкому шлангу  Зм-
ДшДРНШл</v>
      </c>
      <c r="C1007" s="22" t="str">
        <f>VLOOKUP(A1007,Sheet!B$3:G$2921,3,0)</f>
        <v>комплект</v>
      </c>
      <c r="D1007" s="23">
        <v>16</v>
      </c>
      <c r="E1007" s="24" t="e">
        <f>VLOOKUP(A1007,N$3:S$1271,4,FALSE)</f>
        <v>#N/A</v>
      </c>
      <c r="F1007" s="30">
        <f t="shared" si="90"/>
        <v>16</v>
      </c>
      <c r="G1007" s="25">
        <f>VLOOKUP(A1007,Sheet!B$3:G$2921,5,0)</f>
        <v>762.24</v>
      </c>
      <c r="H1007" s="24" t="e">
        <f>VLOOKUP(A1007,N$3:S$1271,5,FALSE)</f>
        <v>#N/A</v>
      </c>
      <c r="I1007" s="30">
        <f t="shared" si="91"/>
        <v>762.24</v>
      </c>
      <c r="J1007" s="25">
        <f>VLOOKUP(A1007,Sheet!B$3:G$2921,6,0)</f>
        <v>12195.84</v>
      </c>
      <c r="K1007" s="26" t="e">
        <f t="shared" si="92"/>
        <v>#N/A</v>
      </c>
      <c r="L1007" s="30">
        <f t="shared" si="93"/>
        <v>12195.84</v>
      </c>
      <c r="N1007" t="s">
        <v>4990</v>
      </c>
      <c r="O1007" t="s">
        <v>4084</v>
      </c>
      <c r="P1007" t="s">
        <v>69</v>
      </c>
      <c r="Q1007">
        <v>244</v>
      </c>
      <c r="R1007">
        <v>111.19</v>
      </c>
      <c r="S1007">
        <v>444.76</v>
      </c>
      <c r="V1007" t="str">
        <f t="shared" si="94"/>
        <v>С113-1682варіант8</v>
      </c>
      <c r="W1007" t="e">
        <f t="shared" si="95"/>
        <v>#N/A</v>
      </c>
      <c r="X1007" t="s">
        <v>4084</v>
      </c>
      <c r="Y1007" s="7" t="s">
        <v>69</v>
      </c>
      <c r="Z1007" s="7">
        <v>244</v>
      </c>
      <c r="AA1007" s="7">
        <v>111.19</v>
      </c>
      <c r="AB1007" s="37">
        <v>444.76</v>
      </c>
      <c r="AC1007" s="37">
        <v>444.76</v>
      </c>
    </row>
    <row r="1008" spans="1:29" x14ac:dyDescent="0.2">
      <c r="A1008" s="5" t="s">
        <v>840</v>
      </c>
      <c r="B1008" s="21" t="str">
        <f>VLOOKUP(A1008,Sheet!B$3:G$2921,2,0)</f>
        <v>Змiшувач для умивальника,
однорукояточний центральний набортний,
злив з аератором Зм-УмОЦБА</v>
      </c>
      <c r="C1008" s="22" t="str">
        <f>VLOOKUP(A1008,Sheet!B$3:G$2921,3,0)</f>
        <v>комплект</v>
      </c>
      <c r="D1008" s="23">
        <v>8</v>
      </c>
      <c r="E1008" s="24" t="e">
        <f>VLOOKUP(A1008,N$3:S$1271,4,FALSE)</f>
        <v>#N/A</v>
      </c>
      <c r="F1008" s="30">
        <f t="shared" si="90"/>
        <v>8</v>
      </c>
      <c r="G1008" s="25">
        <f>VLOOKUP(A1008,Sheet!B$3:G$2921,5,0)</f>
        <v>1451.1</v>
      </c>
      <c r="H1008" s="24" t="e">
        <f>VLOOKUP(A1008,N$3:S$1271,5,FALSE)</f>
        <v>#N/A</v>
      </c>
      <c r="I1008" s="30">
        <f t="shared" si="91"/>
        <v>1451.1</v>
      </c>
      <c r="J1008" s="25">
        <f>VLOOKUP(A1008,Sheet!B$3:G$2921,6,0)</f>
        <v>11608.8</v>
      </c>
      <c r="K1008" s="26" t="e">
        <f t="shared" si="92"/>
        <v>#N/A</v>
      </c>
      <c r="L1008" s="30">
        <f t="shared" si="93"/>
        <v>11608.8</v>
      </c>
      <c r="N1008" t="s">
        <v>804</v>
      </c>
      <c r="O1008" t="s">
        <v>4085</v>
      </c>
      <c r="P1008" t="s">
        <v>69</v>
      </c>
      <c r="Q1008">
        <v>24</v>
      </c>
      <c r="R1008">
        <v>65.55</v>
      </c>
      <c r="S1008">
        <v>1573.2</v>
      </c>
      <c r="V1008" s="33" t="str">
        <f t="shared" si="94"/>
        <v>С113-1683</v>
      </c>
      <c r="W1008" s="33" t="str">
        <f t="shared" si="95"/>
        <v>С113-1683</v>
      </c>
      <c r="X1008" s="33" t="s">
        <v>4085</v>
      </c>
      <c r="Y1008" s="34" t="s">
        <v>69</v>
      </c>
      <c r="Z1008" s="34">
        <v>24</v>
      </c>
      <c r="AA1008" s="34">
        <v>65.55</v>
      </c>
      <c r="AB1008" s="34">
        <v>1573.2</v>
      </c>
      <c r="AC1008" s="34">
        <v>0</v>
      </c>
    </row>
    <row r="1009" spans="1:29" x14ac:dyDescent="0.2">
      <c r="A1009" s="5" t="s">
        <v>872</v>
      </c>
      <c r="B1009" s="21" t="str">
        <f>VLOOKUP(A1009,Sheet!B$3:G$2921,2,0)</f>
        <v>Умивальник керамічний овальний другої
величини в комплекті з сифоном пляшковим
пластмасовим Ум Ов 2 вп бС</v>
      </c>
      <c r="C1009" s="22" t="str">
        <f>VLOOKUP(A1009,Sheet!B$3:G$2921,3,0)</f>
        <v>комплект</v>
      </c>
      <c r="D1009" s="23">
        <v>8</v>
      </c>
      <c r="E1009" s="24" t="e">
        <f>VLOOKUP(A1009,N$3:S$1271,4,FALSE)</f>
        <v>#N/A</v>
      </c>
      <c r="F1009" s="30">
        <f t="shared" si="90"/>
        <v>8</v>
      </c>
      <c r="G1009" s="25">
        <f>VLOOKUP(A1009,Sheet!B$3:G$2921,5,0)</f>
        <v>1455.02</v>
      </c>
      <c r="H1009" s="24" t="e">
        <f>VLOOKUP(A1009,N$3:S$1271,5,FALSE)</f>
        <v>#N/A</v>
      </c>
      <c r="I1009" s="30">
        <f t="shared" si="91"/>
        <v>1455.02</v>
      </c>
      <c r="J1009" s="25">
        <f>VLOOKUP(A1009,Sheet!B$3:G$2921,6,0)</f>
        <v>11640.16</v>
      </c>
      <c r="K1009" s="26" t="e">
        <f t="shared" si="92"/>
        <v>#N/A</v>
      </c>
      <c r="L1009" s="30">
        <f t="shared" si="93"/>
        <v>11640.16</v>
      </c>
      <c r="N1009" t="s">
        <v>4991</v>
      </c>
      <c r="O1009" t="s">
        <v>4086</v>
      </c>
      <c r="P1009" t="s">
        <v>69</v>
      </c>
      <c r="Q1009">
        <v>105</v>
      </c>
      <c r="R1009">
        <v>125.29</v>
      </c>
      <c r="S1009">
        <v>4385.1499999999996</v>
      </c>
      <c r="V1009" t="str">
        <f t="shared" si="94"/>
        <v>С113-1683варіант1</v>
      </c>
      <c r="W1009" t="e">
        <f t="shared" si="95"/>
        <v>#N/A</v>
      </c>
      <c r="X1009" t="s">
        <v>4086</v>
      </c>
      <c r="Y1009" s="7" t="s">
        <v>69</v>
      </c>
      <c r="Z1009" s="7">
        <v>105</v>
      </c>
      <c r="AA1009" s="7">
        <v>125.29</v>
      </c>
      <c r="AB1009" s="37">
        <v>4385.1499999999996</v>
      </c>
      <c r="AC1009" s="37">
        <v>4385.1499999999996</v>
      </c>
    </row>
    <row r="1010" spans="1:29" x14ac:dyDescent="0.2">
      <c r="A1010" s="5" t="s">
        <v>876</v>
      </c>
      <c r="B1010" s="21" t="str">
        <f>VLOOKUP(A1010,Sheet!B$3:G$2921,2,0)</f>
        <v>Унiтаз тарілчастий із суцiльновiдлитою
поличкою з косим випуском з 4-мя отворами
для кріплення до підлоги (у комплекті із  
змивним   керамічним бачком, гумовою
манжетою, арматурою кріплення) Ун ТС 2</v>
      </c>
      <c r="C1010" s="22" t="str">
        <f>VLOOKUP(A1010,Sheet!B$3:G$2921,3,0)</f>
        <v>шт</v>
      </c>
      <c r="D1010" s="23">
        <v>6</v>
      </c>
      <c r="E1010" s="24" t="e">
        <f>VLOOKUP(A1010,N$3:S$1271,4,FALSE)</f>
        <v>#N/A</v>
      </c>
      <c r="F1010" s="30">
        <f t="shared" si="90"/>
        <v>6</v>
      </c>
      <c r="G1010" s="25">
        <f>VLOOKUP(A1010,Sheet!B$3:G$2921,5,0)</f>
        <v>2673.04</v>
      </c>
      <c r="H1010" s="24" t="e">
        <f>VLOOKUP(A1010,N$3:S$1271,5,FALSE)</f>
        <v>#N/A</v>
      </c>
      <c r="I1010" s="30">
        <f t="shared" si="91"/>
        <v>2673.04</v>
      </c>
      <c r="J1010" s="25">
        <f>VLOOKUP(A1010,Sheet!B$3:G$2921,6,0)</f>
        <v>16038.24</v>
      </c>
      <c r="K1010" s="26" t="e">
        <f t="shared" si="92"/>
        <v>#N/A</v>
      </c>
      <c r="L1010" s="30">
        <f t="shared" si="93"/>
        <v>16038.24</v>
      </c>
      <c r="N1010" t="s">
        <v>4992</v>
      </c>
      <c r="O1010" t="s">
        <v>4087</v>
      </c>
      <c r="P1010" t="s">
        <v>69</v>
      </c>
      <c r="Q1010">
        <v>220</v>
      </c>
      <c r="R1010">
        <v>244.1</v>
      </c>
      <c r="S1010">
        <v>53702</v>
      </c>
      <c r="V1010" t="str">
        <f t="shared" si="94"/>
        <v>С113-1683варіант3</v>
      </c>
      <c r="W1010" t="e">
        <f t="shared" si="95"/>
        <v>#N/A</v>
      </c>
      <c r="X1010" t="s">
        <v>4087</v>
      </c>
      <c r="Y1010" s="7" t="s">
        <v>69</v>
      </c>
      <c r="Z1010" s="7">
        <v>220</v>
      </c>
      <c r="AA1010" s="7">
        <v>244.1</v>
      </c>
      <c r="AB1010" s="37">
        <v>53702</v>
      </c>
      <c r="AC1010" s="37">
        <v>53702</v>
      </c>
    </row>
    <row r="1011" spans="1:29" x14ac:dyDescent="0.2">
      <c r="A1011" s="5" t="s">
        <v>2875</v>
      </c>
      <c r="B1011" s="21" t="str">
        <f>VLOOKUP(A1011,Sheet!B$3:G$2921,2,0)</f>
        <v>Фланець d=250 з &lt; 25х25х2,5</v>
      </c>
      <c r="C1011" s="22" t="str">
        <f>VLOOKUP(A1011,Sheet!B$3:G$2921,3,0)</f>
        <v>шт</v>
      </c>
      <c r="D1011" s="23">
        <v>4</v>
      </c>
      <c r="E1011" s="24" t="e">
        <f>VLOOKUP(A1011,N$3:S$1271,4,FALSE)</f>
        <v>#N/A</v>
      </c>
      <c r="F1011" s="30">
        <f t="shared" si="90"/>
        <v>4</v>
      </c>
      <c r="G1011" s="25">
        <f>VLOOKUP(A1011,Sheet!B$3:G$2921,5,0)</f>
        <v>58.59</v>
      </c>
      <c r="H1011" s="24" t="e">
        <f>VLOOKUP(A1011,N$3:S$1271,5,FALSE)</f>
        <v>#N/A</v>
      </c>
      <c r="I1011" s="30">
        <f t="shared" si="91"/>
        <v>58.59</v>
      </c>
      <c r="J1011" s="25">
        <f>VLOOKUP(A1011,Sheet!B$3:G$2921,6,0)</f>
        <v>234.36</v>
      </c>
      <c r="K1011" s="26" t="e">
        <f t="shared" si="92"/>
        <v>#N/A</v>
      </c>
      <c r="L1011" s="30">
        <f t="shared" si="93"/>
        <v>234.36</v>
      </c>
      <c r="N1011" t="s">
        <v>815</v>
      </c>
      <c r="O1011" t="s">
        <v>4088</v>
      </c>
      <c r="P1011" t="s">
        <v>69</v>
      </c>
      <c r="Q1011">
        <v>14</v>
      </c>
      <c r="R1011">
        <v>101.31</v>
      </c>
      <c r="S1011">
        <v>1418.34</v>
      </c>
      <c r="V1011" s="33" t="str">
        <f t="shared" si="94"/>
        <v>С113-1684</v>
      </c>
      <c r="W1011" s="33" t="str">
        <f t="shared" si="95"/>
        <v>С113-1684</v>
      </c>
      <c r="X1011" s="33" t="s">
        <v>4088</v>
      </c>
      <c r="Y1011" s="34" t="s">
        <v>69</v>
      </c>
      <c r="Z1011" s="34">
        <v>14</v>
      </c>
      <c r="AA1011" s="34">
        <v>101.31</v>
      </c>
      <c r="AB1011" s="34">
        <v>1418.34</v>
      </c>
      <c r="AC1011" s="34">
        <v>0</v>
      </c>
    </row>
    <row r="1012" spans="1:29" x14ac:dyDescent="0.2">
      <c r="A1012" s="5" t="s">
        <v>2876</v>
      </c>
      <c r="B1012" s="21" t="str">
        <f>VLOOKUP(A1012,Sheet!B$3:G$2921,2,0)</f>
        <v>Фланець d=400 з &lt; 25х25х2,5</v>
      </c>
      <c r="C1012" s="22" t="str">
        <f>VLOOKUP(A1012,Sheet!B$3:G$2921,3,0)</f>
        <v>шт</v>
      </c>
      <c r="D1012" s="23">
        <v>4</v>
      </c>
      <c r="E1012" s="24" t="e">
        <f>VLOOKUP(A1012,N$3:S$1271,4,FALSE)</f>
        <v>#N/A</v>
      </c>
      <c r="F1012" s="30">
        <f t="shared" si="90"/>
        <v>4</v>
      </c>
      <c r="G1012" s="25">
        <f>VLOOKUP(A1012,Sheet!B$3:G$2921,5,0)</f>
        <v>98.19</v>
      </c>
      <c r="H1012" s="24" t="e">
        <f>VLOOKUP(A1012,N$3:S$1271,5,FALSE)</f>
        <v>#N/A</v>
      </c>
      <c r="I1012" s="30">
        <f t="shared" si="91"/>
        <v>98.19</v>
      </c>
      <c r="J1012" s="25">
        <f>VLOOKUP(A1012,Sheet!B$3:G$2921,6,0)</f>
        <v>392.76</v>
      </c>
      <c r="K1012" s="26" t="e">
        <f t="shared" si="92"/>
        <v>#N/A</v>
      </c>
      <c r="L1012" s="30">
        <f t="shared" si="93"/>
        <v>392.76</v>
      </c>
      <c r="N1012" t="s">
        <v>4993</v>
      </c>
      <c r="O1012" t="s">
        <v>4089</v>
      </c>
      <c r="P1012" t="s">
        <v>69</v>
      </c>
      <c r="Q1012">
        <v>34</v>
      </c>
      <c r="R1012">
        <v>173.36</v>
      </c>
      <c r="S1012">
        <v>2947.12</v>
      </c>
      <c r="V1012" t="str">
        <f t="shared" si="94"/>
        <v>С113-1684варіант1</v>
      </c>
      <c r="W1012" t="e">
        <f t="shared" si="95"/>
        <v>#N/A</v>
      </c>
      <c r="X1012" t="s">
        <v>4089</v>
      </c>
      <c r="Y1012" s="7" t="s">
        <v>69</v>
      </c>
      <c r="Z1012" s="7">
        <v>34</v>
      </c>
      <c r="AA1012" s="7">
        <v>173.36</v>
      </c>
      <c r="AB1012" s="37">
        <v>2947.12</v>
      </c>
      <c r="AC1012" s="37">
        <v>2947.12</v>
      </c>
    </row>
    <row r="1013" spans="1:29" x14ac:dyDescent="0.2">
      <c r="A1013" s="5" t="s">
        <v>757</v>
      </c>
      <c r="B1013" s="21" t="str">
        <f>VLOOKUP(A1013,Sheet!B$3:G$2921,2,0)</f>
        <v>Фланцi плоскi приварнi iз сталi ВСт3сп2,
ВСт3сп3, тиск 1,0 МПа [10 кгс/см2], дiаметр
50 мм</v>
      </c>
      <c r="C1013" s="22" t="str">
        <f>VLOOKUP(A1013,Sheet!B$3:G$2921,3,0)</f>
        <v>шт</v>
      </c>
      <c r="D1013" s="23">
        <v>2</v>
      </c>
      <c r="E1013" s="24" t="e">
        <f>VLOOKUP(A1013,N$3:S$1271,4,FALSE)</f>
        <v>#N/A</v>
      </c>
      <c r="F1013" s="30">
        <f t="shared" si="90"/>
        <v>2</v>
      </c>
      <c r="G1013" s="25">
        <f>VLOOKUP(A1013,Sheet!B$3:G$2921,5,0)</f>
        <v>254.44</v>
      </c>
      <c r="H1013" s="24" t="e">
        <f>VLOOKUP(A1013,N$3:S$1271,5,FALSE)</f>
        <v>#N/A</v>
      </c>
      <c r="I1013" s="30">
        <f t="shared" si="91"/>
        <v>254.44</v>
      </c>
      <c r="J1013" s="25">
        <f>VLOOKUP(A1013,Sheet!B$3:G$2921,6,0)</f>
        <v>508.88</v>
      </c>
      <c r="K1013" s="26" t="e">
        <f t="shared" si="92"/>
        <v>#N/A</v>
      </c>
      <c r="L1013" s="30">
        <f t="shared" si="93"/>
        <v>508.88</v>
      </c>
      <c r="N1013" t="s">
        <v>4994</v>
      </c>
      <c r="O1013" t="s">
        <v>4090</v>
      </c>
      <c r="P1013" t="s">
        <v>69</v>
      </c>
      <c r="Q1013">
        <v>220</v>
      </c>
      <c r="R1013">
        <v>349.87</v>
      </c>
      <c r="S1013">
        <v>76971.399999999994</v>
      </c>
      <c r="V1013" t="str">
        <f t="shared" si="94"/>
        <v>С113-1684варіант3</v>
      </c>
      <c r="W1013" t="e">
        <f t="shared" si="95"/>
        <v>#N/A</v>
      </c>
      <c r="X1013" t="s">
        <v>4090</v>
      </c>
      <c r="Y1013" s="7" t="s">
        <v>69</v>
      </c>
      <c r="Z1013" s="7">
        <v>220</v>
      </c>
      <c r="AA1013" s="7">
        <v>349.87</v>
      </c>
      <c r="AB1013" s="37">
        <v>76971.399999999994</v>
      </c>
      <c r="AC1013" s="37">
        <v>76971.399999999994</v>
      </c>
    </row>
    <row r="1014" spans="1:29" x14ac:dyDescent="0.2">
      <c r="A1014" s="5" t="s">
        <v>2114</v>
      </c>
      <c r="B1014" s="21" t="str">
        <f>VLOOKUP(A1014,Sheet!B$3:G$2921,2,0)</f>
        <v>Фланець сталевий вільний тиск до 1,0 МПа
ГОСТ 12822-80  д= 100 мм</v>
      </c>
      <c r="C1014" s="22" t="str">
        <f>VLOOKUP(A1014,Sheet!B$3:G$2921,3,0)</f>
        <v>шт</v>
      </c>
      <c r="D1014" s="23">
        <v>6</v>
      </c>
      <c r="E1014" s="24" t="e">
        <f>VLOOKUP(A1014,N$3:S$1271,4,FALSE)</f>
        <v>#N/A</v>
      </c>
      <c r="F1014" s="30">
        <f t="shared" si="90"/>
        <v>6</v>
      </c>
      <c r="G1014" s="25">
        <f>VLOOKUP(A1014,Sheet!B$3:G$2921,5,0)</f>
        <v>376.44</v>
      </c>
      <c r="H1014" s="24" t="e">
        <f>VLOOKUP(A1014,N$3:S$1271,5,FALSE)</f>
        <v>#N/A</v>
      </c>
      <c r="I1014" s="30">
        <f t="shared" si="91"/>
        <v>376.44</v>
      </c>
      <c r="J1014" s="25">
        <f>VLOOKUP(A1014,Sheet!B$3:G$2921,6,0)</f>
        <v>376.44</v>
      </c>
      <c r="K1014" s="26" t="e">
        <f t="shared" si="92"/>
        <v>#N/A</v>
      </c>
      <c r="L1014" s="30">
        <f t="shared" si="93"/>
        <v>376.44</v>
      </c>
      <c r="N1014" t="s">
        <v>4995</v>
      </c>
      <c r="O1014" t="s">
        <v>4091</v>
      </c>
      <c r="P1014" t="s">
        <v>69</v>
      </c>
      <c r="Q1014">
        <v>10</v>
      </c>
      <c r="R1014">
        <v>529.75</v>
      </c>
      <c r="S1014">
        <v>5297.5</v>
      </c>
      <c r="V1014" t="str">
        <f t="shared" si="94"/>
        <v>С113-1685варіант2</v>
      </c>
      <c r="W1014" t="e">
        <f t="shared" si="95"/>
        <v>#N/A</v>
      </c>
      <c r="X1014" t="s">
        <v>4091</v>
      </c>
      <c r="Y1014" s="7" t="s">
        <v>69</v>
      </c>
      <c r="Z1014" s="7">
        <v>10</v>
      </c>
      <c r="AA1014" s="7">
        <v>529.75</v>
      </c>
      <c r="AB1014" s="37">
        <v>5297.5</v>
      </c>
      <c r="AC1014" s="37">
        <v>5297.5</v>
      </c>
    </row>
    <row r="1015" spans="1:29" x14ac:dyDescent="0.2">
      <c r="A1015" s="5" t="s">
        <v>2193</v>
      </c>
      <c r="B1015" s="21" t="str">
        <f>VLOOKUP(A1015,Sheet!B$3:G$2921,2,0)</f>
        <v>Фланець сталевий плоский приварний із
з"єднувальним виступом для води, тиском
до 1,0 МПа,  дiаметр 150 мм</v>
      </c>
      <c r="C1015" s="22" t="str">
        <f>VLOOKUP(A1015,Sheet!B$3:G$2921,3,0)</f>
        <v>шт</v>
      </c>
      <c r="D1015" s="23">
        <v>1</v>
      </c>
      <c r="E1015" s="24" t="e">
        <f>VLOOKUP(A1015,N$3:S$1271,4,FALSE)</f>
        <v>#N/A</v>
      </c>
      <c r="F1015" s="30">
        <f t="shared" si="90"/>
        <v>1</v>
      </c>
      <c r="G1015" s="25">
        <f>VLOOKUP(A1015,Sheet!B$3:G$2921,5,0)</f>
        <v>595.79999999999995</v>
      </c>
      <c r="H1015" s="24" t="e">
        <f>VLOOKUP(A1015,N$3:S$1271,5,FALSE)</f>
        <v>#N/A</v>
      </c>
      <c r="I1015" s="30">
        <f t="shared" si="91"/>
        <v>595.79999999999995</v>
      </c>
      <c r="J1015" s="25">
        <f>VLOOKUP(A1015,Sheet!B$3:G$2921,6,0)</f>
        <v>595.79999999999995</v>
      </c>
      <c r="K1015" s="26" t="e">
        <f t="shared" si="92"/>
        <v>#N/A</v>
      </c>
      <c r="L1015" s="30">
        <f t="shared" si="93"/>
        <v>595.79999999999995</v>
      </c>
      <c r="N1015" t="s">
        <v>4996</v>
      </c>
      <c r="O1015" t="s">
        <v>4092</v>
      </c>
      <c r="P1015" t="s">
        <v>69</v>
      </c>
      <c r="Q1015">
        <v>200</v>
      </c>
      <c r="R1015">
        <v>791.64</v>
      </c>
      <c r="S1015">
        <v>158328</v>
      </c>
      <c r="V1015" t="str">
        <f t="shared" si="94"/>
        <v>С113-1686варіант2</v>
      </c>
      <c r="W1015" t="e">
        <f t="shared" si="95"/>
        <v>#N/A</v>
      </c>
      <c r="X1015" t="s">
        <v>4092</v>
      </c>
      <c r="Y1015" s="7" t="s">
        <v>69</v>
      </c>
      <c r="Z1015" s="7">
        <v>200</v>
      </c>
      <c r="AA1015" s="7">
        <v>791.64</v>
      </c>
      <c r="AB1015" s="37">
        <v>158328</v>
      </c>
      <c r="AC1015" s="37">
        <v>158328</v>
      </c>
    </row>
    <row r="1016" spans="1:29" x14ac:dyDescent="0.2">
      <c r="A1016" s="5" t="s">
        <v>2657</v>
      </c>
      <c r="B1016" s="21" t="str">
        <f>VLOOKUP(A1016,Sheet!B$3:G$2921,2,0)</f>
        <v>Плита П1 1410х1910</v>
      </c>
      <c r="C1016" s="22" t="str">
        <f>VLOOKUP(A1016,Sheet!B$3:G$2921,3,0)</f>
        <v>шт</v>
      </c>
      <c r="D1016" s="23">
        <v>4</v>
      </c>
      <c r="E1016" s="24" t="e">
        <f>VLOOKUP(A1016,N$3:S$1271,4,FALSE)</f>
        <v>#N/A</v>
      </c>
      <c r="F1016" s="30">
        <f t="shared" si="90"/>
        <v>4</v>
      </c>
      <c r="G1016" s="25">
        <f>VLOOKUP(A1016,Sheet!B$3:G$2921,5,0)</f>
        <v>1508.07</v>
      </c>
      <c r="H1016" s="24" t="e">
        <f>VLOOKUP(A1016,N$3:S$1271,5,FALSE)</f>
        <v>#N/A</v>
      </c>
      <c r="I1016" s="30">
        <f t="shared" si="91"/>
        <v>1508.07</v>
      </c>
      <c r="J1016" s="25">
        <f>VLOOKUP(A1016,Sheet!B$3:G$2921,6,0)</f>
        <v>6032.28</v>
      </c>
      <c r="K1016" s="26" t="e">
        <f t="shared" si="92"/>
        <v>#N/A</v>
      </c>
      <c r="L1016" s="30">
        <f t="shared" si="93"/>
        <v>6032.28</v>
      </c>
      <c r="N1016" t="s">
        <v>4997</v>
      </c>
      <c r="O1016" t="s">
        <v>4093</v>
      </c>
      <c r="P1016" t="s">
        <v>69</v>
      </c>
      <c r="Q1016">
        <v>1100</v>
      </c>
      <c r="R1016">
        <v>44.93</v>
      </c>
      <c r="S1016">
        <v>49423</v>
      </c>
      <c r="V1016" t="str">
        <f t="shared" si="94"/>
        <v>С113-1688варіант1</v>
      </c>
      <c r="W1016" t="e">
        <f t="shared" si="95"/>
        <v>#N/A</v>
      </c>
      <c r="X1016" t="s">
        <v>4093</v>
      </c>
      <c r="Y1016" s="7" t="s">
        <v>69</v>
      </c>
      <c r="Z1016" s="7">
        <v>1100</v>
      </c>
      <c r="AA1016" s="7">
        <v>44.93</v>
      </c>
      <c r="AB1016" s="37">
        <v>49423</v>
      </c>
      <c r="AC1016" s="37">
        <v>49423</v>
      </c>
    </row>
    <row r="1017" spans="1:29" x14ac:dyDescent="0.2">
      <c r="A1017" s="5" t="s">
        <v>2658</v>
      </c>
      <c r="B1017" s="21" t="str">
        <f>VLOOKUP(A1017,Sheet!B$3:G$2921,2,0)</f>
        <v>Плита П2 1410х1470</v>
      </c>
      <c r="C1017" s="22" t="str">
        <f>VLOOKUP(A1017,Sheet!B$3:G$2921,3,0)</f>
        <v>шт</v>
      </c>
      <c r="D1017" s="23">
        <v>6</v>
      </c>
      <c r="E1017" s="24" t="e">
        <f>VLOOKUP(A1017,N$3:S$1271,4,FALSE)</f>
        <v>#N/A</v>
      </c>
      <c r="F1017" s="30">
        <f t="shared" si="90"/>
        <v>6</v>
      </c>
      <c r="G1017" s="25">
        <f>VLOOKUP(A1017,Sheet!B$3:G$2921,5,0)</f>
        <v>1074.25</v>
      </c>
      <c r="H1017" s="24" t="e">
        <f>VLOOKUP(A1017,N$3:S$1271,5,FALSE)</f>
        <v>#N/A</v>
      </c>
      <c r="I1017" s="30">
        <f t="shared" si="91"/>
        <v>1074.25</v>
      </c>
      <c r="J1017" s="25">
        <f>VLOOKUP(A1017,Sheet!B$3:G$2921,6,0)</f>
        <v>6445.5</v>
      </c>
      <c r="K1017" s="26" t="e">
        <f t="shared" si="92"/>
        <v>#N/A</v>
      </c>
      <c r="L1017" s="30">
        <f t="shared" si="93"/>
        <v>6445.5</v>
      </c>
      <c r="N1017" t="s">
        <v>4998</v>
      </c>
      <c r="O1017" t="s">
        <v>4094</v>
      </c>
      <c r="P1017" t="s">
        <v>69</v>
      </c>
      <c r="Q1017">
        <v>83</v>
      </c>
      <c r="R1017">
        <v>57.39</v>
      </c>
      <c r="S1017">
        <v>4763.37</v>
      </c>
      <c r="V1017" t="str">
        <f t="shared" si="94"/>
        <v>С113-1697варіант2</v>
      </c>
      <c r="W1017" t="e">
        <f t="shared" si="95"/>
        <v>#N/A</v>
      </c>
      <c r="X1017" t="s">
        <v>4094</v>
      </c>
      <c r="Y1017" s="7" t="s">
        <v>69</v>
      </c>
      <c r="Z1017" s="7">
        <v>83</v>
      </c>
      <c r="AA1017" s="7">
        <v>57.39</v>
      </c>
      <c r="AB1017" s="37">
        <v>4763.37</v>
      </c>
      <c r="AC1017" s="37">
        <v>4763.37</v>
      </c>
    </row>
    <row r="1018" spans="1:29" x14ac:dyDescent="0.2">
      <c r="A1018" s="5" t="s">
        <v>2450</v>
      </c>
      <c r="B1018" s="21" t="str">
        <f>VLOOKUP(A1018,Sheet!B$3:G$2921,2,0)</f>
        <v>Опори освітлення
(зворотнi матерiали)</v>
      </c>
      <c r="C1018" s="22" t="str">
        <f>VLOOKUP(A1018,Sheet!B$3:G$2921,3,0)</f>
        <v>шт</v>
      </c>
      <c r="D1018" s="23">
        <v>5</v>
      </c>
      <c r="E1018" s="24" t="e">
        <f>VLOOKUP(A1018,N$3:S$1271,4,FALSE)</f>
        <v>#N/A</v>
      </c>
      <c r="F1018" s="30">
        <f t="shared" si="90"/>
        <v>5</v>
      </c>
      <c r="G1018" s="25" t="str">
        <f>VLOOKUP(A1018,Sheet!B$3:G$2921,5,0)</f>
        <v xml:space="preserve">   -   </v>
      </c>
      <c r="H1018" s="24" t="e">
        <f>VLOOKUP(A1018,N$3:S$1271,5,FALSE)</f>
        <v>#N/A</v>
      </c>
      <c r="I1018" s="30" t="str">
        <f t="shared" si="91"/>
        <v xml:space="preserve">   -   </v>
      </c>
      <c r="J1018" s="25" t="str">
        <f>VLOOKUP(A1018,Sheet!B$3:G$2921,6,0)</f>
        <v xml:space="preserve">   -   </v>
      </c>
      <c r="K1018" s="26" t="e">
        <f t="shared" si="92"/>
        <v>#N/A</v>
      </c>
      <c r="L1018" s="30" t="str">
        <f t="shared" si="93"/>
        <v xml:space="preserve">   -   </v>
      </c>
      <c r="N1018" t="s">
        <v>4999</v>
      </c>
      <c r="O1018" t="s">
        <v>4095</v>
      </c>
      <c r="P1018" t="s">
        <v>69</v>
      </c>
      <c r="Q1018">
        <v>41</v>
      </c>
      <c r="R1018">
        <v>125.29</v>
      </c>
      <c r="S1018">
        <v>5136.8900000000003</v>
      </c>
      <c r="V1018" t="str">
        <f t="shared" si="94"/>
        <v>С113-1699варіант2</v>
      </c>
      <c r="W1018" t="e">
        <f t="shared" si="95"/>
        <v>#N/A</v>
      </c>
      <c r="X1018" t="s">
        <v>4095</v>
      </c>
      <c r="Y1018" s="7" t="s">
        <v>69</v>
      </c>
      <c r="Z1018" s="7">
        <v>41</v>
      </c>
      <c r="AA1018" s="7">
        <v>125.29</v>
      </c>
      <c r="AB1018" s="37">
        <v>5136.8900000000003</v>
      </c>
      <c r="AC1018" s="37">
        <v>5136.8900000000003</v>
      </c>
    </row>
    <row r="1019" spans="1:29" x14ac:dyDescent="0.2">
      <c r="A1019" s="5" t="s">
        <v>2712</v>
      </c>
      <c r="B1019" s="21" t="str">
        <f>VLOOKUP(A1019,Sheet!B$3:G$2921,2,0)</f>
        <v>Сходовi схiдцi з лицьовими бетонними
поверхнями, що не потребують додаткового
опорядження СС11</v>
      </c>
      <c r="C1019" s="22" t="str">
        <f>VLOOKUP(A1019,Sheet!B$3:G$2921,3,0)</f>
        <v>шт</v>
      </c>
      <c r="D1019" s="23">
        <v>11</v>
      </c>
      <c r="E1019" s="24">
        <f>VLOOKUP(A1019,N$3:S$1271,4,FALSE)</f>
        <v>11</v>
      </c>
      <c r="F1019" s="30">
        <f t="shared" si="90"/>
        <v>0</v>
      </c>
      <c r="G1019" s="25">
        <f>VLOOKUP(A1019,Sheet!B$3:G$2921,5,0)</f>
        <v>440.55</v>
      </c>
      <c r="H1019" s="24">
        <f>VLOOKUP(A1019,N$3:S$1271,5,FALSE)</f>
        <v>1258.51</v>
      </c>
      <c r="I1019" s="30">
        <f t="shared" si="91"/>
        <v>-817.96</v>
      </c>
      <c r="J1019" s="25">
        <f>VLOOKUP(A1019,Sheet!B$3:G$2921,6,0)</f>
        <v>1762.2</v>
      </c>
      <c r="K1019" s="26">
        <f t="shared" si="92"/>
        <v>5034.04</v>
      </c>
      <c r="L1019" s="30">
        <f t="shared" si="93"/>
        <v>-3271.84</v>
      </c>
      <c r="N1019" t="s">
        <v>5000</v>
      </c>
      <c r="O1019" t="s">
        <v>4096</v>
      </c>
      <c r="P1019" t="s">
        <v>69</v>
      </c>
      <c r="Q1019">
        <v>14</v>
      </c>
      <c r="R1019">
        <v>125.38</v>
      </c>
      <c r="S1019">
        <v>1755.32</v>
      </c>
      <c r="V1019" t="str">
        <f t="shared" si="94"/>
        <v>С113-1700варіант2</v>
      </c>
      <c r="W1019" t="e">
        <f t="shared" si="95"/>
        <v>#N/A</v>
      </c>
      <c r="X1019" t="s">
        <v>4096</v>
      </c>
      <c r="Y1019" s="7" t="s">
        <v>69</v>
      </c>
      <c r="Z1019" s="7">
        <v>14</v>
      </c>
      <c r="AA1019" s="7">
        <v>125.38</v>
      </c>
      <c r="AB1019" s="37">
        <v>1755.32</v>
      </c>
      <c r="AC1019" s="37">
        <v>1755.32</v>
      </c>
    </row>
    <row r="1020" spans="1:29" x14ac:dyDescent="0.2">
      <c r="A1020" s="5" t="s">
        <v>2267</v>
      </c>
      <c r="B1020" s="21" t="str">
        <f>VLOOKUP(A1020,Sheet!B$3:G$2921,2,0)</f>
        <v>Пiсок природний, рядовий</v>
      </c>
      <c r="C1020" s="22" t="str">
        <f>VLOOKUP(A1020,Sheet!B$3:G$2921,3,0)</f>
        <v>м3</v>
      </c>
      <c r="D1020" s="23">
        <v>0.56000000000000005</v>
      </c>
      <c r="E1020" s="24">
        <f>VLOOKUP(A1020,N$3:S$1271,4,FALSE)</f>
        <v>11.56</v>
      </c>
      <c r="F1020" s="30">
        <f t="shared" si="90"/>
        <v>-11</v>
      </c>
      <c r="G1020" s="25">
        <f>VLOOKUP(A1020,Sheet!B$3:G$2921,5,0)</f>
        <v>656.1</v>
      </c>
      <c r="H1020" s="24">
        <f>VLOOKUP(A1020,N$3:S$1271,5,FALSE)</f>
        <v>683.04</v>
      </c>
      <c r="I1020" s="30">
        <f t="shared" si="91"/>
        <v>-26.939999999999941</v>
      </c>
      <c r="J1020" s="25">
        <f>VLOOKUP(A1020,Sheet!B$3:G$2921,6,0)</f>
        <v>367.42</v>
      </c>
      <c r="K1020" s="26">
        <f t="shared" si="92"/>
        <v>382.5</v>
      </c>
      <c r="L1020" s="30">
        <f t="shared" si="93"/>
        <v>-15.079999999999984</v>
      </c>
      <c r="N1020" t="s">
        <v>5001</v>
      </c>
      <c r="O1020" t="s">
        <v>4097</v>
      </c>
      <c r="P1020" t="s">
        <v>69</v>
      </c>
      <c r="Q1020">
        <v>40</v>
      </c>
      <c r="R1020">
        <v>454.7</v>
      </c>
      <c r="S1020">
        <v>18188</v>
      </c>
      <c r="V1020" t="str">
        <f t="shared" si="94"/>
        <v>С113-1702варіант2</v>
      </c>
      <c r="W1020" t="e">
        <f t="shared" si="95"/>
        <v>#N/A</v>
      </c>
      <c r="X1020" t="s">
        <v>4097</v>
      </c>
      <c r="Y1020" s="7" t="s">
        <v>69</v>
      </c>
      <c r="Z1020" s="7">
        <v>40</v>
      </c>
      <c r="AA1020" s="7">
        <v>454.7</v>
      </c>
      <c r="AB1020" s="37">
        <v>18188</v>
      </c>
      <c r="AC1020" s="37">
        <v>18188</v>
      </c>
    </row>
    <row r="1021" spans="1:29" x14ac:dyDescent="0.2">
      <c r="A1021" s="5" t="s">
        <v>2547</v>
      </c>
      <c r="B1021" s="21" t="str">
        <f>VLOOKUP(A1021,Sheet!B$3:G$2921,2,0)</f>
        <v>Сумiш пiскоцементна</v>
      </c>
      <c r="C1021" s="22" t="str">
        <f>VLOOKUP(A1021,Sheet!B$3:G$2921,3,0)</f>
        <v>м3</v>
      </c>
      <c r="D1021" s="23">
        <v>16.421700000000001</v>
      </c>
      <c r="E1021" s="24" t="e">
        <f>VLOOKUP(A1021,N$3:S$1271,4,FALSE)</f>
        <v>#N/A</v>
      </c>
      <c r="F1021" s="30">
        <f t="shared" si="90"/>
        <v>16.421700000000001</v>
      </c>
      <c r="G1021" s="25">
        <f>VLOOKUP(A1021,Sheet!B$3:G$2921,5,0)</f>
        <v>2199.3200000000002</v>
      </c>
      <c r="H1021" s="24" t="e">
        <f>VLOOKUP(A1021,N$3:S$1271,5,FALSE)</f>
        <v>#N/A</v>
      </c>
      <c r="I1021" s="30">
        <f t="shared" si="91"/>
        <v>2199.3200000000002</v>
      </c>
      <c r="J1021" s="25">
        <f>VLOOKUP(A1021,Sheet!B$3:G$2921,6,0)</f>
        <v>26037.53</v>
      </c>
      <c r="K1021" s="26" t="e">
        <f t="shared" si="92"/>
        <v>#N/A</v>
      </c>
      <c r="L1021" s="30">
        <f t="shared" si="93"/>
        <v>26037.53</v>
      </c>
      <c r="N1021" t="s">
        <v>5002</v>
      </c>
      <c r="O1021" t="s">
        <v>4098</v>
      </c>
      <c r="P1021" t="s">
        <v>35</v>
      </c>
      <c r="Q1021">
        <v>263</v>
      </c>
      <c r="R1021">
        <v>0.13</v>
      </c>
      <c r="S1021">
        <v>34.19</v>
      </c>
      <c r="V1021" t="str">
        <f t="shared" si="94"/>
        <v>С113-1727варіант1</v>
      </c>
      <c r="W1021" t="e">
        <f t="shared" si="95"/>
        <v>#N/A</v>
      </c>
      <c r="X1021" t="s">
        <v>4098</v>
      </c>
      <c r="Y1021" s="7" t="s">
        <v>35</v>
      </c>
      <c r="Z1021" s="7">
        <v>263</v>
      </c>
      <c r="AA1021" s="7">
        <v>0.13</v>
      </c>
      <c r="AB1021" s="37">
        <v>34.19</v>
      </c>
      <c r="AC1021" s="37">
        <v>34.19</v>
      </c>
    </row>
    <row r="1022" spans="1:29" x14ac:dyDescent="0.2">
      <c r="A1022" s="5" t="s">
        <v>2852</v>
      </c>
      <c r="B1022" s="21" t="str">
        <f>VLOOKUP(A1022,Sheet!B$3:G$2921,2,0)</f>
        <v>Дрібна крошка газобетону</v>
      </c>
      <c r="C1022" s="22" t="str">
        <f>VLOOKUP(A1022,Sheet!B$3:G$2921,3,0)</f>
        <v>м3</v>
      </c>
      <c r="D1022" s="23">
        <v>138.63800000000001</v>
      </c>
      <c r="E1022" s="24" t="e">
        <f>VLOOKUP(A1022,N$3:S$1271,4,FALSE)</f>
        <v>#N/A</v>
      </c>
      <c r="F1022" s="30">
        <f t="shared" si="90"/>
        <v>138.63800000000001</v>
      </c>
      <c r="G1022" s="25">
        <f>VLOOKUP(A1022,Sheet!B$3:G$2921,5,0)</f>
        <v>1784.45</v>
      </c>
      <c r="H1022" s="24" t="e">
        <f>VLOOKUP(A1022,N$3:S$1271,5,FALSE)</f>
        <v>#N/A</v>
      </c>
      <c r="I1022" s="30">
        <f t="shared" si="91"/>
        <v>1784.45</v>
      </c>
      <c r="J1022" s="25">
        <f>VLOOKUP(A1022,Sheet!B$3:G$2921,6,0)</f>
        <v>219822.83</v>
      </c>
      <c r="K1022" s="26" t="e">
        <f t="shared" si="92"/>
        <v>#N/A</v>
      </c>
      <c r="L1022" s="30">
        <f t="shared" si="93"/>
        <v>219822.83</v>
      </c>
      <c r="N1022" t="s">
        <v>3065</v>
      </c>
      <c r="O1022" t="s">
        <v>4099</v>
      </c>
      <c r="P1022" t="s">
        <v>35</v>
      </c>
      <c r="Q1022">
        <v>8</v>
      </c>
      <c r="R1022">
        <v>648</v>
      </c>
      <c r="S1022">
        <v>5184</v>
      </c>
      <c r="V1022" t="str">
        <f t="shared" si="94"/>
        <v>С113-1743</v>
      </c>
      <c r="W1022" t="e">
        <f t="shared" si="95"/>
        <v>#N/A</v>
      </c>
      <c r="X1022" t="s">
        <v>4099</v>
      </c>
      <c r="Y1022" s="7" t="s">
        <v>35</v>
      </c>
      <c r="Z1022" s="7">
        <v>8</v>
      </c>
      <c r="AA1022" s="7">
        <v>648</v>
      </c>
      <c r="AB1022" s="37">
        <v>5184</v>
      </c>
      <c r="AC1022" s="37">
        <v>5184</v>
      </c>
    </row>
    <row r="1023" spans="1:29" x14ac:dyDescent="0.2">
      <c r="A1023" s="5" t="s">
        <v>2409</v>
      </c>
      <c r="B1023" s="21" t="str">
        <f>VLOOKUP(A1023,Sheet!B$3:G$2921,2,0)</f>
        <v>Сумiшi асфальтобетоннi гарячi i теплi
[асфальтобетон щiльний]
(дорожнi)(аеродромнi), що застосовуються у
верхнiх шарах покриттiв, дрiбнозернистi,
тип Б, марка 1</v>
      </c>
      <c r="C1023" s="22" t="str">
        <f>VLOOKUP(A1023,Sheet!B$3:G$2921,3,0)</f>
        <v>т</v>
      </c>
      <c r="D1023" s="23">
        <v>41.279400000000003</v>
      </c>
      <c r="E1023" s="24" t="e">
        <f>VLOOKUP(A1023,N$3:S$1271,4,FALSE)</f>
        <v>#N/A</v>
      </c>
      <c r="F1023" s="30">
        <f t="shared" si="90"/>
        <v>41.279400000000003</v>
      </c>
      <c r="G1023" s="25">
        <f>VLOOKUP(A1023,Sheet!B$3:G$2921,5,0)</f>
        <v>3158.44</v>
      </c>
      <c r="H1023" s="24" t="e">
        <f>VLOOKUP(A1023,N$3:S$1271,5,FALSE)</f>
        <v>#N/A</v>
      </c>
      <c r="I1023" s="30">
        <f t="shared" si="91"/>
        <v>3158.44</v>
      </c>
      <c r="J1023" s="25">
        <f>VLOOKUP(A1023,Sheet!B$3:G$2921,6,0)</f>
        <v>93942.11</v>
      </c>
      <c r="K1023" s="26" t="e">
        <f t="shared" si="92"/>
        <v>#N/A</v>
      </c>
      <c r="L1023" s="30">
        <f t="shared" si="93"/>
        <v>93942.11</v>
      </c>
      <c r="N1023" t="s">
        <v>5003</v>
      </c>
      <c r="O1023" t="s">
        <v>4100</v>
      </c>
      <c r="P1023" t="s">
        <v>35</v>
      </c>
      <c r="Q1023">
        <v>20</v>
      </c>
      <c r="R1023">
        <v>603.88</v>
      </c>
      <c r="S1023">
        <v>12077.6</v>
      </c>
      <c r="V1023" t="str">
        <f t="shared" si="94"/>
        <v>С113-1783варіант16</v>
      </c>
      <c r="W1023" t="e">
        <f t="shared" si="95"/>
        <v>#N/A</v>
      </c>
      <c r="X1023" t="s">
        <v>4100</v>
      </c>
      <c r="Y1023" s="7" t="s">
        <v>35</v>
      </c>
      <c r="Z1023" s="7">
        <v>20</v>
      </c>
      <c r="AA1023" s="7">
        <v>603.88</v>
      </c>
      <c r="AB1023" s="37">
        <v>12077.6</v>
      </c>
      <c r="AC1023" s="37">
        <v>12077.6</v>
      </c>
    </row>
    <row r="1024" spans="1:29" x14ac:dyDescent="0.2">
      <c r="A1024" s="5" t="s">
        <v>2404</v>
      </c>
      <c r="B1024" s="21" t="str">
        <f>VLOOKUP(A1024,Sheet!B$3:G$2921,2,0)</f>
        <v>Сумiшi асфальтобетоннi гарячi i теплi
[асфальтобетон щiльний]
(дорожнi)(аеродромнi), що застосовуються у
нижнiх шарах покриттiв, крупнозернистi, тип
А, марка 1</v>
      </c>
      <c r="C1024" s="22" t="str">
        <f>VLOOKUP(A1024,Sheet!B$3:G$2921,3,0)</f>
        <v>т</v>
      </c>
      <c r="D1024" s="23">
        <v>82.38839999999999</v>
      </c>
      <c r="E1024" s="24" t="e">
        <f>VLOOKUP(A1024,N$3:S$1271,4,FALSE)</f>
        <v>#N/A</v>
      </c>
      <c r="F1024" s="30">
        <f t="shared" si="90"/>
        <v>82.38839999999999</v>
      </c>
      <c r="G1024" s="25">
        <f>VLOOKUP(A1024,Sheet!B$3:G$2921,5,0)</f>
        <v>2873.26</v>
      </c>
      <c r="H1024" s="24" t="e">
        <f>VLOOKUP(A1024,N$3:S$1271,5,FALSE)</f>
        <v>#N/A</v>
      </c>
      <c r="I1024" s="30">
        <f t="shared" si="91"/>
        <v>2873.26</v>
      </c>
      <c r="J1024" s="25">
        <f>VLOOKUP(A1024,Sheet!B$3:G$2921,6,0)</f>
        <v>128248.53</v>
      </c>
      <c r="K1024" s="26" t="e">
        <f t="shared" si="92"/>
        <v>#N/A</v>
      </c>
      <c r="L1024" s="30">
        <f t="shared" si="93"/>
        <v>128248.53</v>
      </c>
      <c r="N1024" t="s">
        <v>5004</v>
      </c>
      <c r="O1024" t="s">
        <v>4101</v>
      </c>
      <c r="P1024" t="s">
        <v>35</v>
      </c>
      <c r="Q1024">
        <v>4</v>
      </c>
      <c r="R1024">
        <v>905.82</v>
      </c>
      <c r="S1024">
        <v>3623.28</v>
      </c>
      <c r="V1024" t="str">
        <f t="shared" si="94"/>
        <v>С113-1783варіант17</v>
      </c>
      <c r="W1024" t="e">
        <f t="shared" si="95"/>
        <v>#N/A</v>
      </c>
      <c r="X1024" t="s">
        <v>4101</v>
      </c>
      <c r="Y1024" s="7" t="s">
        <v>35</v>
      </c>
      <c r="Z1024" s="7">
        <v>4</v>
      </c>
      <c r="AA1024" s="7">
        <v>905.82</v>
      </c>
      <c r="AB1024" s="37">
        <v>3623.28</v>
      </c>
      <c r="AC1024" s="37">
        <v>3623.28</v>
      </c>
    </row>
    <row r="1025" spans="1:29" x14ac:dyDescent="0.2">
      <c r="A1025" s="5" t="s">
        <v>1872</v>
      </c>
      <c r="B1025" s="21" t="str">
        <f>VLOOKUP(A1025,Sheet!B$3:G$2921,2,0)</f>
        <v>Цегла керамiчна одинарна повнотiла,
розмiри 250х120х65 мм, марка М100</v>
      </c>
      <c r="C1025" s="22" t="str">
        <f>VLOOKUP(A1025,Sheet!B$3:G$2921,3,0)</f>
        <v>1000шт</v>
      </c>
      <c r="D1025" s="23">
        <v>1.585</v>
      </c>
      <c r="E1025" s="24" t="e">
        <f>VLOOKUP(A1025,N$3:S$1271,4,FALSE)</f>
        <v>#N/A</v>
      </c>
      <c r="F1025" s="30">
        <f t="shared" si="90"/>
        <v>1.585</v>
      </c>
      <c r="G1025" s="25">
        <f>VLOOKUP(A1025,Sheet!B$3:G$2921,5,0)</f>
        <v>5815.15</v>
      </c>
      <c r="H1025" s="24" t="e">
        <f>VLOOKUP(A1025,N$3:S$1271,5,FALSE)</f>
        <v>#N/A</v>
      </c>
      <c r="I1025" s="30">
        <f t="shared" si="91"/>
        <v>5815.15</v>
      </c>
      <c r="J1025" s="25">
        <f>VLOOKUP(A1025,Sheet!B$3:G$2921,6,0)</f>
        <v>5742.46</v>
      </c>
      <c r="K1025" s="26" t="e">
        <f t="shared" si="92"/>
        <v>#N/A</v>
      </c>
      <c r="L1025" s="30">
        <f t="shared" si="93"/>
        <v>5742.46</v>
      </c>
      <c r="N1025" t="s">
        <v>5005</v>
      </c>
      <c r="O1025" t="s">
        <v>4102</v>
      </c>
      <c r="P1025" t="s">
        <v>35</v>
      </c>
      <c r="Q1025">
        <v>14</v>
      </c>
      <c r="R1025">
        <v>1259.73</v>
      </c>
      <c r="S1025">
        <v>17636.22</v>
      </c>
      <c r="V1025" t="str">
        <f t="shared" si="94"/>
        <v>С113-1783варіант18</v>
      </c>
      <c r="W1025" t="e">
        <f t="shared" si="95"/>
        <v>#N/A</v>
      </c>
      <c r="X1025" t="s">
        <v>4102</v>
      </c>
      <c r="Y1025" s="7" t="s">
        <v>35</v>
      </c>
      <c r="Z1025" s="7">
        <v>14</v>
      </c>
      <c r="AA1025" s="7">
        <v>1259.73</v>
      </c>
      <c r="AB1025" s="37">
        <v>17636.22</v>
      </c>
      <c r="AC1025" s="37">
        <v>17636.22</v>
      </c>
    </row>
    <row r="1026" spans="1:29" x14ac:dyDescent="0.2">
      <c r="A1026" s="5" t="s">
        <v>1951</v>
      </c>
      <c r="B1026" s="21" t="str">
        <f>VLOOKUP(A1026,Sheet!B$3:G$2921,2,0)</f>
        <v>Цегла силiкатна одинарна повнотiла
лицьова незабарвлена, розмiри 250х120х65
мм, марка М100</v>
      </c>
      <c r="C1026" s="22" t="str">
        <f>VLOOKUP(A1026,Sheet!B$3:G$2921,3,0)</f>
        <v>1000шт</v>
      </c>
      <c r="D1026" s="23">
        <v>5.1219999999999999</v>
      </c>
      <c r="E1026" s="24" t="e">
        <f>VLOOKUP(A1026,N$3:S$1271,4,FALSE)</f>
        <v>#N/A</v>
      </c>
      <c r="F1026" s="30">
        <f t="shared" si="90"/>
        <v>5.1219999999999999</v>
      </c>
      <c r="G1026" s="25">
        <f>VLOOKUP(A1026,Sheet!B$3:G$2921,5,0)</f>
        <v>6052.75</v>
      </c>
      <c r="H1026" s="24" t="e">
        <f>VLOOKUP(A1026,N$3:S$1271,5,FALSE)</f>
        <v>#N/A</v>
      </c>
      <c r="I1026" s="30">
        <f t="shared" si="91"/>
        <v>6052.75</v>
      </c>
      <c r="J1026" s="25">
        <f>VLOOKUP(A1026,Sheet!B$3:G$2921,6,0)</f>
        <v>7154.35</v>
      </c>
      <c r="K1026" s="26" t="e">
        <f t="shared" si="92"/>
        <v>#N/A</v>
      </c>
      <c r="L1026" s="30">
        <f t="shared" si="93"/>
        <v>7154.35</v>
      </c>
      <c r="N1026" t="s">
        <v>5006</v>
      </c>
      <c r="O1026" t="s">
        <v>4103</v>
      </c>
      <c r="P1026" t="s">
        <v>35</v>
      </c>
      <c r="Q1026">
        <v>220</v>
      </c>
      <c r="R1026">
        <v>93.41</v>
      </c>
      <c r="S1026">
        <v>2802.3</v>
      </c>
      <c r="V1026" t="str">
        <f t="shared" si="94"/>
        <v>С113-1783варіант19</v>
      </c>
      <c r="W1026" t="e">
        <f t="shared" si="95"/>
        <v>#N/A</v>
      </c>
      <c r="X1026" t="s">
        <v>4103</v>
      </c>
      <c r="Y1026" s="7" t="s">
        <v>35</v>
      </c>
      <c r="Z1026" s="7">
        <v>220</v>
      </c>
      <c r="AA1026" s="7">
        <v>93.41</v>
      </c>
      <c r="AB1026" s="37">
        <v>2802.3</v>
      </c>
      <c r="AC1026" s="37">
        <v>2802.3</v>
      </c>
    </row>
    <row r="1027" spans="1:29" x14ac:dyDescent="0.2">
      <c r="A1027" s="5" t="s">
        <v>2369</v>
      </c>
      <c r="B1027" s="21" t="str">
        <f>VLOOKUP(A1027,Sheet!B$3:G$2921,2,0)</f>
        <v>Сумiшi бетоннi готовi важкi, клас бетону В7,
5 [М100], крупнiсть заповнювача бiльше 40
мм</v>
      </c>
      <c r="C1027" s="22" t="str">
        <f>VLOOKUP(A1027,Sheet!B$3:G$2921,3,0)</f>
        <v>м3</v>
      </c>
      <c r="D1027" s="23">
        <v>0.40800000000000003</v>
      </c>
      <c r="E1027" s="24" t="e">
        <f>VLOOKUP(A1027,N$3:S$1271,4,FALSE)</f>
        <v>#N/A</v>
      </c>
      <c r="F1027" s="30">
        <f t="shared" si="90"/>
        <v>0.40800000000000003</v>
      </c>
      <c r="G1027" s="25">
        <f>VLOOKUP(A1027,Sheet!B$3:G$2921,5,0)</f>
        <v>2464.86</v>
      </c>
      <c r="H1027" s="24" t="e">
        <f>VLOOKUP(A1027,N$3:S$1271,5,FALSE)</f>
        <v>#N/A</v>
      </c>
      <c r="I1027" s="30">
        <f t="shared" si="91"/>
        <v>2464.86</v>
      </c>
      <c r="J1027" s="25">
        <f>VLOOKUP(A1027,Sheet!B$3:G$2921,6,0)</f>
        <v>1005.66</v>
      </c>
      <c r="K1027" s="26" t="e">
        <f t="shared" si="92"/>
        <v>#N/A</v>
      </c>
      <c r="L1027" s="30">
        <f t="shared" si="93"/>
        <v>1005.66</v>
      </c>
      <c r="N1027" t="s">
        <v>5007</v>
      </c>
      <c r="O1027" t="s">
        <v>4104</v>
      </c>
      <c r="P1027" t="s">
        <v>35</v>
      </c>
      <c r="Q1027">
        <v>154</v>
      </c>
      <c r="R1027">
        <v>145.83000000000001</v>
      </c>
      <c r="S1027">
        <v>11666.4</v>
      </c>
      <c r="V1027" t="str">
        <f t="shared" si="94"/>
        <v>С113-1783варіант20</v>
      </c>
      <c r="W1027" t="e">
        <f t="shared" si="95"/>
        <v>#N/A</v>
      </c>
      <c r="X1027" t="s">
        <v>4104</v>
      </c>
      <c r="Y1027" s="7" t="s">
        <v>35</v>
      </c>
      <c r="Z1027" s="7">
        <v>154</v>
      </c>
      <c r="AA1027" s="7">
        <v>145.83000000000001</v>
      </c>
      <c r="AB1027" s="37">
        <v>11666.4</v>
      </c>
      <c r="AC1027" s="37">
        <v>11666.4</v>
      </c>
    </row>
    <row r="1028" spans="1:29" x14ac:dyDescent="0.2">
      <c r="A1028" s="5" t="s">
        <v>2397</v>
      </c>
      <c r="B1028" s="21" t="str">
        <f>VLOOKUP(A1028,Sheet!B$3:G$2921,2,0)</f>
        <v>Сумiшi бетоннi готовi важкi, клас бетону В15
[М200], крупнiсть заповнювача бiльше 40 мм</v>
      </c>
      <c r="C1028" s="22" t="str">
        <f>VLOOKUP(A1028,Sheet!B$3:G$2921,3,0)</f>
        <v>м3</v>
      </c>
      <c r="D1028" s="23">
        <v>13.831</v>
      </c>
      <c r="E1028" s="24" t="e">
        <f>VLOOKUP(A1028,N$3:S$1271,4,FALSE)</f>
        <v>#N/A</v>
      </c>
      <c r="F1028" s="30">
        <f t="shared" ref="F1028:F1091" si="96">IFERROR(D1028-E1028,D1028)</f>
        <v>13.831</v>
      </c>
      <c r="G1028" s="25">
        <f>VLOOKUP(A1028,Sheet!B$3:G$2921,5,0)</f>
        <v>2863.04</v>
      </c>
      <c r="H1028" s="24" t="e">
        <f>VLOOKUP(A1028,N$3:S$1271,5,FALSE)</f>
        <v>#N/A</v>
      </c>
      <c r="I1028" s="30">
        <f t="shared" ref="I1028:I1091" si="97">IFERROR(G1028-H1028,G1028)</f>
        <v>2863.04</v>
      </c>
      <c r="J1028" s="25">
        <f>VLOOKUP(A1028,Sheet!B$3:G$2921,6,0)</f>
        <v>6459.02</v>
      </c>
      <c r="K1028" s="26" t="e">
        <f t="shared" ref="K1028:K1091" si="98">VLOOKUP(A1028,N$3:S$1271,6,FALSE)</f>
        <v>#N/A</v>
      </c>
      <c r="L1028" s="30">
        <f t="shared" ref="L1028:L1091" si="99">IFERROR(J1028-K1028,J1028)</f>
        <v>6459.02</v>
      </c>
      <c r="N1028" t="s">
        <v>5008</v>
      </c>
      <c r="O1028" t="s">
        <v>4105</v>
      </c>
      <c r="P1028" t="s">
        <v>35</v>
      </c>
      <c r="Q1028">
        <v>6</v>
      </c>
      <c r="R1028">
        <v>86.45</v>
      </c>
      <c r="S1028">
        <v>518.70000000000005</v>
      </c>
      <c r="V1028" t="str">
        <f t="shared" ref="V1028:V1091" si="100">IFERROR(VLOOKUP(N1028,A$3:L$1153,1,FALSE),N1028)</f>
        <v>С113-1787варіант11</v>
      </c>
      <c r="W1028" t="e">
        <f t="shared" ref="W1028:W1091" si="101">VLOOKUP(N1028,A$3:L$1153,1,FALSE)</f>
        <v>#N/A</v>
      </c>
      <c r="X1028" t="s">
        <v>4105</v>
      </c>
      <c r="Y1028" s="7" t="s">
        <v>35</v>
      </c>
      <c r="Z1028" s="7">
        <v>6</v>
      </c>
      <c r="AA1028" s="7">
        <v>86.45</v>
      </c>
      <c r="AB1028" s="37">
        <v>518.70000000000005</v>
      </c>
      <c r="AC1028" s="37">
        <v>518.70000000000005</v>
      </c>
    </row>
    <row r="1029" spans="1:29" x14ac:dyDescent="0.2">
      <c r="A1029" s="5" t="s">
        <v>2131</v>
      </c>
      <c r="B1029" s="21" t="str">
        <f>VLOOKUP(A1029,Sheet!B$3:G$2921,2,0)</f>
        <v>Сумiшi бетоннi готовi важкi, клас бетону В7,
5 [М100], крупнiсть заповнювача бiльше 10
до 20 мм</v>
      </c>
      <c r="C1029" s="22" t="str">
        <f>VLOOKUP(A1029,Sheet!B$3:G$2921,3,0)</f>
        <v>м3</v>
      </c>
      <c r="D1029" s="23">
        <v>1.9074</v>
      </c>
      <c r="E1029" s="24" t="e">
        <f>VLOOKUP(A1029,N$3:S$1271,4,FALSE)</f>
        <v>#N/A</v>
      </c>
      <c r="F1029" s="30">
        <f t="shared" si="96"/>
        <v>1.9074</v>
      </c>
      <c r="G1029" s="25">
        <f>VLOOKUP(A1029,Sheet!B$3:G$2921,5,0)</f>
        <v>2464.86</v>
      </c>
      <c r="H1029" s="24" t="e">
        <f>VLOOKUP(A1029,N$3:S$1271,5,FALSE)</f>
        <v>#N/A</v>
      </c>
      <c r="I1029" s="30">
        <f t="shared" si="97"/>
        <v>2464.86</v>
      </c>
      <c r="J1029" s="25">
        <f>VLOOKUP(A1029,Sheet!B$3:G$2921,6,0)</f>
        <v>804.53</v>
      </c>
      <c r="K1029" s="26" t="e">
        <f t="shared" si="98"/>
        <v>#N/A</v>
      </c>
      <c r="L1029" s="30">
        <f t="shared" si="99"/>
        <v>804.53</v>
      </c>
      <c r="N1029" t="s">
        <v>5009</v>
      </c>
      <c r="O1029" t="s">
        <v>4106</v>
      </c>
      <c r="P1029" t="s">
        <v>35</v>
      </c>
      <c r="Q1029">
        <v>47</v>
      </c>
      <c r="R1029">
        <v>55.49</v>
      </c>
      <c r="S1029">
        <v>2608.0300000000002</v>
      </c>
      <c r="V1029" t="str">
        <f t="shared" si="100"/>
        <v>С113-1787варіант12</v>
      </c>
      <c r="W1029" t="e">
        <f t="shared" si="101"/>
        <v>#N/A</v>
      </c>
      <c r="X1029" t="s">
        <v>4106</v>
      </c>
      <c r="Y1029" s="7" t="s">
        <v>35</v>
      </c>
      <c r="Z1029" s="7">
        <v>47</v>
      </c>
      <c r="AA1029" s="7">
        <v>55.49</v>
      </c>
      <c r="AB1029" s="37">
        <v>2608.0300000000002</v>
      </c>
      <c r="AC1029" s="37">
        <v>2608.0300000000002</v>
      </c>
    </row>
    <row r="1030" spans="1:29" x14ac:dyDescent="0.2">
      <c r="A1030" s="5" t="s">
        <v>930</v>
      </c>
      <c r="B1030" s="21" t="str">
        <f>VLOOKUP(A1030,Sheet!B$3:G$2921,2,0)</f>
        <v>Сумiшi бетоннi готовi важкi, клас бетону В10
[М150], крупнiсть заповнювача бiльше 10 до
20 мм</v>
      </c>
      <c r="C1030" s="22" t="str">
        <f>VLOOKUP(A1030,Sheet!B$3:G$2921,3,0)</f>
        <v>м3</v>
      </c>
      <c r="D1030" s="23">
        <v>0.44879999999999998</v>
      </c>
      <c r="E1030" s="24" t="e">
        <f>VLOOKUP(A1030,N$3:S$1271,4,FALSE)</f>
        <v>#N/A</v>
      </c>
      <c r="F1030" s="30">
        <f t="shared" si="96"/>
        <v>0.44879999999999998</v>
      </c>
      <c r="G1030" s="25">
        <f>VLOOKUP(A1030,Sheet!B$3:G$2921,5,0)</f>
        <v>2675.31</v>
      </c>
      <c r="H1030" s="24" t="e">
        <f>VLOOKUP(A1030,N$3:S$1271,5,FALSE)</f>
        <v>#N/A</v>
      </c>
      <c r="I1030" s="30">
        <f t="shared" si="97"/>
        <v>2675.31</v>
      </c>
      <c r="J1030" s="25">
        <f>VLOOKUP(A1030,Sheet!B$3:G$2921,6,0)</f>
        <v>654.91999999999996</v>
      </c>
      <c r="K1030" s="26" t="e">
        <f t="shared" si="98"/>
        <v>#N/A</v>
      </c>
      <c r="L1030" s="30">
        <f t="shared" si="99"/>
        <v>654.91999999999996</v>
      </c>
      <c r="N1030" t="s">
        <v>5010</v>
      </c>
      <c r="O1030" t="s">
        <v>4107</v>
      </c>
      <c r="P1030" t="s">
        <v>35</v>
      </c>
      <c r="Q1030">
        <v>2</v>
      </c>
      <c r="R1030">
        <v>291.37</v>
      </c>
      <c r="S1030">
        <v>582.74</v>
      </c>
      <c r="V1030" t="str">
        <f t="shared" si="100"/>
        <v>С113-1787варіант7</v>
      </c>
      <c r="W1030" t="e">
        <f t="shared" si="101"/>
        <v>#N/A</v>
      </c>
      <c r="X1030" t="s">
        <v>4107</v>
      </c>
      <c r="Y1030" s="7" t="s">
        <v>35</v>
      </c>
      <c r="Z1030" s="7">
        <v>2</v>
      </c>
      <c r="AA1030" s="7">
        <v>291.37</v>
      </c>
      <c r="AB1030" s="37">
        <v>582.74</v>
      </c>
      <c r="AC1030" s="37">
        <v>582.74</v>
      </c>
    </row>
    <row r="1031" spans="1:29" x14ac:dyDescent="0.2">
      <c r="A1031" s="5" t="s">
        <v>691</v>
      </c>
      <c r="B1031" s="21" t="str">
        <f>VLOOKUP(A1031,Sheet!B$3:G$2921,2,0)</f>
        <v>Сумiшi бетоннi готовi важкi, клас бетону В20
[М250], крупнiсть заповнювача 10 мм i
менше</v>
      </c>
      <c r="C1031" s="22" t="str">
        <f>VLOOKUP(A1031,Sheet!B$3:G$2921,3,0)</f>
        <v>м3</v>
      </c>
      <c r="D1031" s="23">
        <v>0.42993000000000003</v>
      </c>
      <c r="E1031" s="24" t="e">
        <f>VLOOKUP(A1031,N$3:S$1271,4,FALSE)</f>
        <v>#N/A</v>
      </c>
      <c r="F1031" s="30">
        <f t="shared" si="96"/>
        <v>0.42993000000000003</v>
      </c>
      <c r="G1031" s="25">
        <f>VLOOKUP(A1031,Sheet!B$3:G$2921,5,0)</f>
        <v>2934.96</v>
      </c>
      <c r="H1031" s="24" t="e">
        <f>VLOOKUP(A1031,N$3:S$1271,5,FALSE)</f>
        <v>#N/A</v>
      </c>
      <c r="I1031" s="30">
        <f t="shared" si="97"/>
        <v>2934.96</v>
      </c>
      <c r="J1031" s="25">
        <f>VLOOKUP(A1031,Sheet!B$3:G$2921,6,0)</f>
        <v>1261.83</v>
      </c>
      <c r="K1031" s="26" t="e">
        <f t="shared" si="98"/>
        <v>#N/A</v>
      </c>
      <c r="L1031" s="30">
        <f t="shared" si="99"/>
        <v>1261.83</v>
      </c>
      <c r="N1031" t="s">
        <v>5011</v>
      </c>
      <c r="O1031" t="s">
        <v>4108</v>
      </c>
      <c r="P1031" t="s">
        <v>35</v>
      </c>
      <c r="Q1031">
        <v>4</v>
      </c>
      <c r="R1031">
        <v>315.08999999999997</v>
      </c>
      <c r="S1031">
        <v>1260.3599999999999</v>
      </c>
      <c r="V1031" t="str">
        <f t="shared" si="100"/>
        <v>С113-1787варіант8</v>
      </c>
      <c r="W1031" t="e">
        <f t="shared" si="101"/>
        <v>#N/A</v>
      </c>
      <c r="X1031" t="s">
        <v>4108</v>
      </c>
      <c r="Y1031" s="7" t="s">
        <v>35</v>
      </c>
      <c r="Z1031" s="7">
        <v>4</v>
      </c>
      <c r="AA1031" s="7">
        <v>315.08999999999997</v>
      </c>
      <c r="AB1031" s="37">
        <v>1260.3599999999999</v>
      </c>
      <c r="AC1031" s="37">
        <v>1260.3599999999999</v>
      </c>
    </row>
    <row r="1032" spans="1:29" x14ac:dyDescent="0.2">
      <c r="A1032" s="5" t="s">
        <v>1874</v>
      </c>
      <c r="B1032" s="21" t="str">
        <f>VLOOKUP(A1032,Sheet!B$3:G$2921,2,0)</f>
        <v>Розчин готовий кладковий важкий
цементний, марка М75</v>
      </c>
      <c r="C1032" s="22" t="str">
        <f>VLOOKUP(A1032,Sheet!B$3:G$2921,3,0)</f>
        <v>м3</v>
      </c>
      <c r="D1032" s="23">
        <v>4.08</v>
      </c>
      <c r="E1032" s="24" t="e">
        <f>VLOOKUP(A1032,N$3:S$1271,4,FALSE)</f>
        <v>#N/A</v>
      </c>
      <c r="F1032" s="30">
        <f t="shared" si="96"/>
        <v>4.08</v>
      </c>
      <c r="G1032" s="25">
        <f>VLOOKUP(A1032,Sheet!B$3:G$2921,5,0)</f>
        <v>2186.92</v>
      </c>
      <c r="H1032" s="24" t="e">
        <f>VLOOKUP(A1032,N$3:S$1271,5,FALSE)</f>
        <v>#N/A</v>
      </c>
      <c r="I1032" s="30">
        <f t="shared" si="97"/>
        <v>2186.92</v>
      </c>
      <c r="J1032" s="25">
        <f>VLOOKUP(A1032,Sheet!B$3:G$2921,6,0)</f>
        <v>1312.15</v>
      </c>
      <c r="K1032" s="26" t="e">
        <f t="shared" si="98"/>
        <v>#N/A</v>
      </c>
      <c r="L1032" s="30">
        <f t="shared" si="99"/>
        <v>1312.15</v>
      </c>
      <c r="N1032" t="s">
        <v>3066</v>
      </c>
      <c r="O1032" t="s">
        <v>4109</v>
      </c>
      <c r="P1032" t="s">
        <v>35</v>
      </c>
      <c r="Q1032">
        <v>29</v>
      </c>
      <c r="R1032">
        <v>280.38</v>
      </c>
      <c r="S1032">
        <v>841.14</v>
      </c>
      <c r="V1032" t="str">
        <f t="shared" si="100"/>
        <v>С113-1790</v>
      </c>
      <c r="W1032" t="e">
        <f t="shared" si="101"/>
        <v>#N/A</v>
      </c>
      <c r="X1032" t="s">
        <v>4109</v>
      </c>
      <c r="Y1032" s="7" t="s">
        <v>35</v>
      </c>
      <c r="Z1032" s="7">
        <v>29</v>
      </c>
      <c r="AA1032" s="7">
        <v>280.38</v>
      </c>
      <c r="AB1032" s="37">
        <v>841.14</v>
      </c>
      <c r="AC1032" s="37">
        <v>841.14</v>
      </c>
    </row>
    <row r="1033" spans="1:29" x14ac:dyDescent="0.2">
      <c r="A1033" s="5" t="s">
        <v>703</v>
      </c>
      <c r="B1033" s="21" t="str">
        <f>VLOOKUP(A1033,Sheet!B$3:G$2921,2,0)</f>
        <v>Розчин готовий кладковий важкий
цементний, марка М200</v>
      </c>
      <c r="C1033" s="22" t="str">
        <f>VLOOKUP(A1033,Sheet!B$3:G$2921,3,0)</f>
        <v>м3</v>
      </c>
      <c r="D1033" s="23">
        <v>4.6308000000000002E-2</v>
      </c>
      <c r="E1033" s="24" t="e">
        <f>VLOOKUP(A1033,N$3:S$1271,4,FALSE)</f>
        <v>#N/A</v>
      </c>
      <c r="F1033" s="30">
        <f t="shared" si="96"/>
        <v>4.6308000000000002E-2</v>
      </c>
      <c r="G1033" s="25">
        <f>VLOOKUP(A1033,Sheet!B$3:G$2921,5,0)</f>
        <v>2381.52</v>
      </c>
      <c r="H1033" s="24" t="e">
        <f>VLOOKUP(A1033,N$3:S$1271,5,FALSE)</f>
        <v>#N/A</v>
      </c>
      <c r="I1033" s="30">
        <f t="shared" si="97"/>
        <v>2381.52</v>
      </c>
      <c r="J1033" s="25">
        <f>VLOOKUP(A1033,Sheet!B$3:G$2921,6,0)</f>
        <v>97.17</v>
      </c>
      <c r="K1033" s="26" t="e">
        <f t="shared" si="98"/>
        <v>#N/A</v>
      </c>
      <c r="L1033" s="30">
        <f t="shared" si="99"/>
        <v>97.17</v>
      </c>
      <c r="N1033" t="s">
        <v>5012</v>
      </c>
      <c r="O1033" t="s">
        <v>4110</v>
      </c>
      <c r="P1033" t="s">
        <v>35</v>
      </c>
      <c r="Q1033">
        <v>4</v>
      </c>
      <c r="R1033">
        <v>975.08</v>
      </c>
      <c r="S1033">
        <v>3900.32</v>
      </c>
      <c r="V1033" t="str">
        <f t="shared" si="100"/>
        <v>С113-1792варіант2</v>
      </c>
      <c r="W1033" t="e">
        <f t="shared" si="101"/>
        <v>#N/A</v>
      </c>
      <c r="X1033" t="s">
        <v>4110</v>
      </c>
      <c r="Y1033" s="7" t="s">
        <v>35</v>
      </c>
      <c r="Z1033" s="7">
        <v>4</v>
      </c>
      <c r="AA1033" s="7">
        <v>975.08</v>
      </c>
      <c r="AB1033" s="37">
        <v>3900.32</v>
      </c>
      <c r="AC1033" s="37">
        <v>3900.32</v>
      </c>
    </row>
    <row r="1034" spans="1:29" x14ac:dyDescent="0.2">
      <c r="A1034" s="5" t="s">
        <v>2503</v>
      </c>
      <c r="B1034" s="21" t="str">
        <f>VLOOKUP(A1034,Sheet!B$3:G$2921,2,0)</f>
        <v>Розчин мурувальний важкий цементний,
марка М400</v>
      </c>
      <c r="C1034" s="22" t="str">
        <f>VLOOKUP(A1034,Sheet!B$3:G$2921,3,0)</f>
        <v>м3</v>
      </c>
      <c r="D1034" s="23">
        <v>0.59007000000000009</v>
      </c>
      <c r="E1034" s="24" t="e">
        <f>VLOOKUP(A1034,N$3:S$1271,4,FALSE)</f>
        <v>#N/A</v>
      </c>
      <c r="F1034" s="30">
        <f t="shared" si="96"/>
        <v>0.59007000000000009</v>
      </c>
      <c r="G1034" s="25">
        <f>VLOOKUP(A1034,Sheet!B$3:G$2921,5,0)</f>
        <v>3434.14</v>
      </c>
      <c r="H1034" s="24" t="e">
        <f>VLOOKUP(A1034,N$3:S$1271,5,FALSE)</f>
        <v>#N/A</v>
      </c>
      <c r="I1034" s="30">
        <f t="shared" si="97"/>
        <v>3434.14</v>
      </c>
      <c r="J1034" s="25">
        <f>VLOOKUP(A1034,Sheet!B$3:G$2921,6,0)</f>
        <v>2026.38</v>
      </c>
      <c r="K1034" s="26" t="e">
        <f t="shared" si="98"/>
        <v>#N/A</v>
      </c>
      <c r="L1034" s="30">
        <f t="shared" si="99"/>
        <v>2026.38</v>
      </c>
      <c r="N1034" t="s">
        <v>5013</v>
      </c>
      <c r="O1034" t="s">
        <v>4111</v>
      </c>
      <c r="P1034" t="s">
        <v>35</v>
      </c>
      <c r="Q1034">
        <v>4</v>
      </c>
      <c r="R1034">
        <v>6.79</v>
      </c>
      <c r="S1034">
        <v>27.16</v>
      </c>
      <c r="V1034" t="str">
        <f t="shared" si="100"/>
        <v>С113-1793варіант4</v>
      </c>
      <c r="W1034" t="e">
        <f t="shared" si="101"/>
        <v>#N/A</v>
      </c>
      <c r="X1034" t="s">
        <v>4111</v>
      </c>
      <c r="Y1034" s="7" t="s">
        <v>35</v>
      </c>
      <c r="Z1034" s="7">
        <v>4</v>
      </c>
      <c r="AA1034" s="7">
        <v>6.79</v>
      </c>
      <c r="AB1034" s="37">
        <v>27.16</v>
      </c>
      <c r="AC1034" s="37">
        <v>27.16</v>
      </c>
    </row>
    <row r="1035" spans="1:29" x14ac:dyDescent="0.2">
      <c r="A1035" s="5" t="s">
        <v>2394</v>
      </c>
      <c r="B1035" s="21" t="str">
        <f>VLOOKUP(A1035,Sheet!B$3:G$2921,2,0)</f>
        <v>Дрібнорозмірна тротуарна плитка Н=0,06м</v>
      </c>
      <c r="C1035" s="22" t="str">
        <f>VLOOKUP(A1035,Sheet!B$3:G$2921,3,0)</f>
        <v>м2</v>
      </c>
      <c r="D1035" s="23">
        <v>187.86</v>
      </c>
      <c r="E1035" s="24" t="e">
        <f>VLOOKUP(A1035,N$3:S$1271,4,FALSE)</f>
        <v>#N/A</v>
      </c>
      <c r="F1035" s="30">
        <f t="shared" si="96"/>
        <v>187.86</v>
      </c>
      <c r="G1035" s="25">
        <f>VLOOKUP(A1035,Sheet!B$3:G$2921,5,0)</f>
        <v>265.05</v>
      </c>
      <c r="H1035" s="24" t="e">
        <f>VLOOKUP(A1035,N$3:S$1271,5,FALSE)</f>
        <v>#N/A</v>
      </c>
      <c r="I1035" s="30">
        <f t="shared" si="97"/>
        <v>265.05</v>
      </c>
      <c r="J1035" s="25">
        <f>VLOOKUP(A1035,Sheet!B$3:G$2921,6,0)</f>
        <v>49792.29</v>
      </c>
      <c r="K1035" s="26" t="e">
        <f t="shared" si="98"/>
        <v>#N/A</v>
      </c>
      <c r="L1035" s="30">
        <f t="shared" si="99"/>
        <v>49792.29</v>
      </c>
      <c r="N1035" t="s">
        <v>3067</v>
      </c>
      <c r="O1035" t="s">
        <v>4112</v>
      </c>
      <c r="P1035" t="s">
        <v>35</v>
      </c>
      <c r="Q1035">
        <v>6</v>
      </c>
      <c r="R1035">
        <v>60.13</v>
      </c>
      <c r="S1035">
        <v>240.52</v>
      </c>
      <c r="V1035" t="str">
        <f t="shared" si="100"/>
        <v>С113-1800</v>
      </c>
      <c r="W1035" t="e">
        <f t="shared" si="101"/>
        <v>#N/A</v>
      </c>
      <c r="X1035" t="s">
        <v>4112</v>
      </c>
      <c r="Y1035" s="7" t="s">
        <v>35</v>
      </c>
      <c r="Z1035" s="7">
        <v>6</v>
      </c>
      <c r="AA1035" s="7">
        <v>60.13</v>
      </c>
      <c r="AB1035" s="37">
        <v>240.52</v>
      </c>
      <c r="AC1035" s="37">
        <v>240.52</v>
      </c>
    </row>
    <row r="1036" spans="1:29" x14ac:dyDescent="0.2">
      <c r="A1036" s="5" t="s">
        <v>177</v>
      </c>
      <c r="B1036" s="21" t="str">
        <f>VLOOKUP(A1036,Sheet!B$3:G$2921,2,0)</f>
        <v>Блоки газобетонні</v>
      </c>
      <c r="C1036" s="22" t="str">
        <f>VLOOKUP(A1036,Sheet!B$3:G$2921,3,0)</f>
        <v>м3</v>
      </c>
      <c r="D1036" s="23">
        <v>33.304000000000002</v>
      </c>
      <c r="E1036" s="24" t="e">
        <f>VLOOKUP(A1036,N$3:S$1271,4,FALSE)</f>
        <v>#N/A</v>
      </c>
      <c r="F1036" s="30">
        <f t="shared" si="96"/>
        <v>33.304000000000002</v>
      </c>
      <c r="G1036" s="25">
        <f>VLOOKUP(A1036,Sheet!B$3:G$2921,5,0)</f>
        <v>1319.39</v>
      </c>
      <c r="H1036" s="24" t="e">
        <f>VLOOKUP(A1036,N$3:S$1271,5,FALSE)</f>
        <v>#N/A</v>
      </c>
      <c r="I1036" s="30">
        <f t="shared" si="97"/>
        <v>1319.39</v>
      </c>
      <c r="J1036" s="25">
        <f>VLOOKUP(A1036,Sheet!B$3:G$2921,6,0)</f>
        <v>39085.61</v>
      </c>
      <c r="K1036" s="26" t="e">
        <f t="shared" si="98"/>
        <v>#N/A</v>
      </c>
      <c r="L1036" s="30">
        <f t="shared" si="99"/>
        <v>39085.61</v>
      </c>
      <c r="N1036" t="s">
        <v>3068</v>
      </c>
      <c r="O1036" t="s">
        <v>4113</v>
      </c>
      <c r="P1036" t="s">
        <v>35</v>
      </c>
      <c r="Q1036">
        <v>4</v>
      </c>
      <c r="R1036">
        <v>80.13</v>
      </c>
      <c r="S1036">
        <v>160.26</v>
      </c>
      <c r="V1036" t="str">
        <f t="shared" si="100"/>
        <v>С113-1805</v>
      </c>
      <c r="W1036" t="e">
        <f t="shared" si="101"/>
        <v>#N/A</v>
      </c>
      <c r="X1036" t="s">
        <v>4113</v>
      </c>
      <c r="Y1036" s="7" t="s">
        <v>35</v>
      </c>
      <c r="Z1036" s="7">
        <v>4</v>
      </c>
      <c r="AA1036" s="7">
        <v>80.13</v>
      </c>
      <c r="AB1036" s="37">
        <v>160.26</v>
      </c>
      <c r="AC1036" s="37">
        <v>160.26</v>
      </c>
    </row>
    <row r="1037" spans="1:29" x14ac:dyDescent="0.2">
      <c r="A1037" s="5" t="s">
        <v>594</v>
      </c>
      <c r="B1037" s="21" t="str">
        <f>VLOOKUP(A1037,Sheet!B$3:G$2921,2,0)</f>
        <v>Листи гiпсокартоннi, товщина 12 мм</v>
      </c>
      <c r="C1037" s="22" t="str">
        <f>VLOOKUP(A1037,Sheet!B$3:G$2921,3,0)</f>
        <v>м2</v>
      </c>
      <c r="D1037" s="23">
        <v>23.52</v>
      </c>
      <c r="E1037" s="24">
        <f>VLOOKUP(A1037,N$3:S$1271,4,FALSE)</f>
        <v>23.52</v>
      </c>
      <c r="F1037" s="30">
        <f t="shared" si="96"/>
        <v>0</v>
      </c>
      <c r="G1037" s="25">
        <f>VLOOKUP(A1037,Sheet!B$3:G$2921,5,0)</f>
        <v>100.25</v>
      </c>
      <c r="H1037" s="24">
        <f>VLOOKUP(A1037,N$3:S$1271,5,FALSE)</f>
        <v>52.86</v>
      </c>
      <c r="I1037" s="30">
        <f t="shared" si="97"/>
        <v>47.39</v>
      </c>
      <c r="J1037" s="25">
        <f>VLOOKUP(A1037,Sheet!B$3:G$2921,6,0)</f>
        <v>1494.73</v>
      </c>
      <c r="K1037" s="26">
        <f t="shared" si="98"/>
        <v>788.15</v>
      </c>
      <c r="L1037" s="30">
        <f t="shared" si="99"/>
        <v>706.58</v>
      </c>
      <c r="N1037" t="s">
        <v>5014</v>
      </c>
      <c r="O1037" t="s">
        <v>4114</v>
      </c>
      <c r="P1037" t="s">
        <v>35</v>
      </c>
      <c r="Q1037">
        <v>28</v>
      </c>
      <c r="R1037">
        <v>243.54</v>
      </c>
      <c r="S1037">
        <v>6819.12</v>
      </c>
      <c r="V1037" t="str">
        <f t="shared" si="100"/>
        <v>С113-1834варіант2</v>
      </c>
      <c r="W1037" t="e">
        <f t="shared" si="101"/>
        <v>#N/A</v>
      </c>
      <c r="X1037" t="s">
        <v>4114</v>
      </c>
      <c r="Y1037" s="7" t="s">
        <v>35</v>
      </c>
      <c r="Z1037" s="7">
        <v>28</v>
      </c>
      <c r="AA1037" s="7">
        <v>243.54</v>
      </c>
      <c r="AB1037" s="37">
        <v>6819.12</v>
      </c>
      <c r="AC1037" s="37">
        <v>6819.12</v>
      </c>
    </row>
    <row r="1038" spans="1:29" x14ac:dyDescent="0.2">
      <c r="A1038" s="5" t="s">
        <v>1661</v>
      </c>
      <c r="B1038" s="21" t="str">
        <f>VLOOKUP(A1038,Sheet!B$3:G$2921,2,0)</f>
        <v>Настановна коробка для клавішних
вимикачів, прихованого монтажу</v>
      </c>
      <c r="C1038" s="22" t="str">
        <f>VLOOKUP(A1038,Sheet!B$3:G$2921,3,0)</f>
        <v>шт</v>
      </c>
      <c r="D1038" s="23">
        <v>46</v>
      </c>
      <c r="E1038" s="24" t="e">
        <f>VLOOKUP(A1038,N$3:S$1271,4,FALSE)</f>
        <v>#N/A</v>
      </c>
      <c r="F1038" s="30">
        <f t="shared" si="96"/>
        <v>46</v>
      </c>
      <c r="G1038" s="25">
        <f>VLOOKUP(A1038,Sheet!B$3:G$2921,5,0)</f>
        <v>3.77</v>
      </c>
      <c r="H1038" s="24" t="e">
        <f>VLOOKUP(A1038,N$3:S$1271,5,FALSE)</f>
        <v>#N/A</v>
      </c>
      <c r="I1038" s="30">
        <f t="shared" si="97"/>
        <v>3.77</v>
      </c>
      <c r="J1038" s="25">
        <f>VLOOKUP(A1038,Sheet!B$3:G$2921,6,0)</f>
        <v>173.42</v>
      </c>
      <c r="K1038" s="26" t="e">
        <f t="shared" si="98"/>
        <v>#N/A</v>
      </c>
      <c r="L1038" s="30">
        <f t="shared" si="99"/>
        <v>173.42</v>
      </c>
      <c r="N1038" t="s">
        <v>5015</v>
      </c>
      <c r="O1038" t="s">
        <v>4115</v>
      </c>
      <c r="P1038" t="s">
        <v>35</v>
      </c>
      <c r="Q1038">
        <v>22</v>
      </c>
      <c r="R1038">
        <v>52.04</v>
      </c>
      <c r="S1038">
        <v>1144.8800000000001</v>
      </c>
      <c r="V1038" t="str">
        <f t="shared" si="100"/>
        <v>С113-1841варіант10</v>
      </c>
      <c r="W1038" t="e">
        <f t="shared" si="101"/>
        <v>#N/A</v>
      </c>
      <c r="X1038" t="s">
        <v>4115</v>
      </c>
      <c r="Y1038" s="7" t="s">
        <v>35</v>
      </c>
      <c r="Z1038" s="7">
        <v>22</v>
      </c>
      <c r="AA1038" s="7">
        <v>52.04</v>
      </c>
      <c r="AB1038" s="37">
        <v>1144.8800000000001</v>
      </c>
      <c r="AC1038" s="37">
        <v>1144.8800000000001</v>
      </c>
    </row>
    <row r="1039" spans="1:29" x14ac:dyDescent="0.2">
      <c r="A1039" s="5" t="s">
        <v>2877</v>
      </c>
      <c r="B1039" s="21" t="str">
        <f>VLOOKUP(A1039,Sheet!B$3:G$2921,2,0)</f>
        <v>Кабель силовий з алюмінієвими жилами з
ПВХ ізоляцією, броньований, зовнішній
покрив шланг з ПВХ пластику. ТУМИ 344-
74_ перерiзом 4х50 мм2 АВБбШв-1 кВ</v>
      </c>
      <c r="C1039" s="22" t="str">
        <f>VLOOKUP(A1039,Sheet!B$3:G$2921,3,0)</f>
        <v>1000м</v>
      </c>
      <c r="D1039" s="23">
        <v>7.5480000000000019E-2</v>
      </c>
      <c r="E1039" s="24" t="e">
        <f>VLOOKUP(A1039,N$3:S$1271,4,FALSE)</f>
        <v>#N/A</v>
      </c>
      <c r="F1039" s="30">
        <f t="shared" si="96"/>
        <v>7.5480000000000019E-2</v>
      </c>
      <c r="G1039" s="25">
        <f>VLOOKUP(A1039,Sheet!B$3:G$2921,5,0)</f>
        <v>44655.01</v>
      </c>
      <c r="H1039" s="24" t="e">
        <f>VLOOKUP(A1039,N$3:S$1271,5,FALSE)</f>
        <v>#N/A</v>
      </c>
      <c r="I1039" s="30">
        <f t="shared" si="97"/>
        <v>44655.01</v>
      </c>
      <c r="J1039" s="25">
        <f>VLOOKUP(A1039,Sheet!B$3:G$2921,6,0)</f>
        <v>3370.56</v>
      </c>
      <c r="K1039" s="26" t="e">
        <f t="shared" si="98"/>
        <v>#N/A</v>
      </c>
      <c r="L1039" s="30">
        <f t="shared" si="99"/>
        <v>3370.56</v>
      </c>
      <c r="N1039" t="s">
        <v>5016</v>
      </c>
      <c r="O1039" t="s">
        <v>4116</v>
      </c>
      <c r="P1039" t="s">
        <v>35</v>
      </c>
      <c r="Q1039">
        <v>71</v>
      </c>
      <c r="R1039">
        <v>199.17</v>
      </c>
      <c r="S1039">
        <v>5377.59</v>
      </c>
      <c r="V1039" t="str">
        <f t="shared" si="100"/>
        <v>С113-1841варіант11</v>
      </c>
      <c r="W1039" t="e">
        <f t="shared" si="101"/>
        <v>#N/A</v>
      </c>
      <c r="X1039" t="s">
        <v>4116</v>
      </c>
      <c r="Y1039" s="7" t="s">
        <v>35</v>
      </c>
      <c r="Z1039" s="7">
        <v>71</v>
      </c>
      <c r="AA1039" s="7">
        <v>199.17</v>
      </c>
      <c r="AB1039" s="37">
        <v>5377.59</v>
      </c>
      <c r="AC1039" s="37">
        <v>5377.59</v>
      </c>
    </row>
    <row r="1040" spans="1:29" x14ac:dyDescent="0.2">
      <c r="A1040" s="5" t="s">
        <v>2651</v>
      </c>
      <c r="B1040" s="21" t="str">
        <f>VLOOKUP(A1040,Sheet!B$3:G$2921,2,0)</f>
        <v>Огорожа з анодованрго алюмінію системи
"Круг" ф. "LIZARD" (Н=0,93м)</v>
      </c>
      <c r="C1040" s="22" t="str">
        <f>VLOOKUP(A1040,Sheet!B$3:G$2921,3,0)</f>
        <v>м</v>
      </c>
      <c r="D1040" s="23">
        <v>62.27</v>
      </c>
      <c r="E1040" s="24" t="e">
        <f>VLOOKUP(A1040,N$3:S$1271,4,FALSE)</f>
        <v>#N/A</v>
      </c>
      <c r="F1040" s="30">
        <f t="shared" si="96"/>
        <v>62.27</v>
      </c>
      <c r="G1040" s="25">
        <f>VLOOKUP(A1040,Sheet!B$3:G$2921,5,0)</f>
        <v>2009.16</v>
      </c>
      <c r="H1040" s="24" t="e">
        <f>VLOOKUP(A1040,N$3:S$1271,5,FALSE)</f>
        <v>#N/A</v>
      </c>
      <c r="I1040" s="30">
        <f t="shared" si="97"/>
        <v>2009.16</v>
      </c>
      <c r="J1040" s="25">
        <f>VLOOKUP(A1040,Sheet!B$3:G$2921,6,0)</f>
        <v>109559.49</v>
      </c>
      <c r="K1040" s="26" t="e">
        <f t="shared" si="98"/>
        <v>#N/A</v>
      </c>
      <c r="L1040" s="30">
        <f t="shared" si="99"/>
        <v>109559.49</v>
      </c>
      <c r="N1040" t="s">
        <v>5017</v>
      </c>
      <c r="O1040" t="s">
        <v>4117</v>
      </c>
      <c r="P1040" t="s">
        <v>35</v>
      </c>
      <c r="Q1040">
        <v>14</v>
      </c>
      <c r="R1040">
        <v>129.9</v>
      </c>
      <c r="S1040">
        <v>1818.6</v>
      </c>
      <c r="V1040" t="str">
        <f t="shared" si="100"/>
        <v>С113-1841варіант12</v>
      </c>
      <c r="W1040" t="e">
        <f t="shared" si="101"/>
        <v>#N/A</v>
      </c>
      <c r="X1040" t="s">
        <v>4117</v>
      </c>
      <c r="Y1040" s="7" t="s">
        <v>35</v>
      </c>
      <c r="Z1040" s="7">
        <v>14</v>
      </c>
      <c r="AA1040" s="7">
        <v>129.9</v>
      </c>
      <c r="AB1040" s="37">
        <v>1818.6</v>
      </c>
      <c r="AC1040" s="37">
        <v>1818.6</v>
      </c>
    </row>
    <row r="1041" spans="1:29" x14ac:dyDescent="0.2">
      <c r="A1041" s="5" t="s">
        <v>2810</v>
      </c>
      <c r="B1041" s="21" t="str">
        <f>VLOOKUP(A1041,Sheet!B$3:G$2921,2,0)</f>
        <v>Труба гофрована ПВХ діам.20мм</v>
      </c>
      <c r="C1041" s="22" t="str">
        <f>VLOOKUP(A1041,Sheet!B$3:G$2921,3,0)</f>
        <v>м</v>
      </c>
      <c r="D1041" s="23">
        <v>1473.86</v>
      </c>
      <c r="E1041" s="24" t="e">
        <f>VLOOKUP(A1041,N$3:S$1271,4,FALSE)</f>
        <v>#N/A</v>
      </c>
      <c r="F1041" s="30">
        <f t="shared" si="96"/>
        <v>1473.86</v>
      </c>
      <c r="G1041" s="25">
        <f>VLOOKUP(A1041,Sheet!B$3:G$2921,5,0)</f>
        <v>8.74</v>
      </c>
      <c r="H1041" s="24" t="e">
        <f>VLOOKUP(A1041,N$3:S$1271,5,FALSE)</f>
        <v>#N/A</v>
      </c>
      <c r="I1041" s="30">
        <f t="shared" si="97"/>
        <v>8.74</v>
      </c>
      <c r="J1041" s="25">
        <f>VLOOKUP(A1041,Sheet!B$3:G$2921,6,0)</f>
        <v>11945.83</v>
      </c>
      <c r="K1041" s="26" t="e">
        <f t="shared" si="98"/>
        <v>#N/A</v>
      </c>
      <c r="L1041" s="30">
        <f t="shared" si="99"/>
        <v>11945.83</v>
      </c>
      <c r="N1041" t="s">
        <v>5018</v>
      </c>
      <c r="O1041" t="s">
        <v>4116</v>
      </c>
      <c r="P1041" t="s">
        <v>35</v>
      </c>
      <c r="Q1041">
        <v>87</v>
      </c>
      <c r="R1041">
        <v>199.17</v>
      </c>
      <c r="S1041">
        <v>8365.14</v>
      </c>
      <c r="V1041" t="str">
        <f t="shared" si="100"/>
        <v>С113-1841варіант13</v>
      </c>
      <c r="W1041" t="e">
        <f t="shared" si="101"/>
        <v>#N/A</v>
      </c>
      <c r="X1041" t="s">
        <v>4116</v>
      </c>
      <c r="Y1041" s="7" t="s">
        <v>35</v>
      </c>
      <c r="Z1041" s="7">
        <v>87</v>
      </c>
      <c r="AA1041" s="7">
        <v>199.17</v>
      </c>
      <c r="AB1041" s="37">
        <v>8365.14</v>
      </c>
      <c r="AC1041" s="37">
        <v>8365.14</v>
      </c>
    </row>
    <row r="1042" spans="1:29" x14ac:dyDescent="0.2">
      <c r="A1042" s="5" t="s">
        <v>2841</v>
      </c>
      <c r="B1042" s="21" t="str">
        <f>VLOOKUP(A1042,Sheet!B$3:G$2921,2,0)</f>
        <v>Труба гнучка гофрована з самозатухающого
ПВХ Ду=25 мм</v>
      </c>
      <c r="C1042" s="22" t="str">
        <f>VLOOKUP(A1042,Sheet!B$3:G$2921,3,0)</f>
        <v>м</v>
      </c>
      <c r="D1042" s="23">
        <v>68</v>
      </c>
      <c r="E1042" s="24" t="e">
        <f>VLOOKUP(A1042,N$3:S$1271,4,FALSE)</f>
        <v>#N/A</v>
      </c>
      <c r="F1042" s="30">
        <f t="shared" si="96"/>
        <v>68</v>
      </c>
      <c r="G1042" s="25">
        <f>VLOOKUP(A1042,Sheet!B$3:G$2921,5,0)</f>
        <v>19.97</v>
      </c>
      <c r="H1042" s="24" t="e">
        <f>VLOOKUP(A1042,N$3:S$1271,5,FALSE)</f>
        <v>#N/A</v>
      </c>
      <c r="I1042" s="30">
        <f t="shared" si="97"/>
        <v>19.97</v>
      </c>
      <c r="J1042" s="25">
        <f>VLOOKUP(A1042,Sheet!B$3:G$2921,6,0)</f>
        <v>1298.05</v>
      </c>
      <c r="K1042" s="26" t="e">
        <f t="shared" si="98"/>
        <v>#N/A</v>
      </c>
      <c r="L1042" s="30">
        <f t="shared" si="99"/>
        <v>1298.05</v>
      </c>
      <c r="N1042" t="s">
        <v>5019</v>
      </c>
      <c r="O1042" t="s">
        <v>4118</v>
      </c>
      <c r="P1042" t="s">
        <v>35</v>
      </c>
      <c r="Q1042">
        <v>10</v>
      </c>
      <c r="R1042">
        <v>603.88</v>
      </c>
      <c r="S1042">
        <v>6038.8</v>
      </c>
      <c r="V1042" t="str">
        <f t="shared" si="100"/>
        <v>С113-1841варіант14</v>
      </c>
      <c r="W1042" t="e">
        <f t="shared" si="101"/>
        <v>#N/A</v>
      </c>
      <c r="X1042" t="s">
        <v>4118</v>
      </c>
      <c r="Y1042" s="7" t="s">
        <v>35</v>
      </c>
      <c r="Z1042" s="7">
        <v>10</v>
      </c>
      <c r="AA1042" s="7">
        <v>603.88</v>
      </c>
      <c r="AB1042" s="37">
        <v>6038.8</v>
      </c>
      <c r="AC1042" s="37">
        <v>6038.8</v>
      </c>
    </row>
    <row r="1043" spans="1:29" x14ac:dyDescent="0.2">
      <c r="A1043" s="5" t="s">
        <v>2842</v>
      </c>
      <c r="B1043" s="21" t="str">
        <f>VLOOKUP(A1043,Sheet!B$3:G$2921,2,0)</f>
        <v>Труба гнучка гофрована з самозатухающого
ПВХ Ду=40 мм</v>
      </c>
      <c r="C1043" s="22" t="str">
        <f>VLOOKUP(A1043,Sheet!B$3:G$2921,3,0)</f>
        <v>м</v>
      </c>
      <c r="D1043" s="23">
        <v>17</v>
      </c>
      <c r="E1043" s="24" t="e">
        <f>VLOOKUP(A1043,N$3:S$1271,4,FALSE)</f>
        <v>#N/A</v>
      </c>
      <c r="F1043" s="30">
        <f t="shared" si="96"/>
        <v>17</v>
      </c>
      <c r="G1043" s="25">
        <f>VLOOKUP(A1043,Sheet!B$3:G$2921,5,0)</f>
        <v>26.9</v>
      </c>
      <c r="H1043" s="24" t="e">
        <f>VLOOKUP(A1043,N$3:S$1271,5,FALSE)</f>
        <v>#N/A</v>
      </c>
      <c r="I1043" s="30">
        <f t="shared" si="97"/>
        <v>26.9</v>
      </c>
      <c r="J1043" s="25">
        <f>VLOOKUP(A1043,Sheet!B$3:G$2921,6,0)</f>
        <v>457.3</v>
      </c>
      <c r="K1043" s="26" t="e">
        <f t="shared" si="98"/>
        <v>#N/A</v>
      </c>
      <c r="L1043" s="30">
        <f t="shared" si="99"/>
        <v>457.3</v>
      </c>
      <c r="N1043" t="s">
        <v>5020</v>
      </c>
      <c r="O1043" t="s">
        <v>4119</v>
      </c>
      <c r="P1043" t="s">
        <v>35</v>
      </c>
      <c r="Q1043">
        <v>2</v>
      </c>
      <c r="R1043">
        <v>1078.79</v>
      </c>
      <c r="S1043">
        <v>2157.58</v>
      </c>
      <c r="V1043" t="str">
        <f t="shared" si="100"/>
        <v>С113-1841варіант15</v>
      </c>
      <c r="W1043" t="e">
        <f t="shared" si="101"/>
        <v>#N/A</v>
      </c>
      <c r="X1043" t="s">
        <v>4119</v>
      </c>
      <c r="Y1043" s="7" t="s">
        <v>35</v>
      </c>
      <c r="Z1043" s="7">
        <v>2</v>
      </c>
      <c r="AA1043" s="7">
        <v>1078.79</v>
      </c>
      <c r="AB1043" s="37">
        <v>2157.58</v>
      </c>
      <c r="AC1043" s="37">
        <v>2157.58</v>
      </c>
    </row>
    <row r="1044" spans="1:29" x14ac:dyDescent="0.2">
      <c r="A1044" s="5" t="s">
        <v>794</v>
      </c>
      <c r="B1044" s="21" t="str">
        <f>VLOOKUP(A1044,Sheet!B$3:G$2921,2,0)</f>
        <v>Муфта перехідна внутрішня/зовнішня
D25x20 Wavin</v>
      </c>
      <c r="C1044" s="22" t="str">
        <f>VLOOKUP(A1044,Sheet!B$3:G$2921,3,0)</f>
        <v>10шт</v>
      </c>
      <c r="D1044" s="23">
        <v>1.2000000000000002</v>
      </c>
      <c r="E1044" s="24" t="e">
        <f>VLOOKUP(A1044,N$3:S$1271,4,FALSE)</f>
        <v>#N/A</v>
      </c>
      <c r="F1044" s="30">
        <f t="shared" si="96"/>
        <v>1.2000000000000002</v>
      </c>
      <c r="G1044" s="25">
        <f>VLOOKUP(A1044,Sheet!B$3:G$2921,5,0)</f>
        <v>70.67</v>
      </c>
      <c r="H1044" s="24" t="e">
        <f>VLOOKUP(A1044,N$3:S$1271,5,FALSE)</f>
        <v>#N/A</v>
      </c>
      <c r="I1044" s="30">
        <f t="shared" si="97"/>
        <v>70.67</v>
      </c>
      <c r="J1044" s="25">
        <f>VLOOKUP(A1044,Sheet!B$3:G$2921,6,0)</f>
        <v>42.4</v>
      </c>
      <c r="K1044" s="26" t="e">
        <f t="shared" si="98"/>
        <v>#N/A</v>
      </c>
      <c r="L1044" s="30">
        <f t="shared" si="99"/>
        <v>42.4</v>
      </c>
      <c r="N1044" t="s">
        <v>5021</v>
      </c>
      <c r="O1044" t="s">
        <v>4120</v>
      </c>
      <c r="P1044" t="s">
        <v>35</v>
      </c>
      <c r="Q1044">
        <v>12</v>
      </c>
      <c r="R1044">
        <v>11.04</v>
      </c>
      <c r="S1044">
        <v>132.47999999999999</v>
      </c>
      <c r="V1044" t="str">
        <f t="shared" si="100"/>
        <v>С113-1841варіант9</v>
      </c>
      <c r="W1044" t="e">
        <f t="shared" si="101"/>
        <v>#N/A</v>
      </c>
      <c r="X1044" t="s">
        <v>4120</v>
      </c>
      <c r="Y1044" s="7" t="s">
        <v>35</v>
      </c>
      <c r="Z1044" s="7">
        <v>12</v>
      </c>
      <c r="AA1044" s="7">
        <v>11.04</v>
      </c>
      <c r="AB1044" s="37">
        <v>132.47999999999999</v>
      </c>
      <c r="AC1044" s="37">
        <v>132.47999999999999</v>
      </c>
    </row>
    <row r="1045" spans="1:29" x14ac:dyDescent="0.2">
      <c r="A1045" s="5" t="s">
        <v>806</v>
      </c>
      <c r="B1045" s="21" t="str">
        <f>VLOOKUP(A1045,Sheet!B$3:G$2921,2,0)</f>
        <v>Муфта перехідна D32x20 Wavin</v>
      </c>
      <c r="C1045" s="22" t="str">
        <f>VLOOKUP(A1045,Sheet!B$3:G$2921,3,0)</f>
        <v>10шт</v>
      </c>
      <c r="D1045" s="23">
        <v>0.8</v>
      </c>
      <c r="E1045" s="24" t="e">
        <f>VLOOKUP(A1045,N$3:S$1271,4,FALSE)</f>
        <v>#N/A</v>
      </c>
      <c r="F1045" s="30">
        <f t="shared" si="96"/>
        <v>0.8</v>
      </c>
      <c r="G1045" s="25">
        <f>VLOOKUP(A1045,Sheet!B$3:G$2921,5,0)</f>
        <v>117.76</v>
      </c>
      <c r="H1045" s="24" t="e">
        <f>VLOOKUP(A1045,N$3:S$1271,5,FALSE)</f>
        <v>#N/A</v>
      </c>
      <c r="I1045" s="30">
        <f t="shared" si="97"/>
        <v>117.76</v>
      </c>
      <c r="J1045" s="25">
        <f>VLOOKUP(A1045,Sheet!B$3:G$2921,6,0)</f>
        <v>47.1</v>
      </c>
      <c r="K1045" s="26" t="e">
        <f t="shared" si="98"/>
        <v>#N/A</v>
      </c>
      <c r="L1045" s="30">
        <f t="shared" si="99"/>
        <v>47.1</v>
      </c>
      <c r="N1045" t="s">
        <v>5022</v>
      </c>
      <c r="O1045" t="s">
        <v>4121</v>
      </c>
      <c r="P1045" t="s">
        <v>35</v>
      </c>
      <c r="Q1045">
        <v>20</v>
      </c>
      <c r="R1045">
        <v>96.77</v>
      </c>
      <c r="S1045">
        <v>1935.4</v>
      </c>
      <c r="V1045" t="str">
        <f t="shared" si="100"/>
        <v>С113-1860варіант2</v>
      </c>
      <c r="W1045" t="e">
        <f t="shared" si="101"/>
        <v>#N/A</v>
      </c>
      <c r="X1045" t="s">
        <v>4121</v>
      </c>
      <c r="Y1045" s="7" t="s">
        <v>35</v>
      </c>
      <c r="Z1045" s="7">
        <v>20</v>
      </c>
      <c r="AA1045" s="7">
        <v>96.77</v>
      </c>
      <c r="AB1045" s="37">
        <v>1935.4</v>
      </c>
      <c r="AC1045" s="37">
        <v>1935.4</v>
      </c>
    </row>
    <row r="1046" spans="1:29" x14ac:dyDescent="0.2">
      <c r="A1046" s="5" t="s">
        <v>817</v>
      </c>
      <c r="B1046" s="21" t="str">
        <f>VLOOKUP(A1046,Sheet!B$3:G$2921,2,0)</f>
        <v>Муфта перехідна D40x20 Wavin</v>
      </c>
      <c r="C1046" s="22" t="str">
        <f>VLOOKUP(A1046,Sheet!B$3:G$2921,3,0)</f>
        <v>10шт</v>
      </c>
      <c r="D1046" s="23">
        <v>0.60000000000000009</v>
      </c>
      <c r="E1046" s="24" t="e">
        <f>VLOOKUP(A1046,N$3:S$1271,4,FALSE)</f>
        <v>#N/A</v>
      </c>
      <c r="F1046" s="30">
        <f t="shared" si="96"/>
        <v>0.60000000000000009</v>
      </c>
      <c r="G1046" s="25">
        <f>VLOOKUP(A1046,Sheet!B$3:G$2921,5,0)</f>
        <v>157.04</v>
      </c>
      <c r="H1046" s="24" t="e">
        <f>VLOOKUP(A1046,N$3:S$1271,5,FALSE)</f>
        <v>#N/A</v>
      </c>
      <c r="I1046" s="30">
        <f t="shared" si="97"/>
        <v>157.04</v>
      </c>
      <c r="J1046" s="25">
        <f>VLOOKUP(A1046,Sheet!B$3:G$2921,6,0)</f>
        <v>31.41</v>
      </c>
      <c r="K1046" s="26" t="e">
        <f t="shared" si="98"/>
        <v>#N/A</v>
      </c>
      <c r="L1046" s="30">
        <f t="shared" si="99"/>
        <v>31.41</v>
      </c>
      <c r="N1046" t="s">
        <v>5023</v>
      </c>
      <c r="O1046" t="s">
        <v>4122</v>
      </c>
      <c r="P1046" t="s">
        <v>35</v>
      </c>
      <c r="Q1046">
        <v>60</v>
      </c>
      <c r="R1046">
        <v>97.33</v>
      </c>
      <c r="S1046">
        <v>5839.8</v>
      </c>
      <c r="V1046" t="str">
        <f t="shared" si="100"/>
        <v>С113-1870варіант1</v>
      </c>
      <c r="W1046" t="e">
        <f t="shared" si="101"/>
        <v>#N/A</v>
      </c>
      <c r="X1046" t="s">
        <v>4122</v>
      </c>
      <c r="Y1046" s="7" t="s">
        <v>35</v>
      </c>
      <c r="Z1046" s="7">
        <v>60</v>
      </c>
      <c r="AA1046" s="7">
        <v>97.33</v>
      </c>
      <c r="AB1046" s="37">
        <v>5839.8</v>
      </c>
      <c r="AC1046" s="37">
        <v>5839.8</v>
      </c>
    </row>
    <row r="1047" spans="1:29" x14ac:dyDescent="0.2">
      <c r="A1047" s="5" t="s">
        <v>858</v>
      </c>
      <c r="B1047" s="21" t="str">
        <f>VLOOKUP(A1047,Sheet!B$3:G$2921,2,0)</f>
        <v>Муфта перехідна D63x32 Wavin</v>
      </c>
      <c r="C1047" s="22" t="str">
        <f>VLOOKUP(A1047,Sheet!B$3:G$2921,3,0)</f>
        <v>10шт</v>
      </c>
      <c r="D1047" s="23">
        <v>0.1</v>
      </c>
      <c r="E1047" s="24" t="e">
        <f>VLOOKUP(A1047,N$3:S$1271,4,FALSE)</f>
        <v>#N/A</v>
      </c>
      <c r="F1047" s="30">
        <f t="shared" si="96"/>
        <v>0.1</v>
      </c>
      <c r="G1047" s="25">
        <f>VLOOKUP(A1047,Sheet!B$3:G$2921,5,0)</f>
        <v>361.23</v>
      </c>
      <c r="H1047" s="24" t="e">
        <f>VLOOKUP(A1047,N$3:S$1271,5,FALSE)</f>
        <v>#N/A</v>
      </c>
      <c r="I1047" s="30">
        <f t="shared" si="97"/>
        <v>361.23</v>
      </c>
      <c r="J1047" s="25">
        <f>VLOOKUP(A1047,Sheet!B$3:G$2921,6,0)</f>
        <v>36.119999999999997</v>
      </c>
      <c r="K1047" s="26" t="e">
        <f t="shared" si="98"/>
        <v>#N/A</v>
      </c>
      <c r="L1047" s="30">
        <f t="shared" si="99"/>
        <v>36.119999999999997</v>
      </c>
      <c r="N1047" t="s">
        <v>5024</v>
      </c>
      <c r="O1047" t="s">
        <v>4123</v>
      </c>
      <c r="P1047" t="s">
        <v>35</v>
      </c>
      <c r="Q1047">
        <v>4</v>
      </c>
      <c r="R1047">
        <v>862.86</v>
      </c>
      <c r="S1047">
        <v>1725.72</v>
      </c>
      <c r="V1047" t="str">
        <f t="shared" si="100"/>
        <v>С113-1873-1Гваріант3</v>
      </c>
      <c r="W1047" t="e">
        <f t="shared" si="101"/>
        <v>#N/A</v>
      </c>
      <c r="X1047" t="s">
        <v>4123</v>
      </c>
      <c r="Y1047" s="7" t="s">
        <v>35</v>
      </c>
      <c r="Z1047" s="7">
        <v>4</v>
      </c>
      <c r="AA1047" s="7">
        <v>862.86</v>
      </c>
      <c r="AB1047" s="37">
        <v>1725.72</v>
      </c>
      <c r="AC1047" s="37">
        <v>1725.72</v>
      </c>
    </row>
    <row r="1048" spans="1:29" x14ac:dyDescent="0.2">
      <c r="A1048" s="5" t="s">
        <v>808</v>
      </c>
      <c r="B1048" s="21" t="str">
        <f>VLOOKUP(A1048,Sheet!B$3:G$2921,2,0)</f>
        <v>Перехiд поліпропіленовий з металевою
внутрішньою різьбою D32x1" Wavin</v>
      </c>
      <c r="C1048" s="22" t="str">
        <f>VLOOKUP(A1048,Sheet!B$3:G$2921,3,0)</f>
        <v>10шт</v>
      </c>
      <c r="D1048" s="23">
        <v>0.1</v>
      </c>
      <c r="E1048" s="24" t="e">
        <f>VLOOKUP(A1048,N$3:S$1271,4,FALSE)</f>
        <v>#N/A</v>
      </c>
      <c r="F1048" s="30">
        <f t="shared" si="96"/>
        <v>0.1</v>
      </c>
      <c r="G1048" s="25">
        <f>VLOOKUP(A1048,Sheet!B$3:G$2921,5,0)</f>
        <v>821.77</v>
      </c>
      <c r="H1048" s="24" t="e">
        <f>VLOOKUP(A1048,N$3:S$1271,5,FALSE)</f>
        <v>#N/A</v>
      </c>
      <c r="I1048" s="30">
        <f t="shared" si="97"/>
        <v>821.77</v>
      </c>
      <c r="J1048" s="25">
        <f>VLOOKUP(A1048,Sheet!B$3:G$2921,6,0)</f>
        <v>82.18</v>
      </c>
      <c r="K1048" s="26" t="e">
        <f t="shared" si="98"/>
        <v>#N/A</v>
      </c>
      <c r="L1048" s="30">
        <f t="shared" si="99"/>
        <v>82.18</v>
      </c>
      <c r="N1048" t="s">
        <v>5025</v>
      </c>
      <c r="O1048" t="s">
        <v>4124</v>
      </c>
      <c r="P1048" t="s">
        <v>35</v>
      </c>
      <c r="Q1048">
        <v>2</v>
      </c>
      <c r="R1048">
        <v>782.07</v>
      </c>
      <c r="S1048">
        <v>782.07</v>
      </c>
      <c r="V1048" t="str">
        <f t="shared" si="100"/>
        <v>С113-1873-1Гваріант4</v>
      </c>
      <c r="W1048" t="e">
        <f t="shared" si="101"/>
        <v>#N/A</v>
      </c>
      <c r="X1048" t="s">
        <v>4124</v>
      </c>
      <c r="Y1048" s="7" t="s">
        <v>35</v>
      </c>
      <c r="Z1048" s="7">
        <v>2</v>
      </c>
      <c r="AA1048" s="7">
        <v>782.07</v>
      </c>
      <c r="AB1048" s="37">
        <v>782.07</v>
      </c>
      <c r="AC1048" s="37">
        <v>782.07</v>
      </c>
    </row>
    <row r="1049" spans="1:29" x14ac:dyDescent="0.2">
      <c r="A1049" s="5" t="s">
        <v>820</v>
      </c>
      <c r="B1049" s="21" t="str">
        <f>VLOOKUP(A1049,Sheet!B$3:G$2921,2,0)</f>
        <v>Перехiд поліпропіленовий з металевою
внутрішньою різьбою D40x5/4" Wavin</v>
      </c>
      <c r="C1049" s="22" t="str">
        <f>VLOOKUP(A1049,Sheet!B$3:G$2921,3,0)</f>
        <v>10шт</v>
      </c>
      <c r="D1049" s="23">
        <v>0.2</v>
      </c>
      <c r="E1049" s="24" t="e">
        <f>VLOOKUP(A1049,N$3:S$1271,4,FALSE)</f>
        <v>#N/A</v>
      </c>
      <c r="F1049" s="30">
        <f t="shared" si="96"/>
        <v>0.2</v>
      </c>
      <c r="G1049" s="25">
        <f>VLOOKUP(A1049,Sheet!B$3:G$2921,5,0)</f>
        <v>2002.72</v>
      </c>
      <c r="H1049" s="24" t="e">
        <f>VLOOKUP(A1049,N$3:S$1271,5,FALSE)</f>
        <v>#N/A</v>
      </c>
      <c r="I1049" s="30">
        <f t="shared" si="97"/>
        <v>2002.72</v>
      </c>
      <c r="J1049" s="25">
        <f>VLOOKUP(A1049,Sheet!B$3:G$2921,6,0)</f>
        <v>400.54</v>
      </c>
      <c r="K1049" s="26" t="e">
        <f t="shared" si="98"/>
        <v>#N/A</v>
      </c>
      <c r="L1049" s="30">
        <f t="shared" si="99"/>
        <v>400.54</v>
      </c>
      <c r="N1049" t="s">
        <v>5026</v>
      </c>
      <c r="O1049" t="s">
        <v>4125</v>
      </c>
      <c r="P1049" t="s">
        <v>35</v>
      </c>
      <c r="Q1049">
        <v>6</v>
      </c>
      <c r="R1049">
        <v>97.79</v>
      </c>
      <c r="S1049">
        <v>293.37</v>
      </c>
      <c r="V1049" t="str">
        <f t="shared" si="100"/>
        <v>С113-1873-1Гваріант5</v>
      </c>
      <c r="W1049" t="e">
        <f t="shared" si="101"/>
        <v>#N/A</v>
      </c>
      <c r="X1049" t="s">
        <v>4125</v>
      </c>
      <c r="Y1049" s="7" t="s">
        <v>35</v>
      </c>
      <c r="Z1049" s="7">
        <v>6</v>
      </c>
      <c r="AA1049" s="7">
        <v>97.79</v>
      </c>
      <c r="AB1049" s="37">
        <v>293.37</v>
      </c>
      <c r="AC1049" s="37">
        <v>293.37</v>
      </c>
    </row>
    <row r="1050" spans="1:29" x14ac:dyDescent="0.2">
      <c r="A1050" s="5" t="s">
        <v>791</v>
      </c>
      <c r="B1050" s="21" t="str">
        <f>VLOOKUP(A1050,Sheet!B$3:G$2921,2,0)</f>
        <v>Угольник 90_ внутрішній/зовнішній D 20</v>
      </c>
      <c r="C1050" s="22" t="str">
        <f>VLOOKUP(A1050,Sheet!B$3:G$2921,3,0)</f>
        <v>10шт</v>
      </c>
      <c r="D1050" s="23">
        <v>1.2000000000000002</v>
      </c>
      <c r="E1050" s="24" t="e">
        <f>VLOOKUP(A1050,N$3:S$1271,4,FALSE)</f>
        <v>#N/A</v>
      </c>
      <c r="F1050" s="30">
        <f t="shared" si="96"/>
        <v>1.2000000000000002</v>
      </c>
      <c r="G1050" s="25">
        <f>VLOOKUP(A1050,Sheet!B$3:G$2921,5,0)</f>
        <v>90.39</v>
      </c>
      <c r="H1050" s="24" t="e">
        <f>VLOOKUP(A1050,N$3:S$1271,5,FALSE)</f>
        <v>#N/A</v>
      </c>
      <c r="I1050" s="30">
        <f t="shared" si="97"/>
        <v>90.39</v>
      </c>
      <c r="J1050" s="25">
        <f>VLOOKUP(A1050,Sheet!B$3:G$2921,6,0)</f>
        <v>54.23</v>
      </c>
      <c r="K1050" s="26" t="e">
        <f t="shared" si="98"/>
        <v>#N/A</v>
      </c>
      <c r="L1050" s="30">
        <f t="shared" si="99"/>
        <v>54.23</v>
      </c>
      <c r="N1050" t="s">
        <v>5027</v>
      </c>
      <c r="O1050" t="s">
        <v>4126</v>
      </c>
      <c r="P1050" t="s">
        <v>35</v>
      </c>
      <c r="Q1050">
        <v>10</v>
      </c>
      <c r="R1050">
        <v>92.83</v>
      </c>
      <c r="S1050">
        <v>464.15</v>
      </c>
      <c r="V1050" t="str">
        <f t="shared" si="100"/>
        <v>С113-1873-1Гваріант6</v>
      </c>
      <c r="W1050" t="e">
        <f t="shared" si="101"/>
        <v>#N/A</v>
      </c>
      <c r="X1050" t="s">
        <v>4126</v>
      </c>
      <c r="Y1050" s="7" t="s">
        <v>35</v>
      </c>
      <c r="Z1050" s="7">
        <v>10</v>
      </c>
      <c r="AA1050" s="7">
        <v>92.83</v>
      </c>
      <c r="AB1050" s="37">
        <v>464.15</v>
      </c>
      <c r="AC1050" s="37">
        <v>464.15</v>
      </c>
    </row>
    <row r="1051" spans="1:29" x14ac:dyDescent="0.2">
      <c r="A1051" s="5" t="s">
        <v>2101</v>
      </c>
      <c r="B1051" s="21" t="str">
        <f>VLOOKUP(A1051,Sheet!B$3:G$2921,2,0)</f>
        <v>Труби полівінілхлорідна гладка, Ду=25 мм</v>
      </c>
      <c r="C1051" s="22" t="str">
        <f>VLOOKUP(A1051,Sheet!B$3:G$2921,3,0)</f>
        <v>10м</v>
      </c>
      <c r="D1051" s="23">
        <v>7.1</v>
      </c>
      <c r="E1051" s="24" t="e">
        <f>VLOOKUP(A1051,N$3:S$1271,4,FALSE)</f>
        <v>#N/A</v>
      </c>
      <c r="F1051" s="30">
        <f t="shared" si="96"/>
        <v>7.1</v>
      </c>
      <c r="G1051" s="25">
        <f>VLOOKUP(A1051,Sheet!B$3:G$2921,5,0)</f>
        <v>119.35</v>
      </c>
      <c r="H1051" s="24" t="e">
        <f>VLOOKUP(A1051,N$3:S$1271,5,FALSE)</f>
        <v>#N/A</v>
      </c>
      <c r="I1051" s="30">
        <f t="shared" si="97"/>
        <v>119.35</v>
      </c>
      <c r="J1051" s="25">
        <f>VLOOKUP(A1051,Sheet!B$3:G$2921,6,0)</f>
        <v>847.39</v>
      </c>
      <c r="K1051" s="26" t="e">
        <f t="shared" si="98"/>
        <v>#N/A</v>
      </c>
      <c r="L1051" s="30">
        <f t="shared" si="99"/>
        <v>847.39</v>
      </c>
      <c r="N1051" t="s">
        <v>5028</v>
      </c>
      <c r="O1051" t="s">
        <v>4127</v>
      </c>
      <c r="P1051" t="s">
        <v>35</v>
      </c>
      <c r="Q1051">
        <v>30</v>
      </c>
      <c r="R1051">
        <v>42.12</v>
      </c>
      <c r="S1051">
        <v>1263.5999999999999</v>
      </c>
      <c r="V1051" t="str">
        <f t="shared" si="100"/>
        <v>С113-1878варіант11</v>
      </c>
      <c r="W1051" t="e">
        <f t="shared" si="101"/>
        <v>#N/A</v>
      </c>
      <c r="X1051" t="s">
        <v>4127</v>
      </c>
      <c r="Y1051" s="7" t="s">
        <v>35</v>
      </c>
      <c r="Z1051" s="7">
        <v>30</v>
      </c>
      <c r="AA1051" s="7">
        <v>42.12</v>
      </c>
      <c r="AB1051" s="37">
        <v>1263.5999999999999</v>
      </c>
      <c r="AC1051" s="37">
        <v>1263.5999999999999</v>
      </c>
    </row>
    <row r="1052" spans="1:29" x14ac:dyDescent="0.2">
      <c r="A1052" s="5" t="s">
        <v>1852</v>
      </c>
      <c r="B1052" s="21" t="str">
        <f>VLOOKUP(A1052,Sheet!B$3:G$2921,2,0)</f>
        <v>Труба полiвінілхлорідна, гладка Ду= 40 мм</v>
      </c>
      <c r="C1052" s="22" t="str">
        <f>VLOOKUP(A1052,Sheet!B$3:G$2921,3,0)</f>
        <v>10м</v>
      </c>
      <c r="D1052" s="23">
        <v>1.8</v>
      </c>
      <c r="E1052" s="24" t="e">
        <f>VLOOKUP(A1052,N$3:S$1271,4,FALSE)</f>
        <v>#N/A</v>
      </c>
      <c r="F1052" s="30">
        <f t="shared" si="96"/>
        <v>1.8</v>
      </c>
      <c r="G1052" s="25">
        <f>VLOOKUP(A1052,Sheet!B$3:G$2921,5,0)</f>
        <v>264.75</v>
      </c>
      <c r="H1052" s="24" t="e">
        <f>VLOOKUP(A1052,N$3:S$1271,5,FALSE)</f>
        <v>#N/A</v>
      </c>
      <c r="I1052" s="30">
        <f t="shared" si="97"/>
        <v>264.75</v>
      </c>
      <c r="J1052" s="25">
        <f>VLOOKUP(A1052,Sheet!B$3:G$2921,6,0)</f>
        <v>79.430000000000007</v>
      </c>
      <c r="K1052" s="26" t="e">
        <f t="shared" si="98"/>
        <v>#N/A</v>
      </c>
      <c r="L1052" s="30">
        <f t="shared" si="99"/>
        <v>79.430000000000007</v>
      </c>
      <c r="N1052" t="s">
        <v>5029</v>
      </c>
      <c r="O1052" t="s">
        <v>4128</v>
      </c>
      <c r="P1052" t="s">
        <v>35</v>
      </c>
      <c r="Q1052">
        <v>30</v>
      </c>
      <c r="R1052">
        <v>40.44</v>
      </c>
      <c r="S1052">
        <v>1213.2</v>
      </c>
      <c r="V1052" t="str">
        <f t="shared" si="100"/>
        <v>С113-1878варіант12</v>
      </c>
      <c r="W1052" t="e">
        <f t="shared" si="101"/>
        <v>#N/A</v>
      </c>
      <c r="X1052" t="s">
        <v>4128</v>
      </c>
      <c r="Y1052" s="7" t="s">
        <v>35</v>
      </c>
      <c r="Z1052" s="7">
        <v>30</v>
      </c>
      <c r="AA1052" s="7">
        <v>40.44</v>
      </c>
      <c r="AB1052" s="37">
        <v>1213.2</v>
      </c>
      <c r="AC1052" s="37">
        <v>1213.2</v>
      </c>
    </row>
    <row r="1053" spans="1:29" x14ac:dyDescent="0.2">
      <c r="A1053" s="5" t="s">
        <v>2099</v>
      </c>
      <c r="B1053" s="21" t="str">
        <f>VLOOKUP(A1053,Sheet!B$3:G$2921,2,0)</f>
        <v>Труби полівінілхлорідна гладка, Ду=63 мм</v>
      </c>
      <c r="C1053" s="22" t="str">
        <f>VLOOKUP(A1053,Sheet!B$3:G$2921,3,0)</f>
        <v>10м</v>
      </c>
      <c r="D1053" s="23">
        <v>1.8</v>
      </c>
      <c r="E1053" s="24" t="e">
        <f>VLOOKUP(A1053,N$3:S$1271,4,FALSE)</f>
        <v>#N/A</v>
      </c>
      <c r="F1053" s="30">
        <f t="shared" si="96"/>
        <v>1.8</v>
      </c>
      <c r="G1053" s="25">
        <f>VLOOKUP(A1053,Sheet!B$3:G$2921,5,0)</f>
        <v>620.16</v>
      </c>
      <c r="H1053" s="24" t="e">
        <f>VLOOKUP(A1053,N$3:S$1271,5,FALSE)</f>
        <v>#N/A</v>
      </c>
      <c r="I1053" s="30">
        <f t="shared" si="97"/>
        <v>620.16</v>
      </c>
      <c r="J1053" s="25">
        <f>VLOOKUP(A1053,Sheet!B$3:G$2921,6,0)</f>
        <v>1116.29</v>
      </c>
      <c r="K1053" s="26" t="e">
        <f t="shared" si="98"/>
        <v>#N/A</v>
      </c>
      <c r="L1053" s="30">
        <f t="shared" si="99"/>
        <v>1116.29</v>
      </c>
      <c r="N1053" t="s">
        <v>5030</v>
      </c>
      <c r="O1053" t="s">
        <v>4129</v>
      </c>
      <c r="P1053" t="s">
        <v>35</v>
      </c>
      <c r="Q1053">
        <v>12</v>
      </c>
      <c r="R1053">
        <v>30.05</v>
      </c>
      <c r="S1053">
        <v>360.6</v>
      </c>
      <c r="V1053" t="str">
        <f t="shared" si="100"/>
        <v>С113-1878варіант2</v>
      </c>
      <c r="W1053" t="e">
        <f t="shared" si="101"/>
        <v>#N/A</v>
      </c>
      <c r="X1053" t="s">
        <v>4129</v>
      </c>
      <c r="Y1053" s="7" t="s">
        <v>35</v>
      </c>
      <c r="Z1053" s="7">
        <v>12</v>
      </c>
      <c r="AA1053" s="7">
        <v>30.05</v>
      </c>
      <c r="AB1053" s="37">
        <v>360.6</v>
      </c>
      <c r="AC1053" s="37">
        <v>360.6</v>
      </c>
    </row>
    <row r="1054" spans="1:29" x14ac:dyDescent="0.2">
      <c r="A1054" s="5" t="s">
        <v>2351</v>
      </c>
      <c r="B1054" s="21" t="str">
        <f>VLOOKUP(A1054,Sheet!B$3:G$2921,2,0)</f>
        <v>Труби напiрнi з полiетилену низького тиску,
тип важкий, зовнiшнiй дiаметр 63 мм</v>
      </c>
      <c r="C1054" s="22" t="str">
        <f>VLOOKUP(A1054,Sheet!B$3:G$2921,3,0)</f>
        <v>10м</v>
      </c>
      <c r="D1054" s="23">
        <v>1.7000000000000002</v>
      </c>
      <c r="E1054" s="24" t="e">
        <f>VLOOKUP(A1054,N$3:S$1271,4,FALSE)</f>
        <v>#N/A</v>
      </c>
      <c r="F1054" s="30">
        <f t="shared" si="96"/>
        <v>1.7000000000000002</v>
      </c>
      <c r="G1054" s="25">
        <f>VLOOKUP(A1054,Sheet!B$3:G$2921,5,0)</f>
        <v>806.08</v>
      </c>
      <c r="H1054" s="24" t="e">
        <f>VLOOKUP(A1054,N$3:S$1271,5,FALSE)</f>
        <v>#N/A</v>
      </c>
      <c r="I1054" s="30">
        <f t="shared" si="97"/>
        <v>806.08</v>
      </c>
      <c r="J1054" s="25">
        <f>VLOOKUP(A1054,Sheet!B$3:G$2921,6,0)</f>
        <v>1370.34</v>
      </c>
      <c r="K1054" s="26" t="e">
        <f t="shared" si="98"/>
        <v>#N/A</v>
      </c>
      <c r="L1054" s="30">
        <f t="shared" si="99"/>
        <v>1370.34</v>
      </c>
      <c r="N1054" t="s">
        <v>5031</v>
      </c>
      <c r="O1054" t="s">
        <v>4130</v>
      </c>
      <c r="P1054" t="s">
        <v>35</v>
      </c>
      <c r="Q1054">
        <v>255</v>
      </c>
      <c r="R1054">
        <v>3.36</v>
      </c>
      <c r="S1054">
        <v>352.8</v>
      </c>
      <c r="V1054" t="str">
        <f t="shared" si="100"/>
        <v>С113-1879варіант2</v>
      </c>
      <c r="W1054" t="e">
        <f t="shared" si="101"/>
        <v>#N/A</v>
      </c>
      <c r="X1054" t="s">
        <v>4130</v>
      </c>
      <c r="Y1054" s="7" t="s">
        <v>35</v>
      </c>
      <c r="Z1054" s="7">
        <v>255</v>
      </c>
      <c r="AA1054" s="7">
        <v>3.36</v>
      </c>
      <c r="AB1054" s="37">
        <v>352.8</v>
      </c>
      <c r="AC1054" s="37">
        <v>352.8</v>
      </c>
    </row>
    <row r="1055" spans="1:29" x14ac:dyDescent="0.2">
      <c r="A1055" s="5" t="s">
        <v>2123</v>
      </c>
      <c r="B1055" s="21" t="str">
        <f>VLOOKUP(A1055,Sheet!B$3:G$2921,2,0)</f>
        <v>Вiдвод 90 град. зварний ПЕ100 SDR7, Ру до
1МПа  Dn 110</v>
      </c>
      <c r="C1055" s="22" t="str">
        <f>VLOOKUP(A1055,Sheet!B$3:G$2921,3,0)</f>
        <v>шт</v>
      </c>
      <c r="D1055" s="23">
        <v>5</v>
      </c>
      <c r="E1055" s="24" t="e">
        <f>VLOOKUP(A1055,N$3:S$1271,4,FALSE)</f>
        <v>#N/A</v>
      </c>
      <c r="F1055" s="30">
        <f t="shared" si="96"/>
        <v>5</v>
      </c>
      <c r="G1055" s="25">
        <f>VLOOKUP(A1055,Sheet!B$3:G$2921,5,0)</f>
        <v>172.62</v>
      </c>
      <c r="H1055" s="24" t="e">
        <f>VLOOKUP(A1055,N$3:S$1271,5,FALSE)</f>
        <v>#N/A</v>
      </c>
      <c r="I1055" s="30">
        <f t="shared" si="97"/>
        <v>172.62</v>
      </c>
      <c r="J1055" s="25">
        <f>VLOOKUP(A1055,Sheet!B$3:G$2921,6,0)</f>
        <v>517.86</v>
      </c>
      <c r="K1055" s="26" t="e">
        <f t="shared" si="98"/>
        <v>#N/A</v>
      </c>
      <c r="L1055" s="30">
        <f t="shared" si="99"/>
        <v>517.86</v>
      </c>
      <c r="N1055" t="s">
        <v>5032</v>
      </c>
      <c r="O1055" t="s">
        <v>4131</v>
      </c>
      <c r="P1055" t="s">
        <v>35</v>
      </c>
      <c r="Q1055">
        <v>3390</v>
      </c>
      <c r="R1055">
        <v>6.31</v>
      </c>
      <c r="S1055">
        <v>21390.9</v>
      </c>
      <c r="V1055" t="str">
        <f t="shared" si="100"/>
        <v>С113-1879варіант3</v>
      </c>
      <c r="W1055" t="e">
        <f t="shared" si="101"/>
        <v>#N/A</v>
      </c>
      <c r="X1055" t="s">
        <v>4131</v>
      </c>
      <c r="Y1055" s="7" t="s">
        <v>35</v>
      </c>
      <c r="Z1055" s="7">
        <v>3390</v>
      </c>
      <c r="AA1055" s="7">
        <v>6.31</v>
      </c>
      <c r="AB1055" s="37">
        <v>21390.9</v>
      </c>
      <c r="AC1055" s="37">
        <v>21390.9</v>
      </c>
    </row>
    <row r="1056" spans="1:29" x14ac:dyDescent="0.2">
      <c r="A1056" s="5" t="s">
        <v>2191</v>
      </c>
      <c r="B1056" s="21" t="str">
        <f>VLOOKUP(A1056,Sheet!B$3:G$2921,2,0)</f>
        <v>Фланець сталевий вільний на Ру до !,0 МПа 
дiаметр 150 мм</v>
      </c>
      <c r="C1056" s="22" t="str">
        <f>VLOOKUP(A1056,Sheet!B$3:G$2921,3,0)</f>
        <v>шт</v>
      </c>
      <c r="D1056" s="23">
        <v>1</v>
      </c>
      <c r="E1056" s="24" t="e">
        <f>VLOOKUP(A1056,N$3:S$1271,4,FALSE)</f>
        <v>#N/A</v>
      </c>
      <c r="F1056" s="30">
        <f t="shared" si="96"/>
        <v>1</v>
      </c>
      <c r="G1056" s="25">
        <f>VLOOKUP(A1056,Sheet!B$3:G$2921,5,0)</f>
        <v>1002.68</v>
      </c>
      <c r="H1056" s="24" t="e">
        <f>VLOOKUP(A1056,N$3:S$1271,5,FALSE)</f>
        <v>#N/A</v>
      </c>
      <c r="I1056" s="30">
        <f t="shared" si="97"/>
        <v>1002.68</v>
      </c>
      <c r="J1056" s="25">
        <f>VLOOKUP(A1056,Sheet!B$3:G$2921,6,0)</f>
        <v>1002.68</v>
      </c>
      <c r="K1056" s="26" t="e">
        <f t="shared" si="98"/>
        <v>#N/A</v>
      </c>
      <c r="L1056" s="30">
        <f t="shared" si="99"/>
        <v>1002.68</v>
      </c>
      <c r="N1056" t="s">
        <v>5033</v>
      </c>
      <c r="O1056" t="s">
        <v>4132</v>
      </c>
      <c r="P1056" t="s">
        <v>35</v>
      </c>
      <c r="Q1056">
        <v>110</v>
      </c>
      <c r="R1056">
        <v>9.0399999999999991</v>
      </c>
      <c r="S1056">
        <v>497.2</v>
      </c>
      <c r="V1056" t="str">
        <f t="shared" si="100"/>
        <v>С113-1881варіант2</v>
      </c>
      <c r="W1056" t="e">
        <f t="shared" si="101"/>
        <v>#N/A</v>
      </c>
      <c r="X1056" t="s">
        <v>4132</v>
      </c>
      <c r="Y1056" s="7" t="s">
        <v>35</v>
      </c>
      <c r="Z1056" s="7">
        <v>110</v>
      </c>
      <c r="AA1056" s="7">
        <v>9.0399999999999991</v>
      </c>
      <c r="AB1056" s="37">
        <v>497.2</v>
      </c>
      <c r="AC1056" s="37">
        <v>497.2</v>
      </c>
    </row>
    <row r="1057" spans="1:29" x14ac:dyDescent="0.2">
      <c r="A1057" s="5" t="s">
        <v>1408</v>
      </c>
      <c r="B1057" s="21" t="str">
        <f>VLOOKUP(A1057,Sheet!B$3:G$2921,2,0)</f>
        <v>Вiдводи гнутi пiд кутом 90 град. iз сталi
марки 20, радiус кривизни 1,5 Ду, Ру 10 МПа
[100 кгс/см2], дiаметр умовного проходу 65
мм, зовнiшнiй дiаметр 76 мм, товщина
стiнки 3,5 мм</v>
      </c>
      <c r="C1057" s="22" t="str">
        <f>VLOOKUP(A1057,Sheet!B$3:G$2921,3,0)</f>
        <v>шт</v>
      </c>
      <c r="D1057" s="23">
        <v>10</v>
      </c>
      <c r="E1057" s="24" t="e">
        <f>VLOOKUP(A1057,N$3:S$1271,4,FALSE)</f>
        <v>#N/A</v>
      </c>
      <c r="F1057" s="30">
        <f t="shared" si="96"/>
        <v>10</v>
      </c>
      <c r="G1057" s="25">
        <f>VLOOKUP(A1057,Sheet!B$3:G$2921,5,0)</f>
        <v>103.44</v>
      </c>
      <c r="H1057" s="24" t="e">
        <f>VLOOKUP(A1057,N$3:S$1271,5,FALSE)</f>
        <v>#N/A</v>
      </c>
      <c r="I1057" s="30">
        <f t="shared" si="97"/>
        <v>103.44</v>
      </c>
      <c r="J1057" s="25">
        <f>VLOOKUP(A1057,Sheet!B$3:G$2921,6,0)</f>
        <v>1034.4000000000001</v>
      </c>
      <c r="K1057" s="26" t="e">
        <f t="shared" si="98"/>
        <v>#N/A</v>
      </c>
      <c r="L1057" s="30">
        <f t="shared" si="99"/>
        <v>1034.4000000000001</v>
      </c>
      <c r="N1057" t="s">
        <v>5034</v>
      </c>
      <c r="O1057" t="s">
        <v>4133</v>
      </c>
      <c r="P1057" t="s">
        <v>35</v>
      </c>
      <c r="Q1057">
        <v>56</v>
      </c>
      <c r="R1057">
        <v>9.02</v>
      </c>
      <c r="S1057">
        <v>252.56</v>
      </c>
      <c r="V1057" t="str">
        <f t="shared" si="100"/>
        <v>С113-1882варіант2</v>
      </c>
      <c r="W1057" t="e">
        <f t="shared" si="101"/>
        <v>#N/A</v>
      </c>
      <c r="X1057" t="s">
        <v>4133</v>
      </c>
      <c r="Y1057" s="7" t="s">
        <v>35</v>
      </c>
      <c r="Z1057" s="7">
        <v>56</v>
      </c>
      <c r="AA1057" s="7">
        <v>9.02</v>
      </c>
      <c r="AB1057" s="37">
        <v>252.56</v>
      </c>
      <c r="AC1057" s="37">
        <v>252.56</v>
      </c>
    </row>
    <row r="1058" spans="1:29" x14ac:dyDescent="0.2">
      <c r="A1058" s="5" t="s">
        <v>1486</v>
      </c>
      <c r="B1058" s="21" t="str">
        <f>VLOOKUP(A1058,Sheet!B$3:G$2921,2,0)</f>
        <v>Вiдводи гнутi пiд кутом 90 град. iз сталi
марки 20, радiус кривизни 1,5 Ду, Ру 10 МПа
[100 кгс/см2], дiаметр умовного проходу 80
мм, зовнiшнiй дiаметр 89 мм, товщина
стiнки 3,5 мм</v>
      </c>
      <c r="C1058" s="22" t="str">
        <f>VLOOKUP(A1058,Sheet!B$3:G$2921,3,0)</f>
        <v>шт</v>
      </c>
      <c r="D1058" s="23">
        <v>16</v>
      </c>
      <c r="E1058" s="24" t="e">
        <f>VLOOKUP(A1058,N$3:S$1271,4,FALSE)</f>
        <v>#N/A</v>
      </c>
      <c r="F1058" s="30">
        <f t="shared" si="96"/>
        <v>16</v>
      </c>
      <c r="G1058" s="25">
        <f>VLOOKUP(A1058,Sheet!B$3:G$2921,5,0)</f>
        <v>138.79</v>
      </c>
      <c r="H1058" s="24" t="e">
        <f>VLOOKUP(A1058,N$3:S$1271,5,FALSE)</f>
        <v>#N/A</v>
      </c>
      <c r="I1058" s="30">
        <f t="shared" si="97"/>
        <v>138.79</v>
      </c>
      <c r="J1058" s="25">
        <f>VLOOKUP(A1058,Sheet!B$3:G$2921,6,0)</f>
        <v>2220.64</v>
      </c>
      <c r="K1058" s="26" t="e">
        <f t="shared" si="98"/>
        <v>#N/A</v>
      </c>
      <c r="L1058" s="30">
        <f t="shared" si="99"/>
        <v>2220.64</v>
      </c>
      <c r="N1058" t="s">
        <v>5035</v>
      </c>
      <c r="O1058" t="s">
        <v>4134</v>
      </c>
      <c r="P1058" t="s">
        <v>35</v>
      </c>
      <c r="Q1058">
        <v>28</v>
      </c>
      <c r="R1058">
        <v>16.87</v>
      </c>
      <c r="S1058">
        <v>472.36</v>
      </c>
      <c r="V1058" t="str">
        <f t="shared" si="100"/>
        <v>С113-1882варіант3</v>
      </c>
      <c r="W1058" t="e">
        <f t="shared" si="101"/>
        <v>#N/A</v>
      </c>
      <c r="X1058" t="s">
        <v>4134</v>
      </c>
      <c r="Y1058" s="7" t="s">
        <v>35</v>
      </c>
      <c r="Z1058" s="7">
        <v>28</v>
      </c>
      <c r="AA1058" s="7">
        <v>16.87</v>
      </c>
      <c r="AB1058" s="37">
        <v>472.36</v>
      </c>
      <c r="AC1058" s="37">
        <v>472.36</v>
      </c>
    </row>
    <row r="1059" spans="1:29" x14ac:dyDescent="0.2">
      <c r="A1059" s="5" t="s">
        <v>948</v>
      </c>
      <c r="B1059" s="21" t="str">
        <f>VLOOKUP(A1059,Sheet!B$3:G$2921,2,0)</f>
        <v>Трiйник сталевий безшовний приварний
равнопрохідний,  D219х6,0</v>
      </c>
      <c r="C1059" s="22" t="str">
        <f>VLOOKUP(A1059,Sheet!B$3:G$2921,3,0)</f>
        <v>шт</v>
      </c>
      <c r="D1059" s="23">
        <v>3</v>
      </c>
      <c r="E1059" s="24" t="e">
        <f>VLOOKUP(A1059,N$3:S$1271,4,FALSE)</f>
        <v>#N/A</v>
      </c>
      <c r="F1059" s="30">
        <f t="shared" si="96"/>
        <v>3</v>
      </c>
      <c r="G1059" s="25">
        <f>VLOOKUP(A1059,Sheet!B$3:G$2921,5,0)</f>
        <v>1243.79</v>
      </c>
      <c r="H1059" s="24" t="e">
        <f>VLOOKUP(A1059,N$3:S$1271,5,FALSE)</f>
        <v>#N/A</v>
      </c>
      <c r="I1059" s="30">
        <f t="shared" si="97"/>
        <v>1243.79</v>
      </c>
      <c r="J1059" s="25">
        <f>VLOOKUP(A1059,Sheet!B$3:G$2921,6,0)</f>
        <v>3731.37</v>
      </c>
      <c r="K1059" s="26" t="e">
        <f t="shared" si="98"/>
        <v>#N/A</v>
      </c>
      <c r="L1059" s="30">
        <f t="shared" si="99"/>
        <v>3731.37</v>
      </c>
      <c r="N1059" t="s">
        <v>5036</v>
      </c>
      <c r="O1059" t="s">
        <v>4135</v>
      </c>
      <c r="P1059" t="s">
        <v>35</v>
      </c>
      <c r="Q1059">
        <v>35</v>
      </c>
      <c r="R1059">
        <v>30.05</v>
      </c>
      <c r="S1059">
        <v>1051.75</v>
      </c>
      <c r="V1059" t="str">
        <f t="shared" si="100"/>
        <v>С113-1882варіант4</v>
      </c>
      <c r="W1059" t="e">
        <f t="shared" si="101"/>
        <v>#N/A</v>
      </c>
      <c r="X1059" t="s">
        <v>4135</v>
      </c>
      <c r="Y1059" s="7" t="s">
        <v>35</v>
      </c>
      <c r="Z1059" s="7">
        <v>35</v>
      </c>
      <c r="AA1059" s="7">
        <v>30.05</v>
      </c>
      <c r="AB1059" s="37">
        <v>1051.75</v>
      </c>
      <c r="AC1059" s="37">
        <v>1051.75</v>
      </c>
    </row>
    <row r="1060" spans="1:29" x14ac:dyDescent="0.2">
      <c r="A1060" s="5" t="s">
        <v>944</v>
      </c>
      <c r="B1060" s="21" t="str">
        <f>VLOOKUP(A1060,Sheet!B$3:G$2921,2,0)</f>
        <v>Трiйник сталевий безшовний приварний
перехідний,  D219х108</v>
      </c>
      <c r="C1060" s="22" t="str">
        <f>VLOOKUP(A1060,Sheet!B$3:G$2921,3,0)</f>
        <v>шт</v>
      </c>
      <c r="D1060" s="23">
        <v>4</v>
      </c>
      <c r="E1060" s="24" t="e">
        <f>VLOOKUP(A1060,N$3:S$1271,4,FALSE)</f>
        <v>#N/A</v>
      </c>
      <c r="F1060" s="30">
        <f t="shared" si="96"/>
        <v>4</v>
      </c>
      <c r="G1060" s="25">
        <f>VLOOKUP(A1060,Sheet!B$3:G$2921,5,0)</f>
        <v>5496.88</v>
      </c>
      <c r="H1060" s="24" t="e">
        <f>VLOOKUP(A1060,N$3:S$1271,5,FALSE)</f>
        <v>#N/A</v>
      </c>
      <c r="I1060" s="30">
        <f t="shared" si="97"/>
        <v>5496.88</v>
      </c>
      <c r="J1060" s="25">
        <f>VLOOKUP(A1060,Sheet!B$3:G$2921,6,0)</f>
        <v>21987.52</v>
      </c>
      <c r="K1060" s="26" t="e">
        <f t="shared" si="98"/>
        <v>#N/A</v>
      </c>
      <c r="L1060" s="30">
        <f t="shared" si="99"/>
        <v>21987.52</v>
      </c>
      <c r="N1060" t="s">
        <v>5037</v>
      </c>
      <c r="O1060" t="s">
        <v>4136</v>
      </c>
      <c r="P1060" t="s">
        <v>69</v>
      </c>
      <c r="Q1060">
        <v>10</v>
      </c>
      <c r="R1060">
        <v>96.59</v>
      </c>
      <c r="S1060">
        <v>965.9</v>
      </c>
      <c r="V1060" t="str">
        <f t="shared" si="100"/>
        <v>С113-1897варіант3</v>
      </c>
      <c r="W1060" t="e">
        <f t="shared" si="101"/>
        <v>#N/A</v>
      </c>
      <c r="X1060" t="s">
        <v>4136</v>
      </c>
      <c r="Y1060" s="7" t="s">
        <v>69</v>
      </c>
      <c r="Z1060" s="7">
        <v>10</v>
      </c>
      <c r="AA1060" s="7">
        <v>96.59</v>
      </c>
      <c r="AB1060" s="37">
        <v>965.9</v>
      </c>
      <c r="AC1060" s="37">
        <v>965.9</v>
      </c>
    </row>
    <row r="1061" spans="1:29" x14ac:dyDescent="0.2">
      <c r="A1061" s="5" t="s">
        <v>946</v>
      </c>
      <c r="B1061" s="21" t="str">
        <f>VLOOKUP(A1061,Sheet!B$3:G$2921,2,0)</f>
        <v>Трiйник сталевий безшовний приварний
перехідний,  D219х6,0-159х6,0</v>
      </c>
      <c r="C1061" s="22" t="str">
        <f>VLOOKUP(A1061,Sheet!B$3:G$2921,3,0)</f>
        <v>шт</v>
      </c>
      <c r="D1061" s="23">
        <v>3</v>
      </c>
      <c r="E1061" s="24" t="e">
        <f>VLOOKUP(A1061,N$3:S$1271,4,FALSE)</f>
        <v>#N/A</v>
      </c>
      <c r="F1061" s="30">
        <f t="shared" si="96"/>
        <v>3</v>
      </c>
      <c r="G1061" s="25">
        <f>VLOOKUP(A1061,Sheet!B$3:G$2921,5,0)</f>
        <v>8524.2199999999993</v>
      </c>
      <c r="H1061" s="24" t="e">
        <f>VLOOKUP(A1061,N$3:S$1271,5,FALSE)</f>
        <v>#N/A</v>
      </c>
      <c r="I1061" s="30">
        <f t="shared" si="97"/>
        <v>8524.2199999999993</v>
      </c>
      <c r="J1061" s="25">
        <f>VLOOKUP(A1061,Sheet!B$3:G$2921,6,0)</f>
        <v>25572.66</v>
      </c>
      <c r="K1061" s="26" t="e">
        <f t="shared" si="98"/>
        <v>#N/A</v>
      </c>
      <c r="L1061" s="30">
        <f t="shared" si="99"/>
        <v>25572.66</v>
      </c>
      <c r="N1061" t="s">
        <v>5038</v>
      </c>
      <c r="O1061" t="s">
        <v>4137</v>
      </c>
      <c r="P1061" t="s">
        <v>69</v>
      </c>
      <c r="Q1061">
        <v>250</v>
      </c>
      <c r="R1061">
        <v>129.16</v>
      </c>
      <c r="S1061">
        <v>32290</v>
      </c>
      <c r="V1061" t="str">
        <f t="shared" si="100"/>
        <v>С113-1897варіант4</v>
      </c>
      <c r="W1061" t="e">
        <f t="shared" si="101"/>
        <v>#N/A</v>
      </c>
      <c r="X1061" t="s">
        <v>4137</v>
      </c>
      <c r="Y1061" s="7" t="s">
        <v>69</v>
      </c>
      <c r="Z1061" s="7">
        <v>250</v>
      </c>
      <c r="AA1061" s="7">
        <v>129.16</v>
      </c>
      <c r="AB1061" s="37">
        <v>32290</v>
      </c>
      <c r="AC1061" s="37">
        <v>32290</v>
      </c>
    </row>
    <row r="1062" spans="1:29" x14ac:dyDescent="0.2">
      <c r="A1062" s="5" t="s">
        <v>1412</v>
      </c>
      <c r="B1062" s="21" t="str">
        <f>VLOOKUP(A1062,Sheet!B$3:G$2921,2,0)</f>
        <v>Переходи штампованi концентричнi,
зовнiшнiй дiаметр та товщина стiнки 45х2,5-
38х2,0 мм</v>
      </c>
      <c r="C1062" s="22" t="str">
        <f>VLOOKUP(A1062,Sheet!B$3:G$2921,3,0)</f>
        <v>шт</v>
      </c>
      <c r="D1062" s="23">
        <v>11</v>
      </c>
      <c r="E1062" s="24" t="e">
        <f>VLOOKUP(A1062,N$3:S$1271,4,FALSE)</f>
        <v>#N/A</v>
      </c>
      <c r="F1062" s="30">
        <f t="shared" si="96"/>
        <v>11</v>
      </c>
      <c r="G1062" s="25">
        <f>VLOOKUP(A1062,Sheet!B$3:G$2921,5,0)</f>
        <v>47.51</v>
      </c>
      <c r="H1062" s="24" t="e">
        <f>VLOOKUP(A1062,N$3:S$1271,5,FALSE)</f>
        <v>#N/A</v>
      </c>
      <c r="I1062" s="30">
        <f t="shared" si="97"/>
        <v>47.51</v>
      </c>
      <c r="J1062" s="25">
        <f>VLOOKUP(A1062,Sheet!B$3:G$2921,6,0)</f>
        <v>95.02</v>
      </c>
      <c r="K1062" s="26" t="e">
        <f t="shared" si="98"/>
        <v>#N/A</v>
      </c>
      <c r="L1062" s="30">
        <f t="shared" si="99"/>
        <v>95.02</v>
      </c>
      <c r="N1062" t="s">
        <v>5039</v>
      </c>
      <c r="O1062" t="s">
        <v>4138</v>
      </c>
      <c r="P1062" t="s">
        <v>69</v>
      </c>
      <c r="Q1062">
        <v>80</v>
      </c>
      <c r="R1062">
        <v>169.22</v>
      </c>
      <c r="S1062">
        <v>13537.6</v>
      </c>
      <c r="V1062" t="str">
        <f t="shared" si="100"/>
        <v>С113-1897варіант5</v>
      </c>
      <c r="W1062" t="e">
        <f t="shared" si="101"/>
        <v>#N/A</v>
      </c>
      <c r="X1062" t="s">
        <v>4138</v>
      </c>
      <c r="Y1062" s="7" t="s">
        <v>69</v>
      </c>
      <c r="Z1062" s="7">
        <v>80</v>
      </c>
      <c r="AA1062" s="7">
        <v>169.22</v>
      </c>
      <c r="AB1062" s="37">
        <v>13537.6</v>
      </c>
      <c r="AC1062" s="37">
        <v>13537.6</v>
      </c>
    </row>
    <row r="1063" spans="1:29" x14ac:dyDescent="0.2">
      <c r="A1063" s="5" t="s">
        <v>1410</v>
      </c>
      <c r="B1063" s="21" t="str">
        <f>VLOOKUP(A1063,Sheet!B$3:G$2921,2,0)</f>
        <v>Переходи штампованi концентричнi,
дiаметр умовного проходу 65х40 мм,
зовнiшнiй дiаметр та товщина стiнки 76х3,5-
45х2,5 мм</v>
      </c>
      <c r="C1063" s="22" t="str">
        <f>VLOOKUP(A1063,Sheet!B$3:G$2921,3,0)</f>
        <v>шт</v>
      </c>
      <c r="D1063" s="23">
        <v>2</v>
      </c>
      <c r="E1063" s="24" t="e">
        <f>VLOOKUP(A1063,N$3:S$1271,4,FALSE)</f>
        <v>#N/A</v>
      </c>
      <c r="F1063" s="30">
        <f t="shared" si="96"/>
        <v>2</v>
      </c>
      <c r="G1063" s="25">
        <f>VLOOKUP(A1063,Sheet!B$3:G$2921,5,0)</f>
        <v>122.33</v>
      </c>
      <c r="H1063" s="24" t="e">
        <f>VLOOKUP(A1063,N$3:S$1271,5,FALSE)</f>
        <v>#N/A</v>
      </c>
      <c r="I1063" s="30">
        <f t="shared" si="97"/>
        <v>122.33</v>
      </c>
      <c r="J1063" s="25">
        <f>VLOOKUP(A1063,Sheet!B$3:G$2921,6,0)</f>
        <v>244.66</v>
      </c>
      <c r="K1063" s="26" t="e">
        <f t="shared" si="98"/>
        <v>#N/A</v>
      </c>
      <c r="L1063" s="30">
        <f t="shared" si="99"/>
        <v>244.66</v>
      </c>
      <c r="N1063" t="s">
        <v>5040</v>
      </c>
      <c r="O1063" t="s">
        <v>4139</v>
      </c>
      <c r="P1063" t="s">
        <v>69</v>
      </c>
      <c r="Q1063">
        <v>10</v>
      </c>
      <c r="R1063">
        <v>290.89999999999998</v>
      </c>
      <c r="S1063">
        <v>2909</v>
      </c>
      <c r="V1063" t="str">
        <f t="shared" si="100"/>
        <v>С113-1897варіант6</v>
      </c>
      <c r="W1063" t="e">
        <f t="shared" si="101"/>
        <v>#N/A</v>
      </c>
      <c r="X1063" t="s">
        <v>4139</v>
      </c>
      <c r="Y1063" s="7" t="s">
        <v>69</v>
      </c>
      <c r="Z1063" s="7">
        <v>10</v>
      </c>
      <c r="AA1063" s="7">
        <v>290.89999999999998</v>
      </c>
      <c r="AB1063" s="37">
        <v>2909</v>
      </c>
      <c r="AC1063" s="37">
        <v>2909</v>
      </c>
    </row>
    <row r="1064" spans="1:29" x14ac:dyDescent="0.2">
      <c r="A1064" s="5" t="s">
        <v>1488</v>
      </c>
      <c r="B1064" s="21" t="str">
        <f>VLOOKUP(A1064,Sheet!B$3:G$2921,2,0)</f>
        <v>Переходи штампованi концентричнi,
дiаметр умовного проходу 80х65 мм,
зовнiшнiй дiаметр та товщина стiнки 89х4,0-
76х3,5 мм</v>
      </c>
      <c r="C1064" s="22" t="str">
        <f>VLOOKUP(A1064,Sheet!B$3:G$2921,3,0)</f>
        <v>шт</v>
      </c>
      <c r="D1064" s="23">
        <v>2</v>
      </c>
      <c r="E1064" s="24" t="e">
        <f>VLOOKUP(A1064,N$3:S$1271,4,FALSE)</f>
        <v>#N/A</v>
      </c>
      <c r="F1064" s="30">
        <f t="shared" si="96"/>
        <v>2</v>
      </c>
      <c r="G1064" s="25">
        <f>VLOOKUP(A1064,Sheet!B$3:G$2921,5,0)</f>
        <v>130.49</v>
      </c>
      <c r="H1064" s="24" t="e">
        <f>VLOOKUP(A1064,N$3:S$1271,5,FALSE)</f>
        <v>#N/A</v>
      </c>
      <c r="I1064" s="30">
        <f t="shared" si="97"/>
        <v>130.49</v>
      </c>
      <c r="J1064" s="25">
        <f>VLOOKUP(A1064,Sheet!B$3:G$2921,6,0)</f>
        <v>260.98</v>
      </c>
      <c r="K1064" s="26" t="e">
        <f t="shared" si="98"/>
        <v>#N/A</v>
      </c>
      <c r="L1064" s="30">
        <f t="shared" si="99"/>
        <v>260.98</v>
      </c>
      <c r="N1064" t="s">
        <v>5041</v>
      </c>
      <c r="O1064" t="s">
        <v>4140</v>
      </c>
      <c r="P1064" t="s">
        <v>69</v>
      </c>
      <c r="Q1064">
        <v>60</v>
      </c>
      <c r="R1064">
        <v>421</v>
      </c>
      <c r="S1064">
        <v>25260</v>
      </c>
      <c r="V1064" t="str">
        <f t="shared" si="100"/>
        <v>С113-1897варіант7</v>
      </c>
      <c r="W1064" t="e">
        <f t="shared" si="101"/>
        <v>#N/A</v>
      </c>
      <c r="X1064" t="s">
        <v>4140</v>
      </c>
      <c r="Y1064" s="7" t="s">
        <v>69</v>
      </c>
      <c r="Z1064" s="7">
        <v>60</v>
      </c>
      <c r="AA1064" s="7">
        <v>421</v>
      </c>
      <c r="AB1064" s="37">
        <v>25260</v>
      </c>
      <c r="AC1064" s="37">
        <v>25260</v>
      </c>
    </row>
    <row r="1065" spans="1:29" x14ac:dyDescent="0.2">
      <c r="A1065" s="5" t="s">
        <v>1490</v>
      </c>
      <c r="B1065" s="21" t="str">
        <f>VLOOKUP(A1065,Sheet!B$3:G$2921,2,0)</f>
        <v>Переходи штампованi концентричнi,
дiаметр умовного проходу 80х50 мм,
зовнiшнiй дiаметр та товщина стiнки 89х3,5-
57х3 мм</v>
      </c>
      <c r="C1065" s="22" t="str">
        <f>VLOOKUP(A1065,Sheet!B$3:G$2921,3,0)</f>
        <v>шт</v>
      </c>
      <c r="D1065" s="23">
        <v>2</v>
      </c>
      <c r="E1065" s="24" t="e">
        <f>VLOOKUP(A1065,N$3:S$1271,4,FALSE)</f>
        <v>#N/A</v>
      </c>
      <c r="F1065" s="30">
        <f t="shared" si="96"/>
        <v>2</v>
      </c>
      <c r="G1065" s="25">
        <f>VLOOKUP(A1065,Sheet!B$3:G$2921,5,0)</f>
        <v>130.49</v>
      </c>
      <c r="H1065" s="24" t="e">
        <f>VLOOKUP(A1065,N$3:S$1271,5,FALSE)</f>
        <v>#N/A</v>
      </c>
      <c r="I1065" s="30">
        <f t="shared" si="97"/>
        <v>130.49</v>
      </c>
      <c r="J1065" s="25">
        <f>VLOOKUP(A1065,Sheet!B$3:G$2921,6,0)</f>
        <v>260.98</v>
      </c>
      <c r="K1065" s="26" t="e">
        <f t="shared" si="98"/>
        <v>#N/A</v>
      </c>
      <c r="L1065" s="30">
        <f t="shared" si="99"/>
        <v>260.98</v>
      </c>
      <c r="N1065" t="s">
        <v>5042</v>
      </c>
      <c r="O1065" t="s">
        <v>4141</v>
      </c>
      <c r="P1065" t="s">
        <v>69</v>
      </c>
      <c r="Q1065">
        <v>12</v>
      </c>
      <c r="R1065">
        <v>130.66</v>
      </c>
      <c r="S1065">
        <v>1567.92</v>
      </c>
      <c r="V1065" t="str">
        <f t="shared" si="100"/>
        <v>С113-1898варіант3</v>
      </c>
      <c r="W1065" t="e">
        <f t="shared" si="101"/>
        <v>#N/A</v>
      </c>
      <c r="X1065" t="s">
        <v>4141</v>
      </c>
      <c r="Y1065" s="7" t="s">
        <v>69</v>
      </c>
      <c r="Z1065" s="7">
        <v>12</v>
      </c>
      <c r="AA1065" s="7">
        <v>130.66</v>
      </c>
      <c r="AB1065" s="37">
        <v>1567.92</v>
      </c>
      <c r="AC1065" s="37">
        <v>1567.92</v>
      </c>
    </row>
    <row r="1066" spans="1:29" x14ac:dyDescent="0.2">
      <c r="A1066" s="5" t="s">
        <v>1391</v>
      </c>
      <c r="B1066" s="21" t="str">
        <f>VLOOKUP(A1066,Sheet!B$3:G$2921,2,0)</f>
        <v>Заглушки елiптичнi з вуглецевої сталi марки
20, дiаметр умовного проходу 100 мм,
зовнiшнiй дiаметр 108 мм, товщина стiнки 4,
0 мм</v>
      </c>
      <c r="C1066" s="22" t="str">
        <f>VLOOKUP(A1066,Sheet!B$3:G$2921,3,0)</f>
        <v>шт</v>
      </c>
      <c r="D1066" s="23">
        <v>4</v>
      </c>
      <c r="E1066" s="24" t="e">
        <f>VLOOKUP(A1066,N$3:S$1271,4,FALSE)</f>
        <v>#N/A</v>
      </c>
      <c r="F1066" s="30">
        <f t="shared" si="96"/>
        <v>4</v>
      </c>
      <c r="G1066" s="25">
        <f>VLOOKUP(A1066,Sheet!B$3:G$2921,5,0)</f>
        <v>73.53</v>
      </c>
      <c r="H1066" s="24" t="e">
        <f>VLOOKUP(A1066,N$3:S$1271,5,FALSE)</f>
        <v>#N/A</v>
      </c>
      <c r="I1066" s="30">
        <f t="shared" si="97"/>
        <v>73.53</v>
      </c>
      <c r="J1066" s="25">
        <f>VLOOKUP(A1066,Sheet!B$3:G$2921,6,0)</f>
        <v>294.12</v>
      </c>
      <c r="K1066" s="26" t="e">
        <f t="shared" si="98"/>
        <v>#N/A</v>
      </c>
      <c r="L1066" s="30">
        <f t="shared" si="99"/>
        <v>294.12</v>
      </c>
      <c r="N1066" t="s">
        <v>5043</v>
      </c>
      <c r="O1066" t="s">
        <v>4142</v>
      </c>
      <c r="P1066" t="s">
        <v>69</v>
      </c>
      <c r="Q1066">
        <v>84</v>
      </c>
      <c r="R1066">
        <v>209.65</v>
      </c>
      <c r="S1066">
        <v>10482.5</v>
      </c>
      <c r="V1066" t="str">
        <f t="shared" si="100"/>
        <v>С113-1899варіант3</v>
      </c>
      <c r="W1066" t="e">
        <f t="shared" si="101"/>
        <v>#N/A</v>
      </c>
      <c r="X1066" t="s">
        <v>4142</v>
      </c>
      <c r="Y1066" s="7" t="s">
        <v>69</v>
      </c>
      <c r="Z1066" s="7">
        <v>84</v>
      </c>
      <c r="AA1066" s="7">
        <v>209.65</v>
      </c>
      <c r="AB1066" s="37">
        <v>10482.5</v>
      </c>
      <c r="AC1066" s="37">
        <v>10482.5</v>
      </c>
    </row>
    <row r="1067" spans="1:29" x14ac:dyDescent="0.2">
      <c r="A1067" s="5" t="s">
        <v>950</v>
      </c>
      <c r="B1067" s="21" t="str">
        <f>VLOOKUP(A1067,Sheet!B$3:G$2921,2,0)</f>
        <v>Заглушка сталева безшовна приварна
елiптична, виконання 2, D 219х8,0</v>
      </c>
      <c r="C1067" s="22" t="str">
        <f>VLOOKUP(A1067,Sheet!B$3:G$2921,3,0)</f>
        <v>шт</v>
      </c>
      <c r="D1067" s="23">
        <v>4</v>
      </c>
      <c r="E1067" s="24" t="e">
        <f>VLOOKUP(A1067,N$3:S$1271,4,FALSE)</f>
        <v>#N/A</v>
      </c>
      <c r="F1067" s="30">
        <f t="shared" si="96"/>
        <v>4</v>
      </c>
      <c r="G1067" s="25">
        <f>VLOOKUP(A1067,Sheet!B$3:G$2921,5,0)</f>
        <v>261.58999999999997</v>
      </c>
      <c r="H1067" s="24" t="e">
        <f>VLOOKUP(A1067,N$3:S$1271,5,FALSE)</f>
        <v>#N/A</v>
      </c>
      <c r="I1067" s="30">
        <f t="shared" si="97"/>
        <v>261.58999999999997</v>
      </c>
      <c r="J1067" s="25">
        <f>VLOOKUP(A1067,Sheet!B$3:G$2921,6,0)</f>
        <v>1046.3599999999999</v>
      </c>
      <c r="K1067" s="26" t="e">
        <f t="shared" si="98"/>
        <v>#N/A</v>
      </c>
      <c r="L1067" s="30">
        <f t="shared" si="99"/>
        <v>1046.3599999999999</v>
      </c>
      <c r="N1067" t="s">
        <v>5044</v>
      </c>
      <c r="O1067" t="s">
        <v>4143</v>
      </c>
      <c r="P1067" t="s">
        <v>69</v>
      </c>
      <c r="Q1067">
        <v>380</v>
      </c>
      <c r="R1067">
        <v>314.67</v>
      </c>
      <c r="S1067">
        <v>47200.5</v>
      </c>
      <c r="V1067" t="str">
        <f t="shared" si="100"/>
        <v>С113-1900варіант3</v>
      </c>
      <c r="W1067" t="e">
        <f t="shared" si="101"/>
        <v>#N/A</v>
      </c>
      <c r="X1067" t="s">
        <v>4143</v>
      </c>
      <c r="Y1067" s="7" t="s">
        <v>69</v>
      </c>
      <c r="Z1067" s="7">
        <v>380</v>
      </c>
      <c r="AA1067" s="7">
        <v>314.67</v>
      </c>
      <c r="AB1067" s="37">
        <v>47200.5</v>
      </c>
      <c r="AC1067" s="37">
        <v>47200.5</v>
      </c>
    </row>
    <row r="1068" spans="1:29" x14ac:dyDescent="0.2">
      <c r="A1068" s="5" t="s">
        <v>1420</v>
      </c>
      <c r="B1068" s="21" t="str">
        <f>VLOOKUP(A1068,Sheet!B$3:G$2921,2,0)</f>
        <v>Опори рухомi приварнi для сталевих
трубопроводiв, з iзоляцiєю, тип ОПП-2,
висота опори 150 мм, дiаметр умовного
проходу 70 мм</v>
      </c>
      <c r="C1068" s="22" t="str">
        <f>VLOOKUP(A1068,Sheet!B$3:G$2921,3,0)</f>
        <v>шт</v>
      </c>
      <c r="D1068" s="23">
        <v>2</v>
      </c>
      <c r="E1068" s="24" t="e">
        <f>VLOOKUP(A1068,N$3:S$1271,4,FALSE)</f>
        <v>#N/A</v>
      </c>
      <c r="F1068" s="30">
        <f t="shared" si="96"/>
        <v>2</v>
      </c>
      <c r="G1068" s="25">
        <f>VLOOKUP(A1068,Sheet!B$3:G$2921,5,0)</f>
        <v>136.02000000000001</v>
      </c>
      <c r="H1068" s="24" t="e">
        <f>VLOOKUP(A1068,N$3:S$1271,5,FALSE)</f>
        <v>#N/A</v>
      </c>
      <c r="I1068" s="30">
        <f t="shared" si="97"/>
        <v>136.02000000000001</v>
      </c>
      <c r="J1068" s="25">
        <f>VLOOKUP(A1068,Sheet!B$3:G$2921,6,0)</f>
        <v>272.04000000000002</v>
      </c>
      <c r="K1068" s="26" t="e">
        <f t="shared" si="98"/>
        <v>#N/A</v>
      </c>
      <c r="L1068" s="30">
        <f t="shared" si="99"/>
        <v>272.04000000000002</v>
      </c>
      <c r="N1068" t="s">
        <v>5045</v>
      </c>
      <c r="O1068" t="s">
        <v>4144</v>
      </c>
      <c r="P1068" t="s">
        <v>69</v>
      </c>
      <c r="Q1068">
        <v>80</v>
      </c>
      <c r="R1068">
        <v>571.49</v>
      </c>
      <c r="S1068">
        <v>45719.199999999997</v>
      </c>
      <c r="V1068" t="str">
        <f t="shared" si="100"/>
        <v>С113-1901варіант4</v>
      </c>
      <c r="W1068" t="e">
        <f t="shared" si="101"/>
        <v>#N/A</v>
      </c>
      <c r="X1068" t="s">
        <v>4144</v>
      </c>
      <c r="Y1068" s="7" t="s">
        <v>69</v>
      </c>
      <c r="Z1068" s="7">
        <v>80</v>
      </c>
      <c r="AA1068" s="7">
        <v>571.49</v>
      </c>
      <c r="AB1068" s="37">
        <v>45719.199999999997</v>
      </c>
      <c r="AC1068" s="37">
        <v>45719.199999999997</v>
      </c>
    </row>
    <row r="1069" spans="1:29" x14ac:dyDescent="0.2">
      <c r="A1069" s="5" t="s">
        <v>2762</v>
      </c>
      <c r="B1069" s="21" t="str">
        <f>VLOOKUP(A1069,Sheet!B$3:G$2921,2,0)</f>
        <v>Ущільнення</v>
      </c>
      <c r="C1069" s="22" t="str">
        <f>VLOOKUP(A1069,Sheet!B$3:G$2921,3,0)</f>
        <v>шт</v>
      </c>
      <c r="D1069" s="23">
        <v>26</v>
      </c>
      <c r="E1069" s="24" t="e">
        <f>VLOOKUP(A1069,N$3:S$1271,4,FALSE)</f>
        <v>#N/A</v>
      </c>
      <c r="F1069" s="30">
        <f t="shared" si="96"/>
        <v>26</v>
      </c>
      <c r="G1069" s="25">
        <f>VLOOKUP(A1069,Sheet!B$3:G$2921,5,0)</f>
        <v>177.34</v>
      </c>
      <c r="H1069" s="24" t="e">
        <f>VLOOKUP(A1069,N$3:S$1271,5,FALSE)</f>
        <v>#N/A</v>
      </c>
      <c r="I1069" s="30">
        <f t="shared" si="97"/>
        <v>177.34</v>
      </c>
      <c r="J1069" s="25">
        <f>VLOOKUP(A1069,Sheet!B$3:G$2921,6,0)</f>
        <v>4610.84</v>
      </c>
      <c r="K1069" s="26" t="e">
        <f t="shared" si="98"/>
        <v>#N/A</v>
      </c>
      <c r="L1069" s="30">
        <f t="shared" si="99"/>
        <v>4610.84</v>
      </c>
      <c r="N1069" t="s">
        <v>5046</v>
      </c>
      <c r="O1069" t="s">
        <v>4145</v>
      </c>
      <c r="P1069" t="s">
        <v>69</v>
      </c>
      <c r="Q1069">
        <v>190</v>
      </c>
      <c r="R1069">
        <v>798.19</v>
      </c>
      <c r="S1069">
        <v>27936.65</v>
      </c>
      <c r="V1069" t="str">
        <f t="shared" si="100"/>
        <v>С113-1901варіант5</v>
      </c>
      <c r="W1069" t="e">
        <f t="shared" si="101"/>
        <v>#N/A</v>
      </c>
      <c r="X1069" t="s">
        <v>4145</v>
      </c>
      <c r="Y1069" s="7" t="s">
        <v>69</v>
      </c>
      <c r="Z1069" s="7">
        <v>190</v>
      </c>
      <c r="AA1069" s="7">
        <v>798.19</v>
      </c>
      <c r="AB1069" s="37">
        <v>27936.65</v>
      </c>
      <c r="AC1069" s="37">
        <v>27936.65</v>
      </c>
    </row>
    <row r="1070" spans="1:29" x14ac:dyDescent="0.2">
      <c r="A1070" s="5" t="s">
        <v>2449</v>
      </c>
      <c r="B1070" s="21" t="str">
        <f>VLOOKUP(A1070,Sheet!B$3:G$2921,2,0)</f>
        <v>Брухт металевий
(зворотнi матерiали)</v>
      </c>
      <c r="C1070" s="22" t="str">
        <f>VLOOKUP(A1070,Sheet!B$3:G$2921,3,0)</f>
        <v>т</v>
      </c>
      <c r="D1070" s="23">
        <v>3.8350199999999992</v>
      </c>
      <c r="E1070" s="24">
        <f>VLOOKUP(A1070,N$3:S$1271,4,FALSE)</f>
        <v>1.28</v>
      </c>
      <c r="F1070" s="30">
        <f t="shared" si="96"/>
        <v>2.555019999999999</v>
      </c>
      <c r="G1070" s="25" t="str">
        <f>VLOOKUP(A1070,Sheet!B$3:G$2921,5,0)</f>
        <v xml:space="preserve">   -   </v>
      </c>
      <c r="H1070" s="24" t="str">
        <f>VLOOKUP(A1070,N$3:S$1271,5,FALSE)</f>
        <v xml:space="preserve">   -  </v>
      </c>
      <c r="I1070" s="30" t="str">
        <f t="shared" si="97"/>
        <v xml:space="preserve">   -   </v>
      </c>
      <c r="J1070" s="25" t="str">
        <f>VLOOKUP(A1070,Sheet!B$3:G$2921,6,0)</f>
        <v xml:space="preserve">   -   </v>
      </c>
      <c r="K1070" s="26" t="str">
        <f t="shared" si="98"/>
        <v xml:space="preserve">   -  </v>
      </c>
      <c r="L1070" s="30" t="str">
        <f t="shared" si="99"/>
        <v xml:space="preserve">   -   </v>
      </c>
      <c r="N1070" t="s">
        <v>5047</v>
      </c>
      <c r="O1070" t="s">
        <v>4146</v>
      </c>
      <c r="P1070" t="s">
        <v>35</v>
      </c>
      <c r="Q1070">
        <v>11</v>
      </c>
      <c r="R1070">
        <v>7.08</v>
      </c>
      <c r="S1070">
        <v>77.88</v>
      </c>
      <c r="V1070" t="str">
        <f t="shared" si="100"/>
        <v>С113-1963варіант1</v>
      </c>
      <c r="W1070" t="e">
        <f t="shared" si="101"/>
        <v>#N/A</v>
      </c>
      <c r="X1070" t="s">
        <v>4146</v>
      </c>
      <c r="Y1070" s="7" t="s">
        <v>35</v>
      </c>
      <c r="Z1070" s="7">
        <v>11</v>
      </c>
      <c r="AA1070" s="7">
        <v>7.08</v>
      </c>
      <c r="AB1070" s="37">
        <v>77.88</v>
      </c>
      <c r="AC1070" s="37">
        <v>77.88</v>
      </c>
    </row>
    <row r="1071" spans="1:29" x14ac:dyDescent="0.2">
      <c r="A1071" s="5" t="s">
        <v>2282</v>
      </c>
      <c r="B1071" s="21" t="str">
        <f>VLOOKUP(A1071,Sheet!B$3:G$2921,2,0)</f>
        <v>Наконечники кабельні алюмiнiєвi для
опресування 50-10-12-А-УХЛЗ</v>
      </c>
      <c r="C1071" s="22" t="str">
        <f>VLOOKUP(A1071,Sheet!B$3:G$2921,3,0)</f>
        <v>100шт</v>
      </c>
      <c r="D1071" s="23">
        <v>0.08</v>
      </c>
      <c r="E1071" s="24" t="e">
        <f>VLOOKUP(A1071,N$3:S$1271,4,FALSE)</f>
        <v>#N/A</v>
      </c>
      <c r="F1071" s="30">
        <f t="shared" si="96"/>
        <v>0.08</v>
      </c>
      <c r="G1071" s="25">
        <f>VLOOKUP(A1071,Sheet!B$3:G$2921,5,0)</f>
        <v>705.92</v>
      </c>
      <c r="H1071" s="24" t="e">
        <f>VLOOKUP(A1071,N$3:S$1271,5,FALSE)</f>
        <v>#N/A</v>
      </c>
      <c r="I1071" s="30">
        <f t="shared" si="97"/>
        <v>705.92</v>
      </c>
      <c r="J1071" s="25">
        <f>VLOOKUP(A1071,Sheet!B$3:G$2921,6,0)</f>
        <v>56.47</v>
      </c>
      <c r="K1071" s="26" t="e">
        <f t="shared" si="98"/>
        <v>#N/A</v>
      </c>
      <c r="L1071" s="30">
        <f t="shared" si="99"/>
        <v>56.47</v>
      </c>
      <c r="N1071" t="s">
        <v>5048</v>
      </c>
      <c r="O1071" t="s">
        <v>4147</v>
      </c>
      <c r="P1071" t="s">
        <v>35</v>
      </c>
      <c r="Q1071">
        <v>1</v>
      </c>
      <c r="R1071">
        <v>9.3800000000000008</v>
      </c>
      <c r="S1071">
        <v>9.3800000000000008</v>
      </c>
      <c r="V1071" t="str">
        <f t="shared" si="100"/>
        <v>С113-1964варіант1</v>
      </c>
      <c r="W1071" t="e">
        <f t="shared" si="101"/>
        <v>#N/A</v>
      </c>
      <c r="X1071" t="s">
        <v>4147</v>
      </c>
      <c r="Y1071" s="7" t="s">
        <v>35</v>
      </c>
      <c r="Z1071" s="7">
        <v>1</v>
      </c>
      <c r="AA1071" s="7">
        <v>9.3800000000000008</v>
      </c>
      <c r="AB1071" s="37">
        <v>9.3800000000000008</v>
      </c>
      <c r="AC1071" s="37">
        <v>9.3800000000000008</v>
      </c>
    </row>
    <row r="1072" spans="1:29" x14ac:dyDescent="0.2">
      <c r="A1072" s="5" t="s">
        <v>2727</v>
      </c>
      <c r="B1072" s="21" t="str">
        <f>VLOOKUP(A1072,Sheet!B$3:G$2921,2,0)</f>
        <v>Шланг гнучкий в оплітці з алюмінієвого
сплаву l=40см, діам.15мм</v>
      </c>
      <c r="C1072" s="22" t="str">
        <f>VLOOKUP(A1072,Sheet!B$3:G$2921,3,0)</f>
        <v>шт</v>
      </c>
      <c r="D1072" s="23">
        <v>22</v>
      </c>
      <c r="E1072" s="24" t="e">
        <f>VLOOKUP(A1072,N$3:S$1271,4,FALSE)</f>
        <v>#N/A</v>
      </c>
      <c r="F1072" s="30">
        <f t="shared" si="96"/>
        <v>22</v>
      </c>
      <c r="G1072" s="25">
        <f>VLOOKUP(A1072,Sheet!B$3:G$2921,5,0)</f>
        <v>137.34</v>
      </c>
      <c r="H1072" s="24" t="e">
        <f>VLOOKUP(A1072,N$3:S$1271,5,FALSE)</f>
        <v>#N/A</v>
      </c>
      <c r="I1072" s="30">
        <f t="shared" si="97"/>
        <v>137.34</v>
      </c>
      <c r="J1072" s="25">
        <f>VLOOKUP(A1072,Sheet!B$3:G$2921,6,0)</f>
        <v>1098.72</v>
      </c>
      <c r="K1072" s="26" t="e">
        <f t="shared" si="98"/>
        <v>#N/A</v>
      </c>
      <c r="L1072" s="30">
        <f t="shared" si="99"/>
        <v>1098.72</v>
      </c>
      <c r="N1072" t="s">
        <v>5049</v>
      </c>
      <c r="O1072" t="s">
        <v>4148</v>
      </c>
      <c r="P1072" t="s">
        <v>35</v>
      </c>
      <c r="Q1072">
        <v>2</v>
      </c>
      <c r="R1072">
        <v>21.33</v>
      </c>
      <c r="S1072">
        <v>42.66</v>
      </c>
      <c r="V1072" t="str">
        <f t="shared" si="100"/>
        <v>С113-1965варіант1</v>
      </c>
      <c r="W1072" t="e">
        <f t="shared" si="101"/>
        <v>#N/A</v>
      </c>
      <c r="X1072" t="s">
        <v>4148</v>
      </c>
      <c r="Y1072" s="7" t="s">
        <v>35</v>
      </c>
      <c r="Z1072" s="7">
        <v>2</v>
      </c>
      <c r="AA1072" s="7">
        <v>21.33</v>
      </c>
      <c r="AB1072" s="37">
        <v>42.66</v>
      </c>
      <c r="AC1072" s="37">
        <v>42.66</v>
      </c>
    </row>
    <row r="1073" spans="1:29" x14ac:dyDescent="0.2">
      <c r="A1073" s="5" t="s">
        <v>512</v>
      </c>
      <c r="B1073" s="21" t="str">
        <f>VLOOKUP(A1073,Sheet!B$3:G$2921,2,0)</f>
        <v>Скоба L=40мм</v>
      </c>
      <c r="C1073" s="22" t="str">
        <f>VLOOKUP(A1073,Sheet!B$3:G$2921,3,0)</f>
        <v>100шт</v>
      </c>
      <c r="D1073" s="23">
        <v>38.840000000000003</v>
      </c>
      <c r="E1073" s="24" t="e">
        <f>VLOOKUP(A1073,N$3:S$1271,4,FALSE)</f>
        <v>#N/A</v>
      </c>
      <c r="F1073" s="30">
        <f t="shared" si="96"/>
        <v>38.840000000000003</v>
      </c>
      <c r="G1073" s="25">
        <f>VLOOKUP(A1073,Sheet!B$3:G$2921,5,0)</f>
        <v>21.24</v>
      </c>
      <c r="H1073" s="24" t="e">
        <f>VLOOKUP(A1073,N$3:S$1271,5,FALSE)</f>
        <v>#N/A</v>
      </c>
      <c r="I1073" s="30">
        <f t="shared" si="97"/>
        <v>21.24</v>
      </c>
      <c r="J1073" s="25">
        <f>VLOOKUP(A1073,Sheet!B$3:G$2921,6,0)</f>
        <v>798.62</v>
      </c>
      <c r="K1073" s="26" t="e">
        <f t="shared" si="98"/>
        <v>#N/A</v>
      </c>
      <c r="L1073" s="30">
        <f t="shared" si="99"/>
        <v>798.62</v>
      </c>
      <c r="N1073" t="s">
        <v>5050</v>
      </c>
      <c r="O1073" t="s">
        <v>4149</v>
      </c>
      <c r="P1073" t="s">
        <v>35</v>
      </c>
      <c r="Q1073">
        <v>5</v>
      </c>
      <c r="R1073">
        <v>20.63</v>
      </c>
      <c r="S1073">
        <v>103.15</v>
      </c>
      <c r="V1073" t="str">
        <f t="shared" si="100"/>
        <v>С113-1965варіант2</v>
      </c>
      <c r="W1073" t="e">
        <f t="shared" si="101"/>
        <v>#N/A</v>
      </c>
      <c r="X1073" t="s">
        <v>4149</v>
      </c>
      <c r="Y1073" s="7" t="s">
        <v>35</v>
      </c>
      <c r="Z1073" s="7">
        <v>5</v>
      </c>
      <c r="AA1073" s="7">
        <v>20.63</v>
      </c>
      <c r="AB1073" s="37">
        <v>103.15</v>
      </c>
      <c r="AC1073" s="37">
        <v>103.15</v>
      </c>
    </row>
    <row r="1074" spans="1:29" x14ac:dyDescent="0.2">
      <c r="A1074" s="5" t="s">
        <v>2809</v>
      </c>
      <c r="B1074" s="21" t="str">
        <f>VLOOKUP(A1074,Sheet!B$3:G$2921,2,0)</f>
        <v>Трос металевий, дiаметр 6 мм</v>
      </c>
      <c r="C1074" s="22" t="str">
        <f>VLOOKUP(A1074,Sheet!B$3:G$2921,3,0)</f>
        <v>м</v>
      </c>
      <c r="D1074" s="23">
        <v>26</v>
      </c>
      <c r="E1074" s="24" t="e">
        <f>VLOOKUP(A1074,N$3:S$1271,4,FALSE)</f>
        <v>#N/A</v>
      </c>
      <c r="F1074" s="30">
        <f t="shared" si="96"/>
        <v>26</v>
      </c>
      <c r="G1074" s="25">
        <f>VLOOKUP(A1074,Sheet!B$3:G$2921,5,0)</f>
        <v>25.72</v>
      </c>
      <c r="H1074" s="24" t="e">
        <f>VLOOKUP(A1074,N$3:S$1271,5,FALSE)</f>
        <v>#N/A</v>
      </c>
      <c r="I1074" s="30">
        <f t="shared" si="97"/>
        <v>25.72</v>
      </c>
      <c r="J1074" s="25">
        <f>VLOOKUP(A1074,Sheet!B$3:G$2921,6,0)</f>
        <v>668.72</v>
      </c>
      <c r="K1074" s="26" t="e">
        <f t="shared" si="98"/>
        <v>#N/A</v>
      </c>
      <c r="L1074" s="30">
        <f t="shared" si="99"/>
        <v>668.72</v>
      </c>
      <c r="N1074" t="s">
        <v>5051</v>
      </c>
      <c r="O1074" t="s">
        <v>4150</v>
      </c>
      <c r="P1074" t="s">
        <v>35</v>
      </c>
      <c r="Q1074">
        <v>4</v>
      </c>
      <c r="R1074">
        <v>32</v>
      </c>
      <c r="S1074">
        <v>128</v>
      </c>
      <c r="V1074" t="str">
        <f t="shared" si="100"/>
        <v>С113-1965варіант3</v>
      </c>
      <c r="W1074" t="e">
        <f t="shared" si="101"/>
        <v>#N/A</v>
      </c>
      <c r="X1074" t="s">
        <v>4150</v>
      </c>
      <c r="Y1074" s="7" t="s">
        <v>35</v>
      </c>
      <c r="Z1074" s="7">
        <v>4</v>
      </c>
      <c r="AA1074" s="7">
        <v>32</v>
      </c>
      <c r="AB1074" s="37">
        <v>128</v>
      </c>
      <c r="AC1074" s="37">
        <v>128</v>
      </c>
    </row>
    <row r="1075" spans="1:29" x14ac:dyDescent="0.2">
      <c r="A1075" s="5" t="s">
        <v>2871</v>
      </c>
      <c r="B1075" s="21" t="str">
        <f>VLOOKUP(A1075,Sheet!B$3:G$2921,2,0)</f>
        <v>Трубка мiдна з термоізолятором d=6,35х0,76</v>
      </c>
      <c r="C1075" s="22" t="str">
        <f>VLOOKUP(A1075,Sheet!B$3:G$2921,3,0)</f>
        <v>м</v>
      </c>
      <c r="D1075" s="23">
        <v>35</v>
      </c>
      <c r="E1075" s="24" t="e">
        <f>VLOOKUP(A1075,N$3:S$1271,4,FALSE)</f>
        <v>#N/A</v>
      </c>
      <c r="F1075" s="30">
        <f t="shared" si="96"/>
        <v>35</v>
      </c>
      <c r="G1075" s="25">
        <f>VLOOKUP(A1075,Sheet!B$3:G$2921,5,0)</f>
        <v>54.11</v>
      </c>
      <c r="H1075" s="24" t="e">
        <f>VLOOKUP(A1075,N$3:S$1271,5,FALSE)</f>
        <v>#N/A</v>
      </c>
      <c r="I1075" s="30">
        <f t="shared" si="97"/>
        <v>54.11</v>
      </c>
      <c r="J1075" s="25">
        <f>VLOOKUP(A1075,Sheet!B$3:G$2921,6,0)</f>
        <v>270.55</v>
      </c>
      <c r="K1075" s="26" t="e">
        <f t="shared" si="98"/>
        <v>#N/A</v>
      </c>
      <c r="L1075" s="30">
        <f t="shared" si="99"/>
        <v>270.55</v>
      </c>
      <c r="N1075" t="s">
        <v>5052</v>
      </c>
      <c r="O1075" t="s">
        <v>4151</v>
      </c>
      <c r="P1075" t="s">
        <v>35</v>
      </c>
      <c r="Q1075">
        <v>5</v>
      </c>
      <c r="R1075">
        <v>10.99</v>
      </c>
      <c r="S1075">
        <v>54.95</v>
      </c>
      <c r="V1075" t="str">
        <f t="shared" si="100"/>
        <v>С113-1980варіант1</v>
      </c>
      <c r="W1075" t="e">
        <f t="shared" si="101"/>
        <v>#N/A</v>
      </c>
      <c r="X1075" t="s">
        <v>4151</v>
      </c>
      <c r="Y1075" s="7" t="s">
        <v>35</v>
      </c>
      <c r="Z1075" s="7">
        <v>5</v>
      </c>
      <c r="AA1075" s="7">
        <v>10.99</v>
      </c>
      <c r="AB1075" s="37">
        <v>54.95</v>
      </c>
      <c r="AC1075" s="37">
        <v>54.95</v>
      </c>
    </row>
    <row r="1076" spans="1:29" x14ac:dyDescent="0.2">
      <c r="A1076" s="5" t="s">
        <v>2872</v>
      </c>
      <c r="B1076" s="21" t="str">
        <f>VLOOKUP(A1076,Sheet!B$3:G$2921,2,0)</f>
        <v>Трубка мiдна з термоізолятором d=12,7х0,89</v>
      </c>
      <c r="C1076" s="22" t="str">
        <f>VLOOKUP(A1076,Sheet!B$3:G$2921,3,0)</f>
        <v>м</v>
      </c>
      <c r="D1076" s="23">
        <v>5</v>
      </c>
      <c r="E1076" s="24" t="e">
        <f>VLOOKUP(A1076,N$3:S$1271,4,FALSE)</f>
        <v>#N/A</v>
      </c>
      <c r="F1076" s="30">
        <f t="shared" si="96"/>
        <v>5</v>
      </c>
      <c r="G1076" s="25">
        <f>VLOOKUP(A1076,Sheet!B$3:G$2921,5,0)</f>
        <v>121.38</v>
      </c>
      <c r="H1076" s="24" t="e">
        <f>VLOOKUP(A1076,N$3:S$1271,5,FALSE)</f>
        <v>#N/A</v>
      </c>
      <c r="I1076" s="30">
        <f t="shared" si="97"/>
        <v>121.38</v>
      </c>
      <c r="J1076" s="25">
        <f>VLOOKUP(A1076,Sheet!B$3:G$2921,6,0)</f>
        <v>606.9</v>
      </c>
      <c r="K1076" s="26" t="e">
        <f t="shared" si="98"/>
        <v>#N/A</v>
      </c>
      <c r="L1076" s="30">
        <f t="shared" si="99"/>
        <v>606.9</v>
      </c>
      <c r="N1076" t="s">
        <v>5053</v>
      </c>
      <c r="O1076" t="s">
        <v>4152</v>
      </c>
      <c r="P1076" t="s">
        <v>35</v>
      </c>
      <c r="Q1076">
        <v>2</v>
      </c>
      <c r="R1076">
        <v>32</v>
      </c>
      <c r="S1076">
        <v>64</v>
      </c>
      <c r="V1076" t="str">
        <f t="shared" si="100"/>
        <v>С113-1987варіант1</v>
      </c>
      <c r="W1076" t="e">
        <f t="shared" si="101"/>
        <v>#N/A</v>
      </c>
      <c r="X1076" t="s">
        <v>4152</v>
      </c>
      <c r="Y1076" s="7" t="s">
        <v>35</v>
      </c>
      <c r="Z1076" s="7">
        <v>2</v>
      </c>
      <c r="AA1076" s="7">
        <v>32</v>
      </c>
      <c r="AB1076" s="37">
        <v>64</v>
      </c>
      <c r="AC1076" s="37">
        <v>64</v>
      </c>
    </row>
    <row r="1077" spans="1:29" x14ac:dyDescent="0.2">
      <c r="A1077" s="5" t="s">
        <v>2873</v>
      </c>
      <c r="B1077" s="21" t="str">
        <f>VLOOKUP(A1077,Sheet!B$3:G$2921,2,0)</f>
        <v>Трубка мiдна з термоізолятором d=9,52х0,81</v>
      </c>
      <c r="C1077" s="22" t="str">
        <f>VLOOKUP(A1077,Sheet!B$3:G$2921,3,0)</f>
        <v>м</v>
      </c>
      <c r="D1077" s="23">
        <v>35</v>
      </c>
      <c r="E1077" s="24" t="e">
        <f>VLOOKUP(A1077,N$3:S$1271,4,FALSE)</f>
        <v>#N/A</v>
      </c>
      <c r="F1077" s="30">
        <f t="shared" si="96"/>
        <v>35</v>
      </c>
      <c r="G1077" s="25">
        <f>VLOOKUP(A1077,Sheet!B$3:G$2921,5,0)</f>
        <v>92.33</v>
      </c>
      <c r="H1077" s="24" t="e">
        <f>VLOOKUP(A1077,N$3:S$1271,5,FALSE)</f>
        <v>#N/A</v>
      </c>
      <c r="I1077" s="30">
        <f t="shared" si="97"/>
        <v>92.33</v>
      </c>
      <c r="J1077" s="25">
        <f>VLOOKUP(A1077,Sheet!B$3:G$2921,6,0)</f>
        <v>1846.6</v>
      </c>
      <c r="K1077" s="26" t="e">
        <f t="shared" si="98"/>
        <v>#N/A</v>
      </c>
      <c r="L1077" s="30">
        <f t="shared" si="99"/>
        <v>1846.6</v>
      </c>
      <c r="N1077" t="s">
        <v>5054</v>
      </c>
      <c r="O1077" t="s">
        <v>4153</v>
      </c>
      <c r="P1077" t="s">
        <v>35</v>
      </c>
      <c r="Q1077">
        <v>90</v>
      </c>
      <c r="R1077">
        <v>5.25</v>
      </c>
      <c r="S1077">
        <v>472.5</v>
      </c>
      <c r="V1077" t="str">
        <f t="shared" si="100"/>
        <v>С113-2096варіант6</v>
      </c>
      <c r="W1077" t="e">
        <f t="shared" si="101"/>
        <v>#N/A</v>
      </c>
      <c r="X1077" t="s">
        <v>4153</v>
      </c>
      <c r="Y1077" s="7" t="s">
        <v>35</v>
      </c>
      <c r="Z1077" s="7">
        <v>90</v>
      </c>
      <c r="AA1077" s="7">
        <v>5.25</v>
      </c>
      <c r="AB1077" s="37">
        <v>472.5</v>
      </c>
      <c r="AC1077" s="37">
        <v>472.5</v>
      </c>
    </row>
    <row r="1078" spans="1:29" x14ac:dyDescent="0.2">
      <c r="A1078" s="5" t="s">
        <v>2874</v>
      </c>
      <c r="B1078" s="21" t="str">
        <f>VLOOKUP(A1078,Sheet!B$3:G$2921,2,0)</f>
        <v>Трубка мiдна з термоізолятором d=15,87х0,
89</v>
      </c>
      <c r="C1078" s="22" t="str">
        <f>VLOOKUP(A1078,Sheet!B$3:G$2921,3,0)</f>
        <v>м</v>
      </c>
      <c r="D1078" s="23">
        <v>5</v>
      </c>
      <c r="E1078" s="24" t="e">
        <f>VLOOKUP(A1078,N$3:S$1271,4,FALSE)</f>
        <v>#N/A</v>
      </c>
      <c r="F1078" s="30">
        <f t="shared" si="96"/>
        <v>5</v>
      </c>
      <c r="G1078" s="25">
        <f>VLOOKUP(A1078,Sheet!B$3:G$2921,5,0)</f>
        <v>129.84</v>
      </c>
      <c r="H1078" s="24" t="e">
        <f>VLOOKUP(A1078,N$3:S$1271,5,FALSE)</f>
        <v>#N/A</v>
      </c>
      <c r="I1078" s="30">
        <f t="shared" si="97"/>
        <v>129.84</v>
      </c>
      <c r="J1078" s="25">
        <f>VLOOKUP(A1078,Sheet!B$3:G$2921,6,0)</f>
        <v>649.20000000000005</v>
      </c>
      <c r="K1078" s="26" t="e">
        <f t="shared" si="98"/>
        <v>#N/A</v>
      </c>
      <c r="L1078" s="30">
        <f t="shared" si="99"/>
        <v>649.20000000000005</v>
      </c>
      <c r="N1078" t="s">
        <v>5055</v>
      </c>
      <c r="O1078" t="s">
        <v>4154</v>
      </c>
      <c r="P1078" t="s">
        <v>35</v>
      </c>
      <c r="Q1078">
        <v>36</v>
      </c>
      <c r="R1078">
        <v>11.42</v>
      </c>
      <c r="S1078">
        <v>411.12</v>
      </c>
      <c r="V1078" t="str">
        <f t="shared" si="100"/>
        <v>С113-2096варіант7</v>
      </c>
      <c r="W1078" t="e">
        <f t="shared" si="101"/>
        <v>#N/A</v>
      </c>
      <c r="X1078" t="s">
        <v>4154</v>
      </c>
      <c r="Y1078" s="7" t="s">
        <v>35</v>
      </c>
      <c r="Z1078" s="7">
        <v>36</v>
      </c>
      <c r="AA1078" s="7">
        <v>11.42</v>
      </c>
      <c r="AB1078" s="37">
        <v>411.12</v>
      </c>
      <c r="AC1078" s="37">
        <v>411.12</v>
      </c>
    </row>
    <row r="1079" spans="1:29" x14ac:dyDescent="0.2">
      <c r="A1079" s="5" t="s">
        <v>2736</v>
      </c>
      <c r="B1079" s="21" t="str">
        <f>VLOOKUP(A1079,Sheet!B$3:G$2921,2,0)</f>
        <v>Штуцер для шланга к зливному крану
"ГЕРЦ" ду 15</v>
      </c>
      <c r="C1079" s="22" t="str">
        <f>VLOOKUP(A1079,Sheet!B$3:G$2921,3,0)</f>
        <v>шт</v>
      </c>
      <c r="D1079" s="23">
        <v>12</v>
      </c>
      <c r="E1079" s="24" t="e">
        <f>VLOOKUP(A1079,N$3:S$1271,4,FALSE)</f>
        <v>#N/A</v>
      </c>
      <c r="F1079" s="30">
        <f t="shared" si="96"/>
        <v>12</v>
      </c>
      <c r="G1079" s="25">
        <f>VLOOKUP(A1079,Sheet!B$3:G$2921,5,0)</f>
        <v>107.58</v>
      </c>
      <c r="H1079" s="24" t="e">
        <f>VLOOKUP(A1079,N$3:S$1271,5,FALSE)</f>
        <v>#N/A</v>
      </c>
      <c r="I1079" s="30">
        <f t="shared" si="97"/>
        <v>107.58</v>
      </c>
      <c r="J1079" s="25">
        <f>VLOOKUP(A1079,Sheet!B$3:G$2921,6,0)</f>
        <v>107.58</v>
      </c>
      <c r="K1079" s="26" t="e">
        <f t="shared" si="98"/>
        <v>#N/A</v>
      </c>
      <c r="L1079" s="30">
        <f t="shared" si="99"/>
        <v>107.58</v>
      </c>
      <c r="N1079" t="s">
        <v>5056</v>
      </c>
      <c r="O1079" t="s">
        <v>4155</v>
      </c>
      <c r="P1079" t="s">
        <v>35</v>
      </c>
      <c r="Q1079">
        <v>24</v>
      </c>
      <c r="R1079">
        <v>7.11</v>
      </c>
      <c r="S1079">
        <v>170.64</v>
      </c>
      <c r="V1079" t="str">
        <f t="shared" si="100"/>
        <v>С113-2096варіант8</v>
      </c>
      <c r="W1079" t="e">
        <f t="shared" si="101"/>
        <v>#N/A</v>
      </c>
      <c r="X1079" t="s">
        <v>4155</v>
      </c>
      <c r="Y1079" s="7" t="s">
        <v>35</v>
      </c>
      <c r="Z1079" s="7">
        <v>24</v>
      </c>
      <c r="AA1079" s="7">
        <v>7.11</v>
      </c>
      <c r="AB1079" s="37">
        <v>170.64</v>
      </c>
      <c r="AC1079" s="37">
        <v>170.64</v>
      </c>
    </row>
    <row r="1080" spans="1:29" x14ac:dyDescent="0.2">
      <c r="A1080" s="5" t="s">
        <v>2740</v>
      </c>
      <c r="B1080" s="21" t="str">
        <f>VLOOKUP(A1080,Sheet!B$3:G$2921,2,0)</f>
        <v>Гiльза RAUTITAN PX для запресовки, діам.
16</v>
      </c>
      <c r="C1080" s="22" t="str">
        <f>VLOOKUP(A1080,Sheet!B$3:G$2921,3,0)</f>
        <v>шт</v>
      </c>
      <c r="D1080" s="23">
        <v>850</v>
      </c>
      <c r="E1080" s="24" t="e">
        <f>VLOOKUP(A1080,N$3:S$1271,4,FALSE)</f>
        <v>#N/A</v>
      </c>
      <c r="F1080" s="30">
        <f t="shared" si="96"/>
        <v>850</v>
      </c>
      <c r="G1080" s="25">
        <f>VLOOKUP(A1080,Sheet!B$3:G$2921,5,0)</f>
        <v>27.72</v>
      </c>
      <c r="H1080" s="24" t="e">
        <f>VLOOKUP(A1080,N$3:S$1271,5,FALSE)</f>
        <v>#N/A</v>
      </c>
      <c r="I1080" s="30">
        <f t="shared" si="97"/>
        <v>27.72</v>
      </c>
      <c r="J1080" s="25">
        <f>VLOOKUP(A1080,Sheet!B$3:G$2921,6,0)</f>
        <v>388.08</v>
      </c>
      <c r="K1080" s="26" t="e">
        <f t="shared" si="98"/>
        <v>#N/A</v>
      </c>
      <c r="L1080" s="30">
        <f t="shared" si="99"/>
        <v>388.08</v>
      </c>
      <c r="N1080" t="s">
        <v>5057</v>
      </c>
      <c r="O1080" t="s">
        <v>4156</v>
      </c>
      <c r="P1080" t="s">
        <v>35</v>
      </c>
      <c r="Q1080">
        <v>34</v>
      </c>
      <c r="R1080">
        <v>20.41</v>
      </c>
      <c r="S1080">
        <v>693.94</v>
      </c>
      <c r="V1080" t="str">
        <f t="shared" si="100"/>
        <v>С113-2096варіант9</v>
      </c>
      <c r="W1080" t="e">
        <f t="shared" si="101"/>
        <v>#N/A</v>
      </c>
      <c r="X1080" t="s">
        <v>4156</v>
      </c>
      <c r="Y1080" s="7" t="s">
        <v>35</v>
      </c>
      <c r="Z1080" s="7">
        <v>34</v>
      </c>
      <c r="AA1080" s="7">
        <v>20.41</v>
      </c>
      <c r="AB1080" s="37">
        <v>693.94</v>
      </c>
      <c r="AC1080" s="37">
        <v>693.94</v>
      </c>
    </row>
    <row r="1081" spans="1:29" x14ac:dyDescent="0.2">
      <c r="A1081" s="5" t="s">
        <v>2838</v>
      </c>
      <c r="B1081" s="21" t="str">
        <f>VLOOKUP(A1081,Sheet!B$3:G$2921,2,0)</f>
        <v>Саморіз 3,5х35мм</v>
      </c>
      <c r="C1081" s="22" t="str">
        <f>VLOOKUP(A1081,Sheet!B$3:G$2921,3,0)</f>
        <v>шт</v>
      </c>
      <c r="D1081" s="23">
        <v>100</v>
      </c>
      <c r="E1081" s="24" t="e">
        <f>VLOOKUP(A1081,N$3:S$1271,4,FALSE)</f>
        <v>#N/A</v>
      </c>
      <c r="F1081" s="30">
        <f t="shared" si="96"/>
        <v>100</v>
      </c>
      <c r="G1081" s="25">
        <f>VLOOKUP(A1081,Sheet!B$3:G$2921,5,0)</f>
        <v>0.21</v>
      </c>
      <c r="H1081" s="24" t="e">
        <f>VLOOKUP(A1081,N$3:S$1271,5,FALSE)</f>
        <v>#N/A</v>
      </c>
      <c r="I1081" s="30">
        <f t="shared" si="97"/>
        <v>0.21</v>
      </c>
      <c r="J1081" s="25">
        <f>VLOOKUP(A1081,Sheet!B$3:G$2921,6,0)</f>
        <v>21</v>
      </c>
      <c r="K1081" s="26" t="e">
        <f t="shared" si="98"/>
        <v>#N/A</v>
      </c>
      <c r="L1081" s="30">
        <f t="shared" si="99"/>
        <v>21</v>
      </c>
      <c r="N1081" t="s">
        <v>5058</v>
      </c>
      <c r="O1081" t="s">
        <v>4157</v>
      </c>
      <c r="P1081" t="s">
        <v>69</v>
      </c>
      <c r="Q1081">
        <v>3621</v>
      </c>
      <c r="R1081">
        <v>6.33</v>
      </c>
      <c r="S1081">
        <v>22913.99</v>
      </c>
      <c r="V1081" t="str">
        <f t="shared" si="100"/>
        <v>С113-2126варіант1</v>
      </c>
      <c r="W1081" t="e">
        <f t="shared" si="101"/>
        <v>#N/A</v>
      </c>
      <c r="X1081" t="s">
        <v>4157</v>
      </c>
      <c r="Y1081" s="7" t="s">
        <v>69</v>
      </c>
      <c r="Z1081" s="7">
        <v>3621</v>
      </c>
      <c r="AA1081" s="7">
        <v>6.33</v>
      </c>
      <c r="AB1081" s="37">
        <v>22913.99</v>
      </c>
      <c r="AC1081" s="37">
        <v>22913.99</v>
      </c>
    </row>
    <row r="1082" spans="1:29" x14ac:dyDescent="0.2">
      <c r="A1082" s="5" t="s">
        <v>2603</v>
      </c>
      <c r="B1082" s="21" t="str">
        <f>VLOOKUP(A1082,Sheet!B$3:G$2921,2,0)</f>
        <v>Дюбель 6х60</v>
      </c>
      <c r="C1082" s="22" t="str">
        <f>VLOOKUP(A1082,Sheet!B$3:G$2921,3,0)</f>
        <v>шт</v>
      </c>
      <c r="D1082" s="23">
        <v>594</v>
      </c>
      <c r="E1082" s="24" t="e">
        <f>VLOOKUP(A1082,N$3:S$1271,4,FALSE)</f>
        <v>#N/A</v>
      </c>
      <c r="F1082" s="30">
        <f t="shared" si="96"/>
        <v>594</v>
      </c>
      <c r="G1082" s="25">
        <f>VLOOKUP(A1082,Sheet!B$3:G$2921,5,0)</f>
        <v>0.65</v>
      </c>
      <c r="H1082" s="24" t="e">
        <f>VLOOKUP(A1082,N$3:S$1271,5,FALSE)</f>
        <v>#N/A</v>
      </c>
      <c r="I1082" s="30">
        <f t="shared" si="97"/>
        <v>0.65</v>
      </c>
      <c r="J1082" s="25">
        <f>VLOOKUP(A1082,Sheet!B$3:G$2921,6,0)</f>
        <v>48.75</v>
      </c>
      <c r="K1082" s="26" t="e">
        <f t="shared" si="98"/>
        <v>#N/A</v>
      </c>
      <c r="L1082" s="30">
        <f t="shared" si="99"/>
        <v>48.75</v>
      </c>
      <c r="N1082" t="s">
        <v>5059</v>
      </c>
      <c r="O1082" t="s">
        <v>4158</v>
      </c>
      <c r="P1082" t="s">
        <v>69</v>
      </c>
      <c r="Q1082">
        <v>102</v>
      </c>
      <c r="R1082">
        <v>16.8</v>
      </c>
      <c r="S1082">
        <v>1713.6</v>
      </c>
      <c r="V1082" t="str">
        <f t="shared" si="100"/>
        <v>С113-2127варіант2</v>
      </c>
      <c r="W1082" t="e">
        <f t="shared" si="101"/>
        <v>#N/A</v>
      </c>
      <c r="X1082" t="s">
        <v>4158</v>
      </c>
      <c r="Y1082" s="7" t="s">
        <v>69</v>
      </c>
      <c r="Z1082" s="7">
        <v>102</v>
      </c>
      <c r="AA1082" s="7">
        <v>16.8</v>
      </c>
      <c r="AB1082" s="37">
        <v>1713.6</v>
      </c>
      <c r="AC1082" s="37">
        <v>1713.6</v>
      </c>
    </row>
    <row r="1083" spans="1:29" x14ac:dyDescent="0.2">
      <c r="A1083" s="5" t="s">
        <v>2575</v>
      </c>
      <c r="B1083" s="21" t="str">
        <f>VLOOKUP(A1083,Sheet!B$3:G$2921,2,0)</f>
        <v>Саморіз по металу 5,5х32мм</v>
      </c>
      <c r="C1083" s="22" t="str">
        <f>VLOOKUP(A1083,Sheet!B$3:G$2921,3,0)</f>
        <v>100шт</v>
      </c>
      <c r="D1083" s="23">
        <v>23.32</v>
      </c>
      <c r="E1083" s="24" t="e">
        <f>VLOOKUP(A1083,N$3:S$1271,4,FALSE)</f>
        <v>#N/A</v>
      </c>
      <c r="F1083" s="30">
        <f t="shared" si="96"/>
        <v>23.32</v>
      </c>
      <c r="G1083" s="25">
        <f>VLOOKUP(A1083,Sheet!B$3:G$2921,5,0)</f>
        <v>155.41</v>
      </c>
      <c r="H1083" s="24" t="e">
        <f>VLOOKUP(A1083,N$3:S$1271,5,FALSE)</f>
        <v>#N/A</v>
      </c>
      <c r="I1083" s="30">
        <f t="shared" si="97"/>
        <v>155.41</v>
      </c>
      <c r="J1083" s="25">
        <f>VLOOKUP(A1083,Sheet!B$3:G$2921,6,0)</f>
        <v>2293.85</v>
      </c>
      <c r="K1083" s="26" t="e">
        <f t="shared" si="98"/>
        <v>#N/A</v>
      </c>
      <c r="L1083" s="30">
        <f t="shared" si="99"/>
        <v>2293.85</v>
      </c>
      <c r="N1083" t="s">
        <v>5060</v>
      </c>
      <c r="O1083" t="s">
        <v>4159</v>
      </c>
      <c r="P1083" t="s">
        <v>69</v>
      </c>
      <c r="Q1083">
        <v>60</v>
      </c>
      <c r="R1083">
        <v>30</v>
      </c>
      <c r="S1083">
        <v>1181.7</v>
      </c>
      <c r="V1083" t="str">
        <f t="shared" si="100"/>
        <v>С113-2127варіант6</v>
      </c>
      <c r="W1083" t="e">
        <f t="shared" si="101"/>
        <v>#N/A</v>
      </c>
      <c r="X1083" t="s">
        <v>4159</v>
      </c>
      <c r="Y1083" s="7" t="s">
        <v>69</v>
      </c>
      <c r="Z1083" s="7">
        <v>60</v>
      </c>
      <c r="AA1083" s="7">
        <v>30</v>
      </c>
      <c r="AB1083" s="37">
        <v>1181.7</v>
      </c>
      <c r="AC1083" s="37">
        <v>1181.7</v>
      </c>
    </row>
    <row r="1084" spans="1:29" x14ac:dyDescent="0.2">
      <c r="A1084" s="5" t="s">
        <v>2590</v>
      </c>
      <c r="B1084" s="21" t="str">
        <f>VLOOKUP(A1084,Sheet!B$3:G$2921,2,0)</f>
        <v>Саморіз 4,8х19</v>
      </c>
      <c r="C1084" s="22" t="str">
        <f>VLOOKUP(A1084,Sheet!B$3:G$2921,3,0)</f>
        <v>100шт</v>
      </c>
      <c r="D1084" s="23">
        <v>40.209999999999994</v>
      </c>
      <c r="E1084" s="24" t="e">
        <f>VLOOKUP(A1084,N$3:S$1271,4,FALSE)</f>
        <v>#N/A</v>
      </c>
      <c r="F1084" s="30">
        <f t="shared" si="96"/>
        <v>40.209999999999994</v>
      </c>
      <c r="G1084" s="25">
        <f>VLOOKUP(A1084,Sheet!B$3:G$2921,5,0)</f>
        <v>99.88</v>
      </c>
      <c r="H1084" s="24" t="e">
        <f>VLOOKUP(A1084,N$3:S$1271,5,FALSE)</f>
        <v>#N/A</v>
      </c>
      <c r="I1084" s="30">
        <f t="shared" si="97"/>
        <v>99.88</v>
      </c>
      <c r="J1084" s="25">
        <f>VLOOKUP(A1084,Sheet!B$3:G$2921,6,0)</f>
        <v>2586.89</v>
      </c>
      <c r="K1084" s="26" t="e">
        <f t="shared" si="98"/>
        <v>#N/A</v>
      </c>
      <c r="L1084" s="30">
        <f t="shared" si="99"/>
        <v>2586.89</v>
      </c>
      <c r="N1084" t="s">
        <v>5061</v>
      </c>
      <c r="O1084" t="s">
        <v>4160</v>
      </c>
      <c r="P1084" t="s">
        <v>69</v>
      </c>
      <c r="Q1084">
        <v>106</v>
      </c>
      <c r="R1084">
        <v>11.01</v>
      </c>
      <c r="S1084">
        <v>385.35</v>
      </c>
      <c r="V1084" t="str">
        <f t="shared" si="100"/>
        <v>С113-2150варіант1</v>
      </c>
      <c r="W1084" t="e">
        <f t="shared" si="101"/>
        <v>#N/A</v>
      </c>
      <c r="X1084" t="s">
        <v>4160</v>
      </c>
      <c r="Y1084" s="7" t="s">
        <v>69</v>
      </c>
      <c r="Z1084" s="7">
        <v>106</v>
      </c>
      <c r="AA1084" s="7">
        <v>11.01</v>
      </c>
      <c r="AB1084" s="37">
        <v>385.35</v>
      </c>
      <c r="AC1084" s="37">
        <v>385.35</v>
      </c>
    </row>
    <row r="1085" spans="1:29" x14ac:dyDescent="0.2">
      <c r="A1085" s="5" t="s">
        <v>2589</v>
      </c>
      <c r="B1085" s="21" t="str">
        <f>VLOOKUP(A1085,Sheet!B$3:G$2921,2,0)</f>
        <v>Саморіз по металу 4,8х25мм</v>
      </c>
      <c r="C1085" s="22" t="str">
        <f>VLOOKUP(A1085,Sheet!B$3:G$2921,3,0)</f>
        <v>100шт</v>
      </c>
      <c r="D1085" s="23">
        <v>63.879999999999995</v>
      </c>
      <c r="E1085" s="24" t="e">
        <f>VLOOKUP(A1085,N$3:S$1271,4,FALSE)</f>
        <v>#N/A</v>
      </c>
      <c r="F1085" s="30">
        <f t="shared" si="96"/>
        <v>63.879999999999995</v>
      </c>
      <c r="G1085" s="25">
        <f>VLOOKUP(A1085,Sheet!B$3:G$2921,5,0)</f>
        <v>147.34</v>
      </c>
      <c r="H1085" s="24" t="e">
        <f>VLOOKUP(A1085,N$3:S$1271,5,FALSE)</f>
        <v>#N/A</v>
      </c>
      <c r="I1085" s="30">
        <f t="shared" si="97"/>
        <v>147.34</v>
      </c>
      <c r="J1085" s="25">
        <f>VLOOKUP(A1085,Sheet!B$3:G$2921,6,0)</f>
        <v>5657.86</v>
      </c>
      <c r="K1085" s="26" t="e">
        <f t="shared" si="98"/>
        <v>#N/A</v>
      </c>
      <c r="L1085" s="30">
        <f t="shared" si="99"/>
        <v>5657.86</v>
      </c>
      <c r="N1085" t="s">
        <v>5062</v>
      </c>
      <c r="O1085" t="s">
        <v>4161</v>
      </c>
      <c r="P1085" t="s">
        <v>69</v>
      </c>
      <c r="Q1085">
        <v>220</v>
      </c>
      <c r="R1085">
        <v>50.54</v>
      </c>
      <c r="S1085">
        <v>11118.8</v>
      </c>
      <c r="V1085" t="str">
        <f t="shared" si="100"/>
        <v>С113-2150варіант25</v>
      </c>
      <c r="W1085" t="e">
        <f t="shared" si="101"/>
        <v>#N/A</v>
      </c>
      <c r="X1085" t="s">
        <v>4161</v>
      </c>
      <c r="Y1085" s="7" t="s">
        <v>69</v>
      </c>
      <c r="Z1085" s="7">
        <v>220</v>
      </c>
      <c r="AA1085" s="7">
        <v>50.54</v>
      </c>
      <c r="AB1085" s="37">
        <v>11118.8</v>
      </c>
      <c r="AC1085" s="37">
        <v>11118.8</v>
      </c>
    </row>
    <row r="1086" spans="1:29" x14ac:dyDescent="0.2">
      <c r="A1086" s="5" t="s">
        <v>2576</v>
      </c>
      <c r="B1086" s="21" t="str">
        <f>VLOOKUP(A1086,Sheet!B$3:G$2921,2,0)</f>
        <v>Саморіз по металу 5,5х25мм</v>
      </c>
      <c r="C1086" s="22" t="str">
        <f>VLOOKUP(A1086,Sheet!B$3:G$2921,3,0)</f>
        <v>100шт</v>
      </c>
      <c r="D1086" s="23">
        <v>41.55</v>
      </c>
      <c r="E1086" s="24" t="e">
        <f>VLOOKUP(A1086,N$3:S$1271,4,FALSE)</f>
        <v>#N/A</v>
      </c>
      <c r="F1086" s="30">
        <f t="shared" si="96"/>
        <v>41.55</v>
      </c>
      <c r="G1086" s="25">
        <f>VLOOKUP(A1086,Sheet!B$3:G$2921,5,0)</f>
        <v>123.75</v>
      </c>
      <c r="H1086" s="24" t="e">
        <f>VLOOKUP(A1086,N$3:S$1271,5,FALSE)</f>
        <v>#N/A</v>
      </c>
      <c r="I1086" s="30">
        <f t="shared" si="97"/>
        <v>123.75</v>
      </c>
      <c r="J1086" s="25">
        <f>VLOOKUP(A1086,Sheet!B$3:G$2921,6,0)</f>
        <v>1410.75</v>
      </c>
      <c r="K1086" s="26" t="e">
        <f t="shared" si="98"/>
        <v>#N/A</v>
      </c>
      <c r="L1086" s="30">
        <f t="shared" si="99"/>
        <v>1410.75</v>
      </c>
      <c r="N1086" t="s">
        <v>5063</v>
      </c>
      <c r="O1086" t="s">
        <v>4162</v>
      </c>
      <c r="P1086" t="s">
        <v>69</v>
      </c>
      <c r="Q1086">
        <v>10</v>
      </c>
      <c r="R1086">
        <v>86.67</v>
      </c>
      <c r="S1086">
        <v>866.7</v>
      </c>
      <c r="V1086" t="str">
        <f t="shared" si="100"/>
        <v>С113-2150варіант26</v>
      </c>
      <c r="W1086" t="e">
        <f t="shared" si="101"/>
        <v>#N/A</v>
      </c>
      <c r="X1086" t="s">
        <v>4162</v>
      </c>
      <c r="Y1086" s="7" t="s">
        <v>69</v>
      </c>
      <c r="Z1086" s="7">
        <v>10</v>
      </c>
      <c r="AA1086" s="7">
        <v>86.67</v>
      </c>
      <c r="AB1086" s="37">
        <v>866.7</v>
      </c>
      <c r="AC1086" s="37">
        <v>866.7</v>
      </c>
    </row>
    <row r="1087" spans="1:29" x14ac:dyDescent="0.2">
      <c r="A1087" s="5" t="s">
        <v>2845</v>
      </c>
      <c r="B1087" s="21" t="str">
        <f>VLOOKUP(A1087,Sheet!B$3:G$2921,2,0)</f>
        <v>Саморіз по металу 5,5х50мм</v>
      </c>
      <c r="C1087" s="22" t="str">
        <f>VLOOKUP(A1087,Sheet!B$3:G$2921,3,0)</f>
        <v>100шт</v>
      </c>
      <c r="D1087" s="23">
        <v>3.64</v>
      </c>
      <c r="E1087" s="24" t="e">
        <f>VLOOKUP(A1087,N$3:S$1271,4,FALSE)</f>
        <v>#N/A</v>
      </c>
      <c r="F1087" s="30">
        <f t="shared" si="96"/>
        <v>3.64</v>
      </c>
      <c r="G1087" s="25">
        <f>VLOOKUP(A1087,Sheet!B$3:G$2921,5,0)</f>
        <v>119.81</v>
      </c>
      <c r="H1087" s="24" t="e">
        <f>VLOOKUP(A1087,N$3:S$1271,5,FALSE)</f>
        <v>#N/A</v>
      </c>
      <c r="I1087" s="30">
        <f t="shared" si="97"/>
        <v>119.81</v>
      </c>
      <c r="J1087" s="25">
        <f>VLOOKUP(A1087,Sheet!B$3:G$2921,6,0)</f>
        <v>436.11</v>
      </c>
      <c r="K1087" s="26" t="e">
        <f t="shared" si="98"/>
        <v>#N/A</v>
      </c>
      <c r="L1087" s="30">
        <f t="shared" si="99"/>
        <v>436.11</v>
      </c>
      <c r="N1087" t="s">
        <v>5064</v>
      </c>
      <c r="O1087" t="s">
        <v>4163</v>
      </c>
      <c r="P1087" t="s">
        <v>69</v>
      </c>
      <c r="Q1087">
        <v>200</v>
      </c>
      <c r="R1087">
        <v>96.41</v>
      </c>
      <c r="S1087">
        <v>19282</v>
      </c>
      <c r="V1087" t="str">
        <f t="shared" si="100"/>
        <v>С113-2150варіант27</v>
      </c>
      <c r="W1087" t="e">
        <f t="shared" si="101"/>
        <v>#N/A</v>
      </c>
      <c r="X1087" t="s">
        <v>4163</v>
      </c>
      <c r="Y1087" s="7" t="s">
        <v>69</v>
      </c>
      <c r="Z1087" s="7">
        <v>200</v>
      </c>
      <c r="AA1087" s="7">
        <v>96.41</v>
      </c>
      <c r="AB1087" s="37">
        <v>19282</v>
      </c>
      <c r="AC1087" s="37">
        <v>19282</v>
      </c>
    </row>
    <row r="1088" spans="1:29" x14ac:dyDescent="0.2">
      <c r="A1088" s="5" t="s">
        <v>2126</v>
      </c>
      <c r="B1088" s="21" t="str">
        <f>VLOOKUP(A1088,Sheet!B$3:G$2921,2,0)</f>
        <v>Дюбель 12х100 мм</v>
      </c>
      <c r="C1088" s="22" t="str">
        <f>VLOOKUP(A1088,Sheet!B$3:G$2921,3,0)</f>
        <v>100шт</v>
      </c>
      <c r="D1088" s="23">
        <v>0.92999999999999994</v>
      </c>
      <c r="E1088" s="24" t="e">
        <f>VLOOKUP(A1088,N$3:S$1271,4,FALSE)</f>
        <v>#N/A</v>
      </c>
      <c r="F1088" s="30">
        <f t="shared" si="96"/>
        <v>0.92999999999999994</v>
      </c>
      <c r="G1088" s="25">
        <f>VLOOKUP(A1088,Sheet!B$3:G$2921,5,0)</f>
        <v>384.03</v>
      </c>
      <c r="H1088" s="24" t="e">
        <f>VLOOKUP(A1088,N$3:S$1271,5,FALSE)</f>
        <v>#N/A</v>
      </c>
      <c r="I1088" s="30">
        <f t="shared" si="97"/>
        <v>384.03</v>
      </c>
      <c r="J1088" s="25">
        <f>VLOOKUP(A1088,Sheet!B$3:G$2921,6,0)</f>
        <v>84.49</v>
      </c>
      <c r="K1088" s="26" t="e">
        <f t="shared" si="98"/>
        <v>#N/A</v>
      </c>
      <c r="L1088" s="30">
        <f t="shared" si="99"/>
        <v>84.49</v>
      </c>
      <c r="N1088" t="s">
        <v>5065</v>
      </c>
      <c r="O1088" t="s">
        <v>4164</v>
      </c>
      <c r="P1088" t="s">
        <v>69</v>
      </c>
      <c r="Q1088">
        <v>220</v>
      </c>
      <c r="R1088">
        <v>61.22</v>
      </c>
      <c r="S1088">
        <v>13468.4</v>
      </c>
      <c r="V1088" t="str">
        <f t="shared" si="100"/>
        <v>С113-2150варіант28</v>
      </c>
      <c r="W1088" t="e">
        <f t="shared" si="101"/>
        <v>#N/A</v>
      </c>
      <c r="X1088" t="s">
        <v>4164</v>
      </c>
      <c r="Y1088" s="7" t="s">
        <v>69</v>
      </c>
      <c r="Z1088" s="7">
        <v>220</v>
      </c>
      <c r="AA1088" s="7">
        <v>61.22</v>
      </c>
      <c r="AB1088" s="37">
        <v>13468.4</v>
      </c>
      <c r="AC1088" s="37">
        <v>13468.4</v>
      </c>
    </row>
    <row r="1089" spans="1:29" x14ac:dyDescent="0.2">
      <c r="A1089" s="5" t="s">
        <v>2166</v>
      </c>
      <c r="B1089" s="21" t="str">
        <f>VLOOKUP(A1089,Sheet!B$3:G$2921,2,0)</f>
        <v>Заглушка Д-110 (CIV110)</v>
      </c>
      <c r="C1089" s="22" t="str">
        <f>VLOOKUP(A1089,Sheet!B$3:G$2921,3,0)</f>
        <v>100шт</v>
      </c>
      <c r="D1089" s="23">
        <v>0.02</v>
      </c>
      <c r="E1089" s="24" t="e">
        <f>VLOOKUP(A1089,N$3:S$1271,4,FALSE)</f>
        <v>#N/A</v>
      </c>
      <c r="F1089" s="30">
        <f t="shared" si="96"/>
        <v>0.02</v>
      </c>
      <c r="G1089" s="25">
        <f>VLOOKUP(A1089,Sheet!B$3:G$2921,5,0)</f>
        <v>32121.13</v>
      </c>
      <c r="H1089" s="24" t="e">
        <f>VLOOKUP(A1089,N$3:S$1271,5,FALSE)</f>
        <v>#N/A</v>
      </c>
      <c r="I1089" s="30">
        <f t="shared" si="97"/>
        <v>32121.13</v>
      </c>
      <c r="J1089" s="25">
        <f>VLOOKUP(A1089,Sheet!B$3:G$2921,6,0)</f>
        <v>642.41999999999996</v>
      </c>
      <c r="K1089" s="26" t="e">
        <f t="shared" si="98"/>
        <v>#N/A</v>
      </c>
      <c r="L1089" s="30">
        <f t="shared" si="99"/>
        <v>642.41999999999996</v>
      </c>
      <c r="N1089" t="s">
        <v>5066</v>
      </c>
      <c r="O1089" t="s">
        <v>4165</v>
      </c>
      <c r="P1089" t="s">
        <v>69</v>
      </c>
      <c r="Q1089">
        <v>300</v>
      </c>
      <c r="R1089">
        <v>41.75</v>
      </c>
      <c r="S1089">
        <v>835</v>
      </c>
      <c r="V1089" t="str">
        <f t="shared" si="100"/>
        <v>С113-2150варіант29</v>
      </c>
      <c r="W1089" t="e">
        <f t="shared" si="101"/>
        <v>#N/A</v>
      </c>
      <c r="X1089" t="s">
        <v>4165</v>
      </c>
      <c r="Y1089" s="7" t="s">
        <v>69</v>
      </c>
      <c r="Z1089" s="7">
        <v>300</v>
      </c>
      <c r="AA1089" s="7">
        <v>41.75</v>
      </c>
      <c r="AB1089" s="37">
        <v>835</v>
      </c>
      <c r="AC1089" s="37">
        <v>835</v>
      </c>
    </row>
    <row r="1090" spans="1:29" x14ac:dyDescent="0.2">
      <c r="A1090" s="5" t="s">
        <v>2195</v>
      </c>
      <c r="B1090" s="21" t="str">
        <f>VLOOKUP(A1090,Sheet!B$3:G$2921,2,0)</f>
        <v>Заглушка сталева безшовна приварна
еліптична Д-159мм</v>
      </c>
      <c r="C1090" s="22" t="str">
        <f>VLOOKUP(A1090,Sheet!B$3:G$2921,3,0)</f>
        <v>шт</v>
      </c>
      <c r="D1090" s="23">
        <v>1</v>
      </c>
      <c r="E1090" s="24" t="e">
        <f>VLOOKUP(A1090,N$3:S$1271,4,FALSE)</f>
        <v>#N/A</v>
      </c>
      <c r="F1090" s="30">
        <f t="shared" si="96"/>
        <v>1</v>
      </c>
      <c r="G1090" s="25">
        <f>VLOOKUP(A1090,Sheet!B$3:G$2921,5,0)</f>
        <v>156.57</v>
      </c>
      <c r="H1090" s="24" t="e">
        <f>VLOOKUP(A1090,N$3:S$1271,5,FALSE)</f>
        <v>#N/A</v>
      </c>
      <c r="I1090" s="30">
        <f t="shared" si="97"/>
        <v>156.57</v>
      </c>
      <c r="J1090" s="25">
        <f>VLOOKUP(A1090,Sheet!B$3:G$2921,6,0)</f>
        <v>156.57</v>
      </c>
      <c r="K1090" s="26" t="e">
        <f t="shared" si="98"/>
        <v>#N/A</v>
      </c>
      <c r="L1090" s="30">
        <f t="shared" si="99"/>
        <v>156.57</v>
      </c>
      <c r="N1090" t="s">
        <v>5067</v>
      </c>
      <c r="O1090" t="s">
        <v>4166</v>
      </c>
      <c r="P1090" t="s">
        <v>69</v>
      </c>
      <c r="Q1090">
        <v>240</v>
      </c>
      <c r="R1090">
        <v>35.19</v>
      </c>
      <c r="S1090">
        <v>8445.6</v>
      </c>
      <c r="V1090" t="str">
        <f t="shared" si="100"/>
        <v>С113-2150варіант30</v>
      </c>
      <c r="W1090" t="e">
        <f t="shared" si="101"/>
        <v>#N/A</v>
      </c>
      <c r="X1090" t="s">
        <v>4166</v>
      </c>
      <c r="Y1090" s="7" t="s">
        <v>69</v>
      </c>
      <c r="Z1090" s="7">
        <v>240</v>
      </c>
      <c r="AA1090" s="7">
        <v>35.19</v>
      </c>
      <c r="AB1090" s="37">
        <v>8445.6</v>
      </c>
      <c r="AC1090" s="37">
        <v>8445.6</v>
      </c>
    </row>
    <row r="1091" spans="1:29" x14ac:dyDescent="0.2">
      <c r="A1091" s="5" t="s">
        <v>2280</v>
      </c>
      <c r="B1091" s="21" t="str">
        <f>VLOOKUP(A1091,Sheet!B$3:G$2921,2,0)</f>
        <v>Забиття кiнцеве</v>
      </c>
      <c r="C1091" s="22" t="str">
        <f>VLOOKUP(A1091,Sheet!B$3:G$2921,3,0)</f>
        <v>комплект</v>
      </c>
      <c r="D1091" s="23">
        <v>2.04</v>
      </c>
      <c r="E1091" s="24" t="e">
        <f>VLOOKUP(A1091,N$3:S$1271,4,FALSE)</f>
        <v>#N/A</v>
      </c>
      <c r="F1091" s="30">
        <f t="shared" si="96"/>
        <v>2.04</v>
      </c>
      <c r="G1091" s="25">
        <f>VLOOKUP(A1091,Sheet!B$3:G$2921,5,0)</f>
        <v>627.32000000000005</v>
      </c>
      <c r="H1091" s="24" t="e">
        <f>VLOOKUP(A1091,N$3:S$1271,5,FALSE)</f>
        <v>#N/A</v>
      </c>
      <c r="I1091" s="30">
        <f t="shared" si="97"/>
        <v>627.32000000000005</v>
      </c>
      <c r="J1091" s="25">
        <f>VLOOKUP(A1091,Sheet!B$3:G$2921,6,0)</f>
        <v>1279.73</v>
      </c>
      <c r="K1091" s="26" t="e">
        <f t="shared" si="98"/>
        <v>#N/A</v>
      </c>
      <c r="L1091" s="30">
        <f t="shared" si="99"/>
        <v>1279.73</v>
      </c>
      <c r="N1091" t="s">
        <v>5068</v>
      </c>
      <c r="O1091" t="s">
        <v>4167</v>
      </c>
      <c r="P1091" t="s">
        <v>69</v>
      </c>
      <c r="Q1091">
        <v>56.1</v>
      </c>
      <c r="R1091">
        <v>657.05</v>
      </c>
      <c r="S1091">
        <v>36860.51</v>
      </c>
      <c r="V1091" t="str">
        <f t="shared" si="100"/>
        <v>С113-2150варіант31</v>
      </c>
      <c r="W1091" t="e">
        <f t="shared" si="101"/>
        <v>#N/A</v>
      </c>
      <c r="X1091" t="s">
        <v>4167</v>
      </c>
      <c r="Y1091" s="7" t="s">
        <v>69</v>
      </c>
      <c r="Z1091" s="7">
        <v>56.1</v>
      </c>
      <c r="AA1091" s="7">
        <v>657.05</v>
      </c>
      <c r="AB1091" s="37">
        <v>36860.51</v>
      </c>
      <c r="AC1091" s="37">
        <v>36860.51</v>
      </c>
    </row>
    <row r="1092" spans="1:29" x14ac:dyDescent="0.2">
      <c r="A1092" s="5" t="s">
        <v>1461</v>
      </c>
      <c r="B1092" s="21" t="str">
        <f>VLOOKUP(A1092,Sheet!B$3:G$2921,2,0)</f>
        <v>Бобишки БК 1/2"</v>
      </c>
      <c r="C1092" s="22" t="str">
        <f>VLOOKUP(A1092,Sheet!B$3:G$2921,3,0)</f>
        <v>шт</v>
      </c>
      <c r="D1092" s="23">
        <v>15</v>
      </c>
      <c r="E1092" s="24" t="e">
        <f>VLOOKUP(A1092,N$3:S$1271,4,FALSE)</f>
        <v>#N/A</v>
      </c>
      <c r="F1092" s="30">
        <f t="shared" ref="F1092:F1153" si="102">IFERROR(D1092-E1092,D1092)</f>
        <v>15</v>
      </c>
      <c r="G1092" s="25">
        <f>VLOOKUP(A1092,Sheet!B$3:G$2921,5,0)</f>
        <v>90.33</v>
      </c>
      <c r="H1092" s="24" t="e">
        <f>VLOOKUP(A1092,N$3:S$1271,5,FALSE)</f>
        <v>#N/A</v>
      </c>
      <c r="I1092" s="30">
        <f t="shared" ref="I1092:I1153" si="103">IFERROR(G1092-H1092,G1092)</f>
        <v>90.33</v>
      </c>
      <c r="J1092" s="25">
        <f>VLOOKUP(A1092,Sheet!B$3:G$2921,6,0)</f>
        <v>993.63</v>
      </c>
      <c r="K1092" s="26" t="e">
        <f t="shared" ref="K1092:K1153" si="104">VLOOKUP(A1092,N$3:S$1271,6,FALSE)</f>
        <v>#N/A</v>
      </c>
      <c r="L1092" s="30">
        <f t="shared" ref="L1092:L1153" si="105">IFERROR(J1092-K1092,J1092)</f>
        <v>993.63</v>
      </c>
      <c r="N1092" t="s">
        <v>5069</v>
      </c>
      <c r="O1092" t="s">
        <v>4168</v>
      </c>
      <c r="P1092" t="s">
        <v>69</v>
      </c>
      <c r="Q1092">
        <v>56.1</v>
      </c>
      <c r="R1092">
        <v>758.13</v>
      </c>
      <c r="S1092">
        <v>42531.09</v>
      </c>
      <c r="V1092" t="str">
        <f t="shared" ref="V1092:V1155" si="106">IFERROR(VLOOKUP(N1092,A$3:L$1153,1,FALSE),N1092)</f>
        <v>С113-2150варіант32</v>
      </c>
      <c r="W1092" t="e">
        <f t="shared" ref="W1092:W1155" si="107">VLOOKUP(N1092,A$3:L$1153,1,FALSE)</f>
        <v>#N/A</v>
      </c>
      <c r="X1092" t="s">
        <v>4168</v>
      </c>
      <c r="Y1092" s="7" t="s">
        <v>69</v>
      </c>
      <c r="Z1092" s="7">
        <v>56.1</v>
      </c>
      <c r="AA1092" s="7">
        <v>758.13</v>
      </c>
      <c r="AB1092" s="37">
        <v>42531.09</v>
      </c>
      <c r="AC1092" s="37">
        <v>42531.09</v>
      </c>
    </row>
    <row r="1093" spans="1:29" x14ac:dyDescent="0.2">
      <c r="A1093" s="5" t="s">
        <v>2799</v>
      </c>
      <c r="B1093" s="21" t="str">
        <f>VLOOKUP(A1093,Sheet!B$3:G$2921,2,0)</f>
        <v>Лоток перфорований 50х50 L=2м (35250)</v>
      </c>
      <c r="C1093" s="22" t="str">
        <f>VLOOKUP(A1093,Sheet!B$3:G$2921,3,0)</f>
        <v>шт</v>
      </c>
      <c r="D1093" s="23">
        <v>8</v>
      </c>
      <c r="E1093" s="24" t="e">
        <f>VLOOKUP(A1093,N$3:S$1271,4,FALSE)</f>
        <v>#N/A</v>
      </c>
      <c r="F1093" s="30">
        <f t="shared" si="102"/>
        <v>8</v>
      </c>
      <c r="G1093" s="25">
        <f>VLOOKUP(A1093,Sheet!B$3:G$2921,5,0)</f>
        <v>95.4</v>
      </c>
      <c r="H1093" s="24" t="e">
        <f>VLOOKUP(A1093,N$3:S$1271,5,FALSE)</f>
        <v>#N/A</v>
      </c>
      <c r="I1093" s="30">
        <f t="shared" si="103"/>
        <v>95.4</v>
      </c>
      <c r="J1093" s="25">
        <f>VLOOKUP(A1093,Sheet!B$3:G$2921,6,0)</f>
        <v>763.2</v>
      </c>
      <c r="K1093" s="26" t="e">
        <f t="shared" si="104"/>
        <v>#N/A</v>
      </c>
      <c r="L1093" s="30">
        <f t="shared" si="105"/>
        <v>763.2</v>
      </c>
      <c r="N1093" t="s">
        <v>5070</v>
      </c>
      <c r="O1093" t="s">
        <v>4169</v>
      </c>
      <c r="P1093" t="s">
        <v>69</v>
      </c>
      <c r="Q1093">
        <v>80</v>
      </c>
      <c r="R1093">
        <v>66.64</v>
      </c>
      <c r="S1093">
        <v>5331.2</v>
      </c>
      <c r="V1093" t="str">
        <f t="shared" si="106"/>
        <v>С113-2150варіант33</v>
      </c>
      <c r="W1093" t="e">
        <f t="shared" si="107"/>
        <v>#N/A</v>
      </c>
      <c r="X1093" t="s">
        <v>4169</v>
      </c>
      <c r="Y1093" s="7" t="s">
        <v>69</v>
      </c>
      <c r="Z1093" s="7">
        <v>80</v>
      </c>
      <c r="AA1093" s="7">
        <v>66.64</v>
      </c>
      <c r="AB1093" s="37">
        <v>5331.2</v>
      </c>
      <c r="AC1093" s="37">
        <v>5331.2</v>
      </c>
    </row>
    <row r="1094" spans="1:29" x14ac:dyDescent="0.2">
      <c r="A1094" s="5" t="s">
        <v>2801</v>
      </c>
      <c r="B1094" s="21" t="str">
        <f>VLOOKUP(A1094,Sheet!B$3:G$2921,2,0)</f>
        <v>Кут СРО 90 горизонтальний 90_ 50х50
(36000)</v>
      </c>
      <c r="C1094" s="22" t="str">
        <f>VLOOKUP(A1094,Sheet!B$3:G$2921,3,0)</f>
        <v>шт</v>
      </c>
      <c r="D1094" s="23">
        <v>2</v>
      </c>
      <c r="E1094" s="24" t="e">
        <f>VLOOKUP(A1094,N$3:S$1271,4,FALSE)</f>
        <v>#N/A</v>
      </c>
      <c r="F1094" s="30">
        <f t="shared" si="102"/>
        <v>2</v>
      </c>
      <c r="G1094" s="25">
        <f>VLOOKUP(A1094,Sheet!B$3:G$2921,5,0)</f>
        <v>131.77000000000001</v>
      </c>
      <c r="H1094" s="24" t="e">
        <f>VLOOKUP(A1094,N$3:S$1271,5,FALSE)</f>
        <v>#N/A</v>
      </c>
      <c r="I1094" s="30">
        <f t="shared" si="103"/>
        <v>131.77000000000001</v>
      </c>
      <c r="J1094" s="25">
        <f>VLOOKUP(A1094,Sheet!B$3:G$2921,6,0)</f>
        <v>263.54000000000002</v>
      </c>
      <c r="K1094" s="26" t="e">
        <f t="shared" si="104"/>
        <v>#N/A</v>
      </c>
      <c r="L1094" s="30">
        <f t="shared" si="105"/>
        <v>263.54000000000002</v>
      </c>
      <c r="N1094" t="s">
        <v>5071</v>
      </c>
      <c r="O1094" t="s">
        <v>4170</v>
      </c>
      <c r="P1094" t="s">
        <v>69</v>
      </c>
      <c r="Q1094">
        <v>136</v>
      </c>
      <c r="R1094">
        <v>92.28</v>
      </c>
      <c r="S1094">
        <v>12550.08</v>
      </c>
      <c r="V1094" t="str">
        <f t="shared" si="106"/>
        <v>С113-2150варіант34</v>
      </c>
      <c r="W1094" t="e">
        <f t="shared" si="107"/>
        <v>#N/A</v>
      </c>
      <c r="X1094" t="s">
        <v>4170</v>
      </c>
      <c r="Y1094" s="7" t="s">
        <v>69</v>
      </c>
      <c r="Z1094" s="7">
        <v>136</v>
      </c>
      <c r="AA1094" s="7">
        <v>92.28</v>
      </c>
      <c r="AB1094" s="37">
        <v>12550.08</v>
      </c>
      <c r="AC1094" s="37">
        <v>12550.08</v>
      </c>
    </row>
    <row r="1095" spans="1:29" x14ac:dyDescent="0.2">
      <c r="A1095" s="5" t="s">
        <v>2800</v>
      </c>
      <c r="B1095" s="21" t="str">
        <f>VLOOKUP(A1095,Sheet!B$3:G$2921,2,0)</f>
        <v>Кришка з заземленням на лоток осн. 50 L
2000 (35510)</v>
      </c>
      <c r="C1095" s="22" t="str">
        <f>VLOOKUP(A1095,Sheet!B$3:G$2921,3,0)</f>
        <v>шт</v>
      </c>
      <c r="D1095" s="23">
        <v>8</v>
      </c>
      <c r="E1095" s="24" t="e">
        <f>VLOOKUP(A1095,N$3:S$1271,4,FALSE)</f>
        <v>#N/A</v>
      </c>
      <c r="F1095" s="30">
        <f t="shared" si="102"/>
        <v>8</v>
      </c>
      <c r="G1095" s="25">
        <f>VLOOKUP(A1095,Sheet!B$3:G$2921,5,0)</f>
        <v>50.12</v>
      </c>
      <c r="H1095" s="24" t="e">
        <f>VLOOKUP(A1095,N$3:S$1271,5,FALSE)</f>
        <v>#N/A</v>
      </c>
      <c r="I1095" s="30">
        <f t="shared" si="103"/>
        <v>50.12</v>
      </c>
      <c r="J1095" s="25">
        <f>VLOOKUP(A1095,Sheet!B$3:G$2921,6,0)</f>
        <v>400.96</v>
      </c>
      <c r="K1095" s="26" t="e">
        <f t="shared" si="104"/>
        <v>#N/A</v>
      </c>
      <c r="L1095" s="30">
        <f t="shared" si="105"/>
        <v>400.96</v>
      </c>
      <c r="N1095" t="s">
        <v>5072</v>
      </c>
      <c r="O1095" t="s">
        <v>4171</v>
      </c>
      <c r="P1095" t="s">
        <v>69</v>
      </c>
      <c r="Q1095">
        <v>60</v>
      </c>
      <c r="R1095">
        <v>100.52</v>
      </c>
      <c r="S1095">
        <v>6031.2</v>
      </c>
      <c r="V1095" t="str">
        <f t="shared" si="106"/>
        <v>С113-2150варіант35</v>
      </c>
      <c r="W1095" t="e">
        <f t="shared" si="107"/>
        <v>#N/A</v>
      </c>
      <c r="X1095" t="s">
        <v>4171</v>
      </c>
      <c r="Y1095" s="7" t="s">
        <v>69</v>
      </c>
      <c r="Z1095" s="7">
        <v>60</v>
      </c>
      <c r="AA1095" s="7">
        <v>100.52</v>
      </c>
      <c r="AB1095" s="37">
        <v>6031.2</v>
      </c>
      <c r="AC1095" s="37">
        <v>6031.2</v>
      </c>
    </row>
    <row r="1096" spans="1:29" x14ac:dyDescent="0.2">
      <c r="A1096" s="5" t="s">
        <v>2802</v>
      </c>
      <c r="B1096" s="21" t="str">
        <f>VLOOKUP(A1096,Sheet!B$3:G$2921,2,0)</f>
        <v>Соединитель лотков шарнирний GSVH50
(30013)</v>
      </c>
      <c r="C1096" s="22" t="str">
        <f>VLOOKUP(A1096,Sheet!B$3:G$2921,3,0)</f>
        <v>шт</v>
      </c>
      <c r="D1096" s="23">
        <v>6</v>
      </c>
      <c r="E1096" s="24" t="e">
        <f>VLOOKUP(A1096,N$3:S$1271,4,FALSE)</f>
        <v>#N/A</v>
      </c>
      <c r="F1096" s="30">
        <f t="shared" si="102"/>
        <v>6</v>
      </c>
      <c r="G1096" s="25">
        <f>VLOOKUP(A1096,Sheet!B$3:G$2921,5,0)</f>
        <v>40.22</v>
      </c>
      <c r="H1096" s="24" t="e">
        <f>VLOOKUP(A1096,N$3:S$1271,5,FALSE)</f>
        <v>#N/A</v>
      </c>
      <c r="I1096" s="30">
        <f t="shared" si="103"/>
        <v>40.22</v>
      </c>
      <c r="J1096" s="25">
        <f>VLOOKUP(A1096,Sheet!B$3:G$2921,6,0)</f>
        <v>241.32</v>
      </c>
      <c r="K1096" s="26" t="e">
        <f t="shared" si="104"/>
        <v>#N/A</v>
      </c>
      <c r="L1096" s="30">
        <f t="shared" si="105"/>
        <v>241.32</v>
      </c>
      <c r="N1096" t="s">
        <v>5073</v>
      </c>
      <c r="O1096" t="s">
        <v>4172</v>
      </c>
      <c r="P1096" t="s">
        <v>69</v>
      </c>
      <c r="Q1096">
        <v>32</v>
      </c>
      <c r="R1096">
        <v>153.5</v>
      </c>
      <c r="S1096">
        <v>4912</v>
      </c>
      <c r="V1096" t="str">
        <f t="shared" si="106"/>
        <v>С113-2150варіант36</v>
      </c>
      <c r="W1096" t="e">
        <f t="shared" si="107"/>
        <v>#N/A</v>
      </c>
      <c r="X1096" t="s">
        <v>4172</v>
      </c>
      <c r="Y1096" s="7" t="s">
        <v>69</v>
      </c>
      <c r="Z1096" s="7">
        <v>32</v>
      </c>
      <c r="AA1096" s="7">
        <v>153.5</v>
      </c>
      <c r="AB1096" s="37">
        <v>4912</v>
      </c>
      <c r="AC1096" s="37">
        <v>4912</v>
      </c>
    </row>
    <row r="1097" spans="1:29" x14ac:dyDescent="0.2">
      <c r="A1097" s="5" t="s">
        <v>2803</v>
      </c>
      <c r="B1097" s="21" t="str">
        <f>VLOOKUP(A1097,Sheet!B$3:G$2921,2,0)</f>
        <v>Скоби однолапкові</v>
      </c>
      <c r="C1097" s="22" t="str">
        <f>VLOOKUP(A1097,Sheet!B$3:G$2921,3,0)</f>
        <v>шт</v>
      </c>
      <c r="D1097" s="23">
        <v>100</v>
      </c>
      <c r="E1097" s="24" t="e">
        <f>VLOOKUP(A1097,N$3:S$1271,4,FALSE)</f>
        <v>#N/A</v>
      </c>
      <c r="F1097" s="30">
        <f t="shared" si="102"/>
        <v>100</v>
      </c>
      <c r="G1097" s="25">
        <f>VLOOKUP(A1097,Sheet!B$3:G$2921,5,0)</f>
        <v>3.45</v>
      </c>
      <c r="H1097" s="24" t="e">
        <f>VLOOKUP(A1097,N$3:S$1271,5,FALSE)</f>
        <v>#N/A</v>
      </c>
      <c r="I1097" s="30">
        <f t="shared" si="103"/>
        <v>3.45</v>
      </c>
      <c r="J1097" s="25">
        <f>VLOOKUP(A1097,Sheet!B$3:G$2921,6,0)</f>
        <v>345</v>
      </c>
      <c r="K1097" s="26" t="e">
        <f t="shared" si="104"/>
        <v>#N/A</v>
      </c>
      <c r="L1097" s="30">
        <f t="shared" si="105"/>
        <v>345</v>
      </c>
      <c r="N1097" t="s">
        <v>5074</v>
      </c>
      <c r="O1097" t="s">
        <v>4173</v>
      </c>
      <c r="P1097" t="s">
        <v>69</v>
      </c>
      <c r="Q1097">
        <v>142</v>
      </c>
      <c r="R1097">
        <v>197.11</v>
      </c>
      <c r="S1097">
        <v>27989.62</v>
      </c>
      <c r="V1097" t="str">
        <f t="shared" si="106"/>
        <v>С113-2150варіант37</v>
      </c>
      <c r="W1097" t="e">
        <f t="shared" si="107"/>
        <v>#N/A</v>
      </c>
      <c r="X1097" t="s">
        <v>4173</v>
      </c>
      <c r="Y1097" s="7" t="s">
        <v>69</v>
      </c>
      <c r="Z1097" s="7">
        <v>142</v>
      </c>
      <c r="AA1097" s="7">
        <v>197.11</v>
      </c>
      <c r="AB1097" s="37">
        <v>27989.62</v>
      </c>
      <c r="AC1097" s="37">
        <v>27989.62</v>
      </c>
    </row>
    <row r="1098" spans="1:29" x14ac:dyDescent="0.2">
      <c r="A1098" s="5" t="s">
        <v>2738</v>
      </c>
      <c r="B1098" s="21" t="str">
        <f>VLOOKUP(A1098,Sheet!B$3:G$2921,2,0)</f>
        <v>Жолоб фіксуючий, для РЕ - труб, діам.16/17
"REHAU"</v>
      </c>
      <c r="C1098" s="22" t="str">
        <f>VLOOKUP(A1098,Sheet!B$3:G$2921,3,0)</f>
        <v>м</v>
      </c>
      <c r="D1098" s="23">
        <v>557</v>
      </c>
      <c r="E1098" s="24" t="e">
        <f>VLOOKUP(A1098,N$3:S$1271,4,FALSE)</f>
        <v>#N/A</v>
      </c>
      <c r="F1098" s="30">
        <f t="shared" si="102"/>
        <v>557</v>
      </c>
      <c r="G1098" s="25">
        <f>VLOOKUP(A1098,Sheet!B$3:G$2921,5,0)</f>
        <v>52.17</v>
      </c>
      <c r="H1098" s="24" t="e">
        <f>VLOOKUP(A1098,N$3:S$1271,5,FALSE)</f>
        <v>#N/A</v>
      </c>
      <c r="I1098" s="30">
        <f t="shared" si="103"/>
        <v>52.17</v>
      </c>
      <c r="J1098" s="25">
        <f>VLOOKUP(A1098,Sheet!B$3:G$2921,6,0)</f>
        <v>782.55</v>
      </c>
      <c r="K1098" s="26" t="e">
        <f t="shared" si="104"/>
        <v>#N/A</v>
      </c>
      <c r="L1098" s="30">
        <f t="shared" si="105"/>
        <v>782.55</v>
      </c>
      <c r="N1098" t="s">
        <v>5075</v>
      </c>
      <c r="O1098" t="s">
        <v>4164</v>
      </c>
      <c r="P1098" t="s">
        <v>69</v>
      </c>
      <c r="Q1098">
        <v>34</v>
      </c>
      <c r="R1098">
        <v>12.48</v>
      </c>
      <c r="S1098">
        <v>212.16</v>
      </c>
      <c r="V1098" t="str">
        <f t="shared" si="106"/>
        <v>С113-2150варіант4</v>
      </c>
      <c r="W1098" t="e">
        <f t="shared" si="107"/>
        <v>#N/A</v>
      </c>
      <c r="X1098" t="s">
        <v>4164</v>
      </c>
      <c r="Y1098" s="7" t="s">
        <v>69</v>
      </c>
      <c r="Z1098" s="7">
        <v>34</v>
      </c>
      <c r="AA1098" s="7">
        <v>12.48</v>
      </c>
      <c r="AB1098" s="37">
        <v>212.16</v>
      </c>
      <c r="AC1098" s="37">
        <v>212.16</v>
      </c>
    </row>
    <row r="1099" spans="1:29" x14ac:dyDescent="0.2">
      <c r="A1099" s="5" t="s">
        <v>1721</v>
      </c>
      <c r="B1099" s="21" t="str">
        <f>VLOOKUP(A1099,Sheet!B$3:G$2921,2,0)</f>
        <v>Коробка відгалужувальна для трубної
проводки</v>
      </c>
      <c r="C1099" s="22" t="str">
        <f>VLOOKUP(A1099,Sheet!B$3:G$2921,3,0)</f>
        <v>100шт</v>
      </c>
      <c r="D1099" s="23">
        <v>0.95</v>
      </c>
      <c r="E1099" s="24" t="e">
        <f>VLOOKUP(A1099,N$3:S$1271,4,FALSE)</f>
        <v>#N/A</v>
      </c>
      <c r="F1099" s="30">
        <f t="shared" si="102"/>
        <v>0.95</v>
      </c>
      <c r="G1099" s="25">
        <f>VLOOKUP(A1099,Sheet!B$3:G$2921,5,0)</f>
        <v>3186.77</v>
      </c>
      <c r="H1099" s="24" t="e">
        <f>VLOOKUP(A1099,N$3:S$1271,5,FALSE)</f>
        <v>#N/A</v>
      </c>
      <c r="I1099" s="30">
        <f t="shared" si="103"/>
        <v>3186.77</v>
      </c>
      <c r="J1099" s="25">
        <f>VLOOKUP(A1099,Sheet!B$3:G$2921,6,0)</f>
        <v>2390.08</v>
      </c>
      <c r="K1099" s="26" t="e">
        <f t="shared" si="104"/>
        <v>#N/A</v>
      </c>
      <c r="L1099" s="30">
        <f t="shared" si="105"/>
        <v>2390.08</v>
      </c>
      <c r="N1099" t="s">
        <v>5076</v>
      </c>
      <c r="O1099" t="s">
        <v>4174</v>
      </c>
      <c r="P1099" t="s">
        <v>69</v>
      </c>
      <c r="Q1099">
        <v>48</v>
      </c>
      <c r="R1099">
        <v>9.64</v>
      </c>
      <c r="S1099">
        <v>231.36</v>
      </c>
      <c r="V1099" t="str">
        <f t="shared" si="106"/>
        <v>С113-2150варіант5</v>
      </c>
      <c r="W1099" t="e">
        <f t="shared" si="107"/>
        <v>#N/A</v>
      </c>
      <c r="X1099" t="s">
        <v>4174</v>
      </c>
      <c r="Y1099" s="7" t="s">
        <v>69</v>
      </c>
      <c r="Z1099" s="7">
        <v>48</v>
      </c>
      <c r="AA1099" s="7">
        <v>9.64</v>
      </c>
      <c r="AB1099" s="37">
        <v>231.36</v>
      </c>
      <c r="AC1099" s="37">
        <v>231.36</v>
      </c>
    </row>
    <row r="1100" spans="1:29" x14ac:dyDescent="0.2">
      <c r="A1100" s="5" t="s">
        <v>2868</v>
      </c>
      <c r="B1100" s="21" t="str">
        <f>VLOOKUP(A1100,Sheet!B$3:G$2921,2,0)</f>
        <v>Стрiчка ФУМ 15м, 19х0,25мм</v>
      </c>
      <c r="C1100" s="22" t="str">
        <f>VLOOKUP(A1100,Sheet!B$3:G$2921,3,0)</f>
        <v>шт</v>
      </c>
      <c r="D1100" s="23">
        <v>1</v>
      </c>
      <c r="E1100" s="24" t="e">
        <f>VLOOKUP(A1100,N$3:S$1271,4,FALSE)</f>
        <v>#N/A</v>
      </c>
      <c r="F1100" s="30">
        <f t="shared" si="102"/>
        <v>1</v>
      </c>
      <c r="G1100" s="25">
        <f>VLOOKUP(A1100,Sheet!B$3:G$2921,5,0)</f>
        <v>38.270000000000003</v>
      </c>
      <c r="H1100" s="24" t="e">
        <f>VLOOKUP(A1100,N$3:S$1271,5,FALSE)</f>
        <v>#N/A</v>
      </c>
      <c r="I1100" s="30">
        <f t="shared" si="103"/>
        <v>38.270000000000003</v>
      </c>
      <c r="J1100" s="25">
        <f>VLOOKUP(A1100,Sheet!B$3:G$2921,6,0)</f>
        <v>38.270000000000003</v>
      </c>
      <c r="K1100" s="26" t="e">
        <f t="shared" si="104"/>
        <v>#N/A</v>
      </c>
      <c r="L1100" s="30">
        <f t="shared" si="105"/>
        <v>38.270000000000003</v>
      </c>
      <c r="N1100" t="s">
        <v>5077</v>
      </c>
      <c r="O1100" t="s">
        <v>4175</v>
      </c>
      <c r="P1100" t="s">
        <v>69</v>
      </c>
      <c r="Q1100">
        <v>206</v>
      </c>
      <c r="R1100">
        <v>7.7</v>
      </c>
      <c r="S1100">
        <v>816.2</v>
      </c>
      <c r="V1100" t="str">
        <f t="shared" si="106"/>
        <v>С113-2150варіант6</v>
      </c>
      <c r="W1100" t="e">
        <f t="shared" si="107"/>
        <v>#N/A</v>
      </c>
      <c r="X1100" t="s">
        <v>4175</v>
      </c>
      <c r="Y1100" s="7" t="s">
        <v>69</v>
      </c>
      <c r="Z1100" s="7">
        <v>206</v>
      </c>
      <c r="AA1100" s="7">
        <v>7.7</v>
      </c>
      <c r="AB1100" s="37">
        <v>816.2</v>
      </c>
      <c r="AC1100" s="37">
        <v>816.2</v>
      </c>
    </row>
    <row r="1101" spans="1:29" x14ac:dyDescent="0.2">
      <c r="A1101" s="5" t="s">
        <v>2210</v>
      </c>
      <c r="B1101" s="21" t="str">
        <f>VLOOKUP(A1101,Sheet!B$3:G$2921,2,0)</f>
        <v>Змащення для каналізації</v>
      </c>
      <c r="C1101" s="22" t="str">
        <f>VLOOKUP(A1101,Sheet!B$3:G$2921,3,0)</f>
        <v>кг</v>
      </c>
      <c r="D1101" s="23">
        <v>0.60000000000000009</v>
      </c>
      <c r="E1101" s="24" t="e">
        <f>VLOOKUP(A1101,N$3:S$1271,4,FALSE)</f>
        <v>#N/A</v>
      </c>
      <c r="F1101" s="30">
        <f t="shared" si="102"/>
        <v>0.60000000000000009</v>
      </c>
      <c r="G1101" s="25">
        <f>VLOOKUP(A1101,Sheet!B$3:G$2921,5,0)</f>
        <v>949.71</v>
      </c>
      <c r="H1101" s="24" t="e">
        <f>VLOOKUP(A1101,N$3:S$1271,5,FALSE)</f>
        <v>#N/A</v>
      </c>
      <c r="I1101" s="30">
        <f t="shared" si="103"/>
        <v>949.71</v>
      </c>
      <c r="J1101" s="25">
        <f>VLOOKUP(A1101,Sheet!B$3:G$2921,6,0)</f>
        <v>569.83000000000004</v>
      </c>
      <c r="K1101" s="26" t="e">
        <f t="shared" si="104"/>
        <v>#N/A</v>
      </c>
      <c r="L1101" s="30">
        <f t="shared" si="105"/>
        <v>569.83000000000004</v>
      </c>
      <c r="N1101" t="s">
        <v>5078</v>
      </c>
      <c r="O1101" t="s">
        <v>4176</v>
      </c>
      <c r="P1101" t="s">
        <v>35</v>
      </c>
      <c r="Q1101">
        <v>25</v>
      </c>
      <c r="R1101">
        <v>410.32</v>
      </c>
      <c r="S1101">
        <v>10258</v>
      </c>
      <c r="V1101" t="str">
        <f t="shared" si="106"/>
        <v>С113-2154варіант2</v>
      </c>
      <c r="W1101" t="e">
        <f t="shared" si="107"/>
        <v>#N/A</v>
      </c>
      <c r="X1101" t="s">
        <v>4176</v>
      </c>
      <c r="Y1101" s="7" t="s">
        <v>35</v>
      </c>
      <c r="Z1101" s="7">
        <v>25</v>
      </c>
      <c r="AA1101" s="7">
        <v>410.32</v>
      </c>
      <c r="AB1101" s="37">
        <v>10258</v>
      </c>
      <c r="AC1101" s="37">
        <v>10258</v>
      </c>
    </row>
    <row r="1102" spans="1:29" x14ac:dyDescent="0.2">
      <c r="A1102" s="5" t="s">
        <v>2866</v>
      </c>
      <c r="B1102" s="21" t="str">
        <f>VLOOKUP(A1102,Sheet!B$3:G$2921,2,0)</f>
        <v>Лампи світлодіодні А60е 7W E27 4100K 220V</v>
      </c>
      <c r="C1102" s="22" t="str">
        <f>VLOOKUP(A1102,Sheet!B$3:G$2921,3,0)</f>
        <v>шт</v>
      </c>
      <c r="D1102" s="23">
        <v>16</v>
      </c>
      <c r="E1102" s="24" t="e">
        <f>VLOOKUP(A1102,N$3:S$1271,4,FALSE)</f>
        <v>#N/A</v>
      </c>
      <c r="F1102" s="30">
        <f t="shared" si="102"/>
        <v>16</v>
      </c>
      <c r="G1102" s="25">
        <f>VLOOKUP(A1102,Sheet!B$3:G$2921,5,0)</f>
        <v>72.97</v>
      </c>
      <c r="H1102" s="24" t="e">
        <f>VLOOKUP(A1102,N$3:S$1271,5,FALSE)</f>
        <v>#N/A</v>
      </c>
      <c r="I1102" s="30">
        <f t="shared" si="103"/>
        <v>72.97</v>
      </c>
      <c r="J1102" s="25">
        <f>VLOOKUP(A1102,Sheet!B$3:G$2921,6,0)</f>
        <v>1167.52</v>
      </c>
      <c r="K1102" s="26" t="e">
        <f t="shared" si="104"/>
        <v>#N/A</v>
      </c>
      <c r="L1102" s="30">
        <f t="shared" si="105"/>
        <v>1167.52</v>
      </c>
      <c r="N1102" t="s">
        <v>3069</v>
      </c>
      <c r="O1102" t="s">
        <v>4177</v>
      </c>
      <c r="P1102" t="s">
        <v>35</v>
      </c>
      <c r="Q1102">
        <v>1</v>
      </c>
      <c r="R1102">
        <v>4734.47</v>
      </c>
      <c r="S1102">
        <v>4734.47</v>
      </c>
      <c r="V1102" t="str">
        <f t="shared" si="106"/>
        <v>С113-2161</v>
      </c>
      <c r="W1102" t="e">
        <f t="shared" si="107"/>
        <v>#N/A</v>
      </c>
      <c r="X1102" t="s">
        <v>4177</v>
      </c>
      <c r="Y1102" s="7" t="s">
        <v>35</v>
      </c>
      <c r="Z1102" s="7">
        <v>1</v>
      </c>
      <c r="AA1102" s="7">
        <v>4734.47</v>
      </c>
      <c r="AB1102" s="37">
        <v>4734.47</v>
      </c>
      <c r="AC1102" s="37">
        <v>4734.47</v>
      </c>
    </row>
    <row r="1103" spans="1:29" x14ac:dyDescent="0.2">
      <c r="A1103" s="5" t="s">
        <v>2808</v>
      </c>
      <c r="B1103" s="21" t="str">
        <f>VLOOKUP(A1103,Sheet!B$3:G$2921,2,0)</f>
        <v>Прожектор світлодіодний, потужністю 100
Вт, ступінь захисту ІР 65 ART-LED "MAXUS"</v>
      </c>
      <c r="C1103" s="22" t="str">
        <f>VLOOKUP(A1103,Sheet!B$3:G$2921,3,0)</f>
        <v>шт</v>
      </c>
      <c r="D1103" s="23">
        <v>23</v>
      </c>
      <c r="E1103" s="24" t="e">
        <f>VLOOKUP(A1103,N$3:S$1271,4,FALSE)</f>
        <v>#N/A</v>
      </c>
      <c r="F1103" s="30">
        <f t="shared" si="102"/>
        <v>23</v>
      </c>
      <c r="G1103" s="25">
        <f>VLOOKUP(A1103,Sheet!B$3:G$2921,5,0)</f>
        <v>1516.49</v>
      </c>
      <c r="H1103" s="24" t="e">
        <f>VLOOKUP(A1103,N$3:S$1271,5,FALSE)</f>
        <v>#N/A</v>
      </c>
      <c r="I1103" s="30">
        <f t="shared" si="103"/>
        <v>1516.49</v>
      </c>
      <c r="J1103" s="25">
        <f>VLOOKUP(A1103,Sheet!B$3:G$2921,6,0)</f>
        <v>34879.269999999997</v>
      </c>
      <c r="K1103" s="26" t="e">
        <f t="shared" si="104"/>
        <v>#N/A</v>
      </c>
      <c r="L1103" s="30">
        <f t="shared" si="105"/>
        <v>34879.269999999997</v>
      </c>
      <c r="N1103" t="s">
        <v>5079</v>
      </c>
      <c r="O1103" t="s">
        <v>4178</v>
      </c>
      <c r="P1103" t="s">
        <v>35</v>
      </c>
      <c r="Q1103">
        <v>2</v>
      </c>
      <c r="R1103">
        <v>9465.77</v>
      </c>
      <c r="S1103">
        <v>18931.54</v>
      </c>
      <c r="V1103" t="str">
        <f t="shared" si="106"/>
        <v>С113-2213варіант1</v>
      </c>
      <c r="W1103" t="e">
        <f t="shared" si="107"/>
        <v>#N/A</v>
      </c>
      <c r="X1103" t="s">
        <v>4178</v>
      </c>
      <c r="Y1103" s="7" t="s">
        <v>35</v>
      </c>
      <c r="Z1103" s="7">
        <v>2</v>
      </c>
      <c r="AA1103" s="7">
        <v>9465.77</v>
      </c>
      <c r="AB1103" s="37">
        <v>18931.54</v>
      </c>
      <c r="AC1103" s="37">
        <v>18931.54</v>
      </c>
    </row>
    <row r="1104" spans="1:29" x14ac:dyDescent="0.2">
      <c r="A1104" s="5" t="s">
        <v>1649</v>
      </c>
      <c r="B1104" s="21" t="str">
        <f>VLOOKUP(A1104,Sheet!B$3:G$2921,2,0)</f>
        <v>Свiтильник для саун, розсіювач з
жаростійкого скла</v>
      </c>
      <c r="C1104" s="22" t="str">
        <f>VLOOKUP(A1104,Sheet!B$3:G$2921,3,0)</f>
        <v>шт</v>
      </c>
      <c r="D1104" s="23">
        <v>1</v>
      </c>
      <c r="E1104" s="24" t="e">
        <f>VLOOKUP(A1104,N$3:S$1271,4,FALSE)</f>
        <v>#N/A</v>
      </c>
      <c r="F1104" s="30">
        <f t="shared" si="102"/>
        <v>1</v>
      </c>
      <c r="G1104" s="25">
        <f>VLOOKUP(A1104,Sheet!B$3:G$2921,5,0)</f>
        <v>609.52</v>
      </c>
      <c r="H1104" s="24" t="e">
        <f>VLOOKUP(A1104,N$3:S$1271,5,FALSE)</f>
        <v>#N/A</v>
      </c>
      <c r="I1104" s="30">
        <f t="shared" si="103"/>
        <v>609.52</v>
      </c>
      <c r="J1104" s="25">
        <f>VLOOKUP(A1104,Sheet!B$3:G$2921,6,0)</f>
        <v>609.52</v>
      </c>
      <c r="K1104" s="26" t="e">
        <f t="shared" si="104"/>
        <v>#N/A</v>
      </c>
      <c r="L1104" s="30">
        <f t="shared" si="105"/>
        <v>609.52</v>
      </c>
      <c r="N1104" t="s">
        <v>5080</v>
      </c>
      <c r="O1104" t="s">
        <v>4179</v>
      </c>
      <c r="P1104" t="s">
        <v>35</v>
      </c>
      <c r="Q1104">
        <v>2</v>
      </c>
      <c r="R1104">
        <v>96.94</v>
      </c>
      <c r="S1104">
        <v>96.94</v>
      </c>
      <c r="V1104" t="str">
        <f t="shared" si="106"/>
        <v>С113-2266варіант3</v>
      </c>
      <c r="W1104" t="e">
        <f t="shared" si="107"/>
        <v>#N/A</v>
      </c>
      <c r="X1104" t="s">
        <v>4179</v>
      </c>
      <c r="Y1104" s="7" t="s">
        <v>35</v>
      </c>
      <c r="Z1104" s="7">
        <v>2</v>
      </c>
      <c r="AA1104" s="7">
        <v>96.94</v>
      </c>
      <c r="AB1104" s="37">
        <v>96.94</v>
      </c>
      <c r="AC1104" s="37">
        <v>96.94</v>
      </c>
    </row>
    <row r="1105" spans="1:29" x14ac:dyDescent="0.2">
      <c r="A1105" s="5" t="s">
        <v>1880</v>
      </c>
      <c r="B1105" s="21" t="str">
        <f>VLOOKUP(A1105,Sheet!B$3:G$2921,2,0)</f>
        <v>Геотекстиль Tipp Tex BS16</v>
      </c>
      <c r="C1105" s="22" t="str">
        <f>VLOOKUP(A1105,Sheet!B$3:G$2921,3,0)</f>
        <v>м2</v>
      </c>
      <c r="D1105" s="23">
        <v>1593.02</v>
      </c>
      <c r="E1105" s="24" t="e">
        <f>VLOOKUP(A1105,N$3:S$1271,4,FALSE)</f>
        <v>#N/A</v>
      </c>
      <c r="F1105" s="30">
        <f t="shared" si="102"/>
        <v>1593.02</v>
      </c>
      <c r="G1105" s="25">
        <f>VLOOKUP(A1105,Sheet!B$3:G$2921,5,0)</f>
        <v>41.08</v>
      </c>
      <c r="H1105" s="24" t="e">
        <f>VLOOKUP(A1105,N$3:S$1271,5,FALSE)</f>
        <v>#N/A</v>
      </c>
      <c r="I1105" s="30">
        <f t="shared" si="103"/>
        <v>41.08</v>
      </c>
      <c r="J1105" s="25">
        <f>VLOOKUP(A1105,Sheet!B$3:G$2921,6,0)</f>
        <v>64302.52</v>
      </c>
      <c r="K1105" s="26" t="e">
        <f t="shared" si="104"/>
        <v>#N/A</v>
      </c>
      <c r="L1105" s="30">
        <f t="shared" si="105"/>
        <v>64302.52</v>
      </c>
      <c r="N1105" t="s">
        <v>5081</v>
      </c>
      <c r="O1105" t="s">
        <v>4180</v>
      </c>
      <c r="P1105" t="s">
        <v>35</v>
      </c>
      <c r="Q1105">
        <v>2</v>
      </c>
      <c r="R1105">
        <v>225.37</v>
      </c>
      <c r="S1105">
        <v>450.74</v>
      </c>
      <c r="V1105" t="str">
        <f t="shared" si="106"/>
        <v>С113-2294варіант1</v>
      </c>
      <c r="W1105" t="e">
        <f t="shared" si="107"/>
        <v>#N/A</v>
      </c>
      <c r="X1105" t="s">
        <v>4180</v>
      </c>
      <c r="Y1105" s="7" t="s">
        <v>35</v>
      </c>
      <c r="Z1105" s="7">
        <v>2</v>
      </c>
      <c r="AA1105" s="7">
        <v>225.37</v>
      </c>
      <c r="AB1105" s="37">
        <v>450.74</v>
      </c>
      <c r="AC1105" s="37">
        <v>450.74</v>
      </c>
    </row>
    <row r="1106" spans="1:29" x14ac:dyDescent="0.2">
      <c r="A1106" s="5" t="s">
        <v>1593</v>
      </c>
      <c r="B1106" s="21" t="str">
        <f>VLOOKUP(A1106,Sheet!B$3:G$2921,2,0)</f>
        <v>Проводи силовi з полiвiнiлхлоридною
iзоляцiєю з мiдною жилою пiдвищеної
гнучкостi, марка ПВЗ, перерiз 1 мм2</v>
      </c>
      <c r="C1106" s="22" t="str">
        <f>VLOOKUP(A1106,Sheet!B$3:G$2921,3,0)</f>
        <v>1000м</v>
      </c>
      <c r="D1106" s="23">
        <v>0.05</v>
      </c>
      <c r="E1106" s="24" t="e">
        <f>VLOOKUP(A1106,N$3:S$1271,4,FALSE)</f>
        <v>#N/A</v>
      </c>
      <c r="F1106" s="30">
        <f t="shared" si="102"/>
        <v>0.05</v>
      </c>
      <c r="G1106" s="25">
        <f>VLOOKUP(A1106,Sheet!B$3:G$2921,5,0)</f>
        <v>3120.36</v>
      </c>
      <c r="H1106" s="24" t="e">
        <f>VLOOKUP(A1106,N$3:S$1271,5,FALSE)</f>
        <v>#N/A</v>
      </c>
      <c r="I1106" s="30">
        <f t="shared" si="103"/>
        <v>3120.36</v>
      </c>
      <c r="J1106" s="25">
        <f>VLOOKUP(A1106,Sheet!B$3:G$2921,6,0)</f>
        <v>156.02000000000001</v>
      </c>
      <c r="K1106" s="26" t="e">
        <f t="shared" si="104"/>
        <v>#N/A</v>
      </c>
      <c r="L1106" s="30">
        <f t="shared" si="105"/>
        <v>156.02000000000001</v>
      </c>
      <c r="N1106" t="s">
        <v>923</v>
      </c>
      <c r="O1106" t="s">
        <v>4181</v>
      </c>
      <c r="P1106" t="s">
        <v>35</v>
      </c>
      <c r="Q1106">
        <v>5</v>
      </c>
      <c r="R1106">
        <v>223.3</v>
      </c>
      <c r="S1106">
        <v>1116.5</v>
      </c>
      <c r="V1106" s="33" t="str">
        <f t="shared" si="106"/>
        <v>С113-2295</v>
      </c>
      <c r="W1106" s="33" t="str">
        <f t="shared" si="107"/>
        <v>С113-2295</v>
      </c>
      <c r="X1106" s="33" t="s">
        <v>4181</v>
      </c>
      <c r="Y1106" s="34" t="s">
        <v>35</v>
      </c>
      <c r="Z1106" s="34">
        <v>5</v>
      </c>
      <c r="AA1106" s="34">
        <v>223.3</v>
      </c>
      <c r="AB1106" s="34">
        <v>1116.5</v>
      </c>
      <c r="AC1106" s="34">
        <v>0</v>
      </c>
    </row>
    <row r="1107" spans="1:29" x14ac:dyDescent="0.2">
      <c r="A1107" s="5" t="s">
        <v>2452</v>
      </c>
      <c r="B1107" s="21" t="str">
        <f>VLOOKUP(A1107,Sheet!B$3:G$2921,2,0)</f>
        <v>Самонесучий ізольований провід
(зворотнi матерiали)</v>
      </c>
      <c r="C1107" s="22" t="str">
        <f>VLOOKUP(A1107,Sheet!B$3:G$2921,3,0)</f>
        <v>1000м</v>
      </c>
      <c r="D1107" s="23">
        <v>0.09</v>
      </c>
      <c r="E1107" s="24" t="e">
        <f>VLOOKUP(A1107,N$3:S$1271,4,FALSE)</f>
        <v>#N/A</v>
      </c>
      <c r="F1107" s="30">
        <f t="shared" si="102"/>
        <v>0.09</v>
      </c>
      <c r="G1107" s="25" t="str">
        <f>VLOOKUP(A1107,Sheet!B$3:G$2921,5,0)</f>
        <v xml:space="preserve">   -   </v>
      </c>
      <c r="H1107" s="24" t="e">
        <f>VLOOKUP(A1107,N$3:S$1271,5,FALSE)</f>
        <v>#N/A</v>
      </c>
      <c r="I1107" s="30" t="str">
        <f t="shared" si="103"/>
        <v xml:space="preserve">   -   </v>
      </c>
      <c r="J1107" s="25" t="str">
        <f>VLOOKUP(A1107,Sheet!B$3:G$2921,6,0)</f>
        <v xml:space="preserve">   -   </v>
      </c>
      <c r="K1107" s="26" t="e">
        <f t="shared" si="104"/>
        <v>#N/A</v>
      </c>
      <c r="L1107" s="30" t="str">
        <f t="shared" si="105"/>
        <v xml:space="preserve">   -   </v>
      </c>
      <c r="N1107" t="s">
        <v>5082</v>
      </c>
      <c r="O1107" t="s">
        <v>4182</v>
      </c>
      <c r="P1107" t="s">
        <v>35</v>
      </c>
      <c r="Q1107">
        <v>7</v>
      </c>
      <c r="R1107">
        <v>342.94</v>
      </c>
      <c r="S1107">
        <v>1028.82</v>
      </c>
      <c r="V1107" t="str">
        <f t="shared" si="106"/>
        <v>С113-2299варіант6</v>
      </c>
      <c r="W1107" t="e">
        <f t="shared" si="107"/>
        <v>#N/A</v>
      </c>
      <c r="X1107" t="s">
        <v>4182</v>
      </c>
      <c r="Y1107" s="7" t="s">
        <v>35</v>
      </c>
      <c r="Z1107" s="7">
        <v>7</v>
      </c>
      <c r="AA1107" s="7">
        <v>342.94</v>
      </c>
      <c r="AB1107" s="37">
        <v>1028.82</v>
      </c>
      <c r="AC1107" s="37">
        <v>1028.82</v>
      </c>
    </row>
    <row r="1108" spans="1:29" x14ac:dyDescent="0.2">
      <c r="A1108" s="5" t="s">
        <v>2754</v>
      </c>
      <c r="B1108" s="21" t="str">
        <f>VLOOKUP(A1108,Sheet!B$3:G$2921,2,0)</f>
        <v>Фiльтр осадний Ду65 фланцевий із
фланцями у відповідь та кріпильними
виробами, Zetkama тип 821</v>
      </c>
      <c r="C1108" s="22" t="str">
        <f>VLOOKUP(A1108,Sheet!B$3:G$2921,3,0)</f>
        <v>шт</v>
      </c>
      <c r="D1108" s="23">
        <v>7</v>
      </c>
      <c r="E1108" s="24" t="e">
        <f>VLOOKUP(A1108,N$3:S$1271,4,FALSE)</f>
        <v>#N/A</v>
      </c>
      <c r="F1108" s="30">
        <f t="shared" si="102"/>
        <v>7</v>
      </c>
      <c r="G1108" s="25">
        <f>VLOOKUP(A1108,Sheet!B$3:G$2921,5,0)</f>
        <v>2304.21</v>
      </c>
      <c r="H1108" s="24" t="e">
        <f>VLOOKUP(A1108,N$3:S$1271,5,FALSE)</f>
        <v>#N/A</v>
      </c>
      <c r="I1108" s="30">
        <f t="shared" si="103"/>
        <v>2304.21</v>
      </c>
      <c r="J1108" s="25">
        <f>VLOOKUP(A1108,Sheet!B$3:G$2921,6,0)</f>
        <v>2304.21</v>
      </c>
      <c r="K1108" s="26" t="e">
        <f t="shared" si="104"/>
        <v>#N/A</v>
      </c>
      <c r="L1108" s="30">
        <f t="shared" si="105"/>
        <v>2304.21</v>
      </c>
      <c r="N1108" t="s">
        <v>5083</v>
      </c>
      <c r="O1108" t="s">
        <v>4182</v>
      </c>
      <c r="P1108" t="s">
        <v>35</v>
      </c>
      <c r="Q1108">
        <v>5</v>
      </c>
      <c r="R1108">
        <v>342.94</v>
      </c>
      <c r="S1108">
        <v>1714.7</v>
      </c>
      <c r="V1108" t="str">
        <f t="shared" si="106"/>
        <v>С113-2299варіант7</v>
      </c>
      <c r="W1108" t="e">
        <f t="shared" si="107"/>
        <v>#N/A</v>
      </c>
      <c r="X1108" t="s">
        <v>4182</v>
      </c>
      <c r="Y1108" s="7" t="s">
        <v>35</v>
      </c>
      <c r="Z1108" s="7">
        <v>5</v>
      </c>
      <c r="AA1108" s="7">
        <v>342.94</v>
      </c>
      <c r="AB1108" s="37">
        <v>1714.7</v>
      </c>
      <c r="AC1108" s="37">
        <v>1714.7</v>
      </c>
    </row>
    <row r="1109" spans="1:29" x14ac:dyDescent="0.2">
      <c r="A1109" s="5" t="s">
        <v>838</v>
      </c>
      <c r="B1109" s="21" t="str">
        <f>VLOOKUP(A1109,Sheet!B$3:G$2921,2,0)</f>
        <v>Метал для крiплення труб</v>
      </c>
      <c r="C1109" s="22" t="str">
        <f>VLOOKUP(A1109,Sheet!B$3:G$2921,3,0)</f>
        <v>кг</v>
      </c>
      <c r="D1109" s="23">
        <v>2060</v>
      </c>
      <c r="E1109" s="24" t="e">
        <f>VLOOKUP(A1109,N$3:S$1271,4,FALSE)</f>
        <v>#N/A</v>
      </c>
      <c r="F1109" s="30">
        <f t="shared" si="102"/>
        <v>2060</v>
      </c>
      <c r="G1109" s="25">
        <f>VLOOKUP(A1109,Sheet!B$3:G$2921,5,0)</f>
        <v>42.15</v>
      </c>
      <c r="H1109" s="24" t="e">
        <f>VLOOKUP(A1109,N$3:S$1271,5,FALSE)</f>
        <v>#N/A</v>
      </c>
      <c r="I1109" s="30">
        <f t="shared" si="103"/>
        <v>42.15</v>
      </c>
      <c r="J1109" s="25">
        <f>VLOOKUP(A1109,Sheet!B$3:G$2921,6,0)</f>
        <v>4215</v>
      </c>
      <c r="K1109" s="26" t="e">
        <f t="shared" si="104"/>
        <v>#N/A</v>
      </c>
      <c r="L1109" s="30">
        <f t="shared" si="105"/>
        <v>4215</v>
      </c>
      <c r="N1109" t="s">
        <v>5084</v>
      </c>
      <c r="O1109" t="s">
        <v>4183</v>
      </c>
      <c r="P1109" t="s">
        <v>35</v>
      </c>
      <c r="Q1109">
        <v>1</v>
      </c>
      <c r="R1109">
        <v>4173.82</v>
      </c>
      <c r="S1109">
        <v>4173.82</v>
      </c>
      <c r="V1109" t="str">
        <f t="shared" si="106"/>
        <v>С113-2299варіант8</v>
      </c>
      <c r="W1109" t="e">
        <f t="shared" si="107"/>
        <v>#N/A</v>
      </c>
      <c r="X1109" t="s">
        <v>4183</v>
      </c>
      <c r="Y1109" s="7" t="s">
        <v>35</v>
      </c>
      <c r="Z1109" s="7">
        <v>1</v>
      </c>
      <c r="AA1109" s="7">
        <v>4173.82</v>
      </c>
      <c r="AB1109" s="37">
        <v>4173.82</v>
      </c>
      <c r="AC1109" s="37">
        <v>4173.82</v>
      </c>
    </row>
    <row r="1110" spans="1:29" x14ac:dyDescent="0.2">
      <c r="A1110" s="5" t="s">
        <v>1131</v>
      </c>
      <c r="B1110" s="21" t="str">
        <f>VLOOKUP(A1110,Sheet!B$3:G$2921,2,0)</f>
        <v>Різблення 1 1/2"</v>
      </c>
      <c r="C1110" s="22" t="str">
        <f>VLOOKUP(A1110,Sheet!B$3:G$2921,3,0)</f>
        <v>шт</v>
      </c>
      <c r="D1110" s="23">
        <v>2</v>
      </c>
      <c r="E1110" s="24" t="e">
        <f>VLOOKUP(A1110,N$3:S$1271,4,FALSE)</f>
        <v>#N/A</v>
      </c>
      <c r="F1110" s="30">
        <f t="shared" si="102"/>
        <v>2</v>
      </c>
      <c r="G1110" s="25">
        <f>VLOOKUP(A1110,Sheet!B$3:G$2921,5,0)</f>
        <v>31.72</v>
      </c>
      <c r="H1110" s="24" t="e">
        <f>VLOOKUP(A1110,N$3:S$1271,5,FALSE)</f>
        <v>#N/A</v>
      </c>
      <c r="I1110" s="30">
        <f t="shared" si="103"/>
        <v>31.72</v>
      </c>
      <c r="J1110" s="25">
        <f>VLOOKUP(A1110,Sheet!B$3:G$2921,6,0)</f>
        <v>63.44</v>
      </c>
      <c r="K1110" s="26" t="e">
        <f t="shared" si="104"/>
        <v>#N/A</v>
      </c>
      <c r="L1110" s="30">
        <f t="shared" si="105"/>
        <v>63.44</v>
      </c>
      <c r="N1110" t="s">
        <v>5085</v>
      </c>
      <c r="O1110" t="s">
        <v>4184</v>
      </c>
      <c r="P1110" t="s">
        <v>35</v>
      </c>
      <c r="Q1110">
        <v>2</v>
      </c>
      <c r="R1110">
        <v>12680.05</v>
      </c>
      <c r="S1110">
        <v>25360.1</v>
      </c>
      <c r="V1110" t="str">
        <f t="shared" si="106"/>
        <v>С113-2301варіант5</v>
      </c>
      <c r="W1110" t="e">
        <f t="shared" si="107"/>
        <v>#N/A</v>
      </c>
      <c r="X1110" t="s">
        <v>4184</v>
      </c>
      <c r="Y1110" s="7" t="s">
        <v>35</v>
      </c>
      <c r="Z1110" s="7">
        <v>2</v>
      </c>
      <c r="AA1110" s="7">
        <v>12680.05</v>
      </c>
      <c r="AB1110" s="37">
        <v>25360.1</v>
      </c>
      <c r="AC1110" s="37">
        <v>25360.1</v>
      </c>
    </row>
    <row r="1111" spans="1:29" x14ac:dyDescent="0.2">
      <c r="A1111" s="5" t="s">
        <v>2761</v>
      </c>
      <c r="B1111" s="21" t="str">
        <f>VLOOKUP(A1111,Sheet!B$3:G$2921,2,0)</f>
        <v>Пластина для підігрівача ТПР -7-PN16/2-44-
TKTL76 з ущільненнями</v>
      </c>
      <c r="C1111" s="22" t="str">
        <f>VLOOKUP(A1111,Sheet!B$3:G$2921,3,0)</f>
        <v>шт</v>
      </c>
      <c r="D1111" s="23">
        <v>18</v>
      </c>
      <c r="E1111" s="24" t="e">
        <f>VLOOKUP(A1111,N$3:S$1271,4,FALSE)</f>
        <v>#N/A</v>
      </c>
      <c r="F1111" s="30">
        <f t="shared" si="102"/>
        <v>18</v>
      </c>
      <c r="G1111" s="25">
        <f>VLOOKUP(A1111,Sheet!B$3:G$2921,5,0)</f>
        <v>394.29</v>
      </c>
      <c r="H1111" s="24" t="e">
        <f>VLOOKUP(A1111,N$3:S$1271,5,FALSE)</f>
        <v>#N/A</v>
      </c>
      <c r="I1111" s="30">
        <f t="shared" si="103"/>
        <v>394.29</v>
      </c>
      <c r="J1111" s="25">
        <f>VLOOKUP(A1111,Sheet!B$3:G$2921,6,0)</f>
        <v>7097.22</v>
      </c>
      <c r="K1111" s="26" t="e">
        <f t="shared" si="104"/>
        <v>#N/A</v>
      </c>
      <c r="L1111" s="30">
        <f t="shared" si="105"/>
        <v>7097.22</v>
      </c>
      <c r="N1111" t="s">
        <v>5086</v>
      </c>
      <c r="O1111" t="s">
        <v>4185</v>
      </c>
      <c r="P1111" t="s">
        <v>69</v>
      </c>
      <c r="Q1111">
        <v>80</v>
      </c>
      <c r="R1111">
        <v>290.52</v>
      </c>
      <c r="S1111">
        <v>23241.599999999999</v>
      </c>
      <c r="V1111" t="str">
        <f t="shared" si="106"/>
        <v>С113-38варіант2</v>
      </c>
      <c r="W1111" t="e">
        <f t="shared" si="107"/>
        <v>#N/A</v>
      </c>
      <c r="X1111" t="s">
        <v>4185</v>
      </c>
      <c r="Y1111" s="7" t="s">
        <v>69</v>
      </c>
      <c r="Z1111" s="7">
        <v>80</v>
      </c>
      <c r="AA1111" s="7">
        <v>290.52</v>
      </c>
      <c r="AB1111" s="37">
        <v>23241.599999999999</v>
      </c>
      <c r="AC1111" s="37">
        <v>23241.599999999999</v>
      </c>
    </row>
    <row r="1112" spans="1:29" x14ac:dyDescent="0.2">
      <c r="A1112" s="5" t="s">
        <v>1129</v>
      </c>
      <c r="B1112" s="21" t="str">
        <f>VLOOKUP(A1112,Sheet!B$3:G$2921,2,0)</f>
        <v>Американка 1 1/2"</v>
      </c>
      <c r="C1112" s="22" t="str">
        <f>VLOOKUP(A1112,Sheet!B$3:G$2921,3,0)</f>
        <v>шт</v>
      </c>
      <c r="D1112" s="23">
        <v>4</v>
      </c>
      <c r="E1112" s="24" t="e">
        <f>VLOOKUP(A1112,N$3:S$1271,4,FALSE)</f>
        <v>#N/A</v>
      </c>
      <c r="F1112" s="30">
        <f t="shared" si="102"/>
        <v>4</v>
      </c>
      <c r="G1112" s="25">
        <f>VLOOKUP(A1112,Sheet!B$3:G$2921,5,0)</f>
        <v>736.12</v>
      </c>
      <c r="H1112" s="24" t="e">
        <f>VLOOKUP(A1112,N$3:S$1271,5,FALSE)</f>
        <v>#N/A</v>
      </c>
      <c r="I1112" s="30">
        <f t="shared" si="103"/>
        <v>736.12</v>
      </c>
      <c r="J1112" s="25">
        <f>VLOOKUP(A1112,Sheet!B$3:G$2921,6,0)</f>
        <v>2944.48</v>
      </c>
      <c r="K1112" s="26" t="e">
        <f t="shared" si="104"/>
        <v>#N/A</v>
      </c>
      <c r="L1112" s="30">
        <f t="shared" si="105"/>
        <v>2944.48</v>
      </c>
      <c r="N1112" t="s">
        <v>3070</v>
      </c>
      <c r="O1112" t="s">
        <v>4186</v>
      </c>
      <c r="P1112" t="s">
        <v>69</v>
      </c>
      <c r="Q1112">
        <v>136</v>
      </c>
      <c r="R1112">
        <v>335.45</v>
      </c>
      <c r="S1112">
        <v>45621.2</v>
      </c>
      <c r="V1112" t="str">
        <f t="shared" si="106"/>
        <v>С113-40</v>
      </c>
      <c r="W1112" t="e">
        <f t="shared" si="107"/>
        <v>#N/A</v>
      </c>
      <c r="X1112" t="s">
        <v>4186</v>
      </c>
      <c r="Y1112" s="7" t="s">
        <v>69</v>
      </c>
      <c r="Z1112" s="7">
        <v>136</v>
      </c>
      <c r="AA1112" s="7">
        <v>335.45</v>
      </c>
      <c r="AB1112" s="37">
        <v>45621.2</v>
      </c>
      <c r="AC1112" s="37">
        <v>45621.2</v>
      </c>
    </row>
    <row r="1113" spans="1:29" x14ac:dyDescent="0.2">
      <c r="A1113" s="5" t="s">
        <v>1360</v>
      </c>
      <c r="B1113" s="21" t="str">
        <f>VLOOKUP(A1113,Sheet!B$3:G$2921,2,0)</f>
        <v>Клапан зворотнiй міжфланцевий із
фланцями та кріпильними виробами,
дiаметр 65 мм Gestra RK 41</v>
      </c>
      <c r="C1113" s="22" t="str">
        <f>VLOOKUP(A1113,Sheet!B$3:G$2921,3,0)</f>
        <v>шт</v>
      </c>
      <c r="D1113" s="23">
        <v>3</v>
      </c>
      <c r="E1113" s="24" t="e">
        <f>VLOOKUP(A1113,N$3:S$1271,4,FALSE)</f>
        <v>#N/A</v>
      </c>
      <c r="F1113" s="30">
        <f t="shared" si="102"/>
        <v>3</v>
      </c>
      <c r="G1113" s="25">
        <f>VLOOKUP(A1113,Sheet!B$3:G$2921,5,0)</f>
        <v>5645.74</v>
      </c>
      <c r="H1113" s="24" t="e">
        <f>VLOOKUP(A1113,N$3:S$1271,5,FALSE)</f>
        <v>#N/A</v>
      </c>
      <c r="I1113" s="30">
        <f t="shared" si="103"/>
        <v>5645.74</v>
      </c>
      <c r="J1113" s="25">
        <f>VLOOKUP(A1113,Sheet!B$3:G$2921,6,0)</f>
        <v>11291.48</v>
      </c>
      <c r="K1113" s="26" t="e">
        <f t="shared" si="104"/>
        <v>#N/A</v>
      </c>
      <c r="L1113" s="30">
        <f t="shared" si="105"/>
        <v>11291.48</v>
      </c>
      <c r="N1113" t="s">
        <v>3071</v>
      </c>
      <c r="O1113" t="s">
        <v>4187</v>
      </c>
      <c r="P1113" t="s">
        <v>69</v>
      </c>
      <c r="Q1113">
        <v>60</v>
      </c>
      <c r="R1113">
        <v>509.16</v>
      </c>
      <c r="S1113">
        <v>30549.599999999999</v>
      </c>
      <c r="V1113" t="str">
        <f t="shared" si="106"/>
        <v>С113-41</v>
      </c>
      <c r="W1113" t="e">
        <f t="shared" si="107"/>
        <v>#N/A</v>
      </c>
      <c r="X1113" t="s">
        <v>4187</v>
      </c>
      <c r="Y1113" s="7" t="s">
        <v>69</v>
      </c>
      <c r="Z1113" s="7">
        <v>60</v>
      </c>
      <c r="AA1113" s="7">
        <v>509.16</v>
      </c>
      <c r="AB1113" s="37">
        <v>30549.599999999999</v>
      </c>
      <c r="AC1113" s="37">
        <v>30549.599999999999</v>
      </c>
    </row>
    <row r="1114" spans="1:29" x14ac:dyDescent="0.2">
      <c r="A1114" s="5" t="s">
        <v>985</v>
      </c>
      <c r="B1114" s="21" t="str">
        <f>VLOOKUP(A1114,Sheet!B$3:G$2921,2,0)</f>
        <v>Каналізаційний затвор (зворотний клапан)
Dy 100</v>
      </c>
      <c r="C1114" s="22" t="str">
        <f>VLOOKUP(A1114,Sheet!B$3:G$2921,3,0)</f>
        <v>шт</v>
      </c>
      <c r="D1114" s="23">
        <v>2</v>
      </c>
      <c r="E1114" s="24" t="e">
        <f>VLOOKUP(A1114,N$3:S$1271,4,FALSE)</f>
        <v>#N/A</v>
      </c>
      <c r="F1114" s="30">
        <f t="shared" si="102"/>
        <v>2</v>
      </c>
      <c r="G1114" s="25">
        <f>VLOOKUP(A1114,Sheet!B$3:G$2921,5,0)</f>
        <v>2797.98</v>
      </c>
      <c r="H1114" s="24" t="e">
        <f>VLOOKUP(A1114,N$3:S$1271,5,FALSE)</f>
        <v>#N/A</v>
      </c>
      <c r="I1114" s="30">
        <f t="shared" si="103"/>
        <v>2797.98</v>
      </c>
      <c r="J1114" s="25">
        <f>VLOOKUP(A1114,Sheet!B$3:G$2921,6,0)</f>
        <v>5595.96</v>
      </c>
      <c r="K1114" s="26" t="e">
        <f t="shared" si="104"/>
        <v>#N/A</v>
      </c>
      <c r="L1114" s="30">
        <f t="shared" si="105"/>
        <v>5595.96</v>
      </c>
      <c r="N1114" t="s">
        <v>5087</v>
      </c>
      <c r="O1114" t="s">
        <v>4188</v>
      </c>
      <c r="P1114" t="s">
        <v>69</v>
      </c>
      <c r="Q1114">
        <v>32</v>
      </c>
      <c r="R1114">
        <v>539.12</v>
      </c>
      <c r="S1114">
        <v>17251.84</v>
      </c>
      <c r="V1114" t="str">
        <f t="shared" si="106"/>
        <v>С113-42варіант2</v>
      </c>
      <c r="W1114" t="e">
        <f t="shared" si="107"/>
        <v>#N/A</v>
      </c>
      <c r="X1114" t="s">
        <v>4188</v>
      </c>
      <c r="Y1114" s="7" t="s">
        <v>69</v>
      </c>
      <c r="Z1114" s="7">
        <v>32</v>
      </c>
      <c r="AA1114" s="7">
        <v>539.12</v>
      </c>
      <c r="AB1114" s="37">
        <v>17251.84</v>
      </c>
      <c r="AC1114" s="37">
        <v>17251.84</v>
      </c>
    </row>
    <row r="1115" spans="1:29" x14ac:dyDescent="0.2">
      <c r="A1115" s="5" t="s">
        <v>975</v>
      </c>
      <c r="B1115" s="21" t="str">
        <f>VLOOKUP(A1115,Sheet!B$3:G$2921,2,0)</f>
        <v>Каналізаційний затвор (зворотний клапан)
Dy 150</v>
      </c>
      <c r="C1115" s="22" t="str">
        <f>VLOOKUP(A1115,Sheet!B$3:G$2921,3,0)</f>
        <v>шт</v>
      </c>
      <c r="D1115" s="23">
        <v>2</v>
      </c>
      <c r="E1115" s="24" t="e">
        <f>VLOOKUP(A1115,N$3:S$1271,4,FALSE)</f>
        <v>#N/A</v>
      </c>
      <c r="F1115" s="30">
        <f t="shared" si="102"/>
        <v>2</v>
      </c>
      <c r="G1115" s="25">
        <f>VLOOKUP(A1115,Sheet!B$3:G$2921,5,0)</f>
        <v>6072.09</v>
      </c>
      <c r="H1115" s="24" t="e">
        <f>VLOOKUP(A1115,N$3:S$1271,5,FALSE)</f>
        <v>#N/A</v>
      </c>
      <c r="I1115" s="30">
        <f t="shared" si="103"/>
        <v>6072.09</v>
      </c>
      <c r="J1115" s="25">
        <f>VLOOKUP(A1115,Sheet!B$3:G$2921,6,0)</f>
        <v>12144.18</v>
      </c>
      <c r="K1115" s="26" t="e">
        <f t="shared" si="104"/>
        <v>#N/A</v>
      </c>
      <c r="L1115" s="30">
        <f t="shared" si="105"/>
        <v>12144.18</v>
      </c>
      <c r="N1115" t="s">
        <v>3072</v>
      </c>
      <c r="O1115" t="s">
        <v>4189</v>
      </c>
      <c r="P1115" t="s">
        <v>69</v>
      </c>
      <c r="Q1115">
        <v>3</v>
      </c>
      <c r="R1115">
        <v>285.85000000000002</v>
      </c>
      <c r="S1115">
        <v>857.55</v>
      </c>
      <c r="V1115" t="str">
        <f t="shared" si="106"/>
        <v>С113-43</v>
      </c>
      <c r="W1115" t="e">
        <f t="shared" si="107"/>
        <v>#N/A</v>
      </c>
      <c r="X1115" t="s">
        <v>4189</v>
      </c>
      <c r="Y1115" s="7" t="s">
        <v>69</v>
      </c>
      <c r="Z1115" s="7">
        <v>3</v>
      </c>
      <c r="AA1115" s="7">
        <v>285.85000000000002</v>
      </c>
      <c r="AB1115" s="37">
        <v>857.55</v>
      </c>
      <c r="AC1115" s="37">
        <v>857.55</v>
      </c>
    </row>
    <row r="1116" spans="1:29" x14ac:dyDescent="0.2">
      <c r="A1116" s="5" t="s">
        <v>759</v>
      </c>
      <c r="B1116" s="21" t="str">
        <f>VLOOKUP(A1116,Sheet!B$3:G$2921,2,0)</f>
        <v>Кран кульовий муфтовий для води Ру до 1,6
МПа та Т до 150_С, DN 15 мм</v>
      </c>
      <c r="C1116" s="22" t="str">
        <f>VLOOKUP(A1116,Sheet!B$3:G$2921,3,0)</f>
        <v>шт</v>
      </c>
      <c r="D1116" s="23">
        <v>31</v>
      </c>
      <c r="E1116" s="24" t="e">
        <f>VLOOKUP(A1116,N$3:S$1271,4,FALSE)</f>
        <v>#N/A</v>
      </c>
      <c r="F1116" s="30">
        <f t="shared" si="102"/>
        <v>31</v>
      </c>
      <c r="G1116" s="25">
        <f>VLOOKUP(A1116,Sheet!B$3:G$2921,5,0)</f>
        <v>96.9</v>
      </c>
      <c r="H1116" s="24" t="e">
        <f>VLOOKUP(A1116,N$3:S$1271,5,FALSE)</f>
        <v>#N/A</v>
      </c>
      <c r="I1116" s="30">
        <f t="shared" si="103"/>
        <v>96.9</v>
      </c>
      <c r="J1116" s="25">
        <f>VLOOKUP(A1116,Sheet!B$3:G$2921,6,0)</f>
        <v>1841.1</v>
      </c>
      <c r="K1116" s="26" t="e">
        <f t="shared" si="104"/>
        <v>#N/A</v>
      </c>
      <c r="L1116" s="30">
        <f t="shared" si="105"/>
        <v>1841.1</v>
      </c>
      <c r="N1116" t="s">
        <v>5088</v>
      </c>
      <c r="O1116" t="s">
        <v>4188</v>
      </c>
      <c r="P1116" t="s">
        <v>69</v>
      </c>
      <c r="Q1116">
        <v>67</v>
      </c>
      <c r="R1116">
        <v>467.23</v>
      </c>
      <c r="S1116">
        <v>25697.65</v>
      </c>
      <c r="V1116" t="str">
        <f t="shared" si="106"/>
        <v>С113-43варіант2</v>
      </c>
      <c r="W1116" t="e">
        <f t="shared" si="107"/>
        <v>#N/A</v>
      </c>
      <c r="X1116" t="s">
        <v>4188</v>
      </c>
      <c r="Y1116" s="7" t="s">
        <v>69</v>
      </c>
      <c r="Z1116" s="7">
        <v>67</v>
      </c>
      <c r="AA1116" s="7">
        <v>467.23</v>
      </c>
      <c r="AB1116" s="37">
        <v>25697.65</v>
      </c>
      <c r="AC1116" s="37">
        <v>25697.65</v>
      </c>
    </row>
    <row r="1117" spans="1:29" x14ac:dyDescent="0.2">
      <c r="A1117" s="5" t="s">
        <v>761</v>
      </c>
      <c r="B1117" s="21" t="str">
        <f>VLOOKUP(A1117,Sheet!B$3:G$2921,2,0)</f>
        <v>Кран кульовий муфтовий для води Ру до 1,6
МПа та Т до 150_С, DN 20 мм</v>
      </c>
      <c r="C1117" s="22" t="str">
        <f>VLOOKUP(A1117,Sheet!B$3:G$2921,3,0)</f>
        <v>шт</v>
      </c>
      <c r="D1117" s="23">
        <v>21</v>
      </c>
      <c r="E1117" s="24" t="e">
        <f>VLOOKUP(A1117,N$3:S$1271,4,FALSE)</f>
        <v>#N/A</v>
      </c>
      <c r="F1117" s="30">
        <f t="shared" si="102"/>
        <v>21</v>
      </c>
      <c r="G1117" s="25">
        <f>VLOOKUP(A1117,Sheet!B$3:G$2921,5,0)</f>
        <v>137.15</v>
      </c>
      <c r="H1117" s="24" t="e">
        <f>VLOOKUP(A1117,N$3:S$1271,5,FALSE)</f>
        <v>#N/A</v>
      </c>
      <c r="I1117" s="30">
        <f t="shared" si="103"/>
        <v>137.15</v>
      </c>
      <c r="J1117" s="25">
        <f>VLOOKUP(A1117,Sheet!B$3:G$2921,6,0)</f>
        <v>411.45</v>
      </c>
      <c r="K1117" s="26" t="e">
        <f t="shared" si="104"/>
        <v>#N/A</v>
      </c>
      <c r="L1117" s="30">
        <f t="shared" si="105"/>
        <v>411.45</v>
      </c>
      <c r="N1117" t="s">
        <v>5089</v>
      </c>
      <c r="O1117" t="s">
        <v>4190</v>
      </c>
      <c r="P1117" t="s">
        <v>69</v>
      </c>
      <c r="Q1117">
        <v>55</v>
      </c>
      <c r="R1117">
        <v>856.6</v>
      </c>
      <c r="S1117">
        <v>47113</v>
      </c>
      <c r="V1117" t="str">
        <f t="shared" si="106"/>
        <v>С113-44варіант2</v>
      </c>
      <c r="W1117" t="e">
        <f t="shared" si="107"/>
        <v>#N/A</v>
      </c>
      <c r="X1117" t="s">
        <v>4190</v>
      </c>
      <c r="Y1117" s="7" t="s">
        <v>69</v>
      </c>
      <c r="Z1117" s="7">
        <v>55</v>
      </c>
      <c r="AA1117" s="7">
        <v>856.6</v>
      </c>
      <c r="AB1117" s="37">
        <v>47113</v>
      </c>
      <c r="AC1117" s="37">
        <v>47113</v>
      </c>
    </row>
    <row r="1118" spans="1:29" x14ac:dyDescent="0.2">
      <c r="A1118" s="5" t="s">
        <v>1028</v>
      </c>
      <c r="B1118" s="21" t="str">
        <f>VLOOKUP(A1118,Sheet!B$3:G$2921,2,0)</f>
        <v>Автоматичний розповітрювач для води t=90-
65 С, Ру 1,0 МПа, ду 15 "Герц"</v>
      </c>
      <c r="C1118" s="22" t="str">
        <f>VLOOKUP(A1118,Sheet!B$3:G$2921,3,0)</f>
        <v>шт</v>
      </c>
      <c r="D1118" s="23">
        <v>16</v>
      </c>
      <c r="E1118" s="24" t="e">
        <f>VLOOKUP(A1118,N$3:S$1271,4,FALSE)</f>
        <v>#N/A</v>
      </c>
      <c r="F1118" s="30">
        <f t="shared" si="102"/>
        <v>16</v>
      </c>
      <c r="G1118" s="25">
        <f>VLOOKUP(A1118,Sheet!B$3:G$2921,5,0)</f>
        <v>323.14</v>
      </c>
      <c r="H1118" s="24" t="e">
        <f>VLOOKUP(A1118,N$3:S$1271,5,FALSE)</f>
        <v>#N/A</v>
      </c>
      <c r="I1118" s="30">
        <f t="shared" si="103"/>
        <v>323.14</v>
      </c>
      <c r="J1118" s="25">
        <f>VLOOKUP(A1118,Sheet!B$3:G$2921,6,0)</f>
        <v>646.28</v>
      </c>
      <c r="K1118" s="26" t="e">
        <f t="shared" si="104"/>
        <v>#N/A</v>
      </c>
      <c r="L1118" s="30">
        <f t="shared" si="105"/>
        <v>646.28</v>
      </c>
      <c r="N1118" t="s">
        <v>5090</v>
      </c>
      <c r="O1118" t="s">
        <v>4191</v>
      </c>
      <c r="P1118" t="s">
        <v>69</v>
      </c>
      <c r="Q1118">
        <v>142</v>
      </c>
      <c r="R1118">
        <v>673.89</v>
      </c>
      <c r="S1118">
        <v>95692.38</v>
      </c>
      <c r="V1118" t="str">
        <f t="shared" si="106"/>
        <v>С113-44варіант3</v>
      </c>
      <c r="W1118" t="e">
        <f t="shared" si="107"/>
        <v>#N/A</v>
      </c>
      <c r="X1118" t="s">
        <v>4191</v>
      </c>
      <c r="Y1118" s="7" t="s">
        <v>69</v>
      </c>
      <c r="Z1118" s="7">
        <v>142</v>
      </c>
      <c r="AA1118" s="7">
        <v>673.89</v>
      </c>
      <c r="AB1118" s="37">
        <v>95692.38</v>
      </c>
      <c r="AC1118" s="37">
        <v>95692.38</v>
      </c>
    </row>
    <row r="1119" spans="1:29" x14ac:dyDescent="0.2">
      <c r="A1119" s="5" t="s">
        <v>2217</v>
      </c>
      <c r="B1119" s="21" t="str">
        <f>VLOOKUP(A1119,Sheet!B$3:G$2921,2,0)</f>
        <v>Дренажний насос Optima FSP400C з
автоматичним  поплавковим вимикачем,
Q=4м3/ч, Н=5,0м, N=0,4квт</v>
      </c>
      <c r="C1119" s="22" t="str">
        <f>VLOOKUP(A1119,Sheet!B$3:G$2921,3,0)</f>
        <v>шт</v>
      </c>
      <c r="D1119" s="23">
        <v>1</v>
      </c>
      <c r="E1119" s="24" t="e">
        <f>VLOOKUP(A1119,N$3:S$1271,4,FALSE)</f>
        <v>#N/A</v>
      </c>
      <c r="F1119" s="30">
        <f t="shared" si="102"/>
        <v>1</v>
      </c>
      <c r="G1119" s="25">
        <f>VLOOKUP(A1119,Sheet!B$3:G$2921,5,0)</f>
        <v>1505.86</v>
      </c>
      <c r="H1119" s="24" t="e">
        <f>VLOOKUP(A1119,N$3:S$1271,5,FALSE)</f>
        <v>#N/A</v>
      </c>
      <c r="I1119" s="30">
        <f t="shared" si="103"/>
        <v>1505.86</v>
      </c>
      <c r="J1119" s="25">
        <f>VLOOKUP(A1119,Sheet!B$3:G$2921,6,0)</f>
        <v>1505.86</v>
      </c>
      <c r="K1119" s="26" t="e">
        <f t="shared" si="104"/>
        <v>#N/A</v>
      </c>
      <c r="L1119" s="30">
        <f t="shared" si="105"/>
        <v>1505.86</v>
      </c>
      <c r="N1119" t="s">
        <v>5091</v>
      </c>
      <c r="O1119" t="s">
        <v>4192</v>
      </c>
      <c r="P1119" t="s">
        <v>69</v>
      </c>
      <c r="Q1119">
        <v>13.5</v>
      </c>
      <c r="R1119">
        <v>287.52999999999997</v>
      </c>
      <c r="S1119">
        <v>287.52999999999997</v>
      </c>
      <c r="V1119" t="str">
        <f t="shared" si="106"/>
        <v>С113-45варіант4</v>
      </c>
      <c r="W1119" t="e">
        <f t="shared" si="107"/>
        <v>#N/A</v>
      </c>
      <c r="X1119" t="s">
        <v>4192</v>
      </c>
      <c r="Y1119" s="7" t="s">
        <v>69</v>
      </c>
      <c r="Z1119" s="7">
        <v>13.5</v>
      </c>
      <c r="AA1119" s="7">
        <v>287.52999999999997</v>
      </c>
      <c r="AB1119" s="37">
        <v>287.52999999999997</v>
      </c>
      <c r="AC1119" s="37">
        <v>287.52999999999997</v>
      </c>
    </row>
    <row r="1120" spans="1:29" x14ac:dyDescent="0.2">
      <c r="A1120" s="5" t="s">
        <v>936</v>
      </c>
      <c r="B1120" s="21" t="str">
        <f>VLOOKUP(A1120,Sheet!B$3:G$2921,2,0)</f>
        <v>Компенсаційний патрубок сталевий, дiаметр
100 мм</v>
      </c>
      <c r="C1120" s="22" t="str">
        <f>VLOOKUP(A1120,Sheet!B$3:G$2921,3,0)</f>
        <v>шт</v>
      </c>
      <c r="D1120" s="23">
        <v>6</v>
      </c>
      <c r="E1120" s="24" t="e">
        <f>VLOOKUP(A1120,N$3:S$1271,4,FALSE)</f>
        <v>#N/A</v>
      </c>
      <c r="F1120" s="30">
        <f t="shared" si="102"/>
        <v>6</v>
      </c>
      <c r="G1120" s="25">
        <f>VLOOKUP(A1120,Sheet!B$3:G$2921,5,0)</f>
        <v>358.29</v>
      </c>
      <c r="H1120" s="24" t="e">
        <f>VLOOKUP(A1120,N$3:S$1271,5,FALSE)</f>
        <v>#N/A</v>
      </c>
      <c r="I1120" s="30">
        <f t="shared" si="103"/>
        <v>358.29</v>
      </c>
      <c r="J1120" s="25">
        <f>VLOOKUP(A1120,Sheet!B$3:G$2921,6,0)</f>
        <v>2149.7399999999998</v>
      </c>
      <c r="K1120" s="26" t="e">
        <f t="shared" si="104"/>
        <v>#N/A</v>
      </c>
      <c r="L1120" s="30">
        <f t="shared" si="105"/>
        <v>2149.7399999999998</v>
      </c>
      <c r="N1120" t="s">
        <v>5092</v>
      </c>
      <c r="O1120" t="s">
        <v>4193</v>
      </c>
      <c r="P1120" t="s">
        <v>69</v>
      </c>
      <c r="Q1120">
        <v>4</v>
      </c>
      <c r="R1120">
        <v>161.72999999999999</v>
      </c>
      <c r="S1120">
        <v>646.91999999999996</v>
      </c>
      <c r="V1120" t="str">
        <f t="shared" si="106"/>
        <v>С113-45варіант5</v>
      </c>
      <c r="W1120" t="e">
        <f t="shared" si="107"/>
        <v>#N/A</v>
      </c>
      <c r="X1120" t="s">
        <v>4193</v>
      </c>
      <c r="Y1120" s="7" t="s">
        <v>69</v>
      </c>
      <c r="Z1120" s="7">
        <v>4</v>
      </c>
      <c r="AA1120" s="7">
        <v>161.72999999999999</v>
      </c>
      <c r="AB1120" s="37">
        <v>646.91999999999996</v>
      </c>
      <c r="AC1120" s="37">
        <v>646.91999999999996</v>
      </c>
    </row>
    <row r="1121" spans="1:29" x14ac:dyDescent="0.2">
      <c r="A1121" s="5" t="s">
        <v>1302</v>
      </c>
      <c r="B1121" s="21" t="str">
        <f>VLOOKUP(A1121,Sheet!B$3:G$2921,2,0)</f>
        <v>Зворотнiй клапан, дiаметр 125 мм, L=100 
RSK 125 "OSTBERG"</v>
      </c>
      <c r="C1121" s="22" t="str">
        <f>VLOOKUP(A1121,Sheet!B$3:G$2921,3,0)</f>
        <v>шт</v>
      </c>
      <c r="D1121" s="23">
        <v>8</v>
      </c>
      <c r="E1121" s="24" t="e">
        <f>VLOOKUP(A1121,N$3:S$1271,4,FALSE)</f>
        <v>#N/A</v>
      </c>
      <c r="F1121" s="30">
        <f t="shared" si="102"/>
        <v>8</v>
      </c>
      <c r="G1121" s="25">
        <f>VLOOKUP(A1121,Sheet!B$3:G$2921,5,0)</f>
        <v>652.5</v>
      </c>
      <c r="H1121" s="24" t="e">
        <f>VLOOKUP(A1121,N$3:S$1271,5,FALSE)</f>
        <v>#N/A</v>
      </c>
      <c r="I1121" s="30">
        <f t="shared" si="103"/>
        <v>652.5</v>
      </c>
      <c r="J1121" s="25">
        <f>VLOOKUP(A1121,Sheet!B$3:G$2921,6,0)</f>
        <v>652.5</v>
      </c>
      <c r="K1121" s="26" t="e">
        <f t="shared" si="104"/>
        <v>#N/A</v>
      </c>
      <c r="L1121" s="30">
        <f t="shared" si="105"/>
        <v>652.5</v>
      </c>
      <c r="N1121" t="s">
        <v>5093</v>
      </c>
      <c r="O1121" t="s">
        <v>4194</v>
      </c>
      <c r="P1121" t="s">
        <v>69</v>
      </c>
      <c r="Q1121">
        <v>12</v>
      </c>
      <c r="R1121">
        <v>326.08999999999997</v>
      </c>
      <c r="S1121">
        <v>3913.08</v>
      </c>
      <c r="V1121" t="str">
        <f t="shared" si="106"/>
        <v>С113-45варіант6</v>
      </c>
      <c r="W1121" t="e">
        <f t="shared" si="107"/>
        <v>#N/A</v>
      </c>
      <c r="X1121" t="s">
        <v>4194</v>
      </c>
      <c r="Y1121" s="7" t="s">
        <v>69</v>
      </c>
      <c r="Z1121" s="7">
        <v>12</v>
      </c>
      <c r="AA1121" s="7">
        <v>326.08999999999997</v>
      </c>
      <c r="AB1121" s="37">
        <v>3913.08</v>
      </c>
      <c r="AC1121" s="37">
        <v>3913.08</v>
      </c>
    </row>
    <row r="1122" spans="1:29" x14ac:dyDescent="0.2">
      <c r="A1122" s="5" t="s">
        <v>1387</v>
      </c>
      <c r="B1122" s="21" t="str">
        <f>VLOOKUP(A1122,Sheet!B$3:G$2921,2,0)</f>
        <v>Автоматичний повітряник Ду15 мм, 80D
1/2"G "Ferrero"</v>
      </c>
      <c r="C1122" s="22" t="str">
        <f>VLOOKUP(A1122,Sheet!B$3:G$2921,3,0)</f>
        <v>шт</v>
      </c>
      <c r="D1122" s="23">
        <v>4</v>
      </c>
      <c r="E1122" s="24" t="e">
        <f>VLOOKUP(A1122,N$3:S$1271,4,FALSE)</f>
        <v>#N/A</v>
      </c>
      <c r="F1122" s="30">
        <f t="shared" si="102"/>
        <v>4</v>
      </c>
      <c r="G1122" s="25">
        <f>VLOOKUP(A1122,Sheet!B$3:G$2921,5,0)</f>
        <v>190.09</v>
      </c>
      <c r="H1122" s="24" t="e">
        <f>VLOOKUP(A1122,N$3:S$1271,5,FALSE)</f>
        <v>#N/A</v>
      </c>
      <c r="I1122" s="30">
        <f t="shared" si="103"/>
        <v>190.09</v>
      </c>
      <c r="J1122" s="25">
        <f>VLOOKUP(A1122,Sheet!B$3:G$2921,6,0)</f>
        <v>380.18</v>
      </c>
      <c r="K1122" s="26" t="e">
        <f t="shared" si="104"/>
        <v>#N/A</v>
      </c>
      <c r="L1122" s="30">
        <f t="shared" si="105"/>
        <v>380.18</v>
      </c>
      <c r="N1122" t="s">
        <v>5094</v>
      </c>
      <c r="O1122" t="s">
        <v>4195</v>
      </c>
      <c r="P1122" t="s">
        <v>69</v>
      </c>
      <c r="Q1122">
        <v>4</v>
      </c>
      <c r="R1122">
        <v>389.37</v>
      </c>
      <c r="S1122">
        <v>1557.48</v>
      </c>
      <c r="V1122" t="str">
        <f t="shared" si="106"/>
        <v>С113-45варіант7</v>
      </c>
      <c r="W1122" t="e">
        <f t="shared" si="107"/>
        <v>#N/A</v>
      </c>
      <c r="X1122" t="s">
        <v>4195</v>
      </c>
      <c r="Y1122" s="7" t="s">
        <v>69</v>
      </c>
      <c r="Z1122" s="7">
        <v>4</v>
      </c>
      <c r="AA1122" s="7">
        <v>389.37</v>
      </c>
      <c r="AB1122" s="37">
        <v>1557.48</v>
      </c>
      <c r="AC1122" s="37">
        <v>1557.48</v>
      </c>
    </row>
    <row r="1123" spans="1:29" x14ac:dyDescent="0.2">
      <c r="A1123" s="5" t="s">
        <v>1349</v>
      </c>
      <c r="B1123" s="21" t="str">
        <f>VLOOKUP(A1123,Sheet!B$3:G$2921,2,0)</f>
        <v>Заслінка дискова поворотна Ду65 мм, Ру1,
6МПа із фланцями та кріпильними
виробами, VFY-WH "Danfoss"</v>
      </c>
      <c r="C1123" s="22" t="str">
        <f>VLOOKUP(A1123,Sheet!B$3:G$2921,3,0)</f>
        <v>шт</v>
      </c>
      <c r="D1123" s="23">
        <v>9</v>
      </c>
      <c r="E1123" s="24" t="e">
        <f>VLOOKUP(A1123,N$3:S$1271,4,FALSE)</f>
        <v>#N/A</v>
      </c>
      <c r="F1123" s="30">
        <f t="shared" si="102"/>
        <v>9</v>
      </c>
      <c r="G1123" s="25">
        <f>VLOOKUP(A1123,Sheet!B$3:G$2921,5,0)</f>
        <v>2709.52</v>
      </c>
      <c r="H1123" s="24" t="e">
        <f>VLOOKUP(A1123,N$3:S$1271,5,FALSE)</f>
        <v>#N/A</v>
      </c>
      <c r="I1123" s="30">
        <f t="shared" si="103"/>
        <v>2709.52</v>
      </c>
      <c r="J1123" s="25">
        <f>VLOOKUP(A1123,Sheet!B$3:G$2921,6,0)</f>
        <v>8128.56</v>
      </c>
      <c r="K1123" s="26" t="e">
        <f t="shared" si="104"/>
        <v>#N/A</v>
      </c>
      <c r="L1123" s="30">
        <f t="shared" si="105"/>
        <v>8128.56</v>
      </c>
      <c r="N1123" t="s">
        <v>5095</v>
      </c>
      <c r="O1123" t="s">
        <v>4196</v>
      </c>
      <c r="P1123" t="s">
        <v>793</v>
      </c>
      <c r="Q1123">
        <v>5.5</v>
      </c>
      <c r="R1123">
        <v>65.63</v>
      </c>
      <c r="S1123">
        <v>360.97</v>
      </c>
      <c r="V1123" t="str">
        <f t="shared" si="106"/>
        <v>С113-74варіант1</v>
      </c>
      <c r="W1123" t="e">
        <f t="shared" si="107"/>
        <v>#N/A</v>
      </c>
      <c r="X1123" t="s">
        <v>4196</v>
      </c>
      <c r="Y1123" s="7" t="s">
        <v>793</v>
      </c>
      <c r="Z1123" s="7">
        <v>5.5</v>
      </c>
      <c r="AA1123" s="7">
        <v>65.63</v>
      </c>
      <c r="AB1123" s="37">
        <v>360.97</v>
      </c>
      <c r="AC1123" s="37">
        <v>360.97</v>
      </c>
    </row>
    <row r="1124" spans="1:29" x14ac:dyDescent="0.2">
      <c r="A1124" s="5" t="s">
        <v>1086</v>
      </c>
      <c r="B1124" s="21" t="str">
        <f>VLOOKUP(A1124,Sheet!B$3:G$2921,2,0)</f>
        <v>Вентиль запірний кутовий, для відключення
радіатора, середовище - вода, t=90-65C, Ру
до 1,0 МПа, Ду 15 "ГЕРЦ-RL-1"</v>
      </c>
      <c r="C1124" s="22" t="str">
        <f>VLOOKUP(A1124,Sheet!B$3:G$2921,3,0)</f>
        <v>шт</v>
      </c>
      <c r="D1124" s="23">
        <v>19</v>
      </c>
      <c r="E1124" s="24" t="e">
        <f>VLOOKUP(A1124,N$3:S$1271,4,FALSE)</f>
        <v>#N/A</v>
      </c>
      <c r="F1124" s="30">
        <f t="shared" si="102"/>
        <v>19</v>
      </c>
      <c r="G1124" s="25">
        <f>VLOOKUP(A1124,Sheet!B$3:G$2921,5,0)</f>
        <v>336.18</v>
      </c>
      <c r="H1124" s="24" t="e">
        <f>VLOOKUP(A1124,N$3:S$1271,5,FALSE)</f>
        <v>#N/A</v>
      </c>
      <c r="I1124" s="30">
        <f t="shared" si="103"/>
        <v>336.18</v>
      </c>
      <c r="J1124" s="25">
        <f>VLOOKUP(A1124,Sheet!B$3:G$2921,6,0)</f>
        <v>6387.42</v>
      </c>
      <c r="K1124" s="26" t="e">
        <f t="shared" si="104"/>
        <v>#N/A</v>
      </c>
      <c r="L1124" s="30">
        <f t="shared" si="105"/>
        <v>6387.42</v>
      </c>
      <c r="N1124" t="s">
        <v>2327</v>
      </c>
      <c r="O1124" t="s">
        <v>4197</v>
      </c>
      <c r="P1124" t="s">
        <v>35</v>
      </c>
      <c r="Q1124">
        <v>4</v>
      </c>
      <c r="R1124">
        <v>2877.87</v>
      </c>
      <c r="S1124">
        <v>2877.87</v>
      </c>
      <c r="V1124" s="33" t="str">
        <f t="shared" si="106"/>
        <v>С113-754</v>
      </c>
      <c r="W1124" s="33" t="str">
        <f t="shared" si="107"/>
        <v>С113-754</v>
      </c>
      <c r="X1124" s="33" t="s">
        <v>4197</v>
      </c>
      <c r="Y1124" s="34" t="s">
        <v>35</v>
      </c>
      <c r="Z1124" s="34">
        <v>4</v>
      </c>
      <c r="AA1124" s="34">
        <v>2877.87</v>
      </c>
      <c r="AB1124" s="34">
        <v>2877.87</v>
      </c>
      <c r="AC1124" s="34">
        <v>0</v>
      </c>
    </row>
    <row r="1125" spans="1:29" x14ac:dyDescent="0.2">
      <c r="A1125" s="5" t="s">
        <v>1285</v>
      </c>
      <c r="B1125" s="21" t="str">
        <f>VLOOKUP(A1125,Sheet!B$3:G$2921,2,0)</f>
        <v>Дросель-клапани круглого перерізу з
ніпельним з'єднанням дiаметр  100 мм ДКН-
ф100</v>
      </c>
      <c r="C1125" s="22" t="str">
        <f>VLOOKUP(A1125,Sheet!B$3:G$2921,3,0)</f>
        <v>шт</v>
      </c>
      <c r="D1125" s="23">
        <v>4</v>
      </c>
      <c r="E1125" s="24" t="e">
        <f>VLOOKUP(A1125,N$3:S$1271,4,FALSE)</f>
        <v>#N/A</v>
      </c>
      <c r="F1125" s="30">
        <f t="shared" si="102"/>
        <v>4</v>
      </c>
      <c r="G1125" s="25">
        <f>VLOOKUP(A1125,Sheet!B$3:G$2921,5,0)</f>
        <v>148.19999999999999</v>
      </c>
      <c r="H1125" s="24" t="e">
        <f>VLOOKUP(A1125,N$3:S$1271,5,FALSE)</f>
        <v>#N/A</v>
      </c>
      <c r="I1125" s="30">
        <f t="shared" si="103"/>
        <v>148.19999999999999</v>
      </c>
      <c r="J1125" s="25">
        <f>VLOOKUP(A1125,Sheet!B$3:G$2921,6,0)</f>
        <v>148.19999999999999</v>
      </c>
      <c r="K1125" s="26" t="e">
        <f t="shared" si="104"/>
        <v>#N/A</v>
      </c>
      <c r="L1125" s="30">
        <f t="shared" si="105"/>
        <v>148.19999999999999</v>
      </c>
      <c r="N1125" t="s">
        <v>5096</v>
      </c>
      <c r="O1125" t="s">
        <v>4198</v>
      </c>
      <c r="P1125" t="s">
        <v>793</v>
      </c>
      <c r="Q1125">
        <v>1.2</v>
      </c>
      <c r="R1125">
        <v>72.55</v>
      </c>
      <c r="S1125">
        <v>87.06</v>
      </c>
      <c r="V1125" t="str">
        <f t="shared" si="106"/>
        <v>С113-75варіант2</v>
      </c>
      <c r="W1125" t="e">
        <f t="shared" si="107"/>
        <v>#N/A</v>
      </c>
      <c r="X1125" t="s">
        <v>4198</v>
      </c>
      <c r="Y1125" s="7" t="s">
        <v>793</v>
      </c>
      <c r="Z1125" s="7">
        <v>1.2</v>
      </c>
      <c r="AA1125" s="7">
        <v>72.55</v>
      </c>
      <c r="AB1125" s="37">
        <v>87.06</v>
      </c>
      <c r="AC1125" s="37">
        <v>87.06</v>
      </c>
    </row>
    <row r="1126" spans="1:29" x14ac:dyDescent="0.2">
      <c r="A1126" s="5" t="s">
        <v>1260</v>
      </c>
      <c r="B1126" s="21" t="str">
        <f>VLOOKUP(A1126,Sheet!B$3:G$2921,2,0)</f>
        <v>Дросель-клапани круглого перерізу з
ніпельним з'єднанням дiаметр  250 мм ДКН-
Ф250</v>
      </c>
      <c r="C1126" s="22" t="str">
        <f>VLOOKUP(A1126,Sheet!B$3:G$2921,3,0)</f>
        <v>шт</v>
      </c>
      <c r="D1126" s="23">
        <v>4</v>
      </c>
      <c r="E1126" s="24" t="e">
        <f>VLOOKUP(A1126,N$3:S$1271,4,FALSE)</f>
        <v>#N/A</v>
      </c>
      <c r="F1126" s="30">
        <f t="shared" si="102"/>
        <v>4</v>
      </c>
      <c r="G1126" s="25">
        <f>VLOOKUP(A1126,Sheet!B$3:G$2921,5,0)</f>
        <v>1373.12</v>
      </c>
      <c r="H1126" s="24" t="e">
        <f>VLOOKUP(A1126,N$3:S$1271,5,FALSE)</f>
        <v>#N/A</v>
      </c>
      <c r="I1126" s="30">
        <f t="shared" si="103"/>
        <v>1373.12</v>
      </c>
      <c r="J1126" s="25">
        <f>VLOOKUP(A1126,Sheet!B$3:G$2921,6,0)</f>
        <v>1373.12</v>
      </c>
      <c r="K1126" s="26" t="e">
        <f t="shared" si="104"/>
        <v>#N/A</v>
      </c>
      <c r="L1126" s="30">
        <f t="shared" si="105"/>
        <v>1373.12</v>
      </c>
      <c r="N1126" t="s">
        <v>5097</v>
      </c>
      <c r="O1126" t="s">
        <v>4199</v>
      </c>
      <c r="P1126" t="s">
        <v>793</v>
      </c>
      <c r="Q1126">
        <v>0.8</v>
      </c>
      <c r="R1126">
        <v>126.5</v>
      </c>
      <c r="S1126">
        <v>101.2</v>
      </c>
      <c r="V1126" t="str">
        <f t="shared" si="106"/>
        <v>С113-76варіант1</v>
      </c>
      <c r="W1126" t="e">
        <f t="shared" si="107"/>
        <v>#N/A</v>
      </c>
      <c r="X1126" t="s">
        <v>4199</v>
      </c>
      <c r="Y1126" s="7" t="s">
        <v>793</v>
      </c>
      <c r="Z1126" s="7">
        <v>0.8</v>
      </c>
      <c r="AA1126" s="7">
        <v>126.5</v>
      </c>
      <c r="AB1126" s="37">
        <v>101.2</v>
      </c>
      <c r="AC1126" s="37">
        <v>101.2</v>
      </c>
    </row>
    <row r="1127" spans="1:29" x14ac:dyDescent="0.2">
      <c r="A1127" s="5" t="s">
        <v>1262</v>
      </c>
      <c r="B1127" s="21" t="str">
        <f>VLOOKUP(A1127,Sheet!B$3:G$2921,2,0)</f>
        <v>Дросель-клапани круглого перерізу з
ніпельним з'єднанням дiаметр  315 мм ДКН-
Ф315</v>
      </c>
      <c r="C1127" s="22" t="str">
        <f>VLOOKUP(A1127,Sheet!B$3:G$2921,3,0)</f>
        <v>шт</v>
      </c>
      <c r="D1127" s="23">
        <v>5</v>
      </c>
      <c r="E1127" s="24" t="e">
        <f>VLOOKUP(A1127,N$3:S$1271,4,FALSE)</f>
        <v>#N/A</v>
      </c>
      <c r="F1127" s="30">
        <f t="shared" si="102"/>
        <v>5</v>
      </c>
      <c r="G1127" s="25">
        <f>VLOOKUP(A1127,Sheet!B$3:G$2921,5,0)</f>
        <v>1531.98</v>
      </c>
      <c r="H1127" s="24" t="e">
        <f>VLOOKUP(A1127,N$3:S$1271,5,FALSE)</f>
        <v>#N/A</v>
      </c>
      <c r="I1127" s="30">
        <f t="shared" si="103"/>
        <v>1531.98</v>
      </c>
      <c r="J1127" s="25">
        <f>VLOOKUP(A1127,Sheet!B$3:G$2921,6,0)</f>
        <v>3063.96</v>
      </c>
      <c r="K1127" s="26" t="e">
        <f t="shared" si="104"/>
        <v>#N/A</v>
      </c>
      <c r="L1127" s="30">
        <f t="shared" si="105"/>
        <v>3063.96</v>
      </c>
      <c r="N1127" t="s">
        <v>5098</v>
      </c>
      <c r="O1127" t="s">
        <v>4200</v>
      </c>
      <c r="P1127" t="s">
        <v>793</v>
      </c>
      <c r="Q1127">
        <v>0.2</v>
      </c>
      <c r="R1127">
        <v>218.03</v>
      </c>
      <c r="S1127">
        <v>43.61</v>
      </c>
      <c r="V1127" t="str">
        <f t="shared" si="106"/>
        <v>С113-77варіант1</v>
      </c>
      <c r="W1127" t="e">
        <f t="shared" si="107"/>
        <v>#N/A</v>
      </c>
      <c r="X1127" t="s">
        <v>4200</v>
      </c>
      <c r="Y1127" s="7" t="s">
        <v>793</v>
      </c>
      <c r="Z1127" s="7">
        <v>0.2</v>
      </c>
      <c r="AA1127" s="7">
        <v>218.03</v>
      </c>
      <c r="AB1127" s="37">
        <v>43.61</v>
      </c>
      <c r="AC1127" s="37">
        <v>43.61</v>
      </c>
    </row>
    <row r="1128" spans="1:29" x14ac:dyDescent="0.2">
      <c r="A1128" s="5" t="s">
        <v>1219</v>
      </c>
      <c r="B1128" s="21" t="str">
        <f>VLOOKUP(A1128,Sheet!B$3:G$2921,2,0)</f>
        <v>Дросель-клапани круглого перерізу з
ніпельним з'єднанням дiаметр  450 мм ДКН-
Ф450</v>
      </c>
      <c r="C1128" s="22" t="str">
        <f>VLOOKUP(A1128,Sheet!B$3:G$2921,3,0)</f>
        <v>шт</v>
      </c>
      <c r="D1128" s="23">
        <v>1</v>
      </c>
      <c r="E1128" s="24" t="e">
        <f>VLOOKUP(A1128,N$3:S$1271,4,FALSE)</f>
        <v>#N/A</v>
      </c>
      <c r="F1128" s="30">
        <f t="shared" si="102"/>
        <v>1</v>
      </c>
      <c r="G1128" s="25">
        <f>VLOOKUP(A1128,Sheet!B$3:G$2921,5,0)</f>
        <v>2086.62</v>
      </c>
      <c r="H1128" s="24" t="e">
        <f>VLOOKUP(A1128,N$3:S$1271,5,FALSE)</f>
        <v>#N/A</v>
      </c>
      <c r="I1128" s="30">
        <f t="shared" si="103"/>
        <v>2086.62</v>
      </c>
      <c r="J1128" s="25">
        <f>VLOOKUP(A1128,Sheet!B$3:G$2921,6,0)</f>
        <v>2086.62</v>
      </c>
      <c r="K1128" s="26" t="e">
        <f t="shared" si="104"/>
        <v>#N/A</v>
      </c>
      <c r="L1128" s="30">
        <f t="shared" si="105"/>
        <v>2086.62</v>
      </c>
      <c r="N1128" t="s">
        <v>5099</v>
      </c>
      <c r="O1128" t="s">
        <v>4201</v>
      </c>
      <c r="P1128" t="s">
        <v>793</v>
      </c>
      <c r="Q1128">
        <v>0.30000000000000004</v>
      </c>
      <c r="R1128">
        <v>178.64</v>
      </c>
      <c r="S1128">
        <v>53.59</v>
      </c>
      <c r="V1128" t="str">
        <f t="shared" si="106"/>
        <v>С113-85варіант1</v>
      </c>
      <c r="W1128" t="e">
        <f t="shared" si="107"/>
        <v>#N/A</v>
      </c>
      <c r="X1128" t="s">
        <v>4201</v>
      </c>
      <c r="Y1128" s="7" t="s">
        <v>793</v>
      </c>
      <c r="Z1128" s="7">
        <v>0.30000000000000004</v>
      </c>
      <c r="AA1128" s="7">
        <v>178.64</v>
      </c>
      <c r="AB1128" s="37">
        <v>53.59</v>
      </c>
      <c r="AC1128" s="37">
        <v>53.59</v>
      </c>
    </row>
    <row r="1129" spans="1:29" x14ac:dyDescent="0.2">
      <c r="A1129" s="5" t="s">
        <v>1221</v>
      </c>
      <c r="B1129" s="21" t="str">
        <f>VLOOKUP(A1129,Sheet!B$3:G$2921,2,0)</f>
        <v>Дросель-клапани круглого перерізу з
ніпельним з'єднанням дiаметр  630 мм ДКН-
Ф630</v>
      </c>
      <c r="C1129" s="22" t="str">
        <f>VLOOKUP(A1129,Sheet!B$3:G$2921,3,0)</f>
        <v>шт</v>
      </c>
      <c r="D1129" s="23">
        <v>1</v>
      </c>
      <c r="E1129" s="24" t="e">
        <f>VLOOKUP(A1129,N$3:S$1271,4,FALSE)</f>
        <v>#N/A</v>
      </c>
      <c r="F1129" s="30">
        <f t="shared" si="102"/>
        <v>1</v>
      </c>
      <c r="G1129" s="25">
        <f>VLOOKUP(A1129,Sheet!B$3:G$2921,5,0)</f>
        <v>2906.24</v>
      </c>
      <c r="H1129" s="24" t="e">
        <f>VLOOKUP(A1129,N$3:S$1271,5,FALSE)</f>
        <v>#N/A</v>
      </c>
      <c r="I1129" s="30">
        <f t="shared" si="103"/>
        <v>2906.24</v>
      </c>
      <c r="J1129" s="25">
        <f>VLOOKUP(A1129,Sheet!B$3:G$2921,6,0)</f>
        <v>2906.24</v>
      </c>
      <c r="K1129" s="26" t="e">
        <f t="shared" si="104"/>
        <v>#N/A</v>
      </c>
      <c r="L1129" s="30">
        <f t="shared" si="105"/>
        <v>2906.24</v>
      </c>
      <c r="N1129" t="s">
        <v>5100</v>
      </c>
      <c r="O1129" t="s">
        <v>4202</v>
      </c>
      <c r="P1129" t="s">
        <v>793</v>
      </c>
      <c r="Q1129">
        <v>0.60000000000000009</v>
      </c>
      <c r="R1129">
        <v>2306.21</v>
      </c>
      <c r="S1129">
        <v>1383.73</v>
      </c>
      <c r="V1129" t="str">
        <f t="shared" si="106"/>
        <v>С113-87варіант2</v>
      </c>
      <c r="W1129" t="e">
        <f t="shared" si="107"/>
        <v>#N/A</v>
      </c>
      <c r="X1129" t="s">
        <v>4202</v>
      </c>
      <c r="Y1129" s="7" t="s">
        <v>793</v>
      </c>
      <c r="Z1129" s="7">
        <v>0.60000000000000009</v>
      </c>
      <c r="AA1129" s="7">
        <v>2306.21</v>
      </c>
      <c r="AB1129" s="37">
        <v>1383.73</v>
      </c>
      <c r="AC1129" s="37">
        <v>1383.73</v>
      </c>
    </row>
    <row r="1130" spans="1:29" x14ac:dyDescent="0.2">
      <c r="A1130" s="5" t="s">
        <v>1289</v>
      </c>
      <c r="B1130" s="21" t="str">
        <f>VLOOKUP(A1130,Sheet!B$3:G$2921,2,0)</f>
        <v>Дросель-клапан прямокутного перерізу з
фланцевим зєднанням розм. 200х150h ДКП-
200Х150</v>
      </c>
      <c r="C1130" s="22" t="str">
        <f>VLOOKUP(A1130,Sheet!B$3:G$2921,3,0)</f>
        <v>шт</v>
      </c>
      <c r="D1130" s="23">
        <v>2</v>
      </c>
      <c r="E1130" s="24" t="e">
        <f>VLOOKUP(A1130,N$3:S$1271,4,FALSE)</f>
        <v>#N/A</v>
      </c>
      <c r="F1130" s="30">
        <f t="shared" si="102"/>
        <v>2</v>
      </c>
      <c r="G1130" s="25">
        <f>VLOOKUP(A1130,Sheet!B$3:G$2921,5,0)</f>
        <v>1358.68</v>
      </c>
      <c r="H1130" s="24" t="e">
        <f>VLOOKUP(A1130,N$3:S$1271,5,FALSE)</f>
        <v>#N/A</v>
      </c>
      <c r="I1130" s="30">
        <f t="shared" si="103"/>
        <v>1358.68</v>
      </c>
      <c r="J1130" s="25">
        <f>VLOOKUP(A1130,Sheet!B$3:G$2921,6,0)</f>
        <v>1358.68</v>
      </c>
      <c r="K1130" s="26" t="e">
        <f t="shared" si="104"/>
        <v>#N/A</v>
      </c>
      <c r="L1130" s="30">
        <f t="shared" si="105"/>
        <v>1358.68</v>
      </c>
      <c r="N1130" t="s">
        <v>5101</v>
      </c>
      <c r="O1130" t="s">
        <v>4203</v>
      </c>
      <c r="P1130" t="s">
        <v>793</v>
      </c>
      <c r="Q1130">
        <v>0.4</v>
      </c>
      <c r="R1130">
        <v>3324.54</v>
      </c>
      <c r="S1130">
        <v>1329.82</v>
      </c>
      <c r="V1130" t="str">
        <f t="shared" si="106"/>
        <v>С113-89варіант1</v>
      </c>
      <c r="W1130" t="e">
        <f t="shared" si="107"/>
        <v>#N/A</v>
      </c>
      <c r="X1130" t="s">
        <v>4203</v>
      </c>
      <c r="Y1130" s="7" t="s">
        <v>793</v>
      </c>
      <c r="Z1130" s="7">
        <v>0.4</v>
      </c>
      <c r="AA1130" s="7">
        <v>3324.54</v>
      </c>
      <c r="AB1130" s="37">
        <v>1329.82</v>
      </c>
      <c r="AC1130" s="37">
        <v>1329.82</v>
      </c>
    </row>
    <row r="1131" spans="1:29" x14ac:dyDescent="0.2">
      <c r="A1131" s="5" t="s">
        <v>1292</v>
      </c>
      <c r="B1131" s="21" t="str">
        <f>VLOOKUP(A1131,Sheet!B$3:G$2921,2,0)</f>
        <v>Дросель-клапан прямокутного перерізу з
фланцевим зєднанням розм. 500х250h ДКП-
500Х250</v>
      </c>
      <c r="C1131" s="22" t="str">
        <f>VLOOKUP(A1131,Sheet!B$3:G$2921,3,0)</f>
        <v>шт</v>
      </c>
      <c r="D1131" s="23">
        <v>1</v>
      </c>
      <c r="E1131" s="24" t="e">
        <f>VLOOKUP(A1131,N$3:S$1271,4,FALSE)</f>
        <v>#N/A</v>
      </c>
      <c r="F1131" s="30">
        <f t="shared" si="102"/>
        <v>1</v>
      </c>
      <c r="G1131" s="25">
        <f>VLOOKUP(A1131,Sheet!B$3:G$2921,5,0)</f>
        <v>1941.47</v>
      </c>
      <c r="H1131" s="24" t="e">
        <f>VLOOKUP(A1131,N$3:S$1271,5,FALSE)</f>
        <v>#N/A</v>
      </c>
      <c r="I1131" s="30">
        <f t="shared" si="103"/>
        <v>1941.47</v>
      </c>
      <c r="J1131" s="25">
        <f>VLOOKUP(A1131,Sheet!B$3:G$2921,6,0)</f>
        <v>1941.47</v>
      </c>
      <c r="K1131" s="26" t="e">
        <f t="shared" si="104"/>
        <v>#N/A</v>
      </c>
      <c r="L1131" s="30">
        <f t="shared" si="105"/>
        <v>1941.47</v>
      </c>
      <c r="N1131" t="s">
        <v>5102</v>
      </c>
      <c r="O1131" t="s">
        <v>4204</v>
      </c>
      <c r="P1131" t="s">
        <v>21</v>
      </c>
      <c r="Q1131">
        <v>0.56207839999999998</v>
      </c>
      <c r="R1131">
        <v>76039.09</v>
      </c>
      <c r="S1131">
        <v>12180</v>
      </c>
      <c r="V1131" t="str">
        <f t="shared" si="106"/>
        <v>С121-649варіант3</v>
      </c>
      <c r="W1131" t="e">
        <f t="shared" si="107"/>
        <v>#N/A</v>
      </c>
      <c r="X1131" t="s">
        <v>4204</v>
      </c>
      <c r="Y1131" s="7" t="s">
        <v>21</v>
      </c>
      <c r="Z1131" s="7">
        <v>0.56207839999999998</v>
      </c>
      <c r="AA1131" s="7">
        <v>76039.09</v>
      </c>
      <c r="AB1131" s="37">
        <v>12180</v>
      </c>
      <c r="AC1131" s="37">
        <v>12180</v>
      </c>
    </row>
    <row r="1132" spans="1:29" x14ac:dyDescent="0.2">
      <c r="A1132" s="5" t="s">
        <v>1217</v>
      </c>
      <c r="B1132" s="21" t="str">
        <f>VLOOKUP(A1132,Sheet!B$3:G$2921,2,0)</f>
        <v>Лючок для виміру параметрів повітря</v>
      </c>
      <c r="C1132" s="22" t="str">
        <f>VLOOKUP(A1132,Sheet!B$3:G$2921,3,0)</f>
        <v>шт</v>
      </c>
      <c r="D1132" s="23">
        <v>20</v>
      </c>
      <c r="E1132" s="24" t="e">
        <f>VLOOKUP(A1132,N$3:S$1271,4,FALSE)</f>
        <v>#N/A</v>
      </c>
      <c r="F1132" s="30">
        <f t="shared" si="102"/>
        <v>20</v>
      </c>
      <c r="G1132" s="25">
        <f>VLOOKUP(A1132,Sheet!B$3:G$2921,5,0)</f>
        <v>43.85</v>
      </c>
      <c r="H1132" s="24" t="e">
        <f>VLOOKUP(A1132,N$3:S$1271,5,FALSE)</f>
        <v>#N/A</v>
      </c>
      <c r="I1132" s="30">
        <f t="shared" si="103"/>
        <v>43.85</v>
      </c>
      <c r="J1132" s="25">
        <f>VLOOKUP(A1132,Sheet!B$3:G$2921,6,0)</f>
        <v>131.55000000000001</v>
      </c>
      <c r="K1132" s="26" t="e">
        <f t="shared" si="104"/>
        <v>#N/A</v>
      </c>
      <c r="L1132" s="30">
        <f t="shared" si="105"/>
        <v>131.55000000000001</v>
      </c>
      <c r="N1132" t="s">
        <v>3073</v>
      </c>
      <c r="O1132" t="s">
        <v>4205</v>
      </c>
      <c r="P1132" t="s">
        <v>60</v>
      </c>
      <c r="Q1132">
        <v>41.4</v>
      </c>
      <c r="R1132">
        <v>536.54</v>
      </c>
      <c r="S1132">
        <v>22212.76</v>
      </c>
      <c r="V1132" t="str">
        <f t="shared" si="106"/>
        <v>С123-535</v>
      </c>
      <c r="W1132" t="e">
        <f t="shared" si="107"/>
        <v>#N/A</v>
      </c>
      <c r="X1132" t="s">
        <v>4205</v>
      </c>
      <c r="Y1132" s="7" t="s">
        <v>60</v>
      </c>
      <c r="Z1132" s="7">
        <v>41.4</v>
      </c>
      <c r="AA1132" s="7">
        <v>536.54</v>
      </c>
      <c r="AB1132" s="37">
        <v>22212.76</v>
      </c>
      <c r="AC1132" s="37">
        <v>22212.76</v>
      </c>
    </row>
    <row r="1133" spans="1:29" x14ac:dyDescent="0.2">
      <c r="A1133" s="5" t="s">
        <v>767</v>
      </c>
      <c r="B1133" s="21" t="str">
        <f>VLOOKUP(A1133,Sheet!B$3:G$2921,2,0)</f>
        <v>Клапан зворотний на Ру 1,0 МПа та Т до
90_С D 15 мм</v>
      </c>
      <c r="C1133" s="22" t="str">
        <f>VLOOKUP(A1133,Sheet!B$3:G$2921,3,0)</f>
        <v>шт</v>
      </c>
      <c r="D1133" s="23">
        <v>2</v>
      </c>
      <c r="E1133" s="24" t="e">
        <f>VLOOKUP(A1133,N$3:S$1271,4,FALSE)</f>
        <v>#N/A</v>
      </c>
      <c r="F1133" s="30">
        <f t="shared" si="102"/>
        <v>2</v>
      </c>
      <c r="G1133" s="25">
        <f>VLOOKUP(A1133,Sheet!B$3:G$2921,5,0)</f>
        <v>169.29</v>
      </c>
      <c r="H1133" s="24" t="e">
        <f>VLOOKUP(A1133,N$3:S$1271,5,FALSE)</f>
        <v>#N/A</v>
      </c>
      <c r="I1133" s="30">
        <f t="shared" si="103"/>
        <v>169.29</v>
      </c>
      <c r="J1133" s="25">
        <f>VLOOKUP(A1133,Sheet!B$3:G$2921,6,0)</f>
        <v>169.29</v>
      </c>
      <c r="K1133" s="26" t="e">
        <f t="shared" si="104"/>
        <v>#N/A</v>
      </c>
      <c r="L1133" s="30">
        <f t="shared" si="105"/>
        <v>169.29</v>
      </c>
      <c r="N1133" t="s">
        <v>2332</v>
      </c>
      <c r="O1133" t="s">
        <v>4206</v>
      </c>
      <c r="P1133" t="s">
        <v>21</v>
      </c>
      <c r="Q1133">
        <v>1.1300000000000001E-2</v>
      </c>
      <c r="R1133">
        <v>39977.730000000003</v>
      </c>
      <c r="S1133">
        <v>451.75</v>
      </c>
      <c r="V1133" s="33" t="str">
        <f t="shared" si="106"/>
        <v>С124-2</v>
      </c>
      <c r="W1133" s="33" t="str">
        <f t="shared" si="107"/>
        <v>С124-2</v>
      </c>
      <c r="X1133" s="33" t="s">
        <v>4206</v>
      </c>
      <c r="Y1133" s="34" t="s">
        <v>21</v>
      </c>
      <c r="Z1133" s="34">
        <v>1.1300000000000001E-2</v>
      </c>
      <c r="AA1133" s="34">
        <v>39977.730000000003</v>
      </c>
      <c r="AB1133" s="34">
        <v>451.75</v>
      </c>
      <c r="AC1133" s="34">
        <v>0</v>
      </c>
    </row>
    <row r="1134" spans="1:29" x14ac:dyDescent="0.2">
      <c r="A1134" s="5" t="s">
        <v>1385</v>
      </c>
      <c r="B1134" s="21" t="str">
        <f>VLOOKUP(A1134,Sheet!B$3:G$2921,2,0)</f>
        <v>Клапан, захищений від ненавмисного
закриття Ду25 мм, "TIEMME" 2240R0706</v>
      </c>
      <c r="C1134" s="22" t="str">
        <f>VLOOKUP(A1134,Sheet!B$3:G$2921,3,0)</f>
        <v>шт</v>
      </c>
      <c r="D1134" s="23">
        <v>1</v>
      </c>
      <c r="E1134" s="24" t="e">
        <f>VLOOKUP(A1134,N$3:S$1271,4,FALSE)</f>
        <v>#N/A</v>
      </c>
      <c r="F1134" s="30">
        <f t="shared" si="102"/>
        <v>1</v>
      </c>
      <c r="G1134" s="25">
        <f>VLOOKUP(A1134,Sheet!B$3:G$2921,5,0)</f>
        <v>659</v>
      </c>
      <c r="H1134" s="24" t="e">
        <f>VLOOKUP(A1134,N$3:S$1271,5,FALSE)</f>
        <v>#N/A</v>
      </c>
      <c r="I1134" s="30">
        <f t="shared" si="103"/>
        <v>659</v>
      </c>
      <c r="J1134" s="25">
        <f>VLOOKUP(A1134,Sheet!B$3:G$2921,6,0)</f>
        <v>659</v>
      </c>
      <c r="K1134" s="26" t="e">
        <f t="shared" si="104"/>
        <v>#N/A</v>
      </c>
      <c r="L1134" s="30">
        <f t="shared" si="105"/>
        <v>659</v>
      </c>
      <c r="N1134" t="s">
        <v>1955</v>
      </c>
      <c r="O1134" t="s">
        <v>4207</v>
      </c>
      <c r="P1134" t="s">
        <v>21</v>
      </c>
      <c r="Q1134">
        <v>0.13100000000000001</v>
      </c>
      <c r="R1134">
        <v>39977.730000000003</v>
      </c>
      <c r="S1134">
        <v>5237.08</v>
      </c>
      <c r="V1134" s="33" t="str">
        <f t="shared" si="106"/>
        <v>С124-22</v>
      </c>
      <c r="W1134" s="33" t="str">
        <f t="shared" si="107"/>
        <v>С124-22</v>
      </c>
      <c r="X1134" s="33" t="s">
        <v>4207</v>
      </c>
      <c r="Y1134" s="34" t="s">
        <v>21</v>
      </c>
      <c r="Z1134" s="34">
        <v>0.13100000000000001</v>
      </c>
      <c r="AA1134" s="34">
        <v>39977.730000000003</v>
      </c>
      <c r="AB1134" s="34">
        <v>5237.08</v>
      </c>
      <c r="AC1134" s="34">
        <v>0</v>
      </c>
    </row>
    <row r="1135" spans="1:29" x14ac:dyDescent="0.2">
      <c r="A1135" s="5" t="s">
        <v>1362</v>
      </c>
      <c r="B1135" s="21" t="str">
        <f>VLOOKUP(A1135,Sheet!B$3:G$2921,2,0)</f>
        <v>Клапани зворотнi пiдйомнi муфтовi, дiаметр
40 мм "TIEMME", 3500G2808</v>
      </c>
      <c r="C1135" s="22" t="str">
        <f>VLOOKUP(A1135,Sheet!B$3:G$2921,3,0)</f>
        <v>шт</v>
      </c>
      <c r="D1135" s="23">
        <v>5</v>
      </c>
      <c r="E1135" s="24" t="e">
        <f>VLOOKUP(A1135,N$3:S$1271,4,FALSE)</f>
        <v>#N/A</v>
      </c>
      <c r="F1135" s="30">
        <f t="shared" si="102"/>
        <v>5</v>
      </c>
      <c r="G1135" s="25">
        <f>VLOOKUP(A1135,Sheet!B$3:G$2921,5,0)</f>
        <v>543.62</v>
      </c>
      <c r="H1135" s="24" t="e">
        <f>VLOOKUP(A1135,N$3:S$1271,5,FALSE)</f>
        <v>#N/A</v>
      </c>
      <c r="I1135" s="30">
        <f t="shared" si="103"/>
        <v>543.62</v>
      </c>
      <c r="J1135" s="25">
        <f>VLOOKUP(A1135,Sheet!B$3:G$2921,6,0)</f>
        <v>1087.24</v>
      </c>
      <c r="K1135" s="26" t="e">
        <f t="shared" si="104"/>
        <v>#N/A</v>
      </c>
      <c r="L1135" s="30">
        <f t="shared" si="105"/>
        <v>1087.24</v>
      </c>
      <c r="N1135" t="s">
        <v>3074</v>
      </c>
      <c r="O1135" t="s">
        <v>4208</v>
      </c>
      <c r="P1135" t="s">
        <v>69</v>
      </c>
      <c r="Q1135">
        <v>30</v>
      </c>
      <c r="R1135">
        <v>108</v>
      </c>
      <c r="S1135">
        <v>3240</v>
      </c>
      <c r="V1135" t="str">
        <f t="shared" si="106"/>
        <v>С126-1307</v>
      </c>
      <c r="W1135" t="e">
        <f t="shared" si="107"/>
        <v>#N/A</v>
      </c>
      <c r="X1135" t="s">
        <v>4208</v>
      </c>
      <c r="Y1135" s="7" t="s">
        <v>69</v>
      </c>
      <c r="Z1135" s="7">
        <v>30</v>
      </c>
      <c r="AA1135" s="7">
        <v>108</v>
      </c>
      <c r="AB1135" s="37">
        <v>3240</v>
      </c>
      <c r="AC1135" s="37">
        <v>3240</v>
      </c>
    </row>
    <row r="1136" spans="1:29" x14ac:dyDescent="0.2">
      <c r="A1136" s="5" t="s">
        <v>1083</v>
      </c>
      <c r="B1136" s="21" t="str">
        <f>VLOOKUP(A1136,Sheet!B$3:G$2921,2,0)</f>
        <v>Термостатичний клапан прохідний, з
плавним прихованим попереднім
налаштуванням, середовище - вода  t = 90-
65C, Ру 1,0 МПа,     Ду 15 мм ГЕРЦ  TS-90-V
"ГЕРЦ"</v>
      </c>
      <c r="C1136" s="22" t="str">
        <f>VLOOKUP(A1136,Sheet!B$3:G$2921,3,0)</f>
        <v>шт</v>
      </c>
      <c r="D1136" s="23">
        <v>38</v>
      </c>
      <c r="E1136" s="24" t="e">
        <f>VLOOKUP(A1136,N$3:S$1271,4,FALSE)</f>
        <v>#N/A</v>
      </c>
      <c r="F1136" s="30">
        <f t="shared" si="102"/>
        <v>38</v>
      </c>
      <c r="G1136" s="25">
        <f>VLOOKUP(A1136,Sheet!B$3:G$2921,5,0)</f>
        <v>504.88</v>
      </c>
      <c r="H1136" s="24" t="e">
        <f>VLOOKUP(A1136,N$3:S$1271,5,FALSE)</f>
        <v>#N/A</v>
      </c>
      <c r="I1136" s="30">
        <f t="shared" si="103"/>
        <v>504.88</v>
      </c>
      <c r="J1136" s="25">
        <f>VLOOKUP(A1136,Sheet!B$3:G$2921,6,0)</f>
        <v>9592.7199999999993</v>
      </c>
      <c r="K1136" s="26" t="e">
        <f t="shared" si="104"/>
        <v>#N/A</v>
      </c>
      <c r="L1136" s="30">
        <f t="shared" si="105"/>
        <v>9592.7199999999993</v>
      </c>
      <c r="N1136" t="s">
        <v>5103</v>
      </c>
      <c r="O1136" t="s">
        <v>4209</v>
      </c>
      <c r="P1136" t="s">
        <v>35</v>
      </c>
      <c r="Q1136">
        <v>6</v>
      </c>
      <c r="R1136">
        <v>987.91</v>
      </c>
      <c r="S1136">
        <v>5927.46</v>
      </c>
      <c r="V1136" t="str">
        <f t="shared" si="106"/>
        <v>С130-1156варіант1</v>
      </c>
      <c r="W1136" t="e">
        <f t="shared" si="107"/>
        <v>#N/A</v>
      </c>
      <c r="X1136" t="s">
        <v>4209</v>
      </c>
      <c r="Y1136" s="7" t="s">
        <v>35</v>
      </c>
      <c r="Z1136" s="7">
        <v>6</v>
      </c>
      <c r="AA1136" s="7">
        <v>987.91</v>
      </c>
      <c r="AB1136" s="37">
        <v>5927.46</v>
      </c>
      <c r="AC1136" s="37">
        <v>5927.46</v>
      </c>
    </row>
    <row r="1137" spans="1:29" x14ac:dyDescent="0.2">
      <c r="A1137" s="5" t="s">
        <v>1076</v>
      </c>
      <c r="B1137" s="21" t="str">
        <f>VLOOKUP(A1137,Sheet!B$3:G$2921,2,0)</f>
        <v>Запірний клапан, з похилим шпинделем, з
двома отварами та різьбовою заглушкою,
середовище - вода, t = 90-65C, тиск 1,6 МПа,
дiаметр 15 мм, 4115 А STROEMAX - A 
"ГЕРЦ"</v>
      </c>
      <c r="C1137" s="22" t="str">
        <f>VLOOKUP(A1137,Sheet!B$3:G$2921,3,0)</f>
        <v>шт</v>
      </c>
      <c r="D1137" s="23">
        <v>4</v>
      </c>
      <c r="E1137" s="24" t="e">
        <f>VLOOKUP(A1137,N$3:S$1271,4,FALSE)</f>
        <v>#N/A</v>
      </c>
      <c r="F1137" s="30">
        <f t="shared" si="102"/>
        <v>4</v>
      </c>
      <c r="G1137" s="25">
        <f>VLOOKUP(A1137,Sheet!B$3:G$2921,5,0)</f>
        <v>624.76</v>
      </c>
      <c r="H1137" s="24" t="e">
        <f>VLOOKUP(A1137,N$3:S$1271,5,FALSE)</f>
        <v>#N/A</v>
      </c>
      <c r="I1137" s="30">
        <f t="shared" si="103"/>
        <v>624.76</v>
      </c>
      <c r="J1137" s="25">
        <f>VLOOKUP(A1137,Sheet!B$3:G$2921,6,0)</f>
        <v>624.76</v>
      </c>
      <c r="K1137" s="26" t="e">
        <f t="shared" si="104"/>
        <v>#N/A</v>
      </c>
      <c r="L1137" s="30">
        <f t="shared" si="105"/>
        <v>624.76</v>
      </c>
      <c r="N1137" t="s">
        <v>5104</v>
      </c>
      <c r="O1137" t="s">
        <v>4210</v>
      </c>
      <c r="P1137" t="s">
        <v>35</v>
      </c>
      <c r="Q1137">
        <v>1</v>
      </c>
      <c r="R1137">
        <v>192011.61</v>
      </c>
      <c r="S1137">
        <v>192011.61</v>
      </c>
      <c r="V1137" t="str">
        <f t="shared" si="106"/>
        <v>С130-1варіант1</v>
      </c>
      <c r="W1137" t="e">
        <f t="shared" si="107"/>
        <v>#N/A</v>
      </c>
      <c r="X1137" t="s">
        <v>4210</v>
      </c>
      <c r="Y1137" s="7" t="s">
        <v>35</v>
      </c>
      <c r="Z1137" s="7">
        <v>1</v>
      </c>
      <c r="AA1137" s="7">
        <v>192011.61</v>
      </c>
      <c r="AB1137" s="37">
        <v>192011.61</v>
      </c>
      <c r="AC1137" s="37">
        <v>192011.61</v>
      </c>
    </row>
    <row r="1138" spans="1:29" x14ac:dyDescent="0.2">
      <c r="A1138" s="5" t="s">
        <v>1030</v>
      </c>
      <c r="B1138" s="21" t="str">
        <f>VLOOKUP(A1138,Sheet!B$3:G$2921,2,0)</f>
        <v>Кран для наповнення та зливу
ТHERMOFLEX, для води t= 90-65 С, Ру 1,0
МПа, ду 15 "ГЕРЦ"</v>
      </c>
      <c r="C1138" s="22" t="str">
        <f>VLOOKUP(A1138,Sheet!B$3:G$2921,3,0)</f>
        <v>шт</v>
      </c>
      <c r="D1138" s="23">
        <v>12</v>
      </c>
      <c r="E1138" s="24" t="e">
        <f>VLOOKUP(A1138,N$3:S$1271,4,FALSE)</f>
        <v>#N/A</v>
      </c>
      <c r="F1138" s="30">
        <f t="shared" si="102"/>
        <v>12</v>
      </c>
      <c r="G1138" s="25">
        <f>VLOOKUP(A1138,Sheet!B$3:G$2921,5,0)</f>
        <v>483.27</v>
      </c>
      <c r="H1138" s="24" t="e">
        <f>VLOOKUP(A1138,N$3:S$1271,5,FALSE)</f>
        <v>#N/A</v>
      </c>
      <c r="I1138" s="30">
        <f t="shared" si="103"/>
        <v>483.27</v>
      </c>
      <c r="J1138" s="25">
        <f>VLOOKUP(A1138,Sheet!B$3:G$2921,6,0)</f>
        <v>483.27</v>
      </c>
      <c r="K1138" s="26" t="e">
        <f t="shared" si="104"/>
        <v>#N/A</v>
      </c>
      <c r="L1138" s="30">
        <f t="shared" si="105"/>
        <v>483.27</v>
      </c>
      <c r="N1138" t="s">
        <v>5105</v>
      </c>
      <c r="O1138" t="s">
        <v>4211</v>
      </c>
      <c r="P1138" t="s">
        <v>35</v>
      </c>
      <c r="Q1138">
        <v>25</v>
      </c>
      <c r="R1138">
        <v>135.15</v>
      </c>
      <c r="S1138">
        <v>3378.75</v>
      </c>
      <c r="V1138" t="str">
        <f t="shared" si="106"/>
        <v>С130-226варіант4</v>
      </c>
      <c r="W1138" t="e">
        <f t="shared" si="107"/>
        <v>#N/A</v>
      </c>
      <c r="X1138" t="s">
        <v>4211</v>
      </c>
      <c r="Y1138" s="7" t="s">
        <v>35</v>
      </c>
      <c r="Z1138" s="7">
        <v>25</v>
      </c>
      <c r="AA1138" s="7">
        <v>135.15</v>
      </c>
      <c r="AB1138" s="37">
        <v>3378.75</v>
      </c>
      <c r="AC1138" s="37">
        <v>3378.75</v>
      </c>
    </row>
    <row r="1139" spans="1:29" x14ac:dyDescent="0.2">
      <c r="A1139" s="5" t="s">
        <v>1351</v>
      </c>
      <c r="B1139" s="21" t="str">
        <f>VLOOKUP(A1139,Sheet!B$3:G$2921,2,0)</f>
        <v>Крани шарові муфтовi, дiаметр 40 мм
"TIEMME", 2230G0708</v>
      </c>
      <c r="C1139" s="22" t="str">
        <f>VLOOKUP(A1139,Sheet!B$3:G$2921,3,0)</f>
        <v>шт</v>
      </c>
      <c r="D1139" s="23">
        <v>23</v>
      </c>
      <c r="E1139" s="24" t="e">
        <f>VLOOKUP(A1139,N$3:S$1271,4,FALSE)</f>
        <v>#N/A</v>
      </c>
      <c r="F1139" s="30">
        <f t="shared" si="102"/>
        <v>23</v>
      </c>
      <c r="G1139" s="25">
        <f>VLOOKUP(A1139,Sheet!B$3:G$2921,5,0)</f>
        <v>1362.61</v>
      </c>
      <c r="H1139" s="24" t="e">
        <f>VLOOKUP(A1139,N$3:S$1271,5,FALSE)</f>
        <v>#N/A</v>
      </c>
      <c r="I1139" s="30">
        <f t="shared" si="103"/>
        <v>1362.61</v>
      </c>
      <c r="J1139" s="25">
        <f>VLOOKUP(A1139,Sheet!B$3:G$2921,6,0)</f>
        <v>5450.44</v>
      </c>
      <c r="K1139" s="26" t="e">
        <f t="shared" si="104"/>
        <v>#N/A</v>
      </c>
      <c r="L1139" s="30">
        <f t="shared" si="105"/>
        <v>5450.44</v>
      </c>
      <c r="N1139" t="s">
        <v>5106</v>
      </c>
      <c r="O1139" t="s">
        <v>4212</v>
      </c>
      <c r="P1139" t="s">
        <v>35</v>
      </c>
      <c r="Q1139">
        <v>13</v>
      </c>
      <c r="R1139">
        <v>75.06</v>
      </c>
      <c r="S1139">
        <v>975.78</v>
      </c>
      <c r="V1139" t="str">
        <f t="shared" si="106"/>
        <v>С130-226варіант5</v>
      </c>
      <c r="W1139" t="e">
        <f t="shared" si="107"/>
        <v>#N/A</v>
      </c>
      <c r="X1139" t="s">
        <v>4212</v>
      </c>
      <c r="Y1139" s="7" t="s">
        <v>35</v>
      </c>
      <c r="Z1139" s="7">
        <v>13</v>
      </c>
      <c r="AA1139" s="7">
        <v>75.06</v>
      </c>
      <c r="AB1139" s="37">
        <v>975.78</v>
      </c>
      <c r="AC1139" s="37">
        <v>975.78</v>
      </c>
    </row>
    <row r="1140" spans="1:29" x14ac:dyDescent="0.2">
      <c r="A1140" s="5" t="s">
        <v>755</v>
      </c>
      <c r="B1140" s="21" t="str">
        <f>VLOOKUP(A1140,Sheet!B$3:G$2921,2,0)</f>
        <v>Засувки паралельнi фланцевi з висувним
шпiнделем 30ч6бр для води та пари, тиск 1
МПа [10 кгс/см2], дiаметр 50 мм</v>
      </c>
      <c r="C1140" s="22" t="str">
        <f>VLOOKUP(A1140,Sheet!B$3:G$2921,3,0)</f>
        <v>шт</v>
      </c>
      <c r="D1140" s="23">
        <v>1</v>
      </c>
      <c r="E1140" s="24" t="e">
        <f>VLOOKUP(A1140,N$3:S$1271,4,FALSE)</f>
        <v>#N/A</v>
      </c>
      <c r="F1140" s="30">
        <f t="shared" si="102"/>
        <v>1</v>
      </c>
      <c r="G1140" s="25">
        <f>VLOOKUP(A1140,Sheet!B$3:G$2921,5,0)</f>
        <v>795.03</v>
      </c>
      <c r="H1140" s="24" t="e">
        <f>VLOOKUP(A1140,N$3:S$1271,5,FALSE)</f>
        <v>#N/A</v>
      </c>
      <c r="I1140" s="30">
        <f t="shared" si="103"/>
        <v>795.03</v>
      </c>
      <c r="J1140" s="25">
        <f>VLOOKUP(A1140,Sheet!B$3:G$2921,6,0)</f>
        <v>795.03</v>
      </c>
      <c r="K1140" s="26" t="e">
        <f t="shared" si="104"/>
        <v>#N/A</v>
      </c>
      <c r="L1140" s="30">
        <f t="shared" si="105"/>
        <v>795.03</v>
      </c>
      <c r="N1140" t="s">
        <v>5107</v>
      </c>
      <c r="O1140" t="s">
        <v>4213</v>
      </c>
      <c r="P1140" t="s">
        <v>35</v>
      </c>
      <c r="Q1140">
        <v>13</v>
      </c>
      <c r="R1140">
        <v>151.06</v>
      </c>
      <c r="S1140">
        <v>1963.78</v>
      </c>
      <c r="V1140" t="str">
        <f t="shared" si="106"/>
        <v>С130-226варіант6</v>
      </c>
      <c r="W1140" t="e">
        <f t="shared" si="107"/>
        <v>#N/A</v>
      </c>
      <c r="X1140" t="s">
        <v>4213</v>
      </c>
      <c r="Y1140" s="7" t="s">
        <v>35</v>
      </c>
      <c r="Z1140" s="7">
        <v>13</v>
      </c>
      <c r="AA1140" s="7">
        <v>151.06</v>
      </c>
      <c r="AB1140" s="37">
        <v>1963.78</v>
      </c>
      <c r="AC1140" s="37">
        <v>1963.78</v>
      </c>
    </row>
    <row r="1141" spans="1:29" x14ac:dyDescent="0.2">
      <c r="A1141" s="5" t="s">
        <v>1103</v>
      </c>
      <c r="B1141" s="21" t="str">
        <f>VLOOKUP(A1141,Sheet!B$3:G$2921,2,0)</f>
        <v>Повітровипускний кран типа "Маєвського" ду
10</v>
      </c>
      <c r="C1141" s="22" t="str">
        <f>VLOOKUP(A1141,Sheet!B$3:G$2921,3,0)</f>
        <v>шт</v>
      </c>
      <c r="D1141" s="23">
        <v>19</v>
      </c>
      <c r="E1141" s="24" t="e">
        <f>VLOOKUP(A1141,N$3:S$1271,4,FALSE)</f>
        <v>#N/A</v>
      </c>
      <c r="F1141" s="30">
        <f t="shared" si="102"/>
        <v>19</v>
      </c>
      <c r="G1141" s="25">
        <f>VLOOKUP(A1141,Sheet!B$3:G$2921,5,0)</f>
        <v>18.510000000000002</v>
      </c>
      <c r="H1141" s="24" t="e">
        <f>VLOOKUP(A1141,N$3:S$1271,5,FALSE)</f>
        <v>#N/A</v>
      </c>
      <c r="I1141" s="30">
        <f t="shared" si="103"/>
        <v>18.510000000000002</v>
      </c>
      <c r="J1141" s="25">
        <f>VLOOKUP(A1141,Sheet!B$3:G$2921,6,0)</f>
        <v>351.69</v>
      </c>
      <c r="K1141" s="26" t="e">
        <f t="shared" si="104"/>
        <v>#N/A</v>
      </c>
      <c r="L1141" s="30">
        <f t="shared" si="105"/>
        <v>351.69</v>
      </c>
      <c r="N1141" t="s">
        <v>3075</v>
      </c>
      <c r="O1141" t="s">
        <v>4214</v>
      </c>
      <c r="P1141" t="s">
        <v>35</v>
      </c>
      <c r="Q1141">
        <v>1</v>
      </c>
      <c r="R1141">
        <v>896.92</v>
      </c>
      <c r="S1141">
        <v>896.92</v>
      </c>
      <c r="V1141" t="str">
        <f t="shared" si="106"/>
        <v>С130-257</v>
      </c>
      <c r="W1141" t="e">
        <f t="shared" si="107"/>
        <v>#N/A</v>
      </c>
      <c r="X1141" t="s">
        <v>4214</v>
      </c>
      <c r="Y1141" s="7" t="s">
        <v>35</v>
      </c>
      <c r="Z1141" s="7">
        <v>1</v>
      </c>
      <c r="AA1141" s="7">
        <v>896.92</v>
      </c>
      <c r="AB1141" s="37">
        <v>896.92</v>
      </c>
      <c r="AC1141" s="37">
        <v>896.92</v>
      </c>
    </row>
    <row r="1142" spans="1:29" x14ac:dyDescent="0.2">
      <c r="A1142" s="5" t="s">
        <v>763</v>
      </c>
      <c r="B1142" s="21" t="str">
        <f>VLOOKUP(A1142,Sheet!B$3:G$2921,2,0)</f>
        <v>Кран кульовий муфтовий для води Ру до 1,6
МПа та Т до 150_С, DN 25 мм</v>
      </c>
      <c r="C1142" s="22" t="str">
        <f>VLOOKUP(A1142,Sheet!B$3:G$2921,3,0)</f>
        <v>шт</v>
      </c>
      <c r="D1142" s="23">
        <v>8</v>
      </c>
      <c r="E1142" s="24" t="e">
        <f>VLOOKUP(A1142,N$3:S$1271,4,FALSE)</f>
        <v>#N/A</v>
      </c>
      <c r="F1142" s="30">
        <f t="shared" si="102"/>
        <v>8</v>
      </c>
      <c r="G1142" s="25">
        <f>VLOOKUP(A1142,Sheet!B$3:G$2921,5,0)</f>
        <v>214.24</v>
      </c>
      <c r="H1142" s="24" t="e">
        <f>VLOOKUP(A1142,N$3:S$1271,5,FALSE)</f>
        <v>#N/A</v>
      </c>
      <c r="I1142" s="30">
        <f t="shared" si="103"/>
        <v>214.24</v>
      </c>
      <c r="J1142" s="25">
        <f>VLOOKUP(A1142,Sheet!B$3:G$2921,6,0)</f>
        <v>856.96</v>
      </c>
      <c r="K1142" s="26" t="e">
        <f t="shared" si="104"/>
        <v>#N/A</v>
      </c>
      <c r="L1142" s="30">
        <f t="shared" si="105"/>
        <v>856.96</v>
      </c>
      <c r="N1142" t="s">
        <v>5108</v>
      </c>
      <c r="O1142" t="s">
        <v>4215</v>
      </c>
      <c r="P1142" t="s">
        <v>35</v>
      </c>
      <c r="Q1142">
        <v>6</v>
      </c>
      <c r="R1142">
        <v>354.25</v>
      </c>
      <c r="S1142">
        <v>354.25</v>
      </c>
      <c r="V1142" t="str">
        <f t="shared" si="106"/>
        <v>С130-277варіант1</v>
      </c>
      <c r="W1142" t="e">
        <f t="shared" si="107"/>
        <v>#N/A</v>
      </c>
      <c r="X1142" t="s">
        <v>4215</v>
      </c>
      <c r="Y1142" s="7" t="s">
        <v>35</v>
      </c>
      <c r="Z1142" s="7">
        <v>6</v>
      </c>
      <c r="AA1142" s="7">
        <v>354.25</v>
      </c>
      <c r="AB1142" s="37">
        <v>354.25</v>
      </c>
      <c r="AC1142" s="37">
        <v>354.25</v>
      </c>
    </row>
    <row r="1143" spans="1:29" x14ac:dyDescent="0.2">
      <c r="A1143" s="5" t="s">
        <v>765</v>
      </c>
      <c r="B1143" s="21" t="str">
        <f>VLOOKUP(A1143,Sheet!B$3:G$2921,2,0)</f>
        <v>Кран кульовий муфтовий для води Ру до 1,6
МПа та Т до 150_С, DN 32 мм</v>
      </c>
      <c r="C1143" s="22" t="str">
        <f>VLOOKUP(A1143,Sheet!B$3:G$2921,3,0)</f>
        <v>шт</v>
      </c>
      <c r="D1143" s="23">
        <v>6</v>
      </c>
      <c r="E1143" s="24" t="e">
        <f>VLOOKUP(A1143,N$3:S$1271,4,FALSE)</f>
        <v>#N/A</v>
      </c>
      <c r="F1143" s="30">
        <f t="shared" si="102"/>
        <v>6</v>
      </c>
      <c r="G1143" s="25">
        <f>VLOOKUP(A1143,Sheet!B$3:G$2921,5,0)</f>
        <v>311.68</v>
      </c>
      <c r="H1143" s="24" t="e">
        <f>VLOOKUP(A1143,N$3:S$1271,5,FALSE)</f>
        <v>#N/A</v>
      </c>
      <c r="I1143" s="30">
        <f t="shared" si="103"/>
        <v>311.68</v>
      </c>
      <c r="J1143" s="25">
        <f>VLOOKUP(A1143,Sheet!B$3:G$2921,6,0)</f>
        <v>935.04</v>
      </c>
      <c r="K1143" s="26" t="e">
        <f t="shared" si="104"/>
        <v>#N/A</v>
      </c>
      <c r="L1143" s="30">
        <f t="shared" si="105"/>
        <v>935.04</v>
      </c>
      <c r="N1143" t="s">
        <v>5109</v>
      </c>
      <c r="O1143" t="s">
        <v>4216</v>
      </c>
      <c r="P1143" t="s">
        <v>35</v>
      </c>
      <c r="Q1143">
        <v>1</v>
      </c>
      <c r="R1143">
        <v>486.85</v>
      </c>
      <c r="S1143">
        <v>486.85</v>
      </c>
      <c r="V1143" t="str">
        <f t="shared" si="106"/>
        <v>С130-277варіант2</v>
      </c>
      <c r="W1143" t="e">
        <f t="shared" si="107"/>
        <v>#N/A</v>
      </c>
      <c r="X1143" t="s">
        <v>4216</v>
      </c>
      <c r="Y1143" s="7" t="s">
        <v>35</v>
      </c>
      <c r="Z1143" s="7">
        <v>1</v>
      </c>
      <c r="AA1143" s="7">
        <v>486.85</v>
      </c>
      <c r="AB1143" s="37">
        <v>486.85</v>
      </c>
      <c r="AC1143" s="37">
        <v>486.85</v>
      </c>
    </row>
    <row r="1144" spans="1:29" x14ac:dyDescent="0.2">
      <c r="A1144" s="5" t="s">
        <v>844</v>
      </c>
      <c r="B1144" s="21" t="str">
        <f>VLOOKUP(A1144,Sheet!B$3:G$2921,2,0)</f>
        <v>Кран кульовий муфтовий для води Ру до 1,6
МПа та Т до 150_С, DN 50 мм</v>
      </c>
      <c r="C1144" s="22" t="str">
        <f>VLOOKUP(A1144,Sheet!B$3:G$2921,3,0)</f>
        <v>шт</v>
      </c>
      <c r="D1144" s="23">
        <v>1</v>
      </c>
      <c r="E1144" s="24" t="e">
        <f>VLOOKUP(A1144,N$3:S$1271,4,FALSE)</f>
        <v>#N/A</v>
      </c>
      <c r="F1144" s="30">
        <f t="shared" si="102"/>
        <v>1</v>
      </c>
      <c r="G1144" s="25">
        <f>VLOOKUP(A1144,Sheet!B$3:G$2921,5,0)</f>
        <v>663.17</v>
      </c>
      <c r="H1144" s="24" t="e">
        <f>VLOOKUP(A1144,N$3:S$1271,5,FALSE)</f>
        <v>#N/A</v>
      </c>
      <c r="I1144" s="30">
        <f t="shared" si="103"/>
        <v>663.17</v>
      </c>
      <c r="J1144" s="25">
        <f>VLOOKUP(A1144,Sheet!B$3:G$2921,6,0)</f>
        <v>663.17</v>
      </c>
      <c r="K1144" s="26" t="e">
        <f t="shared" si="104"/>
        <v>#N/A</v>
      </c>
      <c r="L1144" s="30">
        <f t="shared" si="105"/>
        <v>663.17</v>
      </c>
      <c r="N1144" t="s">
        <v>5110</v>
      </c>
      <c r="O1144" t="s">
        <v>4217</v>
      </c>
      <c r="P1144" t="s">
        <v>35</v>
      </c>
      <c r="Q1144">
        <v>1</v>
      </c>
      <c r="R1144">
        <v>2465.63</v>
      </c>
      <c r="S1144">
        <v>2465.63</v>
      </c>
      <c r="V1144" t="str">
        <f t="shared" si="106"/>
        <v>С130-277варіант3</v>
      </c>
      <c r="W1144" t="e">
        <f t="shared" si="107"/>
        <v>#N/A</v>
      </c>
      <c r="X1144" t="s">
        <v>4217</v>
      </c>
      <c r="Y1144" s="7" t="s">
        <v>35</v>
      </c>
      <c r="Z1144" s="7">
        <v>1</v>
      </c>
      <c r="AA1144" s="7">
        <v>2465.63</v>
      </c>
      <c r="AB1144" s="37">
        <v>2465.63</v>
      </c>
      <c r="AC1144" s="37">
        <v>2465.63</v>
      </c>
    </row>
    <row r="1145" spans="1:29" x14ac:dyDescent="0.2">
      <c r="A1145" s="14" t="s">
        <v>973</v>
      </c>
      <c r="B1145" s="21" t="str">
        <f>VLOOKUP(A1145,Sheet!B$3:G$2921,2,0)</f>
        <v>Засувки паралельнi фланцевi з висувним
шпiнделем 30ч6бр для води та пари, тиск 1
МПа [10 кгс/см2], дiаметр 150 мм</v>
      </c>
      <c r="C1145" s="22" t="str">
        <f>VLOOKUP(A1145,Sheet!B$3:G$2921,3,0)</f>
        <v>шт</v>
      </c>
      <c r="D1145" s="23">
        <v>2</v>
      </c>
      <c r="E1145" s="24" t="e">
        <f>VLOOKUP(A1145,N$3:S$1271,4,FALSE)</f>
        <v>#N/A</v>
      </c>
      <c r="F1145" s="30">
        <f t="shared" si="102"/>
        <v>2</v>
      </c>
      <c r="G1145" s="25">
        <f>VLOOKUP(A1145,Sheet!B$3:G$2921,5,0)</f>
        <v>5069.9399999999996</v>
      </c>
      <c r="H1145" s="24" t="e">
        <f>VLOOKUP(A1145,N$3:S$1271,5,FALSE)</f>
        <v>#N/A</v>
      </c>
      <c r="I1145" s="30">
        <f t="shared" si="103"/>
        <v>5069.9399999999996</v>
      </c>
      <c r="J1145" s="25">
        <f>VLOOKUP(A1145,Sheet!B$3:G$2921,6,0)</f>
        <v>10139.879999999999</v>
      </c>
      <c r="K1145" s="26" t="e">
        <f t="shared" si="104"/>
        <v>#N/A</v>
      </c>
      <c r="L1145" s="30">
        <f t="shared" si="105"/>
        <v>10139.879999999999</v>
      </c>
      <c r="N1145" t="s">
        <v>5111</v>
      </c>
      <c r="O1145" t="s">
        <v>4218</v>
      </c>
      <c r="P1145" t="s">
        <v>35</v>
      </c>
      <c r="Q1145">
        <v>1</v>
      </c>
      <c r="R1145">
        <v>2782156.74</v>
      </c>
      <c r="S1145">
        <v>2782156.74</v>
      </c>
      <c r="V1145" t="str">
        <f t="shared" si="106"/>
        <v>С130-2варіант1</v>
      </c>
      <c r="W1145" t="e">
        <f t="shared" si="107"/>
        <v>#N/A</v>
      </c>
      <c r="X1145" t="s">
        <v>4218</v>
      </c>
      <c r="Y1145" s="7" t="s">
        <v>35</v>
      </c>
      <c r="Z1145" s="7">
        <v>1</v>
      </c>
      <c r="AA1145" s="7">
        <v>2782156.74</v>
      </c>
      <c r="AB1145" s="37">
        <v>2782156.74</v>
      </c>
      <c r="AC1145" s="37">
        <v>2782156.74</v>
      </c>
    </row>
    <row r="1146" spans="1:29" x14ac:dyDescent="0.2">
      <c r="A1146" s="5" t="s">
        <v>2746</v>
      </c>
      <c r="B1146" s="21" t="str">
        <f>VLOOKUP(A1146,Sheet!B$3:G$2921,2,0)</f>
        <v>Круглий дифузор, фіксовані кільця,
кріплення до регулятора, регулятор витрат
повітря, типорозмір 8 OD1/8-L2 розм. 8 IMP
Klima   Lindab</v>
      </c>
      <c r="C1146" s="22" t="str">
        <f>VLOOKUP(A1146,Sheet!B$3:G$2921,3,0)</f>
        <v>шт</v>
      </c>
      <c r="D1146" s="23">
        <v>66</v>
      </c>
      <c r="E1146" s="24" t="e">
        <f>VLOOKUP(A1146,N$3:S$1271,4,FALSE)</f>
        <v>#N/A</v>
      </c>
      <c r="F1146" s="30">
        <f t="shared" si="102"/>
        <v>66</v>
      </c>
      <c r="G1146" s="25">
        <f>VLOOKUP(A1146,Sheet!B$3:G$2921,5,0)</f>
        <v>5670.49</v>
      </c>
      <c r="H1146" s="24" t="e">
        <f>VLOOKUP(A1146,N$3:S$1271,5,FALSE)</f>
        <v>#N/A</v>
      </c>
      <c r="I1146" s="30">
        <f t="shared" si="103"/>
        <v>5670.49</v>
      </c>
      <c r="J1146" s="25">
        <f>VLOOKUP(A1146,Sheet!B$3:G$2921,6,0)</f>
        <v>28352.45</v>
      </c>
      <c r="K1146" s="26" t="e">
        <f t="shared" si="104"/>
        <v>#N/A</v>
      </c>
      <c r="L1146" s="30">
        <f t="shared" si="105"/>
        <v>28352.45</v>
      </c>
      <c r="N1146" t="s">
        <v>5112</v>
      </c>
      <c r="O1146" t="s">
        <v>4219</v>
      </c>
      <c r="P1146" t="s">
        <v>35</v>
      </c>
      <c r="Q1146">
        <v>1</v>
      </c>
      <c r="R1146">
        <v>1120288.95</v>
      </c>
      <c r="S1146">
        <v>1120288.95</v>
      </c>
      <c r="V1146" t="str">
        <f t="shared" si="106"/>
        <v>С130-2варіант2</v>
      </c>
      <c r="W1146" t="e">
        <f t="shared" si="107"/>
        <v>#N/A</v>
      </c>
      <c r="X1146" t="s">
        <v>4219</v>
      </c>
      <c r="Y1146" s="7" t="s">
        <v>35</v>
      </c>
      <c r="Z1146" s="7">
        <v>1</v>
      </c>
      <c r="AA1146" s="7">
        <v>1120288.95</v>
      </c>
      <c r="AB1146" s="37">
        <v>1120288.95</v>
      </c>
      <c r="AC1146" s="37">
        <v>1120288.95</v>
      </c>
    </row>
    <row r="1147" spans="1:29" x14ac:dyDescent="0.2">
      <c r="A1147" s="5" t="s">
        <v>2729</v>
      </c>
      <c r="B1147" s="21" t="str">
        <f>VLOOKUP(A1147,Sheet!B$3:G$2921,2,0)</f>
        <v>Кліпса монтажна, діам.20мм</v>
      </c>
      <c r="C1147" s="22" t="str">
        <f>VLOOKUP(A1147,Sheet!B$3:G$2921,3,0)</f>
        <v>шт</v>
      </c>
      <c r="D1147" s="23">
        <v>984</v>
      </c>
      <c r="E1147" s="24" t="e">
        <f>VLOOKUP(A1147,N$3:S$1271,4,FALSE)</f>
        <v>#N/A</v>
      </c>
      <c r="F1147" s="30">
        <f t="shared" si="102"/>
        <v>984</v>
      </c>
      <c r="G1147" s="25">
        <f>VLOOKUP(A1147,Sheet!B$3:G$2921,5,0)</f>
        <v>3.42</v>
      </c>
      <c r="H1147" s="24" t="e">
        <f>VLOOKUP(A1147,N$3:S$1271,5,FALSE)</f>
        <v>#N/A</v>
      </c>
      <c r="I1147" s="30">
        <f t="shared" si="103"/>
        <v>3.42</v>
      </c>
      <c r="J1147" s="25">
        <f>VLOOKUP(A1147,Sheet!B$3:G$2921,6,0)</f>
        <v>564.29999999999995</v>
      </c>
      <c r="K1147" s="26" t="e">
        <f t="shared" si="104"/>
        <v>#N/A</v>
      </c>
      <c r="L1147" s="30">
        <f t="shared" si="105"/>
        <v>564.29999999999995</v>
      </c>
      <c r="N1147" t="s">
        <v>5113</v>
      </c>
      <c r="O1147" t="s">
        <v>4220</v>
      </c>
      <c r="P1147" t="s">
        <v>35</v>
      </c>
      <c r="Q1147">
        <v>8</v>
      </c>
      <c r="R1147">
        <v>5289.85</v>
      </c>
      <c r="S1147">
        <v>10579.7</v>
      </c>
      <c r="V1147" t="str">
        <f t="shared" si="106"/>
        <v>С130-376варіант1</v>
      </c>
      <c r="W1147" t="e">
        <f t="shared" si="107"/>
        <v>#N/A</v>
      </c>
      <c r="X1147" t="s">
        <v>4220</v>
      </c>
      <c r="Y1147" s="7" t="s">
        <v>35</v>
      </c>
      <c r="Z1147" s="7">
        <v>8</v>
      </c>
      <c r="AA1147" s="7">
        <v>5289.85</v>
      </c>
      <c r="AB1147" s="37">
        <v>10579.7</v>
      </c>
      <c r="AC1147" s="37">
        <v>10579.7</v>
      </c>
    </row>
    <row r="1148" spans="1:29" x14ac:dyDescent="0.2">
      <c r="A1148" s="5" t="s">
        <v>2203</v>
      </c>
      <c r="B1148" s="21" t="str">
        <f>VLOOKUP(A1148,Sheet!B$3:G$2921,2,0)</f>
        <v>Сифон  M/F L-110 мм "Kaczmarek"</v>
      </c>
      <c r="C1148" s="22" t="str">
        <f>VLOOKUP(A1148,Sheet!B$3:G$2921,3,0)</f>
        <v>шт</v>
      </c>
      <c r="D1148" s="23">
        <v>3</v>
      </c>
      <c r="E1148" s="24" t="e">
        <f>VLOOKUP(A1148,N$3:S$1271,4,FALSE)</f>
        <v>#N/A</v>
      </c>
      <c r="F1148" s="30">
        <f t="shared" si="102"/>
        <v>3</v>
      </c>
      <c r="G1148" s="25">
        <f>VLOOKUP(A1148,Sheet!B$3:G$2921,5,0)</f>
        <v>145.61000000000001</v>
      </c>
      <c r="H1148" s="24" t="e">
        <f>VLOOKUP(A1148,N$3:S$1271,5,FALSE)</f>
        <v>#N/A</v>
      </c>
      <c r="I1148" s="30">
        <f t="shared" si="103"/>
        <v>145.61000000000001</v>
      </c>
      <c r="J1148" s="25">
        <f>VLOOKUP(A1148,Sheet!B$3:G$2921,6,0)</f>
        <v>145.61000000000001</v>
      </c>
      <c r="K1148" s="26" t="e">
        <f t="shared" si="104"/>
        <v>#N/A</v>
      </c>
      <c r="L1148" s="30">
        <f t="shared" si="105"/>
        <v>145.61000000000001</v>
      </c>
      <c r="N1148" t="s">
        <v>5114</v>
      </c>
      <c r="O1148" t="s">
        <v>4221</v>
      </c>
      <c r="P1148" t="s">
        <v>35</v>
      </c>
      <c r="Q1148">
        <v>26</v>
      </c>
      <c r="R1148">
        <v>7234.1</v>
      </c>
      <c r="S1148">
        <v>36170.5</v>
      </c>
      <c r="V1148" t="str">
        <f t="shared" si="106"/>
        <v>С130-376варіант2</v>
      </c>
      <c r="W1148" t="e">
        <f t="shared" si="107"/>
        <v>#N/A</v>
      </c>
      <c r="X1148" t="s">
        <v>4221</v>
      </c>
      <c r="Y1148" s="7" t="s">
        <v>35</v>
      </c>
      <c r="Z1148" s="7">
        <v>26</v>
      </c>
      <c r="AA1148" s="7">
        <v>7234.1</v>
      </c>
      <c r="AB1148" s="37">
        <v>36170.5</v>
      </c>
      <c r="AC1148" s="37">
        <v>36170.5</v>
      </c>
    </row>
    <row r="1149" spans="1:29" x14ac:dyDescent="0.2">
      <c r="A1149" s="14" t="s">
        <v>2703</v>
      </c>
      <c r="B1149" s="21" t="str">
        <f>VLOOKUP(A1149,Sheet!B$3:G$2921,2,0)</f>
        <v>Профільована мембрана Planter standart
ф.ТехноНІКОЛЬ</v>
      </c>
      <c r="C1149" s="22" t="str">
        <f>VLOOKUP(A1149,Sheet!B$3:G$2921,3,0)</f>
        <v>м2</v>
      </c>
      <c r="D1149" s="23">
        <v>64.260000000000005</v>
      </c>
      <c r="E1149" s="24" t="e">
        <f>VLOOKUP(A1149,N$3:S$1271,4,FALSE)</f>
        <v>#N/A</v>
      </c>
      <c r="F1149" s="30">
        <f t="shared" si="102"/>
        <v>64.260000000000005</v>
      </c>
      <c r="G1149" s="25">
        <f>VLOOKUP(A1149,Sheet!B$3:G$2921,5,0)</f>
        <v>48.46</v>
      </c>
      <c r="H1149" s="24" t="e">
        <f>VLOOKUP(A1149,N$3:S$1271,5,FALSE)</f>
        <v>#N/A</v>
      </c>
      <c r="I1149" s="30">
        <f t="shared" si="103"/>
        <v>48.46</v>
      </c>
      <c r="J1149" s="25">
        <f>VLOOKUP(A1149,Sheet!B$3:G$2921,6,0)</f>
        <v>3114.04</v>
      </c>
      <c r="K1149" s="26" t="e">
        <f t="shared" si="104"/>
        <v>#N/A</v>
      </c>
      <c r="L1149" s="30">
        <f t="shared" si="105"/>
        <v>3114.04</v>
      </c>
      <c r="N1149" t="s">
        <v>5115</v>
      </c>
      <c r="O1149" t="s">
        <v>4222</v>
      </c>
      <c r="P1149" t="s">
        <v>35</v>
      </c>
      <c r="Q1149">
        <v>27</v>
      </c>
      <c r="R1149">
        <v>6123.1</v>
      </c>
      <c r="S1149">
        <v>30615.5</v>
      </c>
      <c r="V1149" t="str">
        <f t="shared" si="106"/>
        <v>С130-376варіант3</v>
      </c>
      <c r="W1149" t="e">
        <f t="shared" si="107"/>
        <v>#N/A</v>
      </c>
      <c r="X1149" t="s">
        <v>4222</v>
      </c>
      <c r="Y1149" s="7" t="s">
        <v>35</v>
      </c>
      <c r="Z1149" s="7">
        <v>27</v>
      </c>
      <c r="AA1149" s="7">
        <v>6123.1</v>
      </c>
      <c r="AB1149" s="37">
        <v>30615.5</v>
      </c>
      <c r="AC1149" s="37">
        <v>30615.5</v>
      </c>
    </row>
    <row r="1150" spans="1:29" x14ac:dyDescent="0.2">
      <c r="A1150" s="5" t="s">
        <v>2602</v>
      </c>
      <c r="B1150" s="21" t="str">
        <f>VLOOKUP(A1150,Sheet!B$3:G$2921,2,0)</f>
        <v>Фарба Baumit SilikonColor</v>
      </c>
      <c r="C1150" s="22" t="str">
        <f>VLOOKUP(A1150,Sheet!B$3:G$2921,3,0)</f>
        <v>кг</v>
      </c>
      <c r="D1150" s="23">
        <v>11.295</v>
      </c>
      <c r="E1150" s="24" t="e">
        <f>VLOOKUP(A1150,N$3:S$1271,4,FALSE)</f>
        <v>#N/A</v>
      </c>
      <c r="F1150" s="30">
        <f t="shared" si="102"/>
        <v>11.295</v>
      </c>
      <c r="G1150" s="25">
        <f>VLOOKUP(A1150,Sheet!B$3:G$2921,5,0)</f>
        <v>135.53</v>
      </c>
      <c r="H1150" s="24" t="e">
        <f>VLOOKUP(A1150,N$3:S$1271,5,FALSE)</f>
        <v>#N/A</v>
      </c>
      <c r="I1150" s="30">
        <f t="shared" si="103"/>
        <v>135.53</v>
      </c>
      <c r="J1150" s="25">
        <f>VLOOKUP(A1150,Sheet!B$3:G$2921,6,0)</f>
        <v>1517.2</v>
      </c>
      <c r="K1150" s="26" t="e">
        <f t="shared" si="104"/>
        <v>#N/A</v>
      </c>
      <c r="L1150" s="30">
        <f t="shared" si="105"/>
        <v>1517.2</v>
      </c>
      <c r="N1150" t="s">
        <v>5116</v>
      </c>
      <c r="O1150" t="s">
        <v>4223</v>
      </c>
      <c r="P1150" t="s">
        <v>35</v>
      </c>
      <c r="Q1150">
        <v>5</v>
      </c>
      <c r="R1150">
        <v>13955.65</v>
      </c>
      <c r="S1150">
        <v>69778.25</v>
      </c>
      <c r="V1150" t="str">
        <f t="shared" si="106"/>
        <v>С130-376варіант4</v>
      </c>
      <c r="W1150" t="e">
        <f t="shared" si="107"/>
        <v>#N/A</v>
      </c>
      <c r="X1150" t="s">
        <v>4223</v>
      </c>
      <c r="Y1150" s="7" t="s">
        <v>35</v>
      </c>
      <c r="Z1150" s="7">
        <v>5</v>
      </c>
      <c r="AA1150" s="7">
        <v>13955.65</v>
      </c>
      <c r="AB1150" s="37">
        <v>69778.25</v>
      </c>
      <c r="AC1150" s="37">
        <v>69778.25</v>
      </c>
    </row>
    <row r="1151" spans="1:29" x14ac:dyDescent="0.2">
      <c r="A1151" s="14" t="s">
        <v>671</v>
      </c>
      <c r="B1151" s="21" t="str">
        <f>VLOOKUP(A1151,Sheet!B$3:G$2921,2,0)</f>
        <v>Перевезення грунту до 30 км</v>
      </c>
      <c r="C1151" s="22" t="str">
        <f>VLOOKUP(A1151,Sheet!B$3:G$2921,3,0)</f>
        <v>т</v>
      </c>
      <c r="D1151" s="23">
        <v>2400.4339999999997</v>
      </c>
      <c r="E1151" s="24">
        <f>VLOOKUP(A1151,N$3:S$1271,4,FALSE)</f>
        <v>260.78500000000003</v>
      </c>
      <c r="F1151" s="30">
        <f t="shared" si="102"/>
        <v>2139.6489999999999</v>
      </c>
      <c r="G1151" s="25">
        <f>VLOOKUP(A1151,Sheet!B$3:G$2921,5,0)</f>
        <v>180</v>
      </c>
      <c r="H1151" s="24">
        <f>VLOOKUP(A1151,N$3:S$1271,5,FALSE)</f>
        <v>163.87</v>
      </c>
      <c r="I1151" s="30">
        <f t="shared" si="103"/>
        <v>16.129999999999995</v>
      </c>
      <c r="J1151" s="25">
        <f>VLOOKUP(A1151,Sheet!B$3:G$2921,6,0)</f>
        <v>340712.64</v>
      </c>
      <c r="K1151" s="26">
        <f t="shared" si="104"/>
        <v>18746.73</v>
      </c>
      <c r="L1151" s="30">
        <f t="shared" si="105"/>
        <v>321965.91000000003</v>
      </c>
      <c r="N1151" t="s">
        <v>5117</v>
      </c>
      <c r="O1151" t="s">
        <v>4224</v>
      </c>
      <c r="P1151" t="s">
        <v>35</v>
      </c>
      <c r="Q1151">
        <v>31</v>
      </c>
      <c r="R1151">
        <v>143.46</v>
      </c>
      <c r="S1151">
        <v>4447.26</v>
      </c>
      <c r="V1151" t="str">
        <f t="shared" si="106"/>
        <v>С130-465варіант3</v>
      </c>
      <c r="W1151" t="e">
        <f t="shared" si="107"/>
        <v>#N/A</v>
      </c>
      <c r="X1151" t="s">
        <v>4224</v>
      </c>
      <c r="Y1151" s="7" t="s">
        <v>35</v>
      </c>
      <c r="Z1151" s="7">
        <v>31</v>
      </c>
      <c r="AA1151" s="7">
        <v>143.46</v>
      </c>
      <c r="AB1151" s="37">
        <v>4447.26</v>
      </c>
      <c r="AC1151" s="37">
        <v>4447.26</v>
      </c>
    </row>
    <row r="1152" spans="1:29" x14ac:dyDescent="0.2">
      <c r="A1152" s="5" t="s">
        <v>31</v>
      </c>
      <c r="B1152" s="21" t="str">
        <f>VLOOKUP(A1152,Sheet!B$3:G$2921,2,0)</f>
        <v>Перевезення сміття до 30 км</v>
      </c>
      <c r="C1152" s="22" t="str">
        <f>VLOOKUP(A1152,Sheet!B$3:G$2921,3,0)</f>
        <v>т</v>
      </c>
      <c r="D1152" s="23">
        <v>117.78200000000001</v>
      </c>
      <c r="E1152" s="24">
        <f>VLOOKUP(A1152,N$3:S$1271,4,FALSE)</f>
        <v>268.98</v>
      </c>
      <c r="F1152" s="30">
        <f t="shared" si="102"/>
        <v>-151.19800000000001</v>
      </c>
      <c r="G1152" s="25">
        <f>VLOOKUP(A1152,Sheet!B$3:G$2921,5,0)</f>
        <v>195</v>
      </c>
      <c r="H1152" s="24">
        <f>VLOOKUP(A1152,N$3:S$1271,5,FALSE)</f>
        <v>197.05</v>
      </c>
      <c r="I1152" s="30">
        <f t="shared" si="103"/>
        <v>-2.0500000000000114</v>
      </c>
      <c r="J1152" s="25">
        <f>VLOOKUP(A1152,Sheet!B$3:G$2921,6,0)</f>
        <v>193.05</v>
      </c>
      <c r="K1152" s="26">
        <f t="shared" si="104"/>
        <v>311.33999999999997</v>
      </c>
      <c r="L1152" s="30">
        <f t="shared" si="105"/>
        <v>-118.28999999999996</v>
      </c>
      <c r="N1152" t="s">
        <v>5118</v>
      </c>
      <c r="O1152" t="s">
        <v>4225</v>
      </c>
      <c r="P1152" t="s">
        <v>35</v>
      </c>
      <c r="Q1152">
        <v>6</v>
      </c>
      <c r="R1152">
        <v>1420.8</v>
      </c>
      <c r="S1152">
        <v>8524.7999999999993</v>
      </c>
      <c r="V1152" t="str">
        <f t="shared" si="106"/>
        <v>С130-468варіант13</v>
      </c>
      <c r="W1152" t="e">
        <f t="shared" si="107"/>
        <v>#N/A</v>
      </c>
      <c r="X1152" t="s">
        <v>4225</v>
      </c>
      <c r="Y1152" s="7" t="s">
        <v>35</v>
      </c>
      <c r="Z1152" s="7">
        <v>6</v>
      </c>
      <c r="AA1152" s="7">
        <v>1420.8</v>
      </c>
      <c r="AB1152" s="37">
        <v>8524.7999999999993</v>
      </c>
      <c r="AC1152" s="37">
        <v>8524.7999999999993</v>
      </c>
    </row>
    <row r="1153" spans="1:29" x14ac:dyDescent="0.2">
      <c r="A1153" s="5" t="s">
        <v>2705</v>
      </c>
      <c r="B1153" s="21" t="str">
        <f>VLOOKUP(A1153,Sheet!B$3:G$2921,2,0)</f>
        <v>Улаштування теплоізоляції вертикальних
будівельних конструкцій з дрібноштучних
стінових матеріалів із застосуванням
системи утеплення CERESIT ППС при
товщині плити від 50 мм до 120 мм,
фінішний шар - штукатурка декоратина</v>
      </c>
      <c r="C1153" s="22" t="str">
        <f>VLOOKUP(A1153,Sheet!B$3:G$2921,3,0)</f>
        <v>100м2</v>
      </c>
      <c r="D1153" s="23">
        <v>0.36299999999999999</v>
      </c>
      <c r="E1153" s="24" t="e">
        <f>VLOOKUP(A1153,N$3:S$1271,4,FALSE)</f>
        <v>#N/A</v>
      </c>
      <c r="F1153" s="30">
        <f t="shared" si="102"/>
        <v>0.36299999999999999</v>
      </c>
      <c r="G1153" s="25">
        <f>VLOOKUP(A1153,Sheet!B$3:G$2921,5,0)</f>
        <v>35410.839999999997</v>
      </c>
      <c r="H1153" s="24" t="e">
        <f>VLOOKUP(A1153,N$3:S$1271,5,FALSE)</f>
        <v>#N/A</v>
      </c>
      <c r="I1153" s="30">
        <f t="shared" si="103"/>
        <v>35410.839999999997</v>
      </c>
      <c r="J1153" s="25">
        <f>VLOOKUP(A1153,Sheet!B$3:G$2921,6,0)</f>
        <v>12854.13</v>
      </c>
      <c r="K1153" s="26" t="e">
        <f t="shared" si="104"/>
        <v>#N/A</v>
      </c>
      <c r="L1153" s="30">
        <f t="shared" si="105"/>
        <v>12854.13</v>
      </c>
      <c r="N1153" t="s">
        <v>5119</v>
      </c>
      <c r="O1153" t="s">
        <v>4226</v>
      </c>
      <c r="P1153" t="s">
        <v>35</v>
      </c>
      <c r="Q1153">
        <v>2</v>
      </c>
      <c r="R1153">
        <v>898.52</v>
      </c>
      <c r="S1153">
        <v>1797.04</v>
      </c>
      <c r="V1153" t="str">
        <f t="shared" si="106"/>
        <v>С130-468варіант14</v>
      </c>
      <c r="W1153" t="e">
        <f t="shared" si="107"/>
        <v>#N/A</v>
      </c>
      <c r="X1153" t="s">
        <v>4226</v>
      </c>
      <c r="Y1153" s="7" t="s">
        <v>35</v>
      </c>
      <c r="Z1153" s="7">
        <v>2</v>
      </c>
      <c r="AA1153" s="7">
        <v>898.52</v>
      </c>
      <c r="AB1153" s="37">
        <v>1797.04</v>
      </c>
      <c r="AC1153" s="37">
        <v>1797.04</v>
      </c>
    </row>
    <row r="1154" spans="1:29" x14ac:dyDescent="0.2">
      <c r="J1154" s="15">
        <f>SUM(J3:J1153)</f>
        <v>14618684.159999976</v>
      </c>
      <c r="L1154" s="35">
        <f>SUM(L3:L1153)</f>
        <v>13441651.869999968</v>
      </c>
      <c r="N1154" t="s">
        <v>5120</v>
      </c>
      <c r="O1154" t="s">
        <v>4227</v>
      </c>
      <c r="P1154" t="s">
        <v>35</v>
      </c>
      <c r="Q1154">
        <v>36</v>
      </c>
      <c r="R1154">
        <v>246.16</v>
      </c>
      <c r="S1154">
        <v>3692.4</v>
      </c>
      <c r="V1154" t="str">
        <f t="shared" si="106"/>
        <v>С130-468варіант15</v>
      </c>
      <c r="W1154" t="e">
        <f t="shared" si="107"/>
        <v>#N/A</v>
      </c>
      <c r="X1154" t="s">
        <v>4227</v>
      </c>
      <c r="Y1154" s="7" t="s">
        <v>35</v>
      </c>
      <c r="Z1154" s="7">
        <v>36</v>
      </c>
      <c r="AA1154" s="7">
        <v>246.16</v>
      </c>
      <c r="AB1154" s="37">
        <v>3692.4</v>
      </c>
      <c r="AC1154" s="37">
        <v>3692.4</v>
      </c>
    </row>
    <row r="1155" spans="1:29" x14ac:dyDescent="0.2">
      <c r="N1155" t="s">
        <v>5121</v>
      </c>
      <c r="O1155" t="s">
        <v>4228</v>
      </c>
      <c r="P1155" t="s">
        <v>35</v>
      </c>
      <c r="Q1155">
        <v>87</v>
      </c>
      <c r="R1155">
        <v>157.61000000000001</v>
      </c>
      <c r="S1155">
        <v>2364.15</v>
      </c>
      <c r="V1155" t="str">
        <f t="shared" si="106"/>
        <v>С130-468варіант16</v>
      </c>
      <c r="W1155" t="e">
        <f t="shared" si="107"/>
        <v>#N/A</v>
      </c>
      <c r="X1155" t="s">
        <v>4228</v>
      </c>
      <c r="Y1155" s="7" t="s">
        <v>35</v>
      </c>
      <c r="Z1155" s="7">
        <v>87</v>
      </c>
      <c r="AA1155" s="7">
        <v>157.61000000000001</v>
      </c>
      <c r="AB1155" s="37">
        <v>2364.15</v>
      </c>
      <c r="AC1155" s="37">
        <v>2364.15</v>
      </c>
    </row>
    <row r="1156" spans="1:29" x14ac:dyDescent="0.2">
      <c r="N1156" t="s">
        <v>5122</v>
      </c>
      <c r="O1156" t="s">
        <v>4228</v>
      </c>
      <c r="P1156" t="s">
        <v>35</v>
      </c>
      <c r="Q1156">
        <v>95</v>
      </c>
      <c r="R1156">
        <v>157.61000000000001</v>
      </c>
      <c r="S1156">
        <v>11032.7</v>
      </c>
      <c r="V1156" t="str">
        <f t="shared" ref="V1156:V1219" si="108">IFERROR(VLOOKUP(N1156,A$3:L$1153,1,FALSE),N1156)</f>
        <v>С130-468варіант17</v>
      </c>
      <c r="W1156" t="e">
        <f t="shared" ref="W1156:W1219" si="109">VLOOKUP(N1156,A$3:L$1153,1,FALSE)</f>
        <v>#N/A</v>
      </c>
      <c r="X1156" t="s">
        <v>4228</v>
      </c>
      <c r="Y1156" s="7" t="s">
        <v>35</v>
      </c>
      <c r="Z1156" s="7">
        <v>95</v>
      </c>
      <c r="AA1156" s="7">
        <v>157.61000000000001</v>
      </c>
      <c r="AB1156" s="37">
        <v>11032.7</v>
      </c>
      <c r="AC1156" s="37">
        <v>11032.7</v>
      </c>
    </row>
    <row r="1157" spans="1:29" x14ac:dyDescent="0.2">
      <c r="N1157" t="s">
        <v>5123</v>
      </c>
      <c r="O1157" t="s">
        <v>4229</v>
      </c>
      <c r="P1157" t="s">
        <v>35</v>
      </c>
      <c r="Q1157">
        <v>3</v>
      </c>
      <c r="R1157">
        <v>80.87</v>
      </c>
      <c r="S1157">
        <v>242.61</v>
      </c>
      <c r="V1157" t="str">
        <f t="shared" si="108"/>
        <v>С130-468варіант18</v>
      </c>
      <c r="W1157" t="e">
        <f t="shared" si="109"/>
        <v>#N/A</v>
      </c>
      <c r="X1157" t="s">
        <v>4229</v>
      </c>
      <c r="Y1157" s="7" t="s">
        <v>35</v>
      </c>
      <c r="Z1157" s="7">
        <v>3</v>
      </c>
      <c r="AA1157" s="7">
        <v>80.87</v>
      </c>
      <c r="AB1157" s="37">
        <v>242.61</v>
      </c>
      <c r="AC1157" s="37">
        <v>242.61</v>
      </c>
    </row>
    <row r="1158" spans="1:29" x14ac:dyDescent="0.2">
      <c r="N1158" t="s">
        <v>5124</v>
      </c>
      <c r="O1158" t="s">
        <v>4230</v>
      </c>
      <c r="P1158" t="s">
        <v>35</v>
      </c>
      <c r="Q1158">
        <v>1</v>
      </c>
      <c r="R1158">
        <v>5607.76</v>
      </c>
      <c r="S1158">
        <v>5607.76</v>
      </c>
      <c r="V1158" t="str">
        <f t="shared" si="108"/>
        <v>С130-600-1варіант1</v>
      </c>
      <c r="W1158" t="e">
        <f t="shared" si="109"/>
        <v>#N/A</v>
      </c>
      <c r="X1158" t="s">
        <v>4230</v>
      </c>
      <c r="Y1158" s="7" t="s">
        <v>35</v>
      </c>
      <c r="Z1158" s="7">
        <v>1</v>
      </c>
      <c r="AA1158" s="7">
        <v>5607.76</v>
      </c>
      <c r="AB1158" s="37">
        <v>5607.76</v>
      </c>
      <c r="AC1158" s="37">
        <v>5607.76</v>
      </c>
    </row>
    <row r="1159" spans="1:29" x14ac:dyDescent="0.2">
      <c r="N1159" t="s">
        <v>5125</v>
      </c>
      <c r="O1159" t="s">
        <v>4231</v>
      </c>
      <c r="P1159" t="s">
        <v>35</v>
      </c>
      <c r="Q1159">
        <v>1</v>
      </c>
      <c r="R1159">
        <v>2715.8</v>
      </c>
      <c r="S1159">
        <v>2715.8</v>
      </c>
      <c r="V1159" t="str">
        <f t="shared" si="108"/>
        <v>С130-600-1варіант2</v>
      </c>
      <c r="W1159" t="e">
        <f t="shared" si="109"/>
        <v>#N/A</v>
      </c>
      <c r="X1159" t="s">
        <v>4231</v>
      </c>
      <c r="Y1159" s="7" t="s">
        <v>35</v>
      </c>
      <c r="Z1159" s="7">
        <v>1</v>
      </c>
      <c r="AA1159" s="7">
        <v>2715.8</v>
      </c>
      <c r="AB1159" s="37">
        <v>2715.8</v>
      </c>
      <c r="AC1159" s="37">
        <v>2715.8</v>
      </c>
    </row>
    <row r="1160" spans="1:29" x14ac:dyDescent="0.2">
      <c r="N1160" t="s">
        <v>5126</v>
      </c>
      <c r="O1160" t="s">
        <v>4232</v>
      </c>
      <c r="P1160" t="s">
        <v>35</v>
      </c>
      <c r="Q1160">
        <v>2</v>
      </c>
      <c r="R1160">
        <v>1436.46</v>
      </c>
      <c r="S1160">
        <v>1436.46</v>
      </c>
      <c r="V1160" t="str">
        <f t="shared" si="108"/>
        <v>С130-600-1варіант3</v>
      </c>
      <c r="W1160" t="e">
        <f t="shared" si="109"/>
        <v>#N/A</v>
      </c>
      <c r="X1160" t="s">
        <v>4232</v>
      </c>
      <c r="Y1160" s="7" t="s">
        <v>35</v>
      </c>
      <c r="Z1160" s="7">
        <v>2</v>
      </c>
      <c r="AA1160" s="7">
        <v>1436.46</v>
      </c>
      <c r="AB1160" s="37">
        <v>1436.46</v>
      </c>
      <c r="AC1160" s="37">
        <v>1436.46</v>
      </c>
    </row>
    <row r="1161" spans="1:29" x14ac:dyDescent="0.2">
      <c r="N1161" t="s">
        <v>5127</v>
      </c>
      <c r="O1161" t="s">
        <v>4233</v>
      </c>
      <c r="P1161" t="s">
        <v>35</v>
      </c>
      <c r="Q1161">
        <v>1</v>
      </c>
      <c r="R1161">
        <v>646.59</v>
      </c>
      <c r="S1161">
        <v>646.59</v>
      </c>
      <c r="V1161" t="str">
        <f t="shared" si="108"/>
        <v>С130-600-1варіант4</v>
      </c>
      <c r="W1161" t="e">
        <f t="shared" si="109"/>
        <v>#N/A</v>
      </c>
      <c r="X1161" t="s">
        <v>4233</v>
      </c>
      <c r="Y1161" s="7" t="s">
        <v>35</v>
      </c>
      <c r="Z1161" s="7">
        <v>1</v>
      </c>
      <c r="AA1161" s="7">
        <v>646.59</v>
      </c>
      <c r="AB1161" s="37">
        <v>646.59</v>
      </c>
      <c r="AC1161" s="37">
        <v>646.59</v>
      </c>
    </row>
    <row r="1162" spans="1:29" x14ac:dyDescent="0.2">
      <c r="N1162" t="s">
        <v>5128</v>
      </c>
      <c r="O1162" t="s">
        <v>4234</v>
      </c>
      <c r="P1162" t="s">
        <v>35</v>
      </c>
      <c r="Q1162">
        <v>1</v>
      </c>
      <c r="R1162">
        <v>471.5</v>
      </c>
      <c r="S1162">
        <v>471.5</v>
      </c>
      <c r="V1162" t="str">
        <f t="shared" si="108"/>
        <v>С130-600-1варіант5</v>
      </c>
      <c r="W1162" t="e">
        <f t="shared" si="109"/>
        <v>#N/A</v>
      </c>
      <c r="X1162" t="s">
        <v>4234</v>
      </c>
      <c r="Y1162" s="7" t="s">
        <v>35</v>
      </c>
      <c r="Z1162" s="7">
        <v>1</v>
      </c>
      <c r="AA1162" s="7">
        <v>471.5</v>
      </c>
      <c r="AB1162" s="37">
        <v>471.5</v>
      </c>
      <c r="AC1162" s="37">
        <v>471.5</v>
      </c>
    </row>
    <row r="1163" spans="1:29" x14ac:dyDescent="0.2">
      <c r="N1163" t="s">
        <v>5129</v>
      </c>
      <c r="O1163" t="s">
        <v>4235</v>
      </c>
      <c r="P1163" t="s">
        <v>35</v>
      </c>
      <c r="Q1163">
        <v>4</v>
      </c>
      <c r="R1163">
        <v>10832</v>
      </c>
      <c r="S1163">
        <v>10832</v>
      </c>
      <c r="V1163" t="str">
        <f t="shared" si="108"/>
        <v>С130-62варіант1</v>
      </c>
      <c r="W1163" t="e">
        <f t="shared" si="109"/>
        <v>#N/A</v>
      </c>
      <c r="X1163" t="s">
        <v>4235</v>
      </c>
      <c r="Y1163" s="7" t="s">
        <v>35</v>
      </c>
      <c r="Z1163" s="7">
        <v>4</v>
      </c>
      <c r="AA1163" s="7">
        <v>10832</v>
      </c>
      <c r="AB1163" s="37">
        <v>10832</v>
      </c>
      <c r="AC1163" s="37">
        <v>10832</v>
      </c>
    </row>
    <row r="1164" spans="1:29" x14ac:dyDescent="0.2">
      <c r="N1164" t="s">
        <v>5130</v>
      </c>
      <c r="O1164" t="s">
        <v>4236</v>
      </c>
      <c r="P1164" t="s">
        <v>35</v>
      </c>
      <c r="Q1164">
        <v>2</v>
      </c>
      <c r="R1164">
        <v>6624.5</v>
      </c>
      <c r="S1164">
        <v>6624.5</v>
      </c>
      <c r="V1164" t="str">
        <f t="shared" si="108"/>
        <v>С130-62варіант2</v>
      </c>
      <c r="W1164" t="e">
        <f t="shared" si="109"/>
        <v>#N/A</v>
      </c>
      <c r="X1164" t="s">
        <v>4236</v>
      </c>
      <c r="Y1164" s="7" t="s">
        <v>35</v>
      </c>
      <c r="Z1164" s="7">
        <v>2</v>
      </c>
      <c r="AA1164" s="7">
        <v>6624.5</v>
      </c>
      <c r="AB1164" s="37">
        <v>6624.5</v>
      </c>
      <c r="AC1164" s="37">
        <v>6624.5</v>
      </c>
    </row>
    <row r="1165" spans="1:29" x14ac:dyDescent="0.2">
      <c r="N1165" t="s">
        <v>5131</v>
      </c>
      <c r="O1165" t="s">
        <v>4237</v>
      </c>
      <c r="P1165" t="s">
        <v>35</v>
      </c>
      <c r="Q1165">
        <v>1</v>
      </c>
      <c r="R1165">
        <v>15600.5</v>
      </c>
      <c r="S1165">
        <v>15600.5</v>
      </c>
      <c r="V1165" t="str">
        <f t="shared" si="108"/>
        <v>С130-62варіант3</v>
      </c>
      <c r="W1165" t="e">
        <f t="shared" si="109"/>
        <v>#N/A</v>
      </c>
      <c r="X1165" t="s">
        <v>4237</v>
      </c>
      <c r="Y1165" s="7" t="s">
        <v>35</v>
      </c>
      <c r="Z1165" s="7">
        <v>1</v>
      </c>
      <c r="AA1165" s="7">
        <v>15600.5</v>
      </c>
      <c r="AB1165" s="37">
        <v>15600.5</v>
      </c>
      <c r="AC1165" s="37">
        <v>15600.5</v>
      </c>
    </row>
    <row r="1166" spans="1:29" x14ac:dyDescent="0.2">
      <c r="N1166" t="s">
        <v>5132</v>
      </c>
      <c r="O1166" t="s">
        <v>4238</v>
      </c>
      <c r="P1166" t="s">
        <v>35</v>
      </c>
      <c r="Q1166">
        <v>1</v>
      </c>
      <c r="R1166">
        <v>10944.2</v>
      </c>
      <c r="S1166">
        <v>10944.2</v>
      </c>
      <c r="V1166" t="str">
        <f t="shared" si="108"/>
        <v>С130-62варіант4</v>
      </c>
      <c r="W1166" t="e">
        <f t="shared" si="109"/>
        <v>#N/A</v>
      </c>
      <c r="X1166" t="s">
        <v>4238</v>
      </c>
      <c r="Y1166" s="7" t="s">
        <v>35</v>
      </c>
      <c r="Z1166" s="7">
        <v>1</v>
      </c>
      <c r="AA1166" s="7">
        <v>10944.2</v>
      </c>
      <c r="AB1166" s="37">
        <v>10944.2</v>
      </c>
      <c r="AC1166" s="37">
        <v>10944.2</v>
      </c>
    </row>
    <row r="1167" spans="1:29" x14ac:dyDescent="0.2">
      <c r="N1167" t="s">
        <v>5133</v>
      </c>
      <c r="O1167" t="s">
        <v>4239</v>
      </c>
      <c r="P1167" t="s">
        <v>260</v>
      </c>
      <c r="Q1167">
        <v>14</v>
      </c>
      <c r="R1167">
        <v>223.9</v>
      </c>
      <c r="S1167">
        <v>3134.6</v>
      </c>
      <c r="V1167" t="str">
        <f t="shared" si="108"/>
        <v>С130-635варіант3</v>
      </c>
      <c r="W1167" t="e">
        <f t="shared" si="109"/>
        <v>#N/A</v>
      </c>
      <c r="X1167" t="s">
        <v>4239</v>
      </c>
      <c r="Y1167" s="7" t="s">
        <v>260</v>
      </c>
      <c r="Z1167" s="7">
        <v>14</v>
      </c>
      <c r="AA1167" s="7">
        <v>223.9</v>
      </c>
      <c r="AB1167" s="37">
        <v>3134.6</v>
      </c>
      <c r="AC1167" s="37">
        <v>3134.6</v>
      </c>
    </row>
    <row r="1168" spans="1:29" x14ac:dyDescent="0.2">
      <c r="N1168" t="s">
        <v>2267</v>
      </c>
      <c r="O1168" t="s">
        <v>4240</v>
      </c>
      <c r="P1168" t="s">
        <v>48</v>
      </c>
      <c r="Q1168">
        <v>11.56</v>
      </c>
      <c r="R1168">
        <v>683.04</v>
      </c>
      <c r="S1168">
        <v>382.5</v>
      </c>
      <c r="V1168" s="33" t="str">
        <f t="shared" si="108"/>
        <v>С1421-10634</v>
      </c>
      <c r="W1168" s="33" t="str">
        <f t="shared" si="109"/>
        <v>С1421-10634</v>
      </c>
      <c r="X1168" s="33" t="s">
        <v>4240</v>
      </c>
      <c r="Y1168" s="34" t="s">
        <v>48</v>
      </c>
      <c r="Z1168" s="34">
        <v>11.56</v>
      </c>
      <c r="AA1168" s="34">
        <v>683.04</v>
      </c>
      <c r="AB1168" s="34">
        <v>382.5</v>
      </c>
      <c r="AC1168" s="34">
        <v>0</v>
      </c>
    </row>
    <row r="1169" spans="14:29" x14ac:dyDescent="0.2">
      <c r="N1169" t="s">
        <v>3076</v>
      </c>
      <c r="O1169" t="s">
        <v>4241</v>
      </c>
      <c r="P1169" t="s">
        <v>48</v>
      </c>
      <c r="Q1169">
        <v>12.074999999999999</v>
      </c>
      <c r="R1169">
        <v>1275</v>
      </c>
      <c r="S1169">
        <v>15395.63</v>
      </c>
      <c r="V1169" t="str">
        <f t="shared" si="108"/>
        <v>С1421-9462</v>
      </c>
      <c r="W1169" t="e">
        <f t="shared" si="109"/>
        <v>#N/A</v>
      </c>
      <c r="X1169" t="s">
        <v>4241</v>
      </c>
      <c r="Y1169" s="7" t="s">
        <v>48</v>
      </c>
      <c r="Z1169" s="7">
        <v>12.074999999999999</v>
      </c>
      <c r="AA1169" s="7">
        <v>1275</v>
      </c>
      <c r="AB1169" s="37">
        <v>15395.63</v>
      </c>
      <c r="AC1169" s="37">
        <v>15395.63</v>
      </c>
    </row>
    <row r="1170" spans="14:29" x14ac:dyDescent="0.2">
      <c r="N1170" t="s">
        <v>5134</v>
      </c>
      <c r="O1170" t="s">
        <v>4242</v>
      </c>
      <c r="P1170" t="s">
        <v>21</v>
      </c>
      <c r="Q1170">
        <v>11.811</v>
      </c>
      <c r="R1170">
        <v>3247.56</v>
      </c>
      <c r="S1170">
        <v>38356.93</v>
      </c>
      <c r="V1170" t="str">
        <f t="shared" si="108"/>
        <v>С1421-9551-1варіант1</v>
      </c>
      <c r="W1170" t="e">
        <f t="shared" si="109"/>
        <v>#N/A</v>
      </c>
      <c r="X1170" t="s">
        <v>4242</v>
      </c>
      <c r="Y1170" s="7" t="s">
        <v>21</v>
      </c>
      <c r="Z1170" s="7">
        <v>11.811</v>
      </c>
      <c r="AA1170" s="7">
        <v>3247.56</v>
      </c>
      <c r="AB1170" s="37">
        <v>38356.93</v>
      </c>
      <c r="AC1170" s="37">
        <v>38356.93</v>
      </c>
    </row>
    <row r="1171" spans="14:29" x14ac:dyDescent="0.2">
      <c r="N1171" t="s">
        <v>5135</v>
      </c>
      <c r="O1171" t="s">
        <v>4243</v>
      </c>
      <c r="P1171" t="s">
        <v>48</v>
      </c>
      <c r="Q1171">
        <v>65.941400000000002</v>
      </c>
      <c r="R1171">
        <v>1447.73</v>
      </c>
      <c r="S1171">
        <v>95465.34</v>
      </c>
      <c r="V1171" t="str">
        <f t="shared" si="108"/>
        <v>С1421-9656-3варіант1</v>
      </c>
      <c r="W1171" t="e">
        <f t="shared" si="109"/>
        <v>#N/A</v>
      </c>
      <c r="X1171" t="s">
        <v>4243</v>
      </c>
      <c r="Y1171" s="7" t="s">
        <v>48</v>
      </c>
      <c r="Z1171" s="7">
        <v>65.941400000000002</v>
      </c>
      <c r="AA1171" s="7">
        <v>1447.73</v>
      </c>
      <c r="AB1171" s="37">
        <v>95465.34</v>
      </c>
      <c r="AC1171" s="37">
        <v>95465.34</v>
      </c>
    </row>
    <row r="1172" spans="14:29" x14ac:dyDescent="0.2">
      <c r="N1172" t="s">
        <v>3077</v>
      </c>
      <c r="O1172" t="s">
        <v>4244</v>
      </c>
      <c r="P1172" t="s">
        <v>1558</v>
      </c>
      <c r="Q1172">
        <v>12.880699999999999</v>
      </c>
      <c r="R1172">
        <v>7743.3</v>
      </c>
      <c r="S1172">
        <v>88271.29</v>
      </c>
      <c r="V1172" t="str">
        <f t="shared" si="108"/>
        <v>С1422-11065</v>
      </c>
      <c r="W1172" t="e">
        <f t="shared" si="109"/>
        <v>#N/A</v>
      </c>
      <c r="X1172" t="s">
        <v>4244</v>
      </c>
      <c r="Y1172" s="7" t="s">
        <v>1558</v>
      </c>
      <c r="Z1172" s="7">
        <v>12.880699999999999</v>
      </c>
      <c r="AA1172" s="7">
        <v>7743.3</v>
      </c>
      <c r="AB1172" s="37">
        <v>88271.29</v>
      </c>
      <c r="AC1172" s="37">
        <v>88271.29</v>
      </c>
    </row>
    <row r="1173" spans="14:29" x14ac:dyDescent="0.2">
      <c r="N1173" t="s">
        <v>3078</v>
      </c>
      <c r="O1173" t="s">
        <v>4245</v>
      </c>
      <c r="P1173" t="s">
        <v>48</v>
      </c>
      <c r="Q1173">
        <v>2.9435000000000002</v>
      </c>
      <c r="R1173">
        <v>3672</v>
      </c>
      <c r="S1173">
        <v>10808.53</v>
      </c>
      <c r="V1173" t="str">
        <f t="shared" si="108"/>
        <v>С1424-11603</v>
      </c>
      <c r="W1173" t="e">
        <f t="shared" si="109"/>
        <v>#N/A</v>
      </c>
      <c r="X1173" t="s">
        <v>4245</v>
      </c>
      <c r="Y1173" s="7" t="s">
        <v>48</v>
      </c>
      <c r="Z1173" s="7">
        <v>2.9435000000000002</v>
      </c>
      <c r="AA1173" s="7">
        <v>3672</v>
      </c>
      <c r="AB1173" s="37">
        <v>10808.53</v>
      </c>
      <c r="AC1173" s="37">
        <v>10808.53</v>
      </c>
    </row>
    <row r="1174" spans="14:29" x14ac:dyDescent="0.2">
      <c r="N1174" t="s">
        <v>3079</v>
      </c>
      <c r="O1174" t="s">
        <v>4246</v>
      </c>
      <c r="P1174" t="s">
        <v>48</v>
      </c>
      <c r="Q1174">
        <v>177.625</v>
      </c>
      <c r="R1174">
        <v>3672</v>
      </c>
      <c r="S1174">
        <v>93177</v>
      </c>
      <c r="V1174" t="str">
        <f t="shared" si="108"/>
        <v>С1424-11615</v>
      </c>
      <c r="W1174" t="e">
        <f t="shared" si="109"/>
        <v>#N/A</v>
      </c>
      <c r="X1174" t="s">
        <v>4246</v>
      </c>
      <c r="Y1174" s="7" t="s">
        <v>48</v>
      </c>
      <c r="Z1174" s="7">
        <v>177.625</v>
      </c>
      <c r="AA1174" s="7">
        <v>3672</v>
      </c>
      <c r="AB1174" s="37">
        <v>93177</v>
      </c>
      <c r="AC1174" s="37">
        <v>93177</v>
      </c>
    </row>
    <row r="1175" spans="14:29" x14ac:dyDescent="0.2">
      <c r="N1175" t="s">
        <v>3080</v>
      </c>
      <c r="O1175" t="s">
        <v>4247</v>
      </c>
      <c r="P1175" t="s">
        <v>48</v>
      </c>
      <c r="Q1175">
        <v>7.8555199999999994</v>
      </c>
      <c r="R1175">
        <v>2590.37</v>
      </c>
      <c r="S1175">
        <v>17941.939999999999</v>
      </c>
      <c r="V1175" t="str">
        <f t="shared" si="108"/>
        <v>С1425-11683</v>
      </c>
      <c r="W1175" t="e">
        <f t="shared" si="109"/>
        <v>#N/A</v>
      </c>
      <c r="X1175" t="s">
        <v>4247</v>
      </c>
      <c r="Y1175" s="7" t="s">
        <v>48</v>
      </c>
      <c r="Z1175" s="7">
        <v>7.8555199999999994</v>
      </c>
      <c r="AA1175" s="7">
        <v>2590.37</v>
      </c>
      <c r="AB1175" s="37">
        <v>17941.939999999999</v>
      </c>
      <c r="AC1175" s="37">
        <v>17941.939999999999</v>
      </c>
    </row>
    <row r="1176" spans="14:29" x14ac:dyDescent="0.2">
      <c r="N1176" t="s">
        <v>5136</v>
      </c>
      <c r="O1176" t="s">
        <v>4248</v>
      </c>
      <c r="P1176" t="s">
        <v>48</v>
      </c>
      <c r="Q1176">
        <v>1.256</v>
      </c>
      <c r="R1176">
        <v>2510.5</v>
      </c>
      <c r="S1176">
        <v>3153.19</v>
      </c>
      <c r="V1176" t="str">
        <f t="shared" si="108"/>
        <v>С1427-11804варіант1</v>
      </c>
      <c r="W1176" t="e">
        <f t="shared" si="109"/>
        <v>#N/A</v>
      </c>
      <c r="X1176" t="s">
        <v>4248</v>
      </c>
      <c r="Y1176" s="7" t="s">
        <v>48</v>
      </c>
      <c r="Z1176" s="7">
        <v>1.256</v>
      </c>
      <c r="AA1176" s="7">
        <v>2510.5</v>
      </c>
      <c r="AB1176" s="37">
        <v>3153.19</v>
      </c>
      <c r="AC1176" s="37">
        <v>3153.19</v>
      </c>
    </row>
    <row r="1177" spans="14:29" x14ac:dyDescent="0.2">
      <c r="N1177" t="s">
        <v>594</v>
      </c>
      <c r="O1177" t="s">
        <v>4249</v>
      </c>
      <c r="P1177" t="s">
        <v>60</v>
      </c>
      <c r="Q1177">
        <v>23.52</v>
      </c>
      <c r="R1177">
        <v>52.86</v>
      </c>
      <c r="S1177">
        <v>788.15</v>
      </c>
      <c r="V1177" s="33" t="str">
        <f t="shared" si="108"/>
        <v>С1428-11867</v>
      </c>
      <c r="W1177" s="33" t="str">
        <f t="shared" si="109"/>
        <v>С1428-11867</v>
      </c>
      <c r="X1177" s="33" t="s">
        <v>4249</v>
      </c>
      <c r="Y1177" s="34" t="s">
        <v>60</v>
      </c>
      <c r="Z1177" s="34">
        <v>23.52</v>
      </c>
      <c r="AA1177" s="34">
        <v>52.86</v>
      </c>
      <c r="AB1177" s="34">
        <v>788.15</v>
      </c>
      <c r="AC1177" s="34">
        <v>0</v>
      </c>
    </row>
    <row r="1178" spans="14:29" x14ac:dyDescent="0.2">
      <c r="N1178" t="s">
        <v>5137</v>
      </c>
      <c r="O1178" t="s">
        <v>4250</v>
      </c>
      <c r="P1178" t="s">
        <v>60</v>
      </c>
      <c r="Q1178">
        <v>2</v>
      </c>
      <c r="R1178">
        <v>52.86</v>
      </c>
      <c r="S1178">
        <v>105.72</v>
      </c>
      <c r="V1178" t="str">
        <f t="shared" si="108"/>
        <v>С1428-11867варіант1</v>
      </c>
      <c r="W1178" t="e">
        <f t="shared" si="109"/>
        <v>#N/A</v>
      </c>
      <c r="X1178" t="s">
        <v>4250</v>
      </c>
      <c r="Y1178" s="7" t="s">
        <v>60</v>
      </c>
      <c r="Z1178" s="7">
        <v>2</v>
      </c>
      <c r="AA1178" s="7">
        <v>52.86</v>
      </c>
      <c r="AB1178" s="37">
        <v>105.72</v>
      </c>
      <c r="AC1178" s="37">
        <v>105.72</v>
      </c>
    </row>
    <row r="1179" spans="14:29" x14ac:dyDescent="0.2">
      <c r="N1179" t="s">
        <v>5138</v>
      </c>
      <c r="O1179" t="s">
        <v>4251</v>
      </c>
      <c r="P1179" t="s">
        <v>60</v>
      </c>
      <c r="Q1179">
        <v>2100</v>
      </c>
      <c r="R1179">
        <v>88.68</v>
      </c>
      <c r="S1179">
        <v>186227.85</v>
      </c>
      <c r="V1179" t="str">
        <f t="shared" si="108"/>
        <v>С1428-11867варіант2</v>
      </c>
      <c r="W1179" t="e">
        <f t="shared" si="109"/>
        <v>#N/A</v>
      </c>
      <c r="X1179" t="s">
        <v>4251</v>
      </c>
      <c r="Y1179" s="7" t="s">
        <v>60</v>
      </c>
      <c r="Z1179" s="7">
        <v>2100</v>
      </c>
      <c r="AA1179" s="7">
        <v>88.68</v>
      </c>
      <c r="AB1179" s="37">
        <v>186227.85</v>
      </c>
      <c r="AC1179" s="37">
        <v>186227.85</v>
      </c>
    </row>
    <row r="1180" spans="14:29" x14ac:dyDescent="0.2">
      <c r="N1180" t="s">
        <v>5139</v>
      </c>
      <c r="O1180" t="s">
        <v>4251</v>
      </c>
      <c r="P1180" t="s">
        <v>60</v>
      </c>
      <c r="Q1180">
        <v>1229.6500000000001</v>
      </c>
      <c r="R1180">
        <v>73.8</v>
      </c>
      <c r="S1180">
        <v>90696.12</v>
      </c>
      <c r="V1180" t="str">
        <f t="shared" si="108"/>
        <v>С1428-11867варіант3</v>
      </c>
      <c r="W1180" t="e">
        <f t="shared" si="109"/>
        <v>#N/A</v>
      </c>
      <c r="X1180" t="s">
        <v>4251</v>
      </c>
      <c r="Y1180" s="7" t="s">
        <v>60</v>
      </c>
      <c r="Z1180" s="7">
        <v>1229.6500000000001</v>
      </c>
      <c r="AA1180" s="7">
        <v>73.8</v>
      </c>
      <c r="AB1180" s="37">
        <v>90696.12</v>
      </c>
      <c r="AC1180" s="37">
        <v>90696.12</v>
      </c>
    </row>
    <row r="1181" spans="14:29" x14ac:dyDescent="0.2">
      <c r="N1181" t="s">
        <v>3081</v>
      </c>
      <c r="O1181" t="s">
        <v>4252</v>
      </c>
      <c r="P1181" t="s">
        <v>35</v>
      </c>
      <c r="Q1181">
        <v>1</v>
      </c>
      <c r="R1181">
        <v>305600</v>
      </c>
      <c r="S1181">
        <v>305600</v>
      </c>
      <c r="V1181" t="str">
        <f t="shared" si="108"/>
        <v>С1514-1</v>
      </c>
      <c r="W1181" t="e">
        <f t="shared" si="109"/>
        <v>#N/A</v>
      </c>
      <c r="X1181" t="s">
        <v>4252</v>
      </c>
      <c r="Y1181" s="7" t="s">
        <v>35</v>
      </c>
      <c r="Z1181" s="7">
        <v>1</v>
      </c>
      <c r="AA1181" s="7">
        <v>305600</v>
      </c>
      <c r="AB1181" s="37">
        <v>305600</v>
      </c>
      <c r="AC1181" s="37">
        <v>305600</v>
      </c>
    </row>
    <row r="1182" spans="14:29" x14ac:dyDescent="0.2">
      <c r="N1182" t="s">
        <v>5140</v>
      </c>
      <c r="O1182" t="s">
        <v>4253</v>
      </c>
      <c r="P1182" t="s">
        <v>793</v>
      </c>
      <c r="Q1182">
        <v>1.2000000000000002</v>
      </c>
      <c r="R1182">
        <v>67.540000000000006</v>
      </c>
      <c r="S1182">
        <v>40.520000000000003</v>
      </c>
      <c r="V1182" t="str">
        <f t="shared" si="108"/>
        <v>С1530-150варіант2</v>
      </c>
      <c r="W1182" t="e">
        <f t="shared" si="109"/>
        <v>#N/A</v>
      </c>
      <c r="X1182" t="s">
        <v>4253</v>
      </c>
      <c r="Y1182" s="7" t="s">
        <v>793</v>
      </c>
      <c r="Z1182" s="7">
        <v>1.2000000000000002</v>
      </c>
      <c r="AA1182" s="7">
        <v>67.540000000000006</v>
      </c>
      <c r="AB1182" s="37">
        <v>40.520000000000003</v>
      </c>
      <c r="AC1182" s="37">
        <v>40.520000000000003</v>
      </c>
    </row>
    <row r="1183" spans="14:29" x14ac:dyDescent="0.2">
      <c r="N1183" t="s">
        <v>5141</v>
      </c>
      <c r="O1183" t="s">
        <v>4254</v>
      </c>
      <c r="P1183" t="s">
        <v>793</v>
      </c>
      <c r="Q1183">
        <v>0.8</v>
      </c>
      <c r="R1183">
        <v>151.82</v>
      </c>
      <c r="S1183">
        <v>60.73</v>
      </c>
      <c r="V1183" t="str">
        <f t="shared" si="108"/>
        <v>С1530-151варіант2</v>
      </c>
      <c r="W1183" t="e">
        <f t="shared" si="109"/>
        <v>#N/A</v>
      </c>
      <c r="X1183" t="s">
        <v>4254</v>
      </c>
      <c r="Y1183" s="7" t="s">
        <v>793</v>
      </c>
      <c r="Z1183" s="7">
        <v>0.8</v>
      </c>
      <c r="AA1183" s="7">
        <v>151.82</v>
      </c>
      <c r="AB1183" s="37">
        <v>60.73</v>
      </c>
      <c r="AC1183" s="37">
        <v>60.73</v>
      </c>
    </row>
    <row r="1184" spans="14:29" x14ac:dyDescent="0.2">
      <c r="N1184" t="s">
        <v>5142</v>
      </c>
      <c r="O1184" t="s">
        <v>4255</v>
      </c>
      <c r="P1184" t="s">
        <v>793</v>
      </c>
      <c r="Q1184">
        <v>0.30000000000000004</v>
      </c>
      <c r="R1184">
        <v>131.55000000000001</v>
      </c>
      <c r="S1184">
        <v>26.31</v>
      </c>
      <c r="V1184" t="str">
        <f t="shared" si="108"/>
        <v>С1530-152варіант2</v>
      </c>
      <c r="W1184" t="e">
        <f t="shared" si="109"/>
        <v>#N/A</v>
      </c>
      <c r="X1184" t="s">
        <v>4255</v>
      </c>
      <c r="Y1184" s="7" t="s">
        <v>793</v>
      </c>
      <c r="Z1184" s="7">
        <v>0.30000000000000004</v>
      </c>
      <c r="AA1184" s="7">
        <v>131.55000000000001</v>
      </c>
      <c r="AB1184" s="37">
        <v>26.31</v>
      </c>
      <c r="AC1184" s="37">
        <v>26.31</v>
      </c>
    </row>
    <row r="1185" spans="14:29" x14ac:dyDescent="0.2">
      <c r="N1185" t="s">
        <v>5143</v>
      </c>
      <c r="O1185" t="s">
        <v>4256</v>
      </c>
      <c r="P1185" t="s">
        <v>793</v>
      </c>
      <c r="Q1185">
        <v>0.30000000000000004</v>
      </c>
      <c r="R1185">
        <v>169.29</v>
      </c>
      <c r="S1185">
        <v>16.93</v>
      </c>
      <c r="V1185" t="str">
        <f t="shared" si="108"/>
        <v>С1530-152варіант3</v>
      </c>
      <c r="W1185" t="e">
        <f t="shared" si="109"/>
        <v>#N/A</v>
      </c>
      <c r="X1185" t="s">
        <v>4256</v>
      </c>
      <c r="Y1185" s="7" t="s">
        <v>793</v>
      </c>
      <c r="Z1185" s="7">
        <v>0.30000000000000004</v>
      </c>
      <c r="AA1185" s="7">
        <v>169.29</v>
      </c>
      <c r="AB1185" s="37">
        <v>16.93</v>
      </c>
      <c r="AC1185" s="37">
        <v>16.93</v>
      </c>
    </row>
    <row r="1186" spans="14:29" x14ac:dyDescent="0.2">
      <c r="N1186" t="s">
        <v>5144</v>
      </c>
      <c r="O1186" t="s">
        <v>4257</v>
      </c>
      <c r="P1186" t="s">
        <v>793</v>
      </c>
      <c r="Q1186">
        <v>0.1</v>
      </c>
      <c r="R1186">
        <v>354.15</v>
      </c>
      <c r="S1186">
        <v>35.42</v>
      </c>
      <c r="V1186" t="str">
        <f t="shared" si="108"/>
        <v>С1530-154варіант2</v>
      </c>
      <c r="W1186" t="e">
        <f t="shared" si="109"/>
        <v>#N/A</v>
      </c>
      <c r="X1186" t="s">
        <v>4257</v>
      </c>
      <c r="Y1186" s="7" t="s">
        <v>793</v>
      </c>
      <c r="Z1186" s="7">
        <v>0.1</v>
      </c>
      <c r="AA1186" s="7">
        <v>354.15</v>
      </c>
      <c r="AB1186" s="37">
        <v>35.42</v>
      </c>
      <c r="AC1186" s="37">
        <v>35.42</v>
      </c>
    </row>
    <row r="1187" spans="14:29" x14ac:dyDescent="0.2">
      <c r="N1187" t="s">
        <v>5145</v>
      </c>
      <c r="O1187" t="s">
        <v>4258</v>
      </c>
      <c r="P1187" t="s">
        <v>793</v>
      </c>
      <c r="Q1187">
        <v>4.0999999999999996</v>
      </c>
      <c r="R1187">
        <v>553.55999999999995</v>
      </c>
      <c r="S1187">
        <v>2269.6</v>
      </c>
      <c r="V1187" t="str">
        <f t="shared" si="108"/>
        <v>С1530-155варіант1</v>
      </c>
      <c r="W1187" t="e">
        <f t="shared" si="109"/>
        <v>#N/A</v>
      </c>
      <c r="X1187" t="s">
        <v>4258</v>
      </c>
      <c r="Y1187" s="7" t="s">
        <v>793</v>
      </c>
      <c r="Z1187" s="7">
        <v>4.0999999999999996</v>
      </c>
      <c r="AA1187" s="7">
        <v>553.55999999999995</v>
      </c>
      <c r="AB1187" s="37">
        <v>2269.6</v>
      </c>
      <c r="AC1187" s="37">
        <v>2269.6</v>
      </c>
    </row>
    <row r="1188" spans="14:29" x14ac:dyDescent="0.2">
      <c r="N1188" t="s">
        <v>5146</v>
      </c>
      <c r="O1188" t="s">
        <v>4259</v>
      </c>
      <c r="P1188" t="s">
        <v>793</v>
      </c>
      <c r="Q1188">
        <v>0.2</v>
      </c>
      <c r="R1188">
        <v>863.13</v>
      </c>
      <c r="S1188">
        <v>172.63</v>
      </c>
      <c r="V1188" t="str">
        <f t="shared" si="108"/>
        <v>С1530-155варіант5</v>
      </c>
      <c r="W1188" t="e">
        <f t="shared" si="109"/>
        <v>#N/A</v>
      </c>
      <c r="X1188" t="s">
        <v>4259</v>
      </c>
      <c r="Y1188" s="7" t="s">
        <v>793</v>
      </c>
      <c r="Z1188" s="7">
        <v>0.2</v>
      </c>
      <c r="AA1188" s="7">
        <v>863.13</v>
      </c>
      <c r="AB1188" s="37">
        <v>172.63</v>
      </c>
      <c r="AC1188" s="37">
        <v>172.63</v>
      </c>
    </row>
    <row r="1189" spans="14:29" x14ac:dyDescent="0.2">
      <c r="N1189" t="s">
        <v>5147</v>
      </c>
      <c r="O1189" t="s">
        <v>4260</v>
      </c>
      <c r="P1189" t="s">
        <v>793</v>
      </c>
      <c r="Q1189">
        <v>0.2</v>
      </c>
      <c r="R1189">
        <v>2912.42</v>
      </c>
      <c r="S1189">
        <v>582.48</v>
      </c>
      <c r="V1189" t="str">
        <f t="shared" si="108"/>
        <v>С1530-155варіант6</v>
      </c>
      <c r="W1189" t="e">
        <f t="shared" si="109"/>
        <v>#N/A</v>
      </c>
      <c r="X1189" t="s">
        <v>4260</v>
      </c>
      <c r="Y1189" s="7" t="s">
        <v>793</v>
      </c>
      <c r="Z1189" s="7">
        <v>0.2</v>
      </c>
      <c r="AA1189" s="7">
        <v>2912.42</v>
      </c>
      <c r="AB1189" s="37">
        <v>582.48</v>
      </c>
      <c r="AC1189" s="37">
        <v>582.48</v>
      </c>
    </row>
    <row r="1190" spans="14:29" x14ac:dyDescent="0.2">
      <c r="N1190" t="s">
        <v>5148</v>
      </c>
      <c r="O1190" t="s">
        <v>4261</v>
      </c>
      <c r="P1190" t="s">
        <v>793</v>
      </c>
      <c r="Q1190">
        <v>0.4</v>
      </c>
      <c r="R1190">
        <v>3149.57</v>
      </c>
      <c r="S1190">
        <v>1259.83</v>
      </c>
      <c r="V1190" t="str">
        <f t="shared" si="108"/>
        <v>С1530-155варіант7</v>
      </c>
      <c r="W1190" t="e">
        <f t="shared" si="109"/>
        <v>#N/A</v>
      </c>
      <c r="X1190" t="s">
        <v>4261</v>
      </c>
      <c r="Y1190" s="7" t="s">
        <v>793</v>
      </c>
      <c r="Z1190" s="7">
        <v>0.4</v>
      </c>
      <c r="AA1190" s="7">
        <v>3149.57</v>
      </c>
      <c r="AB1190" s="37">
        <v>1259.83</v>
      </c>
      <c r="AC1190" s="37">
        <v>1259.83</v>
      </c>
    </row>
    <row r="1191" spans="14:29" x14ac:dyDescent="0.2">
      <c r="N1191" t="s">
        <v>5149</v>
      </c>
      <c r="O1191" t="s">
        <v>4262</v>
      </c>
      <c r="P1191" t="s">
        <v>793</v>
      </c>
      <c r="Q1191">
        <v>0.1</v>
      </c>
      <c r="R1191">
        <v>805.66</v>
      </c>
      <c r="S1191">
        <v>80.569999999999993</v>
      </c>
      <c r="V1191" t="str">
        <f t="shared" si="108"/>
        <v>С1530-157варіант2</v>
      </c>
      <c r="W1191" t="e">
        <f t="shared" si="109"/>
        <v>#N/A</v>
      </c>
      <c r="X1191" t="s">
        <v>4262</v>
      </c>
      <c r="Y1191" s="7" t="s">
        <v>793</v>
      </c>
      <c r="Z1191" s="7">
        <v>0.1</v>
      </c>
      <c r="AA1191" s="7">
        <v>805.66</v>
      </c>
      <c r="AB1191" s="37">
        <v>80.569999999999993</v>
      </c>
      <c r="AC1191" s="37">
        <v>80.569999999999993</v>
      </c>
    </row>
    <row r="1192" spans="14:29" x14ac:dyDescent="0.2">
      <c r="N1192" t="s">
        <v>5150</v>
      </c>
      <c r="O1192" t="s">
        <v>4263</v>
      </c>
      <c r="P1192" t="s">
        <v>793</v>
      </c>
      <c r="Q1192">
        <v>0.2</v>
      </c>
      <c r="R1192">
        <v>3149.61</v>
      </c>
      <c r="S1192">
        <v>629.91999999999996</v>
      </c>
      <c r="V1192" t="str">
        <f t="shared" si="108"/>
        <v>С1530-158варіант2</v>
      </c>
      <c r="W1192" t="e">
        <f t="shared" si="109"/>
        <v>#N/A</v>
      </c>
      <c r="X1192" t="s">
        <v>4263</v>
      </c>
      <c r="Y1192" s="7" t="s">
        <v>793</v>
      </c>
      <c r="Z1192" s="7">
        <v>0.2</v>
      </c>
      <c r="AA1192" s="7">
        <v>3149.61</v>
      </c>
      <c r="AB1192" s="37">
        <v>629.91999999999996</v>
      </c>
      <c r="AC1192" s="37">
        <v>629.91999999999996</v>
      </c>
    </row>
    <row r="1193" spans="14:29" x14ac:dyDescent="0.2">
      <c r="N1193" t="s">
        <v>5151</v>
      </c>
      <c r="O1193" t="s">
        <v>4264</v>
      </c>
      <c r="P1193" t="s">
        <v>793</v>
      </c>
      <c r="Q1193">
        <v>1.2000000000000002</v>
      </c>
      <c r="R1193">
        <v>65.31</v>
      </c>
      <c r="S1193">
        <v>39.19</v>
      </c>
      <c r="V1193" t="str">
        <f t="shared" si="108"/>
        <v>С1530-175варіант2</v>
      </c>
      <c r="W1193" t="e">
        <f t="shared" si="109"/>
        <v>#N/A</v>
      </c>
      <c r="X1193" t="s">
        <v>4264</v>
      </c>
      <c r="Y1193" s="7" t="s">
        <v>793</v>
      </c>
      <c r="Z1193" s="7">
        <v>1.2000000000000002</v>
      </c>
      <c r="AA1193" s="7">
        <v>65.31</v>
      </c>
      <c r="AB1193" s="37">
        <v>39.19</v>
      </c>
      <c r="AC1193" s="37">
        <v>39.19</v>
      </c>
    </row>
    <row r="1194" spans="14:29" x14ac:dyDescent="0.2">
      <c r="N1194" t="s">
        <v>5152</v>
      </c>
      <c r="O1194" t="s">
        <v>4265</v>
      </c>
      <c r="P1194" t="s">
        <v>35</v>
      </c>
      <c r="Q1194">
        <v>16</v>
      </c>
      <c r="R1194">
        <v>170.73</v>
      </c>
      <c r="S1194">
        <v>2731.68</v>
      </c>
      <c r="V1194" t="str">
        <f t="shared" si="108"/>
        <v>С1534-19варіант3</v>
      </c>
      <c r="W1194" t="e">
        <f t="shared" si="109"/>
        <v>#N/A</v>
      </c>
      <c r="X1194" t="s">
        <v>4265</v>
      </c>
      <c r="Y1194" s="7" t="s">
        <v>35</v>
      </c>
      <c r="Z1194" s="7">
        <v>16</v>
      </c>
      <c r="AA1194" s="7">
        <v>170.73</v>
      </c>
      <c r="AB1194" s="37">
        <v>2731.68</v>
      </c>
      <c r="AC1194" s="37">
        <v>2731.68</v>
      </c>
    </row>
    <row r="1195" spans="14:29" x14ac:dyDescent="0.2">
      <c r="N1195" t="s">
        <v>5153</v>
      </c>
      <c r="O1195" t="s">
        <v>4266</v>
      </c>
      <c r="P1195" t="s">
        <v>35</v>
      </c>
      <c r="Q1195">
        <v>4</v>
      </c>
      <c r="R1195">
        <v>53.91</v>
      </c>
      <c r="S1195">
        <v>215.64</v>
      </c>
      <c r="V1195" t="str">
        <f t="shared" si="108"/>
        <v>С1534-7варіант2</v>
      </c>
      <c r="W1195" t="e">
        <f t="shared" si="109"/>
        <v>#N/A</v>
      </c>
      <c r="X1195" t="s">
        <v>4266</v>
      </c>
      <c r="Y1195" s="7" t="s">
        <v>35</v>
      </c>
      <c r="Z1195" s="7">
        <v>4</v>
      </c>
      <c r="AA1195" s="7">
        <v>53.91</v>
      </c>
      <c r="AB1195" s="37">
        <v>215.64</v>
      </c>
      <c r="AC1195" s="37">
        <v>215.64</v>
      </c>
    </row>
    <row r="1196" spans="14:29" x14ac:dyDescent="0.2">
      <c r="N1196" t="s">
        <v>5154</v>
      </c>
      <c r="O1196" t="s">
        <v>4267</v>
      </c>
      <c r="P1196" t="s">
        <v>35</v>
      </c>
      <c r="Q1196">
        <v>16</v>
      </c>
      <c r="R1196">
        <v>170.73</v>
      </c>
      <c r="S1196">
        <v>2731.68</v>
      </c>
      <c r="V1196" t="str">
        <f t="shared" si="108"/>
        <v>С1534-9варіант2</v>
      </c>
      <c r="W1196" t="e">
        <f t="shared" si="109"/>
        <v>#N/A</v>
      </c>
      <c r="X1196" t="s">
        <v>4267</v>
      </c>
      <c r="Y1196" s="7" t="s">
        <v>35</v>
      </c>
      <c r="Z1196" s="7">
        <v>16</v>
      </c>
      <c r="AA1196" s="7">
        <v>170.73</v>
      </c>
      <c r="AB1196" s="37">
        <v>2731.68</v>
      </c>
      <c r="AC1196" s="37">
        <v>2731.68</v>
      </c>
    </row>
    <row r="1197" spans="14:29" x14ac:dyDescent="0.2">
      <c r="N1197" t="s">
        <v>2449</v>
      </c>
      <c r="O1197" t="s">
        <v>4268</v>
      </c>
      <c r="P1197" t="s">
        <v>21</v>
      </c>
      <c r="Q1197">
        <v>1.28</v>
      </c>
      <c r="R1197" t="s">
        <v>3091</v>
      </c>
      <c r="S1197" t="s">
        <v>3091</v>
      </c>
      <c r="V1197" s="33" t="str">
        <f t="shared" si="108"/>
        <v>С1545-104(зворотнiматерiали)</v>
      </c>
      <c r="W1197" s="33" t="str">
        <f t="shared" si="109"/>
        <v>С1545-104(зворотнiматерiали)</v>
      </c>
      <c r="X1197" s="33" t="s">
        <v>4268</v>
      </c>
      <c r="Y1197" s="34" t="s">
        <v>21</v>
      </c>
      <c r="Z1197" s="34">
        <v>1.28</v>
      </c>
      <c r="AA1197" s="34" t="s">
        <v>3091</v>
      </c>
      <c r="AB1197" s="34" t="s">
        <v>3091</v>
      </c>
      <c r="AC1197" s="34">
        <v>0</v>
      </c>
    </row>
    <row r="1198" spans="14:29" x14ac:dyDescent="0.2">
      <c r="N1198" t="s">
        <v>5155</v>
      </c>
      <c r="O1198" t="s">
        <v>4269</v>
      </c>
      <c r="P1198" t="s">
        <v>79</v>
      </c>
      <c r="Q1198">
        <v>0.08</v>
      </c>
      <c r="R1198">
        <v>1515.06</v>
      </c>
      <c r="S1198">
        <v>121.2</v>
      </c>
      <c r="V1198" t="str">
        <f t="shared" si="108"/>
        <v>С1545-135варіант2</v>
      </c>
      <c r="W1198" t="e">
        <f t="shared" si="109"/>
        <v>#N/A</v>
      </c>
      <c r="X1198" t="s">
        <v>4269</v>
      </c>
      <c r="Y1198" s="7" t="s">
        <v>79</v>
      </c>
      <c r="Z1198" s="7">
        <v>0.08</v>
      </c>
      <c r="AA1198" s="7">
        <v>1515.06</v>
      </c>
      <c r="AB1198" s="37">
        <v>121.2</v>
      </c>
      <c r="AC1198" s="37">
        <v>121.2</v>
      </c>
    </row>
    <row r="1199" spans="14:29" x14ac:dyDescent="0.2">
      <c r="N1199" t="s">
        <v>5156</v>
      </c>
      <c r="O1199" t="s">
        <v>4270</v>
      </c>
      <c r="P1199" t="s">
        <v>79</v>
      </c>
      <c r="Q1199">
        <v>0.02</v>
      </c>
      <c r="R1199">
        <v>6419.12</v>
      </c>
      <c r="S1199">
        <v>128.38</v>
      </c>
      <c r="V1199" t="str">
        <f t="shared" si="108"/>
        <v>С1545-226варіант2</v>
      </c>
      <c r="W1199" t="e">
        <f t="shared" si="109"/>
        <v>#N/A</v>
      </c>
      <c r="X1199" t="s">
        <v>4270</v>
      </c>
      <c r="Y1199" s="7" t="s">
        <v>79</v>
      </c>
      <c r="Z1199" s="7">
        <v>0.02</v>
      </c>
      <c r="AA1199" s="7">
        <v>6419.12</v>
      </c>
      <c r="AB1199" s="37">
        <v>128.38</v>
      </c>
      <c r="AC1199" s="37">
        <v>128.38</v>
      </c>
    </row>
    <row r="1200" spans="14:29" x14ac:dyDescent="0.2">
      <c r="N1200" t="s">
        <v>5157</v>
      </c>
      <c r="O1200" t="s">
        <v>4271</v>
      </c>
      <c r="P1200" t="s">
        <v>79</v>
      </c>
      <c r="Q1200">
        <v>1.24</v>
      </c>
      <c r="R1200">
        <v>270.29000000000002</v>
      </c>
      <c r="S1200">
        <v>335.16</v>
      </c>
      <c r="V1200" t="str">
        <f t="shared" si="108"/>
        <v>С1545-249варіант2</v>
      </c>
      <c r="W1200" t="e">
        <f t="shared" si="109"/>
        <v>#N/A</v>
      </c>
      <c r="X1200" t="s">
        <v>4271</v>
      </c>
      <c r="Y1200" s="7" t="s">
        <v>79</v>
      </c>
      <c r="Z1200" s="7">
        <v>1.24</v>
      </c>
      <c r="AA1200" s="7">
        <v>270.29000000000002</v>
      </c>
      <c r="AB1200" s="37">
        <v>335.16</v>
      </c>
      <c r="AC1200" s="37">
        <v>335.16</v>
      </c>
    </row>
    <row r="1201" spans="14:29" x14ac:dyDescent="0.2">
      <c r="N1201" t="s">
        <v>5158</v>
      </c>
      <c r="O1201" t="s">
        <v>4272</v>
      </c>
      <c r="P1201" t="s">
        <v>79</v>
      </c>
      <c r="Q1201">
        <v>37.6</v>
      </c>
      <c r="R1201">
        <v>20.86</v>
      </c>
      <c r="S1201">
        <v>784.34</v>
      </c>
      <c r="V1201" t="str">
        <f t="shared" si="108"/>
        <v>С1545-249варіант3</v>
      </c>
      <c r="W1201" t="e">
        <f t="shared" si="109"/>
        <v>#N/A</v>
      </c>
      <c r="X1201" t="s">
        <v>4272</v>
      </c>
      <c r="Y1201" s="7" t="s">
        <v>79</v>
      </c>
      <c r="Z1201" s="7">
        <v>37.6</v>
      </c>
      <c r="AA1201" s="7">
        <v>20.86</v>
      </c>
      <c r="AB1201" s="37">
        <v>784.34</v>
      </c>
      <c r="AC1201" s="37">
        <v>784.34</v>
      </c>
    </row>
    <row r="1202" spans="14:29" x14ac:dyDescent="0.2">
      <c r="N1202" t="s">
        <v>5159</v>
      </c>
      <c r="O1202" t="s">
        <v>4273</v>
      </c>
      <c r="P1202" t="s">
        <v>69</v>
      </c>
      <c r="Q1202">
        <v>36</v>
      </c>
      <c r="R1202">
        <v>38.32</v>
      </c>
      <c r="S1202">
        <v>1379.34</v>
      </c>
      <c r="V1202" t="str">
        <f t="shared" si="108"/>
        <v>С1545-65варіант4</v>
      </c>
      <c r="W1202" t="e">
        <f t="shared" si="109"/>
        <v>#N/A</v>
      </c>
      <c r="X1202" t="s">
        <v>4273</v>
      </c>
      <c r="Y1202" s="7" t="s">
        <v>69</v>
      </c>
      <c r="Z1202" s="7">
        <v>36</v>
      </c>
      <c r="AA1202" s="7">
        <v>38.32</v>
      </c>
      <c r="AB1202" s="37">
        <v>1379.34</v>
      </c>
      <c r="AC1202" s="37">
        <v>1379.34</v>
      </c>
    </row>
    <row r="1203" spans="14:29" x14ac:dyDescent="0.2">
      <c r="N1203" t="s">
        <v>5160</v>
      </c>
      <c r="O1203" t="s">
        <v>4274</v>
      </c>
      <c r="P1203" t="s">
        <v>149</v>
      </c>
      <c r="Q1203">
        <v>498.49336</v>
      </c>
      <c r="R1203">
        <v>364.43</v>
      </c>
      <c r="S1203">
        <v>52697.8</v>
      </c>
      <c r="V1203" t="str">
        <f t="shared" si="108"/>
        <v>С1550-40варіант1</v>
      </c>
      <c r="W1203" t="e">
        <f t="shared" si="109"/>
        <v>#N/A</v>
      </c>
      <c r="X1203" t="s">
        <v>4274</v>
      </c>
      <c r="Y1203" s="7" t="s">
        <v>149</v>
      </c>
      <c r="Z1203" s="7">
        <v>498.49336</v>
      </c>
      <c r="AA1203" s="7">
        <v>364.43</v>
      </c>
      <c r="AB1203" s="37">
        <v>52697.8</v>
      </c>
      <c r="AC1203" s="37">
        <v>52697.8</v>
      </c>
    </row>
    <row r="1204" spans="14:29" x14ac:dyDescent="0.2">
      <c r="N1204" t="s">
        <v>5161</v>
      </c>
      <c r="O1204" t="s">
        <v>4275</v>
      </c>
      <c r="P1204" t="s">
        <v>149</v>
      </c>
      <c r="Q1204">
        <v>6046.0335600000017</v>
      </c>
      <c r="R1204">
        <v>94.97</v>
      </c>
      <c r="S1204">
        <v>8840.7000000000007</v>
      </c>
      <c r="V1204" t="str">
        <f t="shared" si="108"/>
        <v>С1550-46варіант1</v>
      </c>
      <c r="W1204" t="e">
        <f t="shared" si="109"/>
        <v>#N/A</v>
      </c>
      <c r="X1204" t="s">
        <v>4275</v>
      </c>
      <c r="Y1204" s="7" t="s">
        <v>149</v>
      </c>
      <c r="Z1204" s="7">
        <v>6046.0335600000017</v>
      </c>
      <c r="AA1204" s="7">
        <v>94.97</v>
      </c>
      <c r="AB1204" s="37">
        <v>8840.7000000000007</v>
      </c>
      <c r="AC1204" s="37">
        <v>8840.7000000000007</v>
      </c>
    </row>
    <row r="1205" spans="14:29" x14ac:dyDescent="0.2">
      <c r="N1205" t="s">
        <v>3082</v>
      </c>
      <c r="O1205" t="s">
        <v>4276</v>
      </c>
      <c r="P1205" t="s">
        <v>149</v>
      </c>
      <c r="Q1205">
        <v>46.767100000000006</v>
      </c>
      <c r="R1205">
        <v>125.1</v>
      </c>
      <c r="S1205">
        <v>2069.0500000000002</v>
      </c>
      <c r="V1205" t="str">
        <f t="shared" si="108"/>
        <v>С1555-104</v>
      </c>
      <c r="W1205" t="e">
        <f t="shared" si="109"/>
        <v>#N/A</v>
      </c>
      <c r="X1205" t="s">
        <v>4276</v>
      </c>
      <c r="Y1205" s="7" t="s">
        <v>149</v>
      </c>
      <c r="Z1205" s="7">
        <v>46.767100000000006</v>
      </c>
      <c r="AA1205" s="7">
        <v>125.1</v>
      </c>
      <c r="AB1205" s="37">
        <v>2069.0500000000002</v>
      </c>
      <c r="AC1205" s="37">
        <v>2069.0500000000002</v>
      </c>
    </row>
    <row r="1206" spans="14:29" x14ac:dyDescent="0.2">
      <c r="N1206" t="s">
        <v>5162</v>
      </c>
      <c r="O1206" t="s">
        <v>4277</v>
      </c>
      <c r="P1206" t="s">
        <v>60</v>
      </c>
      <c r="Q1206">
        <v>2563.0500000000002</v>
      </c>
      <c r="R1206">
        <v>41.08</v>
      </c>
      <c r="S1206">
        <v>44687.45</v>
      </c>
      <c r="V1206" t="str">
        <f t="shared" si="108"/>
        <v>С1555-106варіант3</v>
      </c>
      <c r="W1206" t="e">
        <f t="shared" si="109"/>
        <v>#N/A</v>
      </c>
      <c r="X1206" t="s">
        <v>4277</v>
      </c>
      <c r="Y1206" s="7" t="s">
        <v>60</v>
      </c>
      <c r="Z1206" s="7">
        <v>2563.0500000000002</v>
      </c>
      <c r="AA1206" s="7">
        <v>41.08</v>
      </c>
      <c r="AB1206" s="37">
        <v>44687.45</v>
      </c>
      <c r="AC1206" s="37">
        <v>44687.45</v>
      </c>
    </row>
    <row r="1207" spans="14:29" x14ac:dyDescent="0.2">
      <c r="N1207" t="s">
        <v>5163</v>
      </c>
      <c r="O1207" t="s">
        <v>4278</v>
      </c>
      <c r="P1207" t="s">
        <v>19</v>
      </c>
      <c r="Q1207">
        <v>0.3</v>
      </c>
      <c r="R1207">
        <v>8740.41</v>
      </c>
      <c r="S1207">
        <v>437.02</v>
      </c>
      <c r="V1207" t="str">
        <f t="shared" si="108"/>
        <v>С157-262варіант1</v>
      </c>
      <c r="W1207" t="e">
        <f t="shared" si="109"/>
        <v>#N/A</v>
      </c>
      <c r="X1207" t="s">
        <v>4278</v>
      </c>
      <c r="Y1207" s="7" t="s">
        <v>19</v>
      </c>
      <c r="Z1207" s="7">
        <v>0.3</v>
      </c>
      <c r="AA1207" s="7">
        <v>8740.41</v>
      </c>
      <c r="AB1207" s="37">
        <v>437.02</v>
      </c>
      <c r="AC1207" s="37">
        <v>437.02</v>
      </c>
    </row>
    <row r="1208" spans="14:29" x14ac:dyDescent="0.2">
      <c r="N1208" t="s">
        <v>5164</v>
      </c>
      <c r="O1208" t="s">
        <v>4279</v>
      </c>
      <c r="P1208" t="s">
        <v>260</v>
      </c>
      <c r="Q1208">
        <v>25</v>
      </c>
      <c r="R1208">
        <v>418.37</v>
      </c>
      <c r="S1208">
        <v>10459.25</v>
      </c>
      <c r="V1208" t="str">
        <f t="shared" si="108"/>
        <v>С1630-113варіант3</v>
      </c>
      <c r="W1208" t="e">
        <f t="shared" si="109"/>
        <v>#N/A</v>
      </c>
      <c r="X1208" t="s">
        <v>4279</v>
      </c>
      <c r="Y1208" s="7" t="s">
        <v>260</v>
      </c>
      <c r="Z1208" s="7">
        <v>25</v>
      </c>
      <c r="AA1208" s="7">
        <v>418.37</v>
      </c>
      <c r="AB1208" s="37">
        <v>10459.25</v>
      </c>
      <c r="AC1208" s="37">
        <v>10459.25</v>
      </c>
    </row>
    <row r="1209" spans="14:29" x14ac:dyDescent="0.2">
      <c r="N1209" t="s">
        <v>5165</v>
      </c>
      <c r="O1209" t="s">
        <v>4280</v>
      </c>
      <c r="P1209" t="s">
        <v>260</v>
      </c>
      <c r="Q1209">
        <v>18</v>
      </c>
      <c r="R1209">
        <v>950.38</v>
      </c>
      <c r="S1209">
        <v>17106.84</v>
      </c>
      <c r="V1209" t="str">
        <f t="shared" si="108"/>
        <v>С1630-115варіант3</v>
      </c>
      <c r="W1209" t="e">
        <f t="shared" si="109"/>
        <v>#N/A</v>
      </c>
      <c r="X1209" t="s">
        <v>4280</v>
      </c>
      <c r="Y1209" s="7" t="s">
        <v>260</v>
      </c>
      <c r="Z1209" s="7">
        <v>18</v>
      </c>
      <c r="AA1209" s="7">
        <v>950.38</v>
      </c>
      <c r="AB1209" s="37">
        <v>17106.84</v>
      </c>
      <c r="AC1209" s="37">
        <v>17106.84</v>
      </c>
    </row>
    <row r="1210" spans="14:29" x14ac:dyDescent="0.2">
      <c r="N1210" t="s">
        <v>5166</v>
      </c>
      <c r="O1210" t="s">
        <v>4281</v>
      </c>
      <c r="P1210" t="s">
        <v>260</v>
      </c>
      <c r="Q1210">
        <v>107</v>
      </c>
      <c r="R1210">
        <v>236.23</v>
      </c>
      <c r="S1210">
        <v>25276.61</v>
      </c>
      <c r="V1210" t="str">
        <f t="shared" si="108"/>
        <v>С1630-115варіант4</v>
      </c>
      <c r="W1210" t="e">
        <f t="shared" si="109"/>
        <v>#N/A</v>
      </c>
      <c r="X1210" t="s">
        <v>4281</v>
      </c>
      <c r="Y1210" s="7" t="s">
        <v>260</v>
      </c>
      <c r="Z1210" s="7">
        <v>107</v>
      </c>
      <c r="AA1210" s="7">
        <v>236.23</v>
      </c>
      <c r="AB1210" s="37">
        <v>25276.61</v>
      </c>
      <c r="AC1210" s="37">
        <v>25276.61</v>
      </c>
    </row>
    <row r="1211" spans="14:29" x14ac:dyDescent="0.2">
      <c r="N1211" t="s">
        <v>5167</v>
      </c>
      <c r="O1211" t="s">
        <v>4282</v>
      </c>
      <c r="P1211" t="s">
        <v>35</v>
      </c>
      <c r="Q1211">
        <v>2</v>
      </c>
      <c r="R1211">
        <v>48390.95</v>
      </c>
      <c r="S1211">
        <v>96781.9</v>
      </c>
      <c r="V1211" t="str">
        <f t="shared" si="108"/>
        <v>С1630-1163варіант3</v>
      </c>
      <c r="W1211" t="e">
        <f t="shared" si="109"/>
        <v>#N/A</v>
      </c>
      <c r="X1211" t="s">
        <v>4282</v>
      </c>
      <c r="Y1211" s="7" t="s">
        <v>35</v>
      </c>
      <c r="Z1211" s="7">
        <v>2</v>
      </c>
      <c r="AA1211" s="7">
        <v>48390.95</v>
      </c>
      <c r="AB1211" s="37">
        <v>96781.9</v>
      </c>
      <c r="AC1211" s="37">
        <v>96781.9</v>
      </c>
    </row>
    <row r="1212" spans="14:29" x14ac:dyDescent="0.2">
      <c r="N1212" t="s">
        <v>5168</v>
      </c>
      <c r="O1212" t="s">
        <v>4283</v>
      </c>
      <c r="P1212" t="s">
        <v>35</v>
      </c>
      <c r="Q1212">
        <v>2</v>
      </c>
      <c r="R1212">
        <v>61181.8</v>
      </c>
      <c r="S1212">
        <v>122363.6</v>
      </c>
      <c r="V1212" t="str">
        <f t="shared" si="108"/>
        <v>С1630-1163варіант4</v>
      </c>
      <c r="W1212" t="e">
        <f t="shared" si="109"/>
        <v>#N/A</v>
      </c>
      <c r="X1212" t="s">
        <v>4283</v>
      </c>
      <c r="Y1212" s="7" t="s">
        <v>35</v>
      </c>
      <c r="Z1212" s="7">
        <v>2</v>
      </c>
      <c r="AA1212" s="7">
        <v>61181.8</v>
      </c>
      <c r="AB1212" s="37">
        <v>122363.6</v>
      </c>
      <c r="AC1212" s="37">
        <v>122363.6</v>
      </c>
    </row>
    <row r="1213" spans="14:29" x14ac:dyDescent="0.2">
      <c r="N1213" t="s">
        <v>5169</v>
      </c>
      <c r="O1213" t="s">
        <v>4284</v>
      </c>
      <c r="P1213" t="s">
        <v>35</v>
      </c>
      <c r="Q1213">
        <v>2</v>
      </c>
      <c r="R1213">
        <v>295.76</v>
      </c>
      <c r="S1213">
        <v>591.52</v>
      </c>
      <c r="V1213" t="str">
        <f t="shared" si="108"/>
        <v>С1630-122варіант3</v>
      </c>
      <c r="W1213" t="e">
        <f t="shared" si="109"/>
        <v>#N/A</v>
      </c>
      <c r="X1213" t="s">
        <v>4284</v>
      </c>
      <c r="Y1213" s="7" t="s">
        <v>35</v>
      </c>
      <c r="Z1213" s="7">
        <v>2</v>
      </c>
      <c r="AA1213" s="7">
        <v>295.76</v>
      </c>
      <c r="AB1213" s="37">
        <v>591.52</v>
      </c>
      <c r="AC1213" s="37">
        <v>591.52</v>
      </c>
    </row>
    <row r="1214" spans="14:29" x14ac:dyDescent="0.2">
      <c r="N1214" t="s">
        <v>5170</v>
      </c>
      <c r="O1214" t="s">
        <v>4285</v>
      </c>
      <c r="P1214" t="s">
        <v>35</v>
      </c>
      <c r="Q1214">
        <v>4</v>
      </c>
      <c r="R1214">
        <v>1300.79</v>
      </c>
      <c r="S1214">
        <v>5203.16</v>
      </c>
      <c r="V1214" t="str">
        <f t="shared" si="108"/>
        <v>С1630-130варіант3</v>
      </c>
      <c r="W1214" t="e">
        <f t="shared" si="109"/>
        <v>#N/A</v>
      </c>
      <c r="X1214" t="s">
        <v>4285</v>
      </c>
      <c r="Y1214" s="7" t="s">
        <v>35</v>
      </c>
      <c r="Z1214" s="7">
        <v>4</v>
      </c>
      <c r="AA1214" s="7">
        <v>1300.79</v>
      </c>
      <c r="AB1214" s="37">
        <v>5203.16</v>
      </c>
      <c r="AC1214" s="37">
        <v>5203.16</v>
      </c>
    </row>
    <row r="1215" spans="14:29" x14ac:dyDescent="0.2">
      <c r="N1215" t="s">
        <v>5171</v>
      </c>
      <c r="O1215" t="s">
        <v>4286</v>
      </c>
      <c r="P1215" t="s">
        <v>35</v>
      </c>
      <c r="Q1215">
        <v>12</v>
      </c>
      <c r="R1215">
        <v>85.45</v>
      </c>
      <c r="S1215">
        <v>1025.4000000000001</v>
      </c>
      <c r="V1215" t="str">
        <f t="shared" si="108"/>
        <v>С1630-1432варіант2</v>
      </c>
      <c r="W1215" t="e">
        <f t="shared" si="109"/>
        <v>#N/A</v>
      </c>
      <c r="X1215" t="s">
        <v>4286</v>
      </c>
      <c r="Y1215" s="7" t="s">
        <v>35</v>
      </c>
      <c r="Z1215" s="7">
        <v>12</v>
      </c>
      <c r="AA1215" s="7">
        <v>85.45</v>
      </c>
      <c r="AB1215" s="37">
        <v>1025.4000000000001</v>
      </c>
      <c r="AC1215" s="37">
        <v>1025.4000000000001</v>
      </c>
    </row>
    <row r="1216" spans="14:29" x14ac:dyDescent="0.2">
      <c r="N1216" t="s">
        <v>5172</v>
      </c>
      <c r="O1216" t="s">
        <v>4287</v>
      </c>
      <c r="P1216" t="s">
        <v>35</v>
      </c>
      <c r="Q1216">
        <v>38</v>
      </c>
      <c r="R1216">
        <v>387.45</v>
      </c>
      <c r="S1216">
        <v>14723.1</v>
      </c>
      <c r="V1216" t="str">
        <f t="shared" si="108"/>
        <v>С1630-1433варіант10</v>
      </c>
      <c r="W1216" t="e">
        <f t="shared" si="109"/>
        <v>#N/A</v>
      </c>
      <c r="X1216" t="s">
        <v>4287</v>
      </c>
      <c r="Y1216" s="7" t="s">
        <v>35</v>
      </c>
      <c r="Z1216" s="7">
        <v>38</v>
      </c>
      <c r="AA1216" s="7">
        <v>387.45</v>
      </c>
      <c r="AB1216" s="37">
        <v>14723.1</v>
      </c>
      <c r="AC1216" s="37">
        <v>14723.1</v>
      </c>
    </row>
    <row r="1217" spans="14:29" x14ac:dyDescent="0.2">
      <c r="N1217" t="s">
        <v>5173</v>
      </c>
      <c r="O1217" t="s">
        <v>4288</v>
      </c>
      <c r="P1217" t="s">
        <v>35</v>
      </c>
      <c r="Q1217">
        <v>1</v>
      </c>
      <c r="R1217">
        <v>556.71</v>
      </c>
      <c r="S1217">
        <v>556.71</v>
      </c>
      <c r="V1217" t="str">
        <f t="shared" si="108"/>
        <v>С1630-1433варіант11</v>
      </c>
      <c r="W1217" t="e">
        <f t="shared" si="109"/>
        <v>#N/A</v>
      </c>
      <c r="X1217" t="s">
        <v>4288</v>
      </c>
      <c r="Y1217" s="7" t="s">
        <v>35</v>
      </c>
      <c r="Z1217" s="7">
        <v>1</v>
      </c>
      <c r="AA1217" s="7">
        <v>556.71</v>
      </c>
      <c r="AB1217" s="37">
        <v>556.71</v>
      </c>
      <c r="AC1217" s="37">
        <v>556.71</v>
      </c>
    </row>
    <row r="1218" spans="14:29" x14ac:dyDescent="0.2">
      <c r="N1218" t="s">
        <v>5174</v>
      </c>
      <c r="O1218" t="s">
        <v>4289</v>
      </c>
      <c r="P1218" t="s">
        <v>35</v>
      </c>
      <c r="Q1218">
        <v>1</v>
      </c>
      <c r="R1218">
        <v>1461.22</v>
      </c>
      <c r="S1218">
        <v>1461.22</v>
      </c>
      <c r="V1218" t="str">
        <f t="shared" si="108"/>
        <v>С1630-1433варіант12</v>
      </c>
      <c r="W1218" t="e">
        <f t="shared" si="109"/>
        <v>#N/A</v>
      </c>
      <c r="X1218" t="s">
        <v>4289</v>
      </c>
      <c r="Y1218" s="7" t="s">
        <v>35</v>
      </c>
      <c r="Z1218" s="7">
        <v>1</v>
      </c>
      <c r="AA1218" s="7">
        <v>1461.22</v>
      </c>
      <c r="AB1218" s="37">
        <v>1461.22</v>
      </c>
      <c r="AC1218" s="37">
        <v>1461.22</v>
      </c>
    </row>
    <row r="1219" spans="14:29" x14ac:dyDescent="0.2">
      <c r="N1219" t="s">
        <v>5175</v>
      </c>
      <c r="O1219" t="s">
        <v>4290</v>
      </c>
      <c r="P1219" t="s">
        <v>35</v>
      </c>
      <c r="Q1219">
        <v>1</v>
      </c>
      <c r="R1219">
        <v>223.51</v>
      </c>
      <c r="S1219">
        <v>223.51</v>
      </c>
      <c r="V1219" t="str">
        <f t="shared" si="108"/>
        <v>С1630-1433варіант8</v>
      </c>
      <c r="W1219" t="e">
        <f t="shared" si="109"/>
        <v>#N/A</v>
      </c>
      <c r="X1219" t="s">
        <v>4290</v>
      </c>
      <c r="Y1219" s="7" t="s">
        <v>35</v>
      </c>
      <c r="Z1219" s="7">
        <v>1</v>
      </c>
      <c r="AA1219" s="7">
        <v>223.51</v>
      </c>
      <c r="AB1219" s="37">
        <v>223.51</v>
      </c>
      <c r="AC1219" s="37">
        <v>223.51</v>
      </c>
    </row>
    <row r="1220" spans="14:29" x14ac:dyDescent="0.2">
      <c r="N1220" t="s">
        <v>5176</v>
      </c>
      <c r="O1220" t="s">
        <v>4291</v>
      </c>
      <c r="P1220" t="s">
        <v>35</v>
      </c>
      <c r="Q1220">
        <v>1</v>
      </c>
      <c r="R1220">
        <v>367.27</v>
      </c>
      <c r="S1220">
        <v>367.27</v>
      </c>
      <c r="V1220" t="str">
        <f t="shared" ref="V1220:V1271" si="110">IFERROR(VLOOKUP(N1220,A$3:L$1153,1,FALSE),N1220)</f>
        <v>С1630-1433варіант9</v>
      </c>
      <c r="W1220" t="e">
        <f t="shared" ref="W1220:W1271" si="111">VLOOKUP(N1220,A$3:L$1153,1,FALSE)</f>
        <v>#N/A</v>
      </c>
      <c r="X1220" t="s">
        <v>4291</v>
      </c>
      <c r="Y1220" s="7" t="s">
        <v>35</v>
      </c>
      <c r="Z1220" s="7">
        <v>1</v>
      </c>
      <c r="AA1220" s="7">
        <v>367.27</v>
      </c>
      <c r="AB1220" s="37">
        <v>367.27</v>
      </c>
      <c r="AC1220" s="37">
        <v>367.27</v>
      </c>
    </row>
    <row r="1221" spans="14:29" x14ac:dyDescent="0.2">
      <c r="N1221" t="s">
        <v>3083</v>
      </c>
      <c r="O1221" t="s">
        <v>4292</v>
      </c>
      <c r="P1221" t="s">
        <v>260</v>
      </c>
      <c r="Q1221">
        <v>6</v>
      </c>
      <c r="R1221">
        <v>47088.78</v>
      </c>
      <c r="S1221">
        <v>282532.68</v>
      </c>
      <c r="V1221" t="str">
        <f t="shared" si="110"/>
        <v>С1630-1436</v>
      </c>
      <c r="W1221" t="e">
        <f t="shared" si="111"/>
        <v>#N/A</v>
      </c>
      <c r="X1221" t="s">
        <v>4292</v>
      </c>
      <c r="Y1221" s="7" t="s">
        <v>260</v>
      </c>
      <c r="Z1221" s="7">
        <v>6</v>
      </c>
      <c r="AA1221" s="7">
        <v>47088.78</v>
      </c>
      <c r="AB1221" s="37">
        <v>282532.68</v>
      </c>
      <c r="AC1221" s="37">
        <v>282532.68</v>
      </c>
    </row>
    <row r="1222" spans="14:29" x14ac:dyDescent="0.2">
      <c r="N1222" t="s">
        <v>5177</v>
      </c>
      <c r="O1222" t="s">
        <v>4293</v>
      </c>
      <c r="P1222" t="s">
        <v>35</v>
      </c>
      <c r="Q1222">
        <v>2</v>
      </c>
      <c r="R1222">
        <v>469.47</v>
      </c>
      <c r="S1222">
        <v>938.94</v>
      </c>
      <c r="V1222" t="str">
        <f t="shared" si="110"/>
        <v>С1630-1531варіант16</v>
      </c>
      <c r="W1222" t="e">
        <f t="shared" si="111"/>
        <v>#N/A</v>
      </c>
      <c r="X1222" t="s">
        <v>4293</v>
      </c>
      <c r="Y1222" s="7" t="s">
        <v>35</v>
      </c>
      <c r="Z1222" s="7">
        <v>2</v>
      </c>
      <c r="AA1222" s="7">
        <v>469.47</v>
      </c>
      <c r="AB1222" s="37">
        <v>938.94</v>
      </c>
      <c r="AC1222" s="37">
        <v>938.94</v>
      </c>
    </row>
    <row r="1223" spans="14:29" x14ac:dyDescent="0.2">
      <c r="N1223" t="s">
        <v>5178</v>
      </c>
      <c r="O1223" t="s">
        <v>4294</v>
      </c>
      <c r="P1223" t="s">
        <v>35</v>
      </c>
      <c r="Q1223">
        <v>20</v>
      </c>
      <c r="R1223">
        <v>470.23</v>
      </c>
      <c r="S1223">
        <v>4702.3</v>
      </c>
      <c r="V1223" t="str">
        <f t="shared" si="110"/>
        <v>С1630-1531варіант17</v>
      </c>
      <c r="W1223" t="e">
        <f t="shared" si="111"/>
        <v>#N/A</v>
      </c>
      <c r="X1223" t="s">
        <v>4294</v>
      </c>
      <c r="Y1223" s="7" t="s">
        <v>35</v>
      </c>
      <c r="Z1223" s="7">
        <v>20</v>
      </c>
      <c r="AA1223" s="7">
        <v>470.23</v>
      </c>
      <c r="AB1223" s="37">
        <v>4702.3</v>
      </c>
      <c r="AC1223" s="37">
        <v>4702.3</v>
      </c>
    </row>
    <row r="1224" spans="14:29" x14ac:dyDescent="0.2">
      <c r="N1224" t="s">
        <v>5179</v>
      </c>
      <c r="O1224" t="s">
        <v>4295</v>
      </c>
      <c r="P1224" t="s">
        <v>35</v>
      </c>
      <c r="Q1224">
        <v>16</v>
      </c>
      <c r="R1224">
        <v>499.62</v>
      </c>
      <c r="S1224">
        <v>999.24</v>
      </c>
      <c r="V1224" t="str">
        <f t="shared" si="110"/>
        <v>С1630-1531варіант5</v>
      </c>
      <c r="W1224" t="e">
        <f t="shared" si="111"/>
        <v>#N/A</v>
      </c>
      <c r="X1224" t="s">
        <v>4295</v>
      </c>
      <c r="Y1224" s="7" t="s">
        <v>35</v>
      </c>
      <c r="Z1224" s="7">
        <v>16</v>
      </c>
      <c r="AA1224" s="7">
        <v>499.62</v>
      </c>
      <c r="AB1224" s="37">
        <v>999.24</v>
      </c>
      <c r="AC1224" s="37">
        <v>999.24</v>
      </c>
    </row>
    <row r="1225" spans="14:29" x14ac:dyDescent="0.2">
      <c r="N1225" t="s">
        <v>5180</v>
      </c>
      <c r="O1225" t="s">
        <v>4294</v>
      </c>
      <c r="P1225" t="s">
        <v>35</v>
      </c>
      <c r="Q1225">
        <v>12</v>
      </c>
      <c r="R1225">
        <v>470.23</v>
      </c>
      <c r="S1225">
        <v>2821.38</v>
      </c>
      <c r="V1225" t="str">
        <f t="shared" si="110"/>
        <v>С1630-1531варіант7</v>
      </c>
      <c r="W1225" t="e">
        <f t="shared" si="111"/>
        <v>#N/A</v>
      </c>
      <c r="X1225" t="s">
        <v>4294</v>
      </c>
      <c r="Y1225" s="7" t="s">
        <v>35</v>
      </c>
      <c r="Z1225" s="7">
        <v>12</v>
      </c>
      <c r="AA1225" s="7">
        <v>470.23</v>
      </c>
      <c r="AB1225" s="37">
        <v>2821.38</v>
      </c>
      <c r="AC1225" s="37">
        <v>2821.38</v>
      </c>
    </row>
    <row r="1226" spans="14:29" x14ac:dyDescent="0.2">
      <c r="N1226" t="s">
        <v>5181</v>
      </c>
      <c r="O1226" t="s">
        <v>4296</v>
      </c>
      <c r="P1226" t="s">
        <v>35</v>
      </c>
      <c r="Q1226">
        <v>6</v>
      </c>
      <c r="R1226">
        <v>885.35</v>
      </c>
      <c r="S1226">
        <v>5312.1</v>
      </c>
      <c r="V1226" t="str">
        <f t="shared" si="110"/>
        <v>С1630-163варіант1</v>
      </c>
      <c r="W1226" t="e">
        <f t="shared" si="111"/>
        <v>#N/A</v>
      </c>
      <c r="X1226" t="s">
        <v>4296</v>
      </c>
      <c r="Y1226" s="7" t="s">
        <v>35</v>
      </c>
      <c r="Z1226" s="7">
        <v>6</v>
      </c>
      <c r="AA1226" s="7">
        <v>885.35</v>
      </c>
      <c r="AB1226" s="37">
        <v>5312.1</v>
      </c>
      <c r="AC1226" s="37">
        <v>5312.1</v>
      </c>
    </row>
    <row r="1227" spans="14:29" x14ac:dyDescent="0.2">
      <c r="N1227" t="s">
        <v>5182</v>
      </c>
      <c r="O1227" t="s">
        <v>4297</v>
      </c>
      <c r="P1227" t="s">
        <v>35</v>
      </c>
      <c r="Q1227">
        <v>1</v>
      </c>
      <c r="R1227">
        <v>2480.92</v>
      </c>
      <c r="S1227">
        <v>2480.92</v>
      </c>
      <c r="V1227" t="str">
        <f t="shared" si="110"/>
        <v>С1630-1796варіант1</v>
      </c>
      <c r="W1227" t="e">
        <f t="shared" si="111"/>
        <v>#N/A</v>
      </c>
      <c r="X1227" t="s">
        <v>4297</v>
      </c>
      <c r="Y1227" s="7" t="s">
        <v>35</v>
      </c>
      <c r="Z1227" s="7">
        <v>1</v>
      </c>
      <c r="AA1227" s="7">
        <v>2480.92</v>
      </c>
      <c r="AB1227" s="37">
        <v>2480.92</v>
      </c>
      <c r="AC1227" s="37">
        <v>2480.92</v>
      </c>
    </row>
    <row r="1228" spans="14:29" x14ac:dyDescent="0.2">
      <c r="N1228" t="s">
        <v>5183</v>
      </c>
      <c r="O1228" t="s">
        <v>4298</v>
      </c>
      <c r="P1228" t="s">
        <v>35</v>
      </c>
      <c r="Q1228">
        <v>1</v>
      </c>
      <c r="R1228">
        <v>2754.46</v>
      </c>
      <c r="S1228">
        <v>2754.46</v>
      </c>
      <c r="V1228" t="str">
        <f t="shared" si="110"/>
        <v>С1630-1796варіант2</v>
      </c>
      <c r="W1228" t="e">
        <f t="shared" si="111"/>
        <v>#N/A</v>
      </c>
      <c r="X1228" t="s">
        <v>4298</v>
      </c>
      <c r="Y1228" s="7" t="s">
        <v>35</v>
      </c>
      <c r="Z1228" s="7">
        <v>1</v>
      </c>
      <c r="AA1228" s="7">
        <v>2754.46</v>
      </c>
      <c r="AB1228" s="37">
        <v>2754.46</v>
      </c>
      <c r="AC1228" s="37">
        <v>2754.46</v>
      </c>
    </row>
    <row r="1229" spans="14:29" x14ac:dyDescent="0.2">
      <c r="N1229" t="s">
        <v>5184</v>
      </c>
      <c r="O1229" t="s">
        <v>4299</v>
      </c>
      <c r="P1229" t="s">
        <v>35</v>
      </c>
      <c r="Q1229">
        <v>1</v>
      </c>
      <c r="R1229">
        <v>3385.71</v>
      </c>
      <c r="S1229">
        <v>3385.71</v>
      </c>
      <c r="V1229" t="str">
        <f t="shared" si="110"/>
        <v>С1630-1796варіант3</v>
      </c>
      <c r="W1229" t="e">
        <f t="shared" si="111"/>
        <v>#N/A</v>
      </c>
      <c r="X1229" t="s">
        <v>4299</v>
      </c>
      <c r="Y1229" s="7" t="s">
        <v>35</v>
      </c>
      <c r="Z1229" s="7">
        <v>1</v>
      </c>
      <c r="AA1229" s="7">
        <v>3385.71</v>
      </c>
      <c r="AB1229" s="37">
        <v>3385.71</v>
      </c>
      <c r="AC1229" s="37">
        <v>3385.71</v>
      </c>
    </row>
    <row r="1230" spans="14:29" x14ac:dyDescent="0.2">
      <c r="N1230" t="s">
        <v>5185</v>
      </c>
      <c r="O1230" t="s">
        <v>4300</v>
      </c>
      <c r="P1230" t="s">
        <v>35</v>
      </c>
      <c r="Q1230">
        <v>2</v>
      </c>
      <c r="R1230">
        <v>1159.06</v>
      </c>
      <c r="S1230">
        <v>1159.06</v>
      </c>
      <c r="V1230" t="str">
        <f t="shared" si="110"/>
        <v>С1630-2001варіант1</v>
      </c>
      <c r="W1230" t="e">
        <f t="shared" si="111"/>
        <v>#N/A</v>
      </c>
      <c r="X1230" t="s">
        <v>4300</v>
      </c>
      <c r="Y1230" s="7" t="s">
        <v>35</v>
      </c>
      <c r="Z1230" s="7">
        <v>2</v>
      </c>
      <c r="AA1230" s="7">
        <v>1159.06</v>
      </c>
      <c r="AB1230" s="37">
        <v>1159.06</v>
      </c>
      <c r="AC1230" s="37">
        <v>1159.06</v>
      </c>
    </row>
    <row r="1231" spans="14:29" x14ac:dyDescent="0.2">
      <c r="N1231" t="s">
        <v>5186</v>
      </c>
      <c r="O1231" t="s">
        <v>4301</v>
      </c>
      <c r="P1231" t="s">
        <v>35</v>
      </c>
      <c r="Q1231">
        <v>1</v>
      </c>
      <c r="R1231">
        <v>2296.36</v>
      </c>
      <c r="S1231">
        <v>2296.36</v>
      </c>
      <c r="V1231" t="str">
        <f t="shared" si="110"/>
        <v>С1630-2001варіант2</v>
      </c>
      <c r="W1231" t="e">
        <f t="shared" si="111"/>
        <v>#N/A</v>
      </c>
      <c r="X1231" t="s">
        <v>4301</v>
      </c>
      <c r="Y1231" s="7" t="s">
        <v>35</v>
      </c>
      <c r="Z1231" s="7">
        <v>1</v>
      </c>
      <c r="AA1231" s="7">
        <v>2296.36</v>
      </c>
      <c r="AB1231" s="37">
        <v>2296.36</v>
      </c>
      <c r="AC1231" s="37">
        <v>2296.36</v>
      </c>
    </row>
    <row r="1232" spans="14:29" x14ac:dyDescent="0.2">
      <c r="N1232" t="s">
        <v>5187</v>
      </c>
      <c r="O1232" t="s">
        <v>4302</v>
      </c>
      <c r="P1232" t="s">
        <v>35</v>
      </c>
      <c r="Q1232">
        <v>5</v>
      </c>
      <c r="R1232">
        <v>1159.06</v>
      </c>
      <c r="S1232">
        <v>1159.06</v>
      </c>
      <c r="V1232" t="str">
        <f t="shared" si="110"/>
        <v>С1630-2001варіант3</v>
      </c>
      <c r="W1232" t="e">
        <f t="shared" si="111"/>
        <v>#N/A</v>
      </c>
      <c r="X1232" t="s">
        <v>4302</v>
      </c>
      <c r="Y1232" s="7" t="s">
        <v>35</v>
      </c>
      <c r="Z1232" s="7">
        <v>5</v>
      </c>
      <c r="AA1232" s="7">
        <v>1159.06</v>
      </c>
      <c r="AB1232" s="37">
        <v>1159.06</v>
      </c>
      <c r="AC1232" s="37">
        <v>1159.06</v>
      </c>
    </row>
    <row r="1233" spans="14:29" x14ac:dyDescent="0.2">
      <c r="N1233" t="s">
        <v>5188</v>
      </c>
      <c r="O1233" t="s">
        <v>4303</v>
      </c>
      <c r="P1233" t="s">
        <v>35</v>
      </c>
      <c r="Q1233">
        <v>19</v>
      </c>
      <c r="R1233">
        <v>491.75</v>
      </c>
      <c r="S1233">
        <v>9343.25</v>
      </c>
      <c r="V1233" t="str">
        <f t="shared" si="110"/>
        <v>С1630-218варіант3</v>
      </c>
      <c r="W1233" t="e">
        <f t="shared" si="111"/>
        <v>#N/A</v>
      </c>
      <c r="X1233" t="s">
        <v>4303</v>
      </c>
      <c r="Y1233" s="7" t="s">
        <v>35</v>
      </c>
      <c r="Z1233" s="7">
        <v>19</v>
      </c>
      <c r="AA1233" s="7">
        <v>491.75</v>
      </c>
      <c r="AB1233" s="37">
        <v>9343.25</v>
      </c>
      <c r="AC1233" s="37">
        <v>9343.25</v>
      </c>
    </row>
    <row r="1234" spans="14:29" x14ac:dyDescent="0.2">
      <c r="N1234" t="s">
        <v>3084</v>
      </c>
      <c r="O1234" t="s">
        <v>4304</v>
      </c>
      <c r="P1234" t="s">
        <v>35</v>
      </c>
      <c r="Q1234">
        <v>15</v>
      </c>
      <c r="R1234">
        <v>10538.68</v>
      </c>
      <c r="S1234">
        <v>31616.04</v>
      </c>
      <c r="V1234" t="str">
        <f t="shared" si="110"/>
        <v>С1630-526</v>
      </c>
      <c r="W1234" t="e">
        <f t="shared" si="111"/>
        <v>#N/A</v>
      </c>
      <c r="X1234" t="s">
        <v>4304</v>
      </c>
      <c r="Y1234" s="7" t="s">
        <v>35</v>
      </c>
      <c r="Z1234" s="7">
        <v>15</v>
      </c>
      <c r="AA1234" s="7">
        <v>10538.68</v>
      </c>
      <c r="AB1234" s="37">
        <v>31616.04</v>
      </c>
      <c r="AC1234" s="37">
        <v>31616.04</v>
      </c>
    </row>
    <row r="1235" spans="14:29" x14ac:dyDescent="0.2">
      <c r="N1235" t="s">
        <v>5189</v>
      </c>
      <c r="O1235" t="s">
        <v>4305</v>
      </c>
      <c r="P1235" t="s">
        <v>35</v>
      </c>
      <c r="Q1235">
        <v>1</v>
      </c>
      <c r="R1235">
        <v>60.38</v>
      </c>
      <c r="S1235">
        <v>60.38</v>
      </c>
      <c r="V1235" t="str">
        <f t="shared" si="110"/>
        <v>С1630-536варіант2</v>
      </c>
      <c r="W1235" t="e">
        <f t="shared" si="111"/>
        <v>#N/A</v>
      </c>
      <c r="X1235" t="s">
        <v>4305</v>
      </c>
      <c r="Y1235" s="7" t="s">
        <v>35</v>
      </c>
      <c r="Z1235" s="7">
        <v>1</v>
      </c>
      <c r="AA1235" s="7">
        <v>60.38</v>
      </c>
      <c r="AB1235" s="37">
        <v>60.38</v>
      </c>
      <c r="AC1235" s="37">
        <v>60.38</v>
      </c>
    </row>
    <row r="1236" spans="14:29" x14ac:dyDescent="0.2">
      <c r="N1236" t="s">
        <v>5190</v>
      </c>
      <c r="O1236" t="s">
        <v>4306</v>
      </c>
      <c r="P1236" t="s">
        <v>35</v>
      </c>
      <c r="Q1236">
        <v>56</v>
      </c>
      <c r="R1236">
        <v>623.54</v>
      </c>
      <c r="S1236">
        <v>34918.239999999998</v>
      </c>
      <c r="V1236" t="str">
        <f t="shared" si="110"/>
        <v>С1630-541варіант25</v>
      </c>
      <c r="W1236" t="e">
        <f t="shared" si="111"/>
        <v>#N/A</v>
      </c>
      <c r="X1236" t="s">
        <v>4306</v>
      </c>
      <c r="Y1236" s="7" t="s">
        <v>35</v>
      </c>
      <c r="Z1236" s="7">
        <v>56</v>
      </c>
      <c r="AA1236" s="7">
        <v>623.54</v>
      </c>
      <c r="AB1236" s="37">
        <v>34918.239999999998</v>
      </c>
      <c r="AC1236" s="37">
        <v>34918.239999999998</v>
      </c>
    </row>
    <row r="1237" spans="14:29" x14ac:dyDescent="0.2">
      <c r="N1237" t="s">
        <v>5191</v>
      </c>
      <c r="O1237" t="s">
        <v>4307</v>
      </c>
      <c r="P1237" t="s">
        <v>35</v>
      </c>
      <c r="Q1237">
        <v>56</v>
      </c>
      <c r="R1237">
        <v>1920.6</v>
      </c>
      <c r="S1237">
        <v>107553.60000000001</v>
      </c>
      <c r="V1237" t="str">
        <f t="shared" si="110"/>
        <v>С1630-541варіант26</v>
      </c>
      <c r="W1237" t="e">
        <f t="shared" si="111"/>
        <v>#N/A</v>
      </c>
      <c r="X1237" t="s">
        <v>4307</v>
      </c>
      <c r="Y1237" s="7" t="s">
        <v>35</v>
      </c>
      <c r="Z1237" s="7">
        <v>56</v>
      </c>
      <c r="AA1237" s="7">
        <v>1920.6</v>
      </c>
      <c r="AB1237" s="37">
        <v>107553.60000000001</v>
      </c>
      <c r="AC1237" s="37">
        <v>107553.60000000001</v>
      </c>
    </row>
    <row r="1238" spans="14:29" x14ac:dyDescent="0.2">
      <c r="N1238" t="s">
        <v>5192</v>
      </c>
      <c r="O1238" t="s">
        <v>4308</v>
      </c>
      <c r="P1238" t="s">
        <v>35</v>
      </c>
      <c r="Q1238">
        <v>6</v>
      </c>
      <c r="R1238">
        <v>469.47</v>
      </c>
      <c r="S1238">
        <v>2816.82</v>
      </c>
      <c r="V1238" t="str">
        <f t="shared" si="110"/>
        <v>С1630-541варіант27</v>
      </c>
      <c r="W1238" t="e">
        <f t="shared" si="111"/>
        <v>#N/A</v>
      </c>
      <c r="X1238" t="s">
        <v>4308</v>
      </c>
      <c r="Y1238" s="7" t="s">
        <v>35</v>
      </c>
      <c r="Z1238" s="7">
        <v>6</v>
      </c>
      <c r="AA1238" s="7">
        <v>469.47</v>
      </c>
      <c r="AB1238" s="37">
        <v>2816.82</v>
      </c>
      <c r="AC1238" s="37">
        <v>2816.82</v>
      </c>
    </row>
    <row r="1239" spans="14:29" x14ac:dyDescent="0.2">
      <c r="N1239" t="s">
        <v>5193</v>
      </c>
      <c r="O1239" t="s">
        <v>4309</v>
      </c>
      <c r="P1239" t="s">
        <v>35</v>
      </c>
      <c r="Q1239">
        <v>12</v>
      </c>
      <c r="R1239">
        <v>157.61000000000001</v>
      </c>
      <c r="S1239">
        <v>1891.32</v>
      </c>
      <c r="V1239" t="str">
        <f t="shared" si="110"/>
        <v>С1630-541варіант28</v>
      </c>
      <c r="W1239" t="e">
        <f t="shared" si="111"/>
        <v>#N/A</v>
      </c>
      <c r="X1239" t="s">
        <v>4309</v>
      </c>
      <c r="Y1239" s="7" t="s">
        <v>35</v>
      </c>
      <c r="Z1239" s="7">
        <v>12</v>
      </c>
      <c r="AA1239" s="7">
        <v>157.61000000000001</v>
      </c>
      <c r="AB1239" s="37">
        <v>1891.32</v>
      </c>
      <c r="AC1239" s="37">
        <v>1891.32</v>
      </c>
    </row>
    <row r="1240" spans="14:29" x14ac:dyDescent="0.2">
      <c r="N1240" t="s">
        <v>5194</v>
      </c>
      <c r="O1240" t="s">
        <v>4310</v>
      </c>
      <c r="P1240" t="s">
        <v>35</v>
      </c>
      <c r="Q1240">
        <v>7</v>
      </c>
      <c r="R1240">
        <v>3098.04</v>
      </c>
      <c r="S1240">
        <v>21686.28</v>
      </c>
      <c r="V1240" t="str">
        <f t="shared" si="110"/>
        <v>С1630-541варіант30</v>
      </c>
      <c r="W1240" t="e">
        <f t="shared" si="111"/>
        <v>#N/A</v>
      </c>
      <c r="X1240" t="s">
        <v>4310</v>
      </c>
      <c r="Y1240" s="7" t="s">
        <v>35</v>
      </c>
      <c r="Z1240" s="7">
        <v>7</v>
      </c>
      <c r="AA1240" s="7">
        <v>3098.04</v>
      </c>
      <c r="AB1240" s="37">
        <v>21686.28</v>
      </c>
      <c r="AC1240" s="37">
        <v>21686.28</v>
      </c>
    </row>
    <row r="1241" spans="14:29" x14ac:dyDescent="0.2">
      <c r="N1241" t="s">
        <v>5195</v>
      </c>
      <c r="O1241" t="s">
        <v>4311</v>
      </c>
      <c r="P1241" t="s">
        <v>35</v>
      </c>
      <c r="Q1241">
        <v>4</v>
      </c>
      <c r="R1241">
        <v>1449.43</v>
      </c>
      <c r="S1241">
        <v>5797.72</v>
      </c>
      <c r="V1241" t="str">
        <f t="shared" si="110"/>
        <v>С1630-541варіант33</v>
      </c>
      <c r="W1241" t="e">
        <f t="shared" si="111"/>
        <v>#N/A</v>
      </c>
      <c r="X1241" t="s">
        <v>4311</v>
      </c>
      <c r="Y1241" s="7" t="s">
        <v>35</v>
      </c>
      <c r="Z1241" s="7">
        <v>4</v>
      </c>
      <c r="AA1241" s="7">
        <v>1449.43</v>
      </c>
      <c r="AB1241" s="37">
        <v>5797.72</v>
      </c>
      <c r="AC1241" s="37">
        <v>5797.72</v>
      </c>
    </row>
    <row r="1242" spans="14:29" x14ac:dyDescent="0.2">
      <c r="N1242" t="s">
        <v>5196</v>
      </c>
      <c r="O1242" t="s">
        <v>4312</v>
      </c>
      <c r="P1242" t="s">
        <v>35</v>
      </c>
      <c r="Q1242">
        <v>19</v>
      </c>
      <c r="R1242">
        <v>871.2</v>
      </c>
      <c r="S1242">
        <v>16552.8</v>
      </c>
      <c r="V1242" t="str">
        <f t="shared" si="110"/>
        <v>С1630-541варіант4</v>
      </c>
      <c r="W1242" t="e">
        <f t="shared" si="111"/>
        <v>#N/A</v>
      </c>
      <c r="X1242" t="s">
        <v>4312</v>
      </c>
      <c r="Y1242" s="7" t="s">
        <v>35</v>
      </c>
      <c r="Z1242" s="7">
        <v>19</v>
      </c>
      <c r="AA1242" s="7">
        <v>871.2</v>
      </c>
      <c r="AB1242" s="37">
        <v>16552.8</v>
      </c>
      <c r="AC1242" s="37">
        <v>16552.8</v>
      </c>
    </row>
    <row r="1243" spans="14:29" x14ac:dyDescent="0.2">
      <c r="N1243" t="s">
        <v>5197</v>
      </c>
      <c r="O1243" t="s">
        <v>4313</v>
      </c>
      <c r="P1243" t="s">
        <v>35</v>
      </c>
      <c r="Q1243">
        <v>19</v>
      </c>
      <c r="R1243">
        <v>762.99</v>
      </c>
      <c r="S1243">
        <v>14496.81</v>
      </c>
      <c r="V1243" t="str">
        <f t="shared" si="110"/>
        <v>С1630-541варіант5</v>
      </c>
      <c r="W1243" t="e">
        <f t="shared" si="111"/>
        <v>#N/A</v>
      </c>
      <c r="X1243" t="s">
        <v>4313</v>
      </c>
      <c r="Y1243" s="7" t="s">
        <v>35</v>
      </c>
      <c r="Z1243" s="7">
        <v>19</v>
      </c>
      <c r="AA1243" s="7">
        <v>762.99</v>
      </c>
      <c r="AB1243" s="37">
        <v>14496.81</v>
      </c>
      <c r="AC1243" s="37">
        <v>14496.81</v>
      </c>
    </row>
    <row r="1244" spans="14:29" x14ac:dyDescent="0.2">
      <c r="N1244" t="s">
        <v>5198</v>
      </c>
      <c r="O1244" t="s">
        <v>4314</v>
      </c>
      <c r="P1244" t="s">
        <v>35</v>
      </c>
      <c r="Q1244">
        <v>1</v>
      </c>
      <c r="R1244">
        <v>929.59</v>
      </c>
      <c r="S1244">
        <v>929.59</v>
      </c>
      <c r="V1244" t="str">
        <f t="shared" si="110"/>
        <v>С1630-543варіант5</v>
      </c>
      <c r="W1244" t="e">
        <f t="shared" si="111"/>
        <v>#N/A</v>
      </c>
      <c r="X1244" t="s">
        <v>4314</v>
      </c>
      <c r="Y1244" s="7" t="s">
        <v>35</v>
      </c>
      <c r="Z1244" s="7">
        <v>1</v>
      </c>
      <c r="AA1244" s="7">
        <v>929.59</v>
      </c>
      <c r="AB1244" s="37">
        <v>929.59</v>
      </c>
      <c r="AC1244" s="37">
        <v>929.59</v>
      </c>
    </row>
    <row r="1245" spans="14:29" x14ac:dyDescent="0.2">
      <c r="N1245" t="s">
        <v>5199</v>
      </c>
      <c r="O1245" t="s">
        <v>4315</v>
      </c>
      <c r="P1245" t="s">
        <v>35</v>
      </c>
      <c r="Q1245">
        <v>2</v>
      </c>
      <c r="R1245">
        <v>1220.69</v>
      </c>
      <c r="S1245">
        <v>1220.69</v>
      </c>
      <c r="V1245" t="str">
        <f t="shared" si="110"/>
        <v>С1630-543варіант6</v>
      </c>
      <c r="W1245" t="e">
        <f t="shared" si="111"/>
        <v>#N/A</v>
      </c>
      <c r="X1245" t="s">
        <v>4315</v>
      </c>
      <c r="Y1245" s="7" t="s">
        <v>35</v>
      </c>
      <c r="Z1245" s="7">
        <v>2</v>
      </c>
      <c r="AA1245" s="7">
        <v>1220.69</v>
      </c>
      <c r="AB1245" s="37">
        <v>1220.69</v>
      </c>
      <c r="AC1245" s="37">
        <v>1220.69</v>
      </c>
    </row>
    <row r="1246" spans="14:29" x14ac:dyDescent="0.2">
      <c r="N1246" t="s">
        <v>5200</v>
      </c>
      <c r="O1246" t="s">
        <v>4316</v>
      </c>
      <c r="P1246" t="s">
        <v>35</v>
      </c>
      <c r="Q1246">
        <v>1</v>
      </c>
      <c r="R1246">
        <v>3697.42</v>
      </c>
      <c r="S1246">
        <v>3697.42</v>
      </c>
      <c r="V1246" t="str">
        <f t="shared" si="110"/>
        <v>С1630-543варіант7</v>
      </c>
      <c r="W1246" t="e">
        <f t="shared" si="111"/>
        <v>#N/A</v>
      </c>
      <c r="X1246" t="s">
        <v>4316</v>
      </c>
      <c r="Y1246" s="7" t="s">
        <v>35</v>
      </c>
      <c r="Z1246" s="7">
        <v>1</v>
      </c>
      <c r="AA1246" s="7">
        <v>3697.42</v>
      </c>
      <c r="AB1246" s="37">
        <v>3697.42</v>
      </c>
      <c r="AC1246" s="37">
        <v>3697.42</v>
      </c>
    </row>
    <row r="1247" spans="14:29" x14ac:dyDescent="0.2">
      <c r="N1247" t="s">
        <v>3085</v>
      </c>
      <c r="O1247" t="s">
        <v>4317</v>
      </c>
      <c r="P1247" t="s">
        <v>35</v>
      </c>
      <c r="Q1247">
        <v>1</v>
      </c>
      <c r="R1247">
        <v>647.22</v>
      </c>
      <c r="S1247">
        <v>647.22</v>
      </c>
      <c r="V1247" t="str">
        <f t="shared" si="110"/>
        <v>С1630-544</v>
      </c>
      <c r="W1247" t="e">
        <f t="shared" si="111"/>
        <v>#N/A</v>
      </c>
      <c r="X1247" t="s">
        <v>4317</v>
      </c>
      <c r="Y1247" s="7" t="s">
        <v>35</v>
      </c>
      <c r="Z1247" s="7">
        <v>1</v>
      </c>
      <c r="AA1247" s="7">
        <v>647.22</v>
      </c>
      <c r="AB1247" s="37">
        <v>647.22</v>
      </c>
      <c r="AC1247" s="37">
        <v>647.22</v>
      </c>
    </row>
    <row r="1248" spans="14:29" x14ac:dyDescent="0.2">
      <c r="N1248" t="s">
        <v>3086</v>
      </c>
      <c r="O1248" t="s">
        <v>4318</v>
      </c>
      <c r="P1248" t="s">
        <v>35</v>
      </c>
      <c r="Q1248">
        <v>6</v>
      </c>
      <c r="R1248">
        <v>8953.85</v>
      </c>
      <c r="S1248">
        <v>26861.55</v>
      </c>
      <c r="V1248" t="str">
        <f t="shared" si="110"/>
        <v>С1630-553</v>
      </c>
      <c r="W1248" t="e">
        <f t="shared" si="111"/>
        <v>#N/A</v>
      </c>
      <c r="X1248" t="s">
        <v>4318</v>
      </c>
      <c r="Y1248" s="7" t="s">
        <v>35</v>
      </c>
      <c r="Z1248" s="7">
        <v>6</v>
      </c>
      <c r="AA1248" s="7">
        <v>8953.85</v>
      </c>
      <c r="AB1248" s="37">
        <v>26861.55</v>
      </c>
      <c r="AC1248" s="37">
        <v>26861.55</v>
      </c>
    </row>
    <row r="1249" spans="14:29" x14ac:dyDescent="0.2">
      <c r="N1249" t="s">
        <v>5201</v>
      </c>
      <c r="O1249" t="s">
        <v>4319</v>
      </c>
      <c r="P1249" t="s">
        <v>35</v>
      </c>
      <c r="Q1249">
        <v>2</v>
      </c>
      <c r="R1249">
        <v>451.53</v>
      </c>
      <c r="S1249">
        <v>451.53</v>
      </c>
      <c r="V1249" t="str">
        <f t="shared" si="110"/>
        <v>С1630-558варіант1</v>
      </c>
      <c r="W1249" t="e">
        <f t="shared" si="111"/>
        <v>#N/A</v>
      </c>
      <c r="X1249" t="s">
        <v>4319</v>
      </c>
      <c r="Y1249" s="7" t="s">
        <v>35</v>
      </c>
      <c r="Z1249" s="7">
        <v>2</v>
      </c>
      <c r="AA1249" s="7">
        <v>451.53</v>
      </c>
      <c r="AB1249" s="37">
        <v>451.53</v>
      </c>
      <c r="AC1249" s="37">
        <v>451.53</v>
      </c>
    </row>
    <row r="1250" spans="14:29" x14ac:dyDescent="0.2">
      <c r="N1250" t="s">
        <v>5202</v>
      </c>
      <c r="O1250" t="s">
        <v>4320</v>
      </c>
      <c r="P1250" t="s">
        <v>35</v>
      </c>
      <c r="Q1250">
        <v>1</v>
      </c>
      <c r="R1250">
        <v>788.13</v>
      </c>
      <c r="S1250">
        <v>788.13</v>
      </c>
      <c r="V1250" t="str">
        <f t="shared" si="110"/>
        <v>С1630-558варіант2</v>
      </c>
      <c r="W1250" t="e">
        <f t="shared" si="111"/>
        <v>#N/A</v>
      </c>
      <c r="X1250" t="s">
        <v>4320</v>
      </c>
      <c r="Y1250" s="7" t="s">
        <v>35</v>
      </c>
      <c r="Z1250" s="7">
        <v>1</v>
      </c>
      <c r="AA1250" s="7">
        <v>788.13</v>
      </c>
      <c r="AB1250" s="37">
        <v>788.13</v>
      </c>
      <c r="AC1250" s="37">
        <v>788.13</v>
      </c>
    </row>
    <row r="1251" spans="14:29" x14ac:dyDescent="0.2">
      <c r="N1251" t="s">
        <v>5203</v>
      </c>
      <c r="O1251" t="s">
        <v>4321</v>
      </c>
      <c r="P1251" t="s">
        <v>35</v>
      </c>
      <c r="Q1251">
        <v>4</v>
      </c>
      <c r="R1251">
        <v>675.93</v>
      </c>
      <c r="S1251">
        <v>675.93</v>
      </c>
      <c r="V1251" t="str">
        <f t="shared" si="110"/>
        <v>С1630-558варіант3</v>
      </c>
      <c r="W1251" t="e">
        <f t="shared" si="111"/>
        <v>#N/A</v>
      </c>
      <c r="X1251" t="s">
        <v>4321</v>
      </c>
      <c r="Y1251" s="7" t="s">
        <v>35</v>
      </c>
      <c r="Z1251" s="7">
        <v>4</v>
      </c>
      <c r="AA1251" s="7">
        <v>675.93</v>
      </c>
      <c r="AB1251" s="37">
        <v>675.93</v>
      </c>
      <c r="AC1251" s="37">
        <v>675.93</v>
      </c>
    </row>
    <row r="1252" spans="14:29" x14ac:dyDescent="0.2">
      <c r="N1252" t="s">
        <v>5204</v>
      </c>
      <c r="O1252" t="s">
        <v>4322</v>
      </c>
      <c r="P1252" t="s">
        <v>35</v>
      </c>
      <c r="Q1252">
        <v>1</v>
      </c>
      <c r="R1252">
        <v>675.93</v>
      </c>
      <c r="S1252">
        <v>675.93</v>
      </c>
      <c r="V1252" t="str">
        <f t="shared" si="110"/>
        <v>С1630-558варіант4</v>
      </c>
      <c r="W1252" t="e">
        <f t="shared" si="111"/>
        <v>#N/A</v>
      </c>
      <c r="X1252" t="s">
        <v>4322</v>
      </c>
      <c r="Y1252" s="7" t="s">
        <v>35</v>
      </c>
      <c r="Z1252" s="7">
        <v>1</v>
      </c>
      <c r="AA1252" s="7">
        <v>675.93</v>
      </c>
      <c r="AB1252" s="37">
        <v>675.93</v>
      </c>
      <c r="AC1252" s="37">
        <v>675.93</v>
      </c>
    </row>
    <row r="1253" spans="14:29" x14ac:dyDescent="0.2">
      <c r="N1253" t="s">
        <v>5205</v>
      </c>
      <c r="O1253" t="s">
        <v>4323</v>
      </c>
      <c r="P1253" t="s">
        <v>35</v>
      </c>
      <c r="Q1253">
        <v>1</v>
      </c>
      <c r="R1253">
        <v>427.73</v>
      </c>
      <c r="S1253">
        <v>427.73</v>
      </c>
      <c r="V1253" t="str">
        <f t="shared" si="110"/>
        <v>С1630-558варіант5</v>
      </c>
      <c r="W1253" t="e">
        <f t="shared" si="111"/>
        <v>#N/A</v>
      </c>
      <c r="X1253" t="s">
        <v>4323</v>
      </c>
      <c r="Y1253" s="7" t="s">
        <v>35</v>
      </c>
      <c r="Z1253" s="7">
        <v>1</v>
      </c>
      <c r="AA1253" s="7">
        <v>427.73</v>
      </c>
      <c r="AB1253" s="37">
        <v>427.73</v>
      </c>
      <c r="AC1253" s="37">
        <v>427.73</v>
      </c>
    </row>
    <row r="1254" spans="14:29" x14ac:dyDescent="0.2">
      <c r="N1254" t="s">
        <v>5206</v>
      </c>
      <c r="O1254" t="s">
        <v>4324</v>
      </c>
      <c r="P1254" t="s">
        <v>35</v>
      </c>
      <c r="Q1254">
        <v>19</v>
      </c>
      <c r="R1254">
        <v>189.14</v>
      </c>
      <c r="S1254">
        <v>567.41999999999996</v>
      </c>
      <c r="V1254" t="str">
        <f t="shared" si="110"/>
        <v>С1630-59варіант1</v>
      </c>
      <c r="W1254" t="e">
        <f t="shared" si="111"/>
        <v>#N/A</v>
      </c>
      <c r="X1254" t="s">
        <v>4324</v>
      </c>
      <c r="Y1254" s="7" t="s">
        <v>35</v>
      </c>
      <c r="Z1254" s="7">
        <v>19</v>
      </c>
      <c r="AA1254" s="7">
        <v>189.14</v>
      </c>
      <c r="AB1254" s="37">
        <v>567.41999999999996</v>
      </c>
      <c r="AC1254" s="37">
        <v>567.41999999999996</v>
      </c>
    </row>
    <row r="1255" spans="14:29" x14ac:dyDescent="0.2">
      <c r="N1255" t="s">
        <v>5207</v>
      </c>
      <c r="O1255" t="s">
        <v>4325</v>
      </c>
      <c r="P1255" t="s">
        <v>35</v>
      </c>
      <c r="Q1255">
        <v>11</v>
      </c>
      <c r="R1255">
        <v>426.43</v>
      </c>
      <c r="S1255">
        <v>426.43</v>
      </c>
      <c r="V1255" t="str">
        <f t="shared" si="110"/>
        <v>С1630-633варіант3</v>
      </c>
      <c r="W1255" t="e">
        <f t="shared" si="111"/>
        <v>#N/A</v>
      </c>
      <c r="X1255" t="s">
        <v>4325</v>
      </c>
      <c r="Y1255" s="7" t="s">
        <v>35</v>
      </c>
      <c r="Z1255" s="7">
        <v>11</v>
      </c>
      <c r="AA1255" s="7">
        <v>426.43</v>
      </c>
      <c r="AB1255" s="37">
        <v>426.43</v>
      </c>
      <c r="AC1255" s="37">
        <v>426.43</v>
      </c>
    </row>
    <row r="1256" spans="14:29" x14ac:dyDescent="0.2">
      <c r="N1256" t="s">
        <v>5208</v>
      </c>
      <c r="O1256" t="s">
        <v>4326</v>
      </c>
      <c r="P1256" t="s">
        <v>35</v>
      </c>
      <c r="Q1256">
        <v>19</v>
      </c>
      <c r="R1256">
        <v>33.94</v>
      </c>
      <c r="S1256">
        <v>644.86</v>
      </c>
      <c r="V1256" t="str">
        <f t="shared" si="110"/>
        <v>С1630-669варіант3</v>
      </c>
      <c r="W1256" t="e">
        <f t="shared" si="111"/>
        <v>#N/A</v>
      </c>
      <c r="X1256" t="s">
        <v>4326</v>
      </c>
      <c r="Y1256" s="7" t="s">
        <v>35</v>
      </c>
      <c r="Z1256" s="7">
        <v>19</v>
      </c>
      <c r="AA1256" s="7">
        <v>33.94</v>
      </c>
      <c r="AB1256" s="37">
        <v>644.86</v>
      </c>
      <c r="AC1256" s="37">
        <v>644.86</v>
      </c>
    </row>
    <row r="1257" spans="14:29" x14ac:dyDescent="0.2">
      <c r="N1257" t="s">
        <v>5209</v>
      </c>
      <c r="O1257" t="s">
        <v>4327</v>
      </c>
      <c r="P1257" t="s">
        <v>35</v>
      </c>
      <c r="Q1257">
        <v>4</v>
      </c>
      <c r="R1257">
        <v>321.98</v>
      </c>
      <c r="S1257">
        <v>1287.92</v>
      </c>
      <c r="V1257" t="str">
        <f t="shared" si="110"/>
        <v>С1630-670варіант2</v>
      </c>
      <c r="W1257" t="e">
        <f t="shared" si="111"/>
        <v>#N/A</v>
      </c>
      <c r="X1257" t="s">
        <v>4327</v>
      </c>
      <c r="Y1257" s="7" t="s">
        <v>35</v>
      </c>
      <c r="Z1257" s="7">
        <v>4</v>
      </c>
      <c r="AA1257" s="7">
        <v>321.98</v>
      </c>
      <c r="AB1257" s="37">
        <v>1287.92</v>
      </c>
      <c r="AC1257" s="37">
        <v>1287.92</v>
      </c>
    </row>
    <row r="1258" spans="14:29" x14ac:dyDescent="0.2">
      <c r="N1258" t="s">
        <v>5210</v>
      </c>
      <c r="O1258" t="s">
        <v>4328</v>
      </c>
      <c r="P1258" t="s">
        <v>35</v>
      </c>
      <c r="Q1258">
        <v>3</v>
      </c>
      <c r="R1258">
        <v>329.89</v>
      </c>
      <c r="S1258">
        <v>989.67</v>
      </c>
      <c r="V1258" t="str">
        <f t="shared" si="110"/>
        <v>С1630-671варіант2</v>
      </c>
      <c r="W1258" t="e">
        <f t="shared" si="111"/>
        <v>#N/A</v>
      </c>
      <c r="X1258" t="s">
        <v>4328</v>
      </c>
      <c r="Y1258" s="7" t="s">
        <v>35</v>
      </c>
      <c r="Z1258" s="7">
        <v>3</v>
      </c>
      <c r="AA1258" s="7">
        <v>329.89</v>
      </c>
      <c r="AB1258" s="37">
        <v>989.67</v>
      </c>
      <c r="AC1258" s="37">
        <v>989.67</v>
      </c>
    </row>
    <row r="1259" spans="14:29" x14ac:dyDescent="0.2">
      <c r="N1259" t="s">
        <v>5211</v>
      </c>
      <c r="O1259" t="s">
        <v>4329</v>
      </c>
      <c r="P1259" t="s">
        <v>35</v>
      </c>
      <c r="Q1259">
        <v>1</v>
      </c>
      <c r="R1259">
        <v>650.20000000000005</v>
      </c>
      <c r="S1259">
        <v>650.20000000000005</v>
      </c>
      <c r="V1259" t="str">
        <f t="shared" si="110"/>
        <v>С1630-673варіант2</v>
      </c>
      <c r="W1259" t="e">
        <f t="shared" si="111"/>
        <v>#N/A</v>
      </c>
      <c r="X1259" t="s">
        <v>4329</v>
      </c>
      <c r="Y1259" s="7" t="s">
        <v>35</v>
      </c>
      <c r="Z1259" s="7">
        <v>1</v>
      </c>
      <c r="AA1259" s="7">
        <v>650.20000000000005</v>
      </c>
      <c r="AB1259" s="37">
        <v>650.20000000000005</v>
      </c>
      <c r="AC1259" s="37">
        <v>650.20000000000005</v>
      </c>
    </row>
    <row r="1260" spans="14:29" x14ac:dyDescent="0.2">
      <c r="N1260" t="s">
        <v>3087</v>
      </c>
      <c r="O1260" t="s">
        <v>4330</v>
      </c>
      <c r="P1260" t="s">
        <v>35</v>
      </c>
      <c r="Q1260">
        <v>48</v>
      </c>
      <c r="R1260">
        <v>1012.38</v>
      </c>
      <c r="S1260">
        <v>48594.239999999998</v>
      </c>
      <c r="V1260" t="str">
        <f t="shared" si="110"/>
        <v>С1630-679</v>
      </c>
      <c r="W1260" t="e">
        <f t="shared" si="111"/>
        <v>#N/A</v>
      </c>
      <c r="X1260" t="s">
        <v>4330</v>
      </c>
      <c r="Y1260" s="7" t="s">
        <v>35</v>
      </c>
      <c r="Z1260" s="7">
        <v>48</v>
      </c>
      <c r="AA1260" s="7">
        <v>1012.38</v>
      </c>
      <c r="AB1260" s="37">
        <v>48594.239999999998</v>
      </c>
      <c r="AC1260" s="37">
        <v>48594.239999999998</v>
      </c>
    </row>
    <row r="1261" spans="14:29" x14ac:dyDescent="0.2">
      <c r="N1261" t="s">
        <v>5212</v>
      </c>
      <c r="O1261" t="s">
        <v>4331</v>
      </c>
      <c r="P1261" t="s">
        <v>35</v>
      </c>
      <c r="Q1261">
        <v>13</v>
      </c>
      <c r="R1261">
        <v>134.77000000000001</v>
      </c>
      <c r="S1261">
        <v>1752.01</v>
      </c>
      <c r="V1261" t="str">
        <f t="shared" si="110"/>
        <v>С1630-986варіант2</v>
      </c>
      <c r="W1261" t="e">
        <f t="shared" si="111"/>
        <v>#N/A</v>
      </c>
      <c r="X1261" t="s">
        <v>4331</v>
      </c>
      <c r="Y1261" s="7" t="s">
        <v>35</v>
      </c>
      <c r="Z1261" s="7">
        <v>13</v>
      </c>
      <c r="AA1261" s="7">
        <v>134.77000000000001</v>
      </c>
      <c r="AB1261" s="37">
        <v>1752.01</v>
      </c>
      <c r="AC1261" s="37">
        <v>1752.01</v>
      </c>
    </row>
    <row r="1262" spans="14:29" x14ac:dyDescent="0.2">
      <c r="N1262" t="s">
        <v>5213</v>
      </c>
      <c r="O1262" t="s">
        <v>4332</v>
      </c>
      <c r="P1262" t="s">
        <v>35</v>
      </c>
      <c r="Q1262">
        <v>6</v>
      </c>
      <c r="R1262">
        <v>5476.67</v>
      </c>
      <c r="S1262">
        <v>5476.67</v>
      </c>
      <c r="V1262" t="str">
        <f t="shared" si="110"/>
        <v>С1630-991варіант1</v>
      </c>
      <c r="W1262" t="e">
        <f t="shared" si="111"/>
        <v>#N/A</v>
      </c>
      <c r="X1262" t="s">
        <v>4332</v>
      </c>
      <c r="Y1262" s="7" t="s">
        <v>35</v>
      </c>
      <c r="Z1262" s="7">
        <v>6</v>
      </c>
      <c r="AA1262" s="7">
        <v>5476.67</v>
      </c>
      <c r="AB1262" s="37">
        <v>5476.67</v>
      </c>
      <c r="AC1262" s="37">
        <v>5476.67</v>
      </c>
    </row>
    <row r="1263" spans="14:29" x14ac:dyDescent="0.2">
      <c r="N1263" t="s">
        <v>5214</v>
      </c>
      <c r="O1263" t="s">
        <v>4333</v>
      </c>
      <c r="P1263" t="s">
        <v>35</v>
      </c>
      <c r="Q1263">
        <v>1</v>
      </c>
      <c r="R1263">
        <v>5695.51</v>
      </c>
      <c r="S1263">
        <v>5695.51</v>
      </c>
      <c r="V1263" t="str">
        <f t="shared" si="110"/>
        <v>С1630-991варіант2</v>
      </c>
      <c r="W1263" t="e">
        <f t="shared" si="111"/>
        <v>#N/A</v>
      </c>
      <c r="X1263" t="s">
        <v>4333</v>
      </c>
      <c r="Y1263" s="7" t="s">
        <v>35</v>
      </c>
      <c r="Z1263" s="7">
        <v>1</v>
      </c>
      <c r="AA1263" s="7">
        <v>5695.51</v>
      </c>
      <c r="AB1263" s="37">
        <v>5695.51</v>
      </c>
      <c r="AC1263" s="37">
        <v>5695.51</v>
      </c>
    </row>
    <row r="1264" spans="14:29" x14ac:dyDescent="0.2">
      <c r="N1264" t="s">
        <v>5215</v>
      </c>
      <c r="O1264" t="s">
        <v>4334</v>
      </c>
      <c r="P1264" t="s">
        <v>35</v>
      </c>
      <c r="Q1264">
        <v>2</v>
      </c>
      <c r="R1264">
        <v>6067.21</v>
      </c>
      <c r="S1264">
        <v>12134.42</v>
      </c>
      <c r="V1264" t="str">
        <f t="shared" si="110"/>
        <v>С1630-993варіант1</v>
      </c>
      <c r="W1264" t="e">
        <f t="shared" si="111"/>
        <v>#N/A</v>
      </c>
      <c r="X1264" t="s">
        <v>4334</v>
      </c>
      <c r="Y1264" s="7" t="s">
        <v>35</v>
      </c>
      <c r="Z1264" s="7">
        <v>2</v>
      </c>
      <c r="AA1264" s="7">
        <v>6067.21</v>
      </c>
      <c r="AB1264" s="37">
        <v>12134.42</v>
      </c>
      <c r="AC1264" s="37">
        <v>12134.42</v>
      </c>
    </row>
    <row r="1265" spans="14:29" x14ac:dyDescent="0.2">
      <c r="N1265" t="s">
        <v>5216</v>
      </c>
      <c r="O1265" t="s">
        <v>4335</v>
      </c>
      <c r="P1265" t="s">
        <v>35</v>
      </c>
      <c r="Q1265">
        <v>2</v>
      </c>
      <c r="R1265">
        <v>9203.39</v>
      </c>
      <c r="S1265">
        <v>9203.39</v>
      </c>
      <c r="V1265" t="str">
        <f t="shared" si="110"/>
        <v>С1630-996варіант1</v>
      </c>
      <c r="W1265" t="e">
        <f t="shared" si="111"/>
        <v>#N/A</v>
      </c>
      <c r="X1265" t="s">
        <v>4335</v>
      </c>
      <c r="Y1265" s="7" t="s">
        <v>35</v>
      </c>
      <c r="Z1265" s="7">
        <v>2</v>
      </c>
      <c r="AA1265" s="7">
        <v>9203.39</v>
      </c>
      <c r="AB1265" s="37">
        <v>9203.39</v>
      </c>
      <c r="AC1265" s="37">
        <v>9203.39</v>
      </c>
    </row>
    <row r="1266" spans="14:29" x14ac:dyDescent="0.2">
      <c r="N1266" t="s">
        <v>5217</v>
      </c>
      <c r="O1266" t="s">
        <v>4336</v>
      </c>
      <c r="P1266" t="s">
        <v>35</v>
      </c>
      <c r="Q1266">
        <v>2</v>
      </c>
      <c r="R1266">
        <v>12273.58</v>
      </c>
      <c r="S1266">
        <v>24547.16</v>
      </c>
      <c r="V1266" t="str">
        <f t="shared" si="110"/>
        <v>С1630-997варіант1</v>
      </c>
      <c r="W1266" t="e">
        <f t="shared" si="111"/>
        <v>#N/A</v>
      </c>
      <c r="X1266" t="s">
        <v>4336</v>
      </c>
      <c r="Y1266" s="7" t="s">
        <v>35</v>
      </c>
      <c r="Z1266" s="7">
        <v>2</v>
      </c>
      <c r="AA1266" s="7">
        <v>12273.58</v>
      </c>
      <c r="AB1266" s="37">
        <v>24547.16</v>
      </c>
      <c r="AC1266" s="37">
        <v>24547.16</v>
      </c>
    </row>
    <row r="1267" spans="14:29" x14ac:dyDescent="0.2">
      <c r="N1267" t="s">
        <v>5218</v>
      </c>
      <c r="O1267" t="s">
        <v>4337</v>
      </c>
      <c r="P1267" t="s">
        <v>60</v>
      </c>
      <c r="Q1267">
        <v>1192.2249999999999</v>
      </c>
      <c r="R1267">
        <v>24.82</v>
      </c>
      <c r="S1267">
        <v>29591.02</v>
      </c>
      <c r="V1267" t="str">
        <f t="shared" si="110"/>
        <v>С1632-80варіант1</v>
      </c>
      <c r="W1267" t="e">
        <f t="shared" si="111"/>
        <v>#N/A</v>
      </c>
      <c r="X1267" t="s">
        <v>4337</v>
      </c>
      <c r="Y1267" s="7" t="s">
        <v>60</v>
      </c>
      <c r="Z1267" s="7">
        <v>1192.2249999999999</v>
      </c>
      <c r="AA1267" s="7">
        <v>24.82</v>
      </c>
      <c r="AB1267" s="37">
        <v>29591.02</v>
      </c>
      <c r="AC1267" s="37">
        <v>29591.02</v>
      </c>
    </row>
    <row r="1268" spans="14:29" x14ac:dyDescent="0.2">
      <c r="N1268" t="s">
        <v>671</v>
      </c>
      <c r="O1268" t="s">
        <v>4338</v>
      </c>
      <c r="P1268" t="s">
        <v>21</v>
      </c>
      <c r="Q1268">
        <v>260.78500000000003</v>
      </c>
      <c r="R1268">
        <v>163.87</v>
      </c>
      <c r="S1268">
        <v>18746.73</v>
      </c>
      <c r="V1268" s="33" t="str">
        <f t="shared" si="110"/>
        <v>С311-30</v>
      </c>
      <c r="W1268" s="33" t="str">
        <f t="shared" si="111"/>
        <v>С311-30</v>
      </c>
      <c r="X1268" s="33" t="s">
        <v>4338</v>
      </c>
      <c r="Y1268" s="34" t="s">
        <v>21</v>
      </c>
      <c r="Z1268" s="34">
        <v>260.78500000000003</v>
      </c>
      <c r="AA1268" s="34">
        <v>163.87</v>
      </c>
      <c r="AB1268" s="34">
        <v>18746.73</v>
      </c>
      <c r="AC1268" s="34">
        <v>0</v>
      </c>
    </row>
    <row r="1269" spans="14:29" x14ac:dyDescent="0.2">
      <c r="N1269" t="s">
        <v>31</v>
      </c>
      <c r="O1269" t="s">
        <v>4339</v>
      </c>
      <c r="P1269" t="s">
        <v>21</v>
      </c>
      <c r="Q1269">
        <v>268.98</v>
      </c>
      <c r="R1269">
        <v>197.05</v>
      </c>
      <c r="S1269">
        <v>311.33999999999997</v>
      </c>
      <c r="V1269" s="33" t="str">
        <f t="shared" si="110"/>
        <v>С311-30-М</v>
      </c>
      <c r="W1269" s="33" t="str">
        <f t="shared" si="111"/>
        <v>С311-30-М</v>
      </c>
      <c r="X1269" s="33" t="s">
        <v>4339</v>
      </c>
      <c r="Y1269" s="34" t="s">
        <v>21</v>
      </c>
      <c r="Z1269" s="34">
        <v>268.98</v>
      </c>
      <c r="AA1269" s="34">
        <v>197.05</v>
      </c>
      <c r="AB1269" s="34">
        <v>311.33999999999997</v>
      </c>
      <c r="AC1269" s="34">
        <v>0</v>
      </c>
    </row>
    <row r="1270" spans="14:29" x14ac:dyDescent="0.2">
      <c r="N1270" t="s">
        <v>5219</v>
      </c>
      <c r="O1270" t="s">
        <v>4340</v>
      </c>
      <c r="P1270" t="s">
        <v>4341</v>
      </c>
      <c r="Q1270">
        <v>23.3</v>
      </c>
      <c r="R1270">
        <v>6.55</v>
      </c>
      <c r="S1270">
        <v>152.62</v>
      </c>
      <c r="V1270" t="str">
        <f t="shared" si="110"/>
        <v>СН270-121-П1варіант1</v>
      </c>
      <c r="W1270" t="e">
        <f t="shared" si="111"/>
        <v>#N/A</v>
      </c>
      <c r="X1270" t="s">
        <v>4340</v>
      </c>
      <c r="Y1270" s="7" t="s">
        <v>4341</v>
      </c>
      <c r="Z1270" s="7">
        <v>23.3</v>
      </c>
      <c r="AA1270" s="7">
        <v>6.55</v>
      </c>
      <c r="AB1270" s="37">
        <v>152.62</v>
      </c>
      <c r="AC1270" s="37">
        <v>152.62</v>
      </c>
    </row>
    <row r="1271" spans="14:29" x14ac:dyDescent="0.2">
      <c r="N1271" t="s">
        <v>3088</v>
      </c>
      <c r="O1271" t="s">
        <v>4342</v>
      </c>
      <c r="P1271" t="s">
        <v>53</v>
      </c>
      <c r="Q1271">
        <v>6.35</v>
      </c>
      <c r="R1271">
        <v>2492.4699999999998</v>
      </c>
      <c r="S1271">
        <v>15827.18</v>
      </c>
      <c r="V1271" t="str">
        <f t="shared" si="110"/>
        <v>ХБ4-1-2застос.</v>
      </c>
      <c r="W1271" t="e">
        <f t="shared" si="111"/>
        <v>#N/A</v>
      </c>
      <c r="X1271" t="s">
        <v>4342</v>
      </c>
      <c r="Y1271" s="7" t="s">
        <v>53</v>
      </c>
      <c r="Z1271" s="7">
        <v>6.35</v>
      </c>
      <c r="AA1271" s="7">
        <v>2492.4699999999998</v>
      </c>
      <c r="AB1271" s="37">
        <v>15827.18</v>
      </c>
      <c r="AC1271" s="37">
        <v>15827.18</v>
      </c>
    </row>
    <row r="1272" spans="14:29" x14ac:dyDescent="0.2">
      <c r="AC1272" s="37"/>
    </row>
  </sheetData>
  <autoFilter ref="V2:AB1272"/>
  <mergeCells count="3">
    <mergeCell ref="A1:L1"/>
    <mergeCell ref="N1:S1"/>
    <mergeCell ref="V1:AC1"/>
  </mergeCells>
  <conditionalFormatting sqref="A4:A11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Sheet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саша сачук</cp:lastModifiedBy>
  <dcterms:modified xsi:type="dcterms:W3CDTF">2022-06-05T18:26:26Z</dcterms:modified>
</cp:coreProperties>
</file>