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slicers/slicer2.xml" ContentType="application/vnd.ms-excel.slicer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u\Desktop\"/>
    </mc:Choice>
  </mc:AlternateContent>
  <xr:revisionPtr revIDLastSave="0" documentId="13_ncr:1_{AF7C6093-56A4-4FCE-ACC3-19B7E6497A33}" xr6:coauthVersionLast="47" xr6:coauthVersionMax="47" xr10:uidLastSave="{00000000-0000-0000-0000-000000000000}"/>
  <bookViews>
    <workbookView xWindow="-120" yWindow="-120" windowWidth="38640" windowHeight="21240" activeTab="3" xr2:uid="{3B5019F5-BEE0-4AA8-A92B-BB570258CD9E}"/>
  </bookViews>
  <sheets>
    <sheet name="Hrd" sheetId="2" r:id="rId1"/>
    <sheet name="Tableau" sheetId="1" state="hidden" r:id="rId2"/>
    <sheet name="Feuil1" sheetId="4" state="hidden" r:id="rId3"/>
    <sheet name="Dashboard" sheetId="3" r:id="rId4"/>
  </sheets>
  <definedNames>
    <definedName name="DonnéesExternes_1" localSheetId="0" hidden="1">Hrd!$C$3:$AQ$314</definedName>
    <definedName name="Segment_EngagementSurvey">#N/A</definedName>
    <definedName name="Segment_Gender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U4" i="2"/>
  <c r="W4" i="2" s="1"/>
  <c r="U5" i="2"/>
  <c r="W5" i="2" s="1"/>
  <c r="U6" i="2"/>
  <c r="W6" i="2" s="1"/>
  <c r="U7" i="2"/>
  <c r="W7" i="2" s="1"/>
  <c r="U8" i="2"/>
  <c r="W8" i="2" s="1"/>
  <c r="U9" i="2"/>
  <c r="W9" i="2" s="1"/>
  <c r="U10" i="2"/>
  <c r="W10" i="2" s="1"/>
  <c r="U11" i="2"/>
  <c r="W11" i="2" s="1"/>
  <c r="U12" i="2"/>
  <c r="W12" i="2" s="1"/>
  <c r="U13" i="2"/>
  <c r="W13" i="2" s="1"/>
  <c r="U14" i="2"/>
  <c r="W14" i="2" s="1"/>
  <c r="U15" i="2"/>
  <c r="W15" i="2" s="1"/>
  <c r="U16" i="2"/>
  <c r="W16" i="2" s="1"/>
  <c r="U17" i="2"/>
  <c r="W17" i="2" s="1"/>
  <c r="U18" i="2"/>
  <c r="W18" i="2" s="1"/>
  <c r="U19" i="2"/>
  <c r="W19" i="2" s="1"/>
  <c r="U20" i="2"/>
  <c r="W20" i="2" s="1"/>
  <c r="U21" i="2"/>
  <c r="W21" i="2" s="1"/>
  <c r="U22" i="2"/>
  <c r="W22" i="2" s="1"/>
  <c r="U23" i="2"/>
  <c r="W23" i="2" s="1"/>
  <c r="U24" i="2"/>
  <c r="W24" i="2" s="1"/>
  <c r="U25" i="2"/>
  <c r="W25" i="2" s="1"/>
  <c r="U26" i="2"/>
  <c r="W26" i="2" s="1"/>
  <c r="U27" i="2"/>
  <c r="W27" i="2" s="1"/>
  <c r="U28" i="2"/>
  <c r="W28" i="2" s="1"/>
  <c r="U29" i="2"/>
  <c r="W29" i="2" s="1"/>
  <c r="U30" i="2"/>
  <c r="W30" i="2" s="1"/>
  <c r="U31" i="2"/>
  <c r="W31" i="2" s="1"/>
  <c r="U32" i="2"/>
  <c r="W32" i="2" s="1"/>
  <c r="U33" i="2"/>
  <c r="W33" i="2" s="1"/>
  <c r="U34" i="2"/>
  <c r="W34" i="2" s="1"/>
  <c r="U35" i="2"/>
  <c r="W35" i="2" s="1"/>
  <c r="U36" i="2"/>
  <c r="W36" i="2" s="1"/>
  <c r="U37" i="2"/>
  <c r="W37" i="2" s="1"/>
  <c r="U38" i="2"/>
  <c r="W38" i="2" s="1"/>
  <c r="U39" i="2"/>
  <c r="W39" i="2" s="1"/>
  <c r="U40" i="2"/>
  <c r="W40" i="2" s="1"/>
  <c r="U41" i="2"/>
  <c r="W41" i="2" s="1"/>
  <c r="U42" i="2"/>
  <c r="W42" i="2" s="1"/>
  <c r="U43" i="2"/>
  <c r="W43" i="2" s="1"/>
  <c r="U44" i="2"/>
  <c r="W44" i="2" s="1"/>
  <c r="U45" i="2"/>
  <c r="W45" i="2" s="1"/>
  <c r="U46" i="2"/>
  <c r="W46" i="2" s="1"/>
  <c r="U47" i="2"/>
  <c r="W47" i="2" s="1"/>
  <c r="U48" i="2"/>
  <c r="W48" i="2" s="1"/>
  <c r="U49" i="2"/>
  <c r="W49" i="2" s="1"/>
  <c r="U50" i="2"/>
  <c r="W50" i="2" s="1"/>
  <c r="U51" i="2"/>
  <c r="W51" i="2" s="1"/>
  <c r="U52" i="2"/>
  <c r="W52" i="2" s="1"/>
  <c r="U53" i="2"/>
  <c r="W53" i="2" s="1"/>
  <c r="U54" i="2"/>
  <c r="W54" i="2" s="1"/>
  <c r="U55" i="2"/>
  <c r="W55" i="2" s="1"/>
  <c r="U56" i="2"/>
  <c r="W56" i="2" s="1"/>
  <c r="U57" i="2"/>
  <c r="W57" i="2" s="1"/>
  <c r="U58" i="2"/>
  <c r="W58" i="2" s="1"/>
  <c r="U59" i="2"/>
  <c r="W59" i="2" s="1"/>
  <c r="U60" i="2"/>
  <c r="W60" i="2" s="1"/>
  <c r="U61" i="2"/>
  <c r="W61" i="2" s="1"/>
  <c r="U62" i="2"/>
  <c r="W62" i="2" s="1"/>
  <c r="U63" i="2"/>
  <c r="W63" i="2" s="1"/>
  <c r="U64" i="2"/>
  <c r="W64" i="2" s="1"/>
  <c r="U65" i="2"/>
  <c r="W65" i="2" s="1"/>
  <c r="U66" i="2"/>
  <c r="W66" i="2" s="1"/>
  <c r="U67" i="2"/>
  <c r="W67" i="2" s="1"/>
  <c r="U68" i="2"/>
  <c r="W68" i="2" s="1"/>
  <c r="U69" i="2"/>
  <c r="W69" i="2" s="1"/>
  <c r="U70" i="2"/>
  <c r="W70" i="2" s="1"/>
  <c r="U71" i="2"/>
  <c r="W71" i="2" s="1"/>
  <c r="U72" i="2"/>
  <c r="W72" i="2" s="1"/>
  <c r="U73" i="2"/>
  <c r="W73" i="2" s="1"/>
  <c r="U74" i="2"/>
  <c r="W74" i="2" s="1"/>
  <c r="U75" i="2"/>
  <c r="W75" i="2" s="1"/>
  <c r="U76" i="2"/>
  <c r="W76" i="2" s="1"/>
  <c r="U77" i="2"/>
  <c r="W77" i="2" s="1"/>
  <c r="U78" i="2"/>
  <c r="W78" i="2" s="1"/>
  <c r="U79" i="2"/>
  <c r="W79" i="2" s="1"/>
  <c r="U80" i="2"/>
  <c r="W80" i="2" s="1"/>
  <c r="U81" i="2"/>
  <c r="W81" i="2" s="1"/>
  <c r="U82" i="2"/>
  <c r="W82" i="2" s="1"/>
  <c r="U83" i="2"/>
  <c r="W83" i="2" s="1"/>
  <c r="U84" i="2"/>
  <c r="W84" i="2" s="1"/>
  <c r="U85" i="2"/>
  <c r="W85" i="2" s="1"/>
  <c r="U86" i="2"/>
  <c r="W86" i="2" s="1"/>
  <c r="U87" i="2"/>
  <c r="W87" i="2" s="1"/>
  <c r="U88" i="2"/>
  <c r="W88" i="2" s="1"/>
  <c r="U89" i="2"/>
  <c r="W89" i="2" s="1"/>
  <c r="U90" i="2"/>
  <c r="W90" i="2" s="1"/>
  <c r="U91" i="2"/>
  <c r="W91" i="2" s="1"/>
  <c r="U92" i="2"/>
  <c r="W92" i="2" s="1"/>
  <c r="U93" i="2"/>
  <c r="W93" i="2" s="1"/>
  <c r="U94" i="2"/>
  <c r="W94" i="2" s="1"/>
  <c r="U95" i="2"/>
  <c r="W95" i="2" s="1"/>
  <c r="U96" i="2"/>
  <c r="W96" i="2" s="1"/>
  <c r="U97" i="2"/>
  <c r="W97" i="2" s="1"/>
  <c r="U98" i="2"/>
  <c r="W98" i="2" s="1"/>
  <c r="U99" i="2"/>
  <c r="W99" i="2" s="1"/>
  <c r="U100" i="2"/>
  <c r="W100" i="2" s="1"/>
  <c r="U101" i="2"/>
  <c r="W101" i="2" s="1"/>
  <c r="U102" i="2"/>
  <c r="W102" i="2" s="1"/>
  <c r="U103" i="2"/>
  <c r="W103" i="2" s="1"/>
  <c r="U104" i="2"/>
  <c r="W104" i="2" s="1"/>
  <c r="U105" i="2"/>
  <c r="W105" i="2" s="1"/>
  <c r="U106" i="2"/>
  <c r="W106" i="2" s="1"/>
  <c r="U107" i="2"/>
  <c r="W107" i="2" s="1"/>
  <c r="U108" i="2"/>
  <c r="W108" i="2" s="1"/>
  <c r="U109" i="2"/>
  <c r="W109" i="2" s="1"/>
  <c r="U110" i="2"/>
  <c r="W110" i="2" s="1"/>
  <c r="U111" i="2"/>
  <c r="W111" i="2" s="1"/>
  <c r="U112" i="2"/>
  <c r="W112" i="2" s="1"/>
  <c r="U113" i="2"/>
  <c r="W113" i="2" s="1"/>
  <c r="U114" i="2"/>
  <c r="W114" i="2" s="1"/>
  <c r="U115" i="2"/>
  <c r="W115" i="2" s="1"/>
  <c r="U116" i="2"/>
  <c r="W116" i="2" s="1"/>
  <c r="U117" i="2"/>
  <c r="W117" i="2" s="1"/>
  <c r="U118" i="2"/>
  <c r="W118" i="2" s="1"/>
  <c r="U119" i="2"/>
  <c r="W119" i="2" s="1"/>
  <c r="U120" i="2"/>
  <c r="W120" i="2" s="1"/>
  <c r="U121" i="2"/>
  <c r="W121" i="2" s="1"/>
  <c r="U122" i="2"/>
  <c r="W122" i="2" s="1"/>
  <c r="U123" i="2"/>
  <c r="W123" i="2" s="1"/>
  <c r="U124" i="2"/>
  <c r="W124" i="2" s="1"/>
  <c r="U125" i="2"/>
  <c r="W125" i="2" s="1"/>
  <c r="U126" i="2"/>
  <c r="W126" i="2" s="1"/>
  <c r="U127" i="2"/>
  <c r="W127" i="2" s="1"/>
  <c r="U128" i="2"/>
  <c r="W128" i="2" s="1"/>
  <c r="U129" i="2"/>
  <c r="W129" i="2" s="1"/>
  <c r="U130" i="2"/>
  <c r="W130" i="2" s="1"/>
  <c r="U131" i="2"/>
  <c r="W131" i="2" s="1"/>
  <c r="U132" i="2"/>
  <c r="W132" i="2" s="1"/>
  <c r="U133" i="2"/>
  <c r="W133" i="2" s="1"/>
  <c r="U134" i="2"/>
  <c r="W134" i="2" s="1"/>
  <c r="U135" i="2"/>
  <c r="W135" i="2" s="1"/>
  <c r="U136" i="2"/>
  <c r="W136" i="2" s="1"/>
  <c r="U137" i="2"/>
  <c r="W137" i="2" s="1"/>
  <c r="U138" i="2"/>
  <c r="W138" i="2" s="1"/>
  <c r="U139" i="2"/>
  <c r="W139" i="2" s="1"/>
  <c r="U140" i="2"/>
  <c r="W140" i="2" s="1"/>
  <c r="U141" i="2"/>
  <c r="W141" i="2" s="1"/>
  <c r="U142" i="2"/>
  <c r="W142" i="2" s="1"/>
  <c r="U143" i="2"/>
  <c r="W143" i="2" s="1"/>
  <c r="U144" i="2"/>
  <c r="W144" i="2" s="1"/>
  <c r="U145" i="2"/>
  <c r="W145" i="2" s="1"/>
  <c r="U146" i="2"/>
  <c r="W146" i="2" s="1"/>
  <c r="U147" i="2"/>
  <c r="W147" i="2" s="1"/>
  <c r="U148" i="2"/>
  <c r="W148" i="2" s="1"/>
  <c r="U149" i="2"/>
  <c r="W149" i="2" s="1"/>
  <c r="U150" i="2"/>
  <c r="W150" i="2" s="1"/>
  <c r="U151" i="2"/>
  <c r="W151" i="2" s="1"/>
  <c r="U152" i="2"/>
  <c r="W152" i="2" s="1"/>
  <c r="U153" i="2"/>
  <c r="W153" i="2" s="1"/>
  <c r="U154" i="2"/>
  <c r="W154" i="2" s="1"/>
  <c r="U155" i="2"/>
  <c r="W155" i="2" s="1"/>
  <c r="U156" i="2"/>
  <c r="W156" i="2" s="1"/>
  <c r="U157" i="2"/>
  <c r="W157" i="2" s="1"/>
  <c r="U158" i="2"/>
  <c r="W158" i="2" s="1"/>
  <c r="U159" i="2"/>
  <c r="W159" i="2" s="1"/>
  <c r="U160" i="2"/>
  <c r="W160" i="2" s="1"/>
  <c r="U161" i="2"/>
  <c r="W161" i="2" s="1"/>
  <c r="U162" i="2"/>
  <c r="W162" i="2" s="1"/>
  <c r="U163" i="2"/>
  <c r="W163" i="2" s="1"/>
  <c r="U164" i="2"/>
  <c r="W164" i="2" s="1"/>
  <c r="U165" i="2"/>
  <c r="W165" i="2" s="1"/>
  <c r="U166" i="2"/>
  <c r="W166" i="2" s="1"/>
  <c r="U167" i="2"/>
  <c r="W167" i="2" s="1"/>
  <c r="U168" i="2"/>
  <c r="W168" i="2" s="1"/>
  <c r="U169" i="2"/>
  <c r="W169" i="2" s="1"/>
  <c r="U170" i="2"/>
  <c r="W170" i="2" s="1"/>
  <c r="U171" i="2"/>
  <c r="W171" i="2" s="1"/>
  <c r="U172" i="2"/>
  <c r="W172" i="2" s="1"/>
  <c r="U173" i="2"/>
  <c r="W173" i="2" s="1"/>
  <c r="U174" i="2"/>
  <c r="W174" i="2" s="1"/>
  <c r="U175" i="2"/>
  <c r="W175" i="2" s="1"/>
  <c r="U176" i="2"/>
  <c r="W176" i="2" s="1"/>
  <c r="U177" i="2"/>
  <c r="W177" i="2" s="1"/>
  <c r="U178" i="2"/>
  <c r="W178" i="2" s="1"/>
  <c r="U179" i="2"/>
  <c r="W179" i="2" s="1"/>
  <c r="U180" i="2"/>
  <c r="W180" i="2" s="1"/>
  <c r="U181" i="2"/>
  <c r="W181" i="2" s="1"/>
  <c r="U182" i="2"/>
  <c r="W182" i="2" s="1"/>
  <c r="U183" i="2"/>
  <c r="W183" i="2" s="1"/>
  <c r="U184" i="2"/>
  <c r="W184" i="2" s="1"/>
  <c r="U185" i="2"/>
  <c r="W185" i="2" s="1"/>
  <c r="U186" i="2"/>
  <c r="W186" i="2" s="1"/>
  <c r="U187" i="2"/>
  <c r="W187" i="2" s="1"/>
  <c r="U188" i="2"/>
  <c r="W188" i="2" s="1"/>
  <c r="U189" i="2"/>
  <c r="W189" i="2" s="1"/>
  <c r="U190" i="2"/>
  <c r="W190" i="2" s="1"/>
  <c r="U191" i="2"/>
  <c r="W191" i="2" s="1"/>
  <c r="U192" i="2"/>
  <c r="W192" i="2" s="1"/>
  <c r="U193" i="2"/>
  <c r="W193" i="2" s="1"/>
  <c r="U194" i="2"/>
  <c r="W194" i="2" s="1"/>
  <c r="U195" i="2"/>
  <c r="W195" i="2" s="1"/>
  <c r="U196" i="2"/>
  <c r="W196" i="2" s="1"/>
  <c r="U197" i="2"/>
  <c r="W197" i="2" s="1"/>
  <c r="U198" i="2"/>
  <c r="W198" i="2" s="1"/>
  <c r="U199" i="2"/>
  <c r="W199" i="2" s="1"/>
  <c r="U200" i="2"/>
  <c r="W200" i="2" s="1"/>
  <c r="U201" i="2"/>
  <c r="W201" i="2" s="1"/>
  <c r="U202" i="2"/>
  <c r="W202" i="2" s="1"/>
  <c r="U203" i="2"/>
  <c r="W203" i="2" s="1"/>
  <c r="U204" i="2"/>
  <c r="W204" i="2" s="1"/>
  <c r="U205" i="2"/>
  <c r="W205" i="2" s="1"/>
  <c r="U206" i="2"/>
  <c r="W206" i="2" s="1"/>
  <c r="U207" i="2"/>
  <c r="W207" i="2" s="1"/>
  <c r="U208" i="2"/>
  <c r="W208" i="2" s="1"/>
  <c r="U209" i="2"/>
  <c r="W209" i="2" s="1"/>
  <c r="U210" i="2"/>
  <c r="W210" i="2" s="1"/>
  <c r="U211" i="2"/>
  <c r="W211" i="2" s="1"/>
  <c r="U212" i="2"/>
  <c r="W212" i="2" s="1"/>
  <c r="U213" i="2"/>
  <c r="W213" i="2" s="1"/>
  <c r="U214" i="2"/>
  <c r="W214" i="2" s="1"/>
  <c r="U215" i="2"/>
  <c r="W215" i="2" s="1"/>
  <c r="U216" i="2"/>
  <c r="W216" i="2" s="1"/>
  <c r="U217" i="2"/>
  <c r="W217" i="2" s="1"/>
  <c r="U218" i="2"/>
  <c r="W218" i="2" s="1"/>
  <c r="U219" i="2"/>
  <c r="W219" i="2" s="1"/>
  <c r="U220" i="2"/>
  <c r="W220" i="2" s="1"/>
  <c r="U221" i="2"/>
  <c r="W221" i="2" s="1"/>
  <c r="U222" i="2"/>
  <c r="W222" i="2" s="1"/>
  <c r="U223" i="2"/>
  <c r="W223" i="2" s="1"/>
  <c r="U224" i="2"/>
  <c r="W224" i="2" s="1"/>
  <c r="U225" i="2"/>
  <c r="W225" i="2" s="1"/>
  <c r="U226" i="2"/>
  <c r="W226" i="2" s="1"/>
  <c r="U227" i="2"/>
  <c r="W227" i="2" s="1"/>
  <c r="U228" i="2"/>
  <c r="W228" i="2" s="1"/>
  <c r="U229" i="2"/>
  <c r="W229" i="2" s="1"/>
  <c r="U230" i="2"/>
  <c r="W230" i="2" s="1"/>
  <c r="U231" i="2"/>
  <c r="W231" i="2" s="1"/>
  <c r="U232" i="2"/>
  <c r="W232" i="2" s="1"/>
  <c r="U233" i="2"/>
  <c r="W233" i="2" s="1"/>
  <c r="U234" i="2"/>
  <c r="W234" i="2" s="1"/>
  <c r="U235" i="2"/>
  <c r="W235" i="2" s="1"/>
  <c r="U236" i="2"/>
  <c r="W236" i="2" s="1"/>
  <c r="U237" i="2"/>
  <c r="W237" i="2" s="1"/>
  <c r="U238" i="2"/>
  <c r="W238" i="2" s="1"/>
  <c r="U239" i="2"/>
  <c r="W239" i="2" s="1"/>
  <c r="U240" i="2"/>
  <c r="W240" i="2" s="1"/>
  <c r="U241" i="2"/>
  <c r="W241" i="2" s="1"/>
  <c r="U242" i="2"/>
  <c r="W242" i="2" s="1"/>
  <c r="U243" i="2"/>
  <c r="W243" i="2" s="1"/>
  <c r="U244" i="2"/>
  <c r="W244" i="2" s="1"/>
  <c r="U245" i="2"/>
  <c r="W245" i="2" s="1"/>
  <c r="U246" i="2"/>
  <c r="W246" i="2" s="1"/>
  <c r="U247" i="2"/>
  <c r="W247" i="2" s="1"/>
  <c r="U248" i="2"/>
  <c r="W248" i="2" s="1"/>
  <c r="U249" i="2"/>
  <c r="W249" i="2" s="1"/>
  <c r="U250" i="2"/>
  <c r="W250" i="2" s="1"/>
  <c r="U251" i="2"/>
  <c r="W251" i="2" s="1"/>
  <c r="U252" i="2"/>
  <c r="W252" i="2" s="1"/>
  <c r="U253" i="2"/>
  <c r="W253" i="2" s="1"/>
  <c r="U254" i="2"/>
  <c r="W254" i="2" s="1"/>
  <c r="U255" i="2"/>
  <c r="W255" i="2" s="1"/>
  <c r="U256" i="2"/>
  <c r="W256" i="2" s="1"/>
  <c r="U257" i="2"/>
  <c r="W257" i="2" s="1"/>
  <c r="U258" i="2"/>
  <c r="W258" i="2" s="1"/>
  <c r="U259" i="2"/>
  <c r="W259" i="2" s="1"/>
  <c r="U260" i="2"/>
  <c r="W260" i="2" s="1"/>
  <c r="U261" i="2"/>
  <c r="W261" i="2" s="1"/>
  <c r="U262" i="2"/>
  <c r="W262" i="2" s="1"/>
  <c r="U263" i="2"/>
  <c r="W263" i="2" s="1"/>
  <c r="U264" i="2"/>
  <c r="W264" i="2" s="1"/>
  <c r="U265" i="2"/>
  <c r="W265" i="2" s="1"/>
  <c r="U266" i="2"/>
  <c r="W266" i="2" s="1"/>
  <c r="U267" i="2"/>
  <c r="W267" i="2" s="1"/>
  <c r="U268" i="2"/>
  <c r="W268" i="2" s="1"/>
  <c r="U269" i="2"/>
  <c r="W269" i="2" s="1"/>
  <c r="U270" i="2"/>
  <c r="W270" i="2" s="1"/>
  <c r="U271" i="2"/>
  <c r="W271" i="2" s="1"/>
  <c r="U272" i="2"/>
  <c r="W272" i="2" s="1"/>
  <c r="U273" i="2"/>
  <c r="W273" i="2" s="1"/>
  <c r="U274" i="2"/>
  <c r="W274" i="2" s="1"/>
  <c r="U275" i="2"/>
  <c r="W275" i="2" s="1"/>
  <c r="U276" i="2"/>
  <c r="W276" i="2" s="1"/>
  <c r="U277" i="2"/>
  <c r="W277" i="2" s="1"/>
  <c r="U278" i="2"/>
  <c r="W278" i="2" s="1"/>
  <c r="U279" i="2"/>
  <c r="W279" i="2" s="1"/>
  <c r="U280" i="2"/>
  <c r="W280" i="2" s="1"/>
  <c r="U281" i="2"/>
  <c r="W281" i="2" s="1"/>
  <c r="U282" i="2"/>
  <c r="W282" i="2" s="1"/>
  <c r="U283" i="2"/>
  <c r="W283" i="2" s="1"/>
  <c r="U284" i="2"/>
  <c r="W284" i="2" s="1"/>
  <c r="U285" i="2"/>
  <c r="W285" i="2" s="1"/>
  <c r="U286" i="2"/>
  <c r="W286" i="2" s="1"/>
  <c r="U287" i="2"/>
  <c r="W287" i="2" s="1"/>
  <c r="U288" i="2"/>
  <c r="W288" i="2" s="1"/>
  <c r="U289" i="2"/>
  <c r="W289" i="2" s="1"/>
  <c r="U290" i="2"/>
  <c r="W290" i="2" s="1"/>
  <c r="U291" i="2"/>
  <c r="W291" i="2" s="1"/>
  <c r="U292" i="2"/>
  <c r="W292" i="2" s="1"/>
  <c r="U293" i="2"/>
  <c r="W293" i="2" s="1"/>
  <c r="U294" i="2"/>
  <c r="W294" i="2" s="1"/>
  <c r="U295" i="2"/>
  <c r="W295" i="2" s="1"/>
  <c r="U296" i="2"/>
  <c r="W296" i="2" s="1"/>
  <c r="U297" i="2"/>
  <c r="W297" i="2" s="1"/>
  <c r="U298" i="2"/>
  <c r="W298" i="2" s="1"/>
  <c r="U299" i="2"/>
  <c r="W299" i="2" s="1"/>
  <c r="U300" i="2"/>
  <c r="W300" i="2" s="1"/>
  <c r="U301" i="2"/>
  <c r="W301" i="2" s="1"/>
  <c r="U302" i="2"/>
  <c r="W302" i="2" s="1"/>
  <c r="U303" i="2"/>
  <c r="W303" i="2" s="1"/>
  <c r="U304" i="2"/>
  <c r="W304" i="2" s="1"/>
  <c r="U305" i="2"/>
  <c r="W305" i="2" s="1"/>
  <c r="U306" i="2"/>
  <c r="W306" i="2" s="1"/>
  <c r="U307" i="2"/>
  <c r="W307" i="2" s="1"/>
  <c r="U308" i="2"/>
  <c r="W308" i="2" s="1"/>
  <c r="U309" i="2"/>
  <c r="W309" i="2" s="1"/>
  <c r="U310" i="2"/>
  <c r="W310" i="2" s="1"/>
  <c r="U311" i="2"/>
  <c r="W311" i="2" s="1"/>
  <c r="U312" i="2"/>
  <c r="W312" i="2" s="1"/>
  <c r="U313" i="2"/>
  <c r="W313" i="2" s="1"/>
  <c r="U314" i="2"/>
  <c r="W314" i="2" s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C6" i="4"/>
  <c r="C5" i="4"/>
  <c r="AA5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89363A-3AAC-4D7D-996F-FE5239B39C72}" keepAlive="1" name="Requête - HRDataset_v14" description="Connexion à la requête « HRDataset_v14 » dans le classeur." type="5" refreshedVersion="8" background="1" saveData="1">
    <dbPr connection="Provider=Microsoft.Mashup.OleDb.1;Data Source=$Workbook$;Location=HRDataset_v14;Extended Properties=&quot;&quot;" command="SELECT * FROM [HRDataset_v14]"/>
  </connection>
  <connection id="2" xr16:uid="{309951E7-E7B0-42BF-8E4D-65567B8B21DD}" keepAlive="1" name="Requête - HRDataset_v14 (2)" description="Connexion à la requête « HRDataset_v14 (2) » dans le classeur." type="5" refreshedVersion="8" background="1" saveData="1">
    <dbPr connection="Provider=Microsoft.Mashup.OleDb.1;Data Source=$Workbook$;Location=&quot;HRDataset_v14 (2)&quot;;Extended Properties=&quot;&quot;" command="SELECT * FROM [HRDataset_v14 (2)]"/>
  </connection>
</connections>
</file>

<file path=xl/sharedStrings.xml><?xml version="1.0" encoding="utf-8"?>
<sst xmlns="http://schemas.openxmlformats.org/spreadsheetml/2006/main" count="5741" uniqueCount="949">
  <si>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</si>
  <si>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</si>
  <si>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</si>
  <si>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</si>
  <si>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</si>
  <si>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</si>
  <si>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</si>
  <si>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</si>
  <si>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</si>
  <si>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</si>
  <si>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</si>
  <si>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</si>
  <si>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</si>
  <si>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</si>
  <si>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</si>
  <si>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</si>
  <si>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</si>
  <si>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</si>
  <si>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</si>
  <si>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</si>
  <si>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</si>
  <si>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</si>
  <si>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</si>
  <si>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</si>
  <si>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</si>
  <si>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</si>
  <si>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</si>
  <si>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</si>
  <si>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</si>
  <si>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</si>
  <si>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</si>
  <si>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</si>
  <si>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</si>
  <si>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</si>
  <si>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</si>
  <si>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</si>
  <si>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</si>
  <si>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</si>
  <si>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</si>
  <si>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</si>
  <si>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</si>
  <si>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</si>
  <si>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</si>
  <si>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</si>
  <si>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7/5/2011</t>
  </si>
  <si>
    <t/>
  </si>
  <si>
    <t>N/A-StillEmployed</t>
  </si>
  <si>
    <t>Active</t>
  </si>
  <si>
    <t xml:space="preserve">Production       </t>
  </si>
  <si>
    <t>Michael Albert</t>
  </si>
  <si>
    <t>LinkedIn</t>
  </si>
  <si>
    <t>Exceeds</t>
  </si>
  <si>
    <t>4.60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</si>
  <si>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</si>
  <si>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</si>
  <si>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</si>
  <si>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</si>
  <si>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</si>
  <si>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</si>
  <si>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</si>
  <si>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</si>
  <si>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</si>
  <si>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</si>
  <si>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</si>
  <si>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</si>
  <si>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4.96</t>
  </si>
  <si>
    <t>2/24/2016</t>
  </si>
  <si>
    <t>Akinkuolie, Sarah</t>
  </si>
  <si>
    <t>Production Technician II</t>
  </si>
  <si>
    <t>F</t>
  </si>
  <si>
    <t>9/24/2012</t>
  </si>
  <si>
    <t>hours</t>
  </si>
  <si>
    <t>Kissy Sullivan</t>
  </si>
  <si>
    <t>3.02</t>
  </si>
  <si>
    <t>5/15/2012</t>
  </si>
  <si>
    <t>Alagbe,Trina</t>
  </si>
  <si>
    <t>1/7/2008</t>
  </si>
  <si>
    <t>Elijiah Gray</t>
  </si>
  <si>
    <t>4.84</t>
  </si>
  <si>
    <t>1/3/2019</t>
  </si>
  <si>
    <t xml:space="preserve">Anderson, Carol </t>
  </si>
  <si>
    <t>Divorced</t>
  </si>
  <si>
    <t>7/11/2011</t>
  </si>
  <si>
    <t>9/6/2016</t>
  </si>
  <si>
    <t>return to school</t>
  </si>
  <si>
    <t>Webster Butler</t>
  </si>
  <si>
    <t>Google Search</t>
  </si>
  <si>
    <t>5.00</t>
  </si>
  <si>
    <t>2/1/2016</t>
  </si>
  <si>
    <t xml:space="preserve">Anderson, Linda  </t>
  </si>
  <si>
    <t>1/9/2012</t>
  </si>
  <si>
    <t>Amy Dunn</t>
  </si>
  <si>
    <t>1/7/2019</t>
  </si>
  <si>
    <t>Andreola, Colby</t>
  </si>
  <si>
    <t>Software Engineer</t>
  </si>
  <si>
    <t>11/10/2014</t>
  </si>
  <si>
    <t>Software Engineering</t>
  </si>
  <si>
    <t>Alex Sweetwater</t>
  </si>
  <si>
    <t>3.04</t>
  </si>
  <si>
    <t>1/2/2019</t>
  </si>
  <si>
    <t>Athwal, Sam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</si>
  <si>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</si>
  <si>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</si>
  <si>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</si>
  <si>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</si>
  <si>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</si>
  <si>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</si>
  <si>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</si>
  <si>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7/6/2009</t>
  </si>
  <si>
    <t>Brannon Miller</t>
  </si>
  <si>
    <t>Diversity Job Fair</t>
  </si>
  <si>
    <t>4.46</t>
  </si>
  <si>
    <t>1/25/2019</t>
  </si>
  <si>
    <t xml:space="preserve">Bacong, Alejandro </t>
  </si>
  <si>
    <t>IT Support</t>
  </si>
  <si>
    <t>1/5/2015</t>
  </si>
  <si>
    <t>Peter Monroe</t>
  </si>
  <si>
    <t>2/18/2019</t>
  </si>
  <si>
    <t xml:space="preserve">Baczenski, Rachael  </t>
  </si>
  <si>
    <t>Yes</t>
  </si>
  <si>
    <t>1/10/2011</t>
  </si>
  <si>
    <t>1/12/2017</t>
  </si>
  <si>
    <t>Another position</t>
  </si>
  <si>
    <t>David Stanley</t>
  </si>
  <si>
    <t>4.20</t>
  </si>
  <si>
    <t>1/30/2016</t>
  </si>
  <si>
    <t>Barbara, Thomas</t>
  </si>
  <si>
    <t>4/2/2012</t>
  </si>
  <si>
    <t>9/19/2016</t>
  </si>
  <si>
    <t>unhappy</t>
  </si>
  <si>
    <t>5/6/2016</t>
  </si>
  <si>
    <t>Barbossa, Hector</t>
  </si>
  <si>
    <t>Data Analyst</t>
  </si>
  <si>
    <t>TX</t>
  </si>
  <si>
    <t>4.28</t>
  </si>
  <si>
    <t>Barone, Francesco  A</t>
  </si>
  <si>
    <t>Two or more races</t>
  </si>
  <si>
    <t>2/20/2012</t>
  </si>
  <si>
    <t>Kelley Spirea</t>
  </si>
  <si>
    <t>2/14/2019</t>
  </si>
  <si>
    <t>Barton, Nader</t>
  </si>
  <si>
    <t>4/6/2017</t>
  </si>
  <si>
    <t>On-line Web application</t>
  </si>
  <si>
    <t>3/2/2017</t>
  </si>
  <si>
    <t>Bates, Norman</t>
  </si>
  <si>
    <t>2/21/2011</t>
  </si>
  <si>
    <t>8/4/2017</t>
  </si>
  <si>
    <t>attendance</t>
  </si>
  <si>
    <t>Terminated for Cause</t>
  </si>
  <si>
    <t>4/5/2017</t>
  </si>
  <si>
    <t xml:space="preserve">Beak, Kimberly  </t>
  </si>
  <si>
    <t>7/21/2016</t>
  </si>
  <si>
    <t>4.40</t>
  </si>
  <si>
    <t>1/14/2019</t>
  </si>
  <si>
    <t xml:space="preserve">Beatrice, Courtney </t>
  </si>
  <si>
    <t>Eligible NonCitizen</t>
  </si>
  <si>
    <t>4/4/2011</t>
  </si>
  <si>
    <t>Becker, Renee</t>
  </si>
  <si>
    <t>Database Administrator</t>
  </si>
  <si>
    <t>7/7/2014</t>
  </si>
  <si>
    <t>9/12/2015</t>
  </si>
  <si>
    <t>performance</t>
  </si>
  <si>
    <t>4.50</t>
  </si>
  <si>
    <t>1/15/2015</t>
  </si>
  <si>
    <t>Becker, Scott</t>
  </si>
  <si>
    <t>Asian</t>
  </si>
  <si>
    <t>7/8/2013</t>
  </si>
  <si>
    <t>1/11/2019</t>
  </si>
  <si>
    <t>Bernstein, Sean</t>
  </si>
  <si>
    <t>Biden, Lowan  M</t>
  </si>
  <si>
    <t>8/19/2013</t>
  </si>
  <si>
    <t>1/10/2019</t>
  </si>
  <si>
    <t>Billis, Helen</t>
  </si>
  <si>
    <t>2/27/2019</t>
  </si>
  <si>
    <t>Blount, Dianna</t>
  </si>
  <si>
    <t>CareerBuilder</t>
  </si>
  <si>
    <t>Needs Improvement</t>
  </si>
  <si>
    <t>2.00</t>
  </si>
  <si>
    <t>Bondwell, Betsy</t>
  </si>
  <si>
    <t>4/4/2014</t>
  </si>
  <si>
    <t>4.80</t>
  </si>
  <si>
    <t>3/4/2014</t>
  </si>
  <si>
    <t>Booth, Frank</t>
  </si>
  <si>
    <t>Enterprise Architect</t>
  </si>
  <si>
    <t>CT</t>
  </si>
  <si>
    <t>2/17/2014</t>
  </si>
  <si>
    <t>2/19/2016</t>
  </si>
  <si>
    <t>Learned that he is a gangster</t>
  </si>
  <si>
    <t>3.50</t>
  </si>
  <si>
    <t>1/10/2016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</si>
  <si>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</si>
  <si>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</si>
  <si>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</si>
  <si>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</si>
  <si>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</si>
  <si>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</si>
  <si>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</si>
  <si>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8/7/2014</t>
  </si>
  <si>
    <t>retiring</t>
  </si>
  <si>
    <t>Janet King</t>
  </si>
  <si>
    <t>3.39</t>
  </si>
  <si>
    <t>2/20/2014</t>
  </si>
  <si>
    <t>Brill, Donna</t>
  </si>
  <si>
    <t>6/15/2013</t>
  </si>
  <si>
    <t>3.35</t>
  </si>
  <si>
    <t>3/4/2013</t>
  </si>
  <si>
    <t>Brown, Mia</t>
  </si>
  <si>
    <t>Accountant I</t>
  </si>
  <si>
    <t>10/27/2008</t>
  </si>
  <si>
    <t>1/15/2019</t>
  </si>
  <si>
    <t xml:space="preserve">Buccheri, Joseph  </t>
  </si>
  <si>
    <t>9/29/2014</t>
  </si>
  <si>
    <t>3.19</t>
  </si>
  <si>
    <t>2/1/2019</t>
  </si>
  <si>
    <t xml:space="preserve">Bugali, Josephine </t>
  </si>
  <si>
    <t>Separated</t>
  </si>
  <si>
    <t>11/11/2013</t>
  </si>
  <si>
    <t>1/21/2019</t>
  </si>
  <si>
    <t>Bunbury, Jessica</t>
  </si>
  <si>
    <t>Area Sales Manager</t>
  </si>
  <si>
    <t>VA</t>
  </si>
  <si>
    <t>8/15/2011</t>
  </si>
  <si>
    <t>8/2/2014</t>
  </si>
  <si>
    <t>Sales</t>
  </si>
  <si>
    <t>John Smith</t>
  </si>
  <si>
    <t>3.14</t>
  </si>
  <si>
    <t>2/10/2013</t>
  </si>
  <si>
    <t>Burke, Joelle</t>
  </si>
  <si>
    <t>3/5/2012</t>
  </si>
  <si>
    <t>4.51</t>
  </si>
  <si>
    <t>2/21/2019</t>
  </si>
  <si>
    <t xml:space="preserve">Burkett, Benjamin </t>
  </si>
  <si>
    <t>3.25</t>
  </si>
  <si>
    <t xml:space="preserve">Cady, Max </t>
  </si>
  <si>
    <t>Software Engineering Manager</t>
  </si>
  <si>
    <t>Jennifer Zamora</t>
  </si>
  <si>
    <t>3.84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</si>
  <si>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</si>
  <si>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</si>
  <si>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</si>
  <si>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</si>
  <si>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</si>
  <si>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</si>
  <si>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</si>
  <si>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4.43</t>
  </si>
  <si>
    <t>Carr, Claudia  N</t>
  </si>
  <si>
    <t>6/30/2016</t>
  </si>
  <si>
    <t xml:space="preserve">Carter, Michelle </t>
  </si>
  <si>
    <t>VT</t>
  </si>
  <si>
    <t>8/18/2014</t>
  </si>
  <si>
    <t xml:space="preserve">Chace, Beatrice </t>
  </si>
  <si>
    <t>2/12/2019</t>
  </si>
  <si>
    <t>Champaigne, Brian</t>
  </si>
  <si>
    <t>BI Director</t>
  </si>
  <si>
    <t>Chan, Lin</t>
  </si>
  <si>
    <t>5/12/2014</t>
  </si>
  <si>
    <t>3.30</t>
  </si>
  <si>
    <t>2/19/2019</t>
  </si>
  <si>
    <t>Chang, Donovan  E</t>
  </si>
  <si>
    <t>3.80</t>
  </si>
  <si>
    <t>Chigurh, Anton</t>
  </si>
  <si>
    <t>5/14/2012</t>
  </si>
  <si>
    <t>Lynn Daneault</t>
  </si>
  <si>
    <t>3.00</t>
  </si>
  <si>
    <t>1/19/2019</t>
  </si>
  <si>
    <t>Chivukula, Enola</t>
  </si>
  <si>
    <t>6/27/2011</t>
  </si>
  <si>
    <t>11/15/2015</t>
  </si>
  <si>
    <t>relocation out of area</t>
  </si>
  <si>
    <t>4.30</t>
  </si>
  <si>
    <t>3/10/2015</t>
  </si>
  <si>
    <t xml:space="preserve">Cierpiszewski, Caroline  </t>
  </si>
  <si>
    <t>Non-Citizen</t>
  </si>
  <si>
    <t>10/3/2011</t>
  </si>
  <si>
    <t>3.58</t>
  </si>
  <si>
    <t>Clayton, Rick</t>
  </si>
  <si>
    <t>9/5/2012</t>
  </si>
  <si>
    <t>Eric Dougall</t>
  </si>
  <si>
    <t>4.70</t>
  </si>
  <si>
    <t>Cloninger, Jennifer</t>
  </si>
  <si>
    <t>5/16/2011</t>
  </si>
  <si>
    <t>1/7/2013</t>
  </si>
  <si>
    <t>5/3/2012</t>
  </si>
  <si>
    <t>Close, Phil</t>
  </si>
  <si>
    <t>8/30/2010</t>
  </si>
  <si>
    <t>9/26/2011</t>
  </si>
  <si>
    <t>5/4/2011</t>
  </si>
  <si>
    <t>Clukey, Elijian</t>
  </si>
  <si>
    <t>7/6/2016</t>
  </si>
  <si>
    <t>4.10</t>
  </si>
  <si>
    <t>2/28/2019</t>
  </si>
  <si>
    <t>Cockel, James</t>
  </si>
  <si>
    <t>Cole, Spencer</t>
  </si>
  <si>
    <t>9/23/2016</t>
  </si>
  <si>
    <t>5/1/2016</t>
  </si>
  <si>
    <t>Corleone, Michael</t>
  </si>
  <si>
    <t>7/20/2010</t>
  </si>
  <si>
    <t>4.13</t>
  </si>
  <si>
    <t>Corleone, Vito</t>
  </si>
  <si>
    <t>Director of Operations</t>
  </si>
  <si>
    <t>1/5/2009</t>
  </si>
  <si>
    <t>3.70</t>
  </si>
  <si>
    <t>2/4/2019</t>
  </si>
  <si>
    <t xml:space="preserve">Cornett, Lisa </t>
  </si>
  <si>
    <t>4.73</t>
  </si>
  <si>
    <t>Costello, Frank</t>
  </si>
  <si>
    <t>1/22/2019</t>
  </si>
  <si>
    <t>Crimmings,   Jean</t>
  </si>
  <si>
    <t>4.12</t>
  </si>
  <si>
    <t>1/28/2019</t>
  </si>
  <si>
    <t>Cross, Noah</t>
  </si>
  <si>
    <t>Sr. Network Engineer</t>
  </si>
  <si>
    <t>Daneault, Lynn</t>
  </si>
  <si>
    <t>Sales Manager</t>
  </si>
  <si>
    <t>5/5/2014</t>
  </si>
  <si>
    <t>Debra Houlihan</t>
  </si>
  <si>
    <t>4.62</t>
  </si>
  <si>
    <t>1/24/2019</t>
  </si>
  <si>
    <t xml:space="preserve">Daniele, Ann  </t>
  </si>
  <si>
    <t>3.10</t>
  </si>
  <si>
    <t xml:space="preserve">Darson, Jene'ya </t>
  </si>
  <si>
    <t>7/2/2012</t>
  </si>
  <si>
    <t>Davis, Daniel</t>
  </si>
  <si>
    <t>11/7/2011</t>
  </si>
  <si>
    <t>3.96</t>
  </si>
  <si>
    <t>Dee, Randy</t>
  </si>
  <si>
    <t>7/9/2018</t>
  </si>
  <si>
    <t>4.3</t>
  </si>
  <si>
    <t>1/31/2019</t>
  </si>
  <si>
    <t>DeGweck,  James</t>
  </si>
  <si>
    <t>6/8/2016</t>
  </si>
  <si>
    <t>4/2/2016</t>
  </si>
  <si>
    <t>Del Bosque, Keyla</t>
  </si>
  <si>
    <t>3.79</t>
  </si>
  <si>
    <t>Delarge, Alex</t>
  </si>
  <si>
    <t>AL</t>
  </si>
  <si>
    <t>PIP</t>
  </si>
  <si>
    <t>1.93</t>
  </si>
  <si>
    <t>Demita, Carla</t>
  </si>
  <si>
    <t>11/4/2015</t>
  </si>
  <si>
    <t>more money</t>
  </si>
  <si>
    <t>5/6/2015</t>
  </si>
  <si>
    <t xml:space="preserve">Desimone, Carl </t>
  </si>
  <si>
    <t>1.12</t>
  </si>
  <si>
    <t>DeVito, Tommy</t>
  </si>
  <si>
    <t>BI Developer</t>
  </si>
  <si>
    <t>2/15/2017</t>
  </si>
  <si>
    <t>Brian Champaigne</t>
  </si>
  <si>
    <t>3.01</t>
  </si>
  <si>
    <t>1/23/2019</t>
  </si>
  <si>
    <t xml:space="preserve">Dickinson, Geoff </t>
  </si>
  <si>
    <t xml:space="preserve">Dietrich, Jenna  </t>
  </si>
  <si>
    <t>WA</t>
  </si>
  <si>
    <t>Website</t>
  </si>
  <si>
    <t>2.30</t>
  </si>
  <si>
    <t>1/29/2019</t>
  </si>
  <si>
    <t xml:space="preserve">DiNocco, Lily </t>
  </si>
  <si>
    <t>3.88</t>
  </si>
  <si>
    <t>1/18/2019</t>
  </si>
  <si>
    <t>Dobrin, Denisa  S</t>
  </si>
  <si>
    <t>3.40</t>
  </si>
  <si>
    <t>Dolan, Linda</t>
  </si>
  <si>
    <t>4.11</t>
  </si>
  <si>
    <t>Dougall, Eric</t>
  </si>
  <si>
    <t>IT Manager - Support</t>
  </si>
  <si>
    <t>1/5/2014</t>
  </si>
  <si>
    <t>1/4/2019</t>
  </si>
  <si>
    <t>Driver, Elle</t>
  </si>
  <si>
    <t>CA</t>
  </si>
  <si>
    <t>4.77</t>
  </si>
  <si>
    <t>1/27/2019</t>
  </si>
  <si>
    <t xml:space="preserve">Dunn, Amy  </t>
  </si>
  <si>
    <t>9/18/2014</t>
  </si>
  <si>
    <t>4.52</t>
  </si>
  <si>
    <t>Dunne, Amy</t>
  </si>
  <si>
    <t>4/26/2010</t>
  </si>
  <si>
    <t>2.90</t>
  </si>
  <si>
    <t>Eaton, Marianne</t>
  </si>
  <si>
    <t>6/6/2017</t>
  </si>
  <si>
    <t>military</t>
  </si>
  <si>
    <t>4/9/2017</t>
  </si>
  <si>
    <t>Engdahl, Jean</t>
  </si>
  <si>
    <t>2/13/2019</t>
  </si>
  <si>
    <t>England, Rex</t>
  </si>
  <si>
    <t>Erilus, Angela</t>
  </si>
  <si>
    <t>Estremera, Miguel</t>
  </si>
  <si>
    <t>9/27/2018</t>
  </si>
  <si>
    <t>4/12/2018</t>
  </si>
  <si>
    <t>Evensen, April</t>
  </si>
  <si>
    <t>2/25/2018</t>
  </si>
  <si>
    <t>no-call, no-show</t>
  </si>
  <si>
    <t>1/15/2017</t>
  </si>
  <si>
    <t>Exantus, Susan</t>
  </si>
  <si>
    <t>5/2/2011</t>
  </si>
  <si>
    <t>6/5/2013</t>
  </si>
  <si>
    <t>2.10</t>
  </si>
  <si>
    <t>8/10/2012</t>
  </si>
  <si>
    <t xml:space="preserve">Faller, Megan </t>
  </si>
  <si>
    <t>Fancett, Nicole</t>
  </si>
  <si>
    <t>4.00</t>
  </si>
  <si>
    <t>Ferguson, Susan</t>
  </si>
  <si>
    <t>5/17/2016</t>
  </si>
  <si>
    <t>3.13</t>
  </si>
  <si>
    <t>2/4/2016</t>
  </si>
  <si>
    <t xml:space="preserve">Fernandes, Nilson  </t>
  </si>
  <si>
    <t>5/11/2015</t>
  </si>
  <si>
    <t>1.56</t>
  </si>
  <si>
    <t>Fett, Boba</t>
  </si>
  <si>
    <t>Network Engineer</t>
  </si>
  <si>
    <t>1.20</t>
  </si>
  <si>
    <t>Fidelia,  Libby</t>
  </si>
  <si>
    <t>Fitzpatrick, Michael  J</t>
  </si>
  <si>
    <t>6/24/2013</t>
  </si>
  <si>
    <t>4.76</t>
  </si>
  <si>
    <t>4/5/2013</t>
  </si>
  <si>
    <t>Foreman, Tanya</t>
  </si>
  <si>
    <t>1/9/2013</t>
  </si>
  <si>
    <t>3.66</t>
  </si>
  <si>
    <t>1/7/2012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</si>
  <si>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</si>
  <si>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</si>
  <si>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</si>
  <si>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</si>
  <si>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</si>
  <si>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</si>
  <si>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</si>
  <si>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no</t>
  </si>
  <si>
    <t>Board of Directors</t>
  </si>
  <si>
    <t>Other</t>
  </si>
  <si>
    <t>2/8/2019</t>
  </si>
  <si>
    <t xml:space="preserve">Fraval, Maruk </t>
  </si>
  <si>
    <t>9/6/2011</t>
  </si>
  <si>
    <t>Galia, Lisa</t>
  </si>
  <si>
    <t>5/1/2010</t>
  </si>
  <si>
    <t>Garcia, Raul</t>
  </si>
  <si>
    <t>Gaul, Barbara</t>
  </si>
  <si>
    <t>2/26/2019</t>
  </si>
  <si>
    <t>Gentry, Mildred</t>
  </si>
  <si>
    <t>3.73</t>
  </si>
  <si>
    <t>1/16/2019</t>
  </si>
  <si>
    <t>Gerke, Melisa</t>
  </si>
  <si>
    <t>11/15/2016</t>
  </si>
  <si>
    <t>4.24</t>
  </si>
  <si>
    <t>4/29/2016</t>
  </si>
  <si>
    <t xml:space="preserve">Gill, Whitney  </t>
  </si>
  <si>
    <t>OH</t>
  </si>
  <si>
    <t>9/5/2015</t>
  </si>
  <si>
    <t>3.97</t>
  </si>
  <si>
    <t>1/15/2014</t>
  </si>
  <si>
    <t>Gilles, Alex</t>
  </si>
  <si>
    <t>6/25/2015</t>
  </si>
  <si>
    <t>1/20/2015</t>
  </si>
  <si>
    <t>Girifalco, Evelyn</t>
  </si>
  <si>
    <t>3.90</t>
  </si>
  <si>
    <t>2/7/2019</t>
  </si>
  <si>
    <t>Givens, Myriam</t>
  </si>
  <si>
    <t>IN</t>
  </si>
  <si>
    <t>Goble, Taisha</t>
  </si>
  <si>
    <t>3/15/2015</t>
  </si>
  <si>
    <t>Goeth, Amon</t>
  </si>
  <si>
    <t xml:space="preserve">Gold, Shenice  </t>
  </si>
  <si>
    <t>Gonzalez, Cayo</t>
  </si>
  <si>
    <t>Gonzalez, Juan</t>
  </si>
  <si>
    <t>5/30/2011</t>
  </si>
  <si>
    <t>3/6/2011</t>
  </si>
  <si>
    <t>Gonzalez, Maria</t>
  </si>
  <si>
    <t>4.61</t>
  </si>
  <si>
    <t>Good, Susan</t>
  </si>
  <si>
    <t>Gordon, David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</si>
  <si>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</si>
  <si>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</si>
  <si>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</si>
  <si>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</si>
  <si>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</si>
  <si>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6/2/2015</t>
  </si>
  <si>
    <t>4.63</t>
  </si>
  <si>
    <t>Gross, Paula</t>
  </si>
  <si>
    <t>1/11/2014</t>
  </si>
  <si>
    <t>6/3/2013</t>
  </si>
  <si>
    <t>Gruber, Hans</t>
  </si>
  <si>
    <t>4/20/2017</t>
  </si>
  <si>
    <t>Guilianno, Mike</t>
  </si>
  <si>
    <t>TN</t>
  </si>
  <si>
    <t>3/7/2012</t>
  </si>
  <si>
    <t>10/31/2014</t>
  </si>
  <si>
    <t>2/1/2013</t>
  </si>
  <si>
    <t>Handschiegl, Joanne</t>
  </si>
  <si>
    <t>11/28/2011</t>
  </si>
  <si>
    <t>Hankard, Earnest</t>
  </si>
  <si>
    <t>1/8/2019</t>
  </si>
  <si>
    <t xml:space="preserve">Harrington, Christie </t>
  </si>
  <si>
    <t>12/15/2015</t>
  </si>
  <si>
    <t>4.64</t>
  </si>
  <si>
    <t>5/2/2015</t>
  </si>
  <si>
    <t>Harrison, Kara</t>
  </si>
  <si>
    <t>Heitzman, Anthony</t>
  </si>
  <si>
    <t>8/13/2012</t>
  </si>
  <si>
    <t>4.17</t>
  </si>
  <si>
    <t>2/11/2019</t>
  </si>
  <si>
    <t>Hendrickson, Trina</t>
  </si>
  <si>
    <t>6/18/2013</t>
  </si>
  <si>
    <t>1/30/2013</t>
  </si>
  <si>
    <t>Hitchcock, Alfred</t>
  </si>
  <si>
    <t>NH</t>
  </si>
  <si>
    <t>3.60</t>
  </si>
  <si>
    <t>Homberger, Adrienne  J</t>
  </si>
  <si>
    <t>4/7/2012</t>
  </si>
  <si>
    <t>3.03</t>
  </si>
  <si>
    <t>Horton, Jayne</t>
  </si>
  <si>
    <t>4.48</t>
  </si>
  <si>
    <t>Houlihan, Debra</t>
  </si>
  <si>
    <t>Director of Sales</t>
  </si>
  <si>
    <t>RI</t>
  </si>
  <si>
    <t>Howard, Estelle</t>
  </si>
  <si>
    <t>Administrative Assistant</t>
  </si>
  <si>
    <t>4/15/2015</t>
  </si>
  <si>
    <t>3.24</t>
  </si>
  <si>
    <t>Hudson, Jane</t>
  </si>
  <si>
    <t>Hunts, Julissa</t>
  </si>
  <si>
    <t>6/6/2016</t>
  </si>
  <si>
    <t>Hutter, Rosalie</t>
  </si>
  <si>
    <t>6/5/2015</t>
  </si>
  <si>
    <t>Huynh, Ming</t>
  </si>
  <si>
    <t>4/1/2013</t>
  </si>
  <si>
    <t>3.72</t>
  </si>
  <si>
    <t>Immediato, Walter</t>
  </si>
  <si>
    <t>2.34</t>
  </si>
  <si>
    <t>4/12/2012</t>
  </si>
  <si>
    <t xml:space="preserve">Ivey, Rose </t>
  </si>
  <si>
    <t>3.99</t>
  </si>
  <si>
    <t>Jackson, Maryellen</t>
  </si>
  <si>
    <t>11/5/2012</t>
  </si>
  <si>
    <t xml:space="preserve">Jacobi, Hannah  </t>
  </si>
  <si>
    <t>Jeannite, Tayana</t>
  </si>
  <si>
    <t xml:space="preserve">Jhaveri, Sneha  </t>
  </si>
  <si>
    <t>1/6/2014</t>
  </si>
  <si>
    <t>Johnson, George</t>
  </si>
  <si>
    <t>4/29/2018</t>
  </si>
  <si>
    <t>2/14/2018</t>
  </si>
  <si>
    <t xml:space="preserve">Johnson, Noelle </t>
  </si>
  <si>
    <t>3.75</t>
  </si>
  <si>
    <t>Johnston, Yen</t>
  </si>
  <si>
    <t xml:space="preserve">Jung, Judy  </t>
  </si>
  <si>
    <t>4/1/2016</t>
  </si>
  <si>
    <t>2/3/2016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</si>
  <si>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</si>
  <si>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</si>
  <si>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</si>
  <si>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</si>
  <si>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</si>
  <si>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</si>
  <si>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3.07</t>
  </si>
  <si>
    <t>Khemmich, Bartholemew</t>
  </si>
  <si>
    <t>CO</t>
  </si>
  <si>
    <t>King, Janet</t>
  </si>
  <si>
    <t>President &amp; CEO</t>
  </si>
  <si>
    <t>Executive Office</t>
  </si>
  <si>
    <t>4.83</t>
  </si>
  <si>
    <t xml:space="preserve">Kinsella, Kathleen  </t>
  </si>
  <si>
    <t>6/4/2015</t>
  </si>
  <si>
    <t>3/1/2015</t>
  </si>
  <si>
    <t xml:space="preserve">Kirill, Alexandra  </t>
  </si>
  <si>
    <t>1/9/2014</t>
  </si>
  <si>
    <t>3.49</t>
  </si>
  <si>
    <t>Knapp, Bradley  J</t>
  </si>
  <si>
    <t>2/6/2019</t>
  </si>
  <si>
    <t>Kretschmer, John</t>
  </si>
  <si>
    <t>3.38</t>
  </si>
  <si>
    <t>Kreuger, Freddy</t>
  </si>
  <si>
    <t>NY</t>
  </si>
  <si>
    <t>3/7/2011</t>
  </si>
  <si>
    <t>3.65</t>
  </si>
  <si>
    <t>Lajiri,  Jyoti</t>
  </si>
  <si>
    <t>Landa, Hans</t>
  </si>
  <si>
    <t>12/12/2015</t>
  </si>
  <si>
    <t>4.78</t>
  </si>
  <si>
    <t>2/15/2015</t>
  </si>
  <si>
    <t>Langford, Lindsey</t>
  </si>
  <si>
    <t>Langton, Enrico</t>
  </si>
  <si>
    <t>7/9/2012</t>
  </si>
  <si>
    <t xml:space="preserve">LaRotonda, William  </t>
  </si>
  <si>
    <t>Latif, Mohammed</t>
  </si>
  <si>
    <t>4/15/2013</t>
  </si>
  <si>
    <t>4.90</t>
  </si>
  <si>
    <t>2/20/2013</t>
  </si>
  <si>
    <t>Le, Binh</t>
  </si>
  <si>
    <t>Senior BI Developer</t>
  </si>
  <si>
    <t>10/2/2016</t>
  </si>
  <si>
    <t>Leach, Dallas</t>
  </si>
  <si>
    <t>4.88</t>
  </si>
  <si>
    <t>7/2/2017</t>
  </si>
  <si>
    <t>LeBlanc, Brandon  R</t>
  </si>
  <si>
    <t>Shared Services Manager</t>
  </si>
  <si>
    <t>1/5/2016</t>
  </si>
  <si>
    <t>Lecter, Hannibal</t>
  </si>
  <si>
    <t>Leruth, Giovanni</t>
  </si>
  <si>
    <t>UT</t>
  </si>
  <si>
    <t>4/30/2012</t>
  </si>
  <si>
    <t>4.53</t>
  </si>
  <si>
    <t>Liebig, Ketsia</t>
  </si>
  <si>
    <t xml:space="preserve">Linares, Marilyn </t>
  </si>
  <si>
    <t>9/26/2018</t>
  </si>
  <si>
    <t>3.18</t>
  </si>
  <si>
    <t>3/2/2018</t>
  </si>
  <si>
    <t>Linden, Mathew</t>
  </si>
  <si>
    <t xml:space="preserve">Lindsay, Leonara </t>
  </si>
  <si>
    <t>1/21/2011</t>
  </si>
  <si>
    <t>Lundy, Susan</t>
  </si>
  <si>
    <t>9/15/2016</t>
  </si>
  <si>
    <t>4.65</t>
  </si>
  <si>
    <t>6/10/2016</t>
  </si>
  <si>
    <t>Lunquist, Lisa</t>
  </si>
  <si>
    <t>Lydon, Allison</t>
  </si>
  <si>
    <t>Lynch, Lindsay</t>
  </si>
  <si>
    <t>11/14/2015</t>
  </si>
  <si>
    <t>2/2/2015</t>
  </si>
  <si>
    <t>MacLennan, Samuel</t>
  </si>
  <si>
    <t>9/26/2017</t>
  </si>
  <si>
    <t>3.08</t>
  </si>
  <si>
    <t>4/1/2017</t>
  </si>
  <si>
    <t xml:space="preserve">Mahoney, Lauren  </t>
  </si>
  <si>
    <t>Manchester, Robyn</t>
  </si>
  <si>
    <t>5/11/2016</t>
  </si>
  <si>
    <t>Mancuso, Karen</t>
  </si>
  <si>
    <t>8/19/2012</t>
  </si>
  <si>
    <t>Mangal, Debbie</t>
  </si>
  <si>
    <t>Martin, Sandra</t>
  </si>
  <si>
    <t>Maurice, Shana</t>
  </si>
  <si>
    <t>5/31/2011</t>
  </si>
  <si>
    <t>Carthy, B'rigit</t>
  </si>
  <si>
    <t>Mckenna, Sandy</t>
  </si>
  <si>
    <t>3.93</t>
  </si>
  <si>
    <t>McKinzie, Jac</t>
  </si>
  <si>
    <t>Meads, Elizabeth</t>
  </si>
  <si>
    <t>11/11/2016</t>
  </si>
  <si>
    <t>4.18</t>
  </si>
  <si>
    <t>2/5/2016</t>
  </si>
  <si>
    <t>Medeiros, Jennifer</t>
  </si>
  <si>
    <t>Miller, Brannon</t>
  </si>
  <si>
    <t>yes</t>
  </si>
  <si>
    <t>Hispanic</t>
  </si>
  <si>
    <t>8/16/2012</t>
  </si>
  <si>
    <t>4.37</t>
  </si>
  <si>
    <t>Miller, Ned</t>
  </si>
  <si>
    <t>9/4/2014</t>
  </si>
  <si>
    <t>1/14/2013</t>
  </si>
  <si>
    <t>Monkfish, Erasumus</t>
  </si>
  <si>
    <t>Monroe, Peter</t>
  </si>
  <si>
    <t>IT Manager - Infra</t>
  </si>
  <si>
    <t>2/15/2012</t>
  </si>
  <si>
    <t>2.39</t>
  </si>
  <si>
    <t>Monterro, Luisa</t>
  </si>
  <si>
    <t>5/13/2013</t>
  </si>
  <si>
    <t>Moran, Patrick</t>
  </si>
  <si>
    <t>Morway, Tanya</t>
  </si>
  <si>
    <t>3.81</t>
  </si>
  <si>
    <t>Motlagh,  Dawn</t>
  </si>
  <si>
    <t xml:space="preserve">Moumanil, Maliki </t>
  </si>
  <si>
    <t>4.29</t>
  </si>
  <si>
    <t>Myers, Michael</t>
  </si>
  <si>
    <t>Navathe, Kurt</t>
  </si>
  <si>
    <t>2/10/2017</t>
  </si>
  <si>
    <t>Ndzi, Colombui</t>
  </si>
  <si>
    <t>3/2/2013</t>
  </si>
  <si>
    <t>Ndzi, Horia</t>
  </si>
  <si>
    <t>5/25/2016</t>
  </si>
  <si>
    <t>3/6/2016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</si>
  <si>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</si>
  <si>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</si>
  <si>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</si>
  <si>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</si>
  <si>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</si>
  <si>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</si>
  <si>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</si>
  <si>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>5/1/2018</t>
  </si>
  <si>
    <t>2.33</t>
  </si>
  <si>
    <t>3/9/2018</t>
  </si>
  <si>
    <t xml:space="preserve">Oliver, Brooke </t>
  </si>
  <si>
    <t>7/2/2013</t>
  </si>
  <si>
    <t>Onque, Jasmine</t>
  </si>
  <si>
    <t>FL</t>
  </si>
  <si>
    <t>Osturnka, Adeel</t>
  </si>
  <si>
    <t>Owad, Clinton</t>
  </si>
  <si>
    <t>4.25</t>
  </si>
  <si>
    <t>Ozark, Travis</t>
  </si>
  <si>
    <t>NC</t>
  </si>
  <si>
    <t>Panjwani, Nina</t>
  </si>
  <si>
    <t>2/7/2011</t>
  </si>
  <si>
    <t>1/12/2014</t>
  </si>
  <si>
    <t>3.89</t>
  </si>
  <si>
    <t>Patronick, Lucas</t>
  </si>
  <si>
    <t>9/7/2015</t>
  </si>
  <si>
    <t>8/16/2015</t>
  </si>
  <si>
    <t>Pearson, Randall</t>
  </si>
  <si>
    <t>12/1/2014</t>
  </si>
  <si>
    <t>1/16/2016</t>
  </si>
  <si>
    <t>Smith, Martin</t>
  </si>
  <si>
    <t>12/28/2017</t>
  </si>
  <si>
    <t>3.54</t>
  </si>
  <si>
    <t>Pelletier, Ermine</t>
  </si>
  <si>
    <t>9/15/2015</t>
  </si>
  <si>
    <t>2.40</t>
  </si>
  <si>
    <t>2/6/2015</t>
  </si>
  <si>
    <t>Perry, Shakira</t>
  </si>
  <si>
    <t>10/25/2015</t>
  </si>
  <si>
    <t>medical issues</t>
  </si>
  <si>
    <t>3.45</t>
  </si>
  <si>
    <t>5/13/2014</t>
  </si>
  <si>
    <t>Peters, Lauren</t>
  </si>
  <si>
    <t>2/4/2013</t>
  </si>
  <si>
    <t>1/10/2013</t>
  </si>
  <si>
    <t xml:space="preserve">Peterson, Ebonee  </t>
  </si>
  <si>
    <t>10/25/2010</t>
  </si>
  <si>
    <t>5/18/2016</t>
  </si>
  <si>
    <t>4.16</t>
  </si>
  <si>
    <t>3/5/2015</t>
  </si>
  <si>
    <t xml:space="preserve">Petingill, Shana  </t>
  </si>
  <si>
    <t>Petrowsky, Thelma</t>
  </si>
  <si>
    <t>Pham, Hong</t>
  </si>
  <si>
    <t>11/30/2012</t>
  </si>
  <si>
    <t xml:space="preserve">Pitt, Brad </t>
  </si>
  <si>
    <t>11/5/2007</t>
  </si>
  <si>
    <t>Potts, Xana</t>
  </si>
  <si>
    <t>KY</t>
  </si>
  <si>
    <t>Power, Morissa</t>
  </si>
  <si>
    <t>6/4/2018</t>
  </si>
  <si>
    <t>3.17</t>
  </si>
  <si>
    <t>4/2/2018</t>
  </si>
  <si>
    <t xml:space="preserve">Punjabhi, Louis  </t>
  </si>
  <si>
    <t>Purinton, Janine</t>
  </si>
  <si>
    <t>4/2/2013</t>
  </si>
  <si>
    <t>Quinn, Sean</t>
  </si>
  <si>
    <t>8/15/2015</t>
  </si>
  <si>
    <t>4.15</t>
  </si>
  <si>
    <t>4/19/2014</t>
  </si>
  <si>
    <t>Rachael, Maggie</t>
  </si>
  <si>
    <t>Rarrick, Quinn</t>
  </si>
  <si>
    <t>4/7/2018</t>
  </si>
  <si>
    <t>2/4/2018</t>
  </si>
  <si>
    <t>Ren, Kylo</t>
  </si>
  <si>
    <t>ID</t>
  </si>
  <si>
    <t>3.98</t>
  </si>
  <si>
    <t>Rhoads, Thomas</t>
  </si>
  <si>
    <t>1/15/2016</t>
  </si>
  <si>
    <t xml:space="preserve">Rivera, Haley  </t>
  </si>
  <si>
    <t>4.36</t>
  </si>
  <si>
    <t>Roberson, May</t>
  </si>
  <si>
    <t>10/22/2011</t>
  </si>
  <si>
    <t>Robertson, Peter</t>
  </si>
  <si>
    <t>2/8/2012</t>
  </si>
  <si>
    <t>1/6/2012</t>
  </si>
  <si>
    <t xml:space="preserve">Robinson, Alain  </t>
  </si>
  <si>
    <t>1/26/2016</t>
  </si>
  <si>
    <t>1/10/2015</t>
  </si>
  <si>
    <t>Robinson, Cherly</t>
  </si>
  <si>
    <t>4/5/2016</t>
  </si>
  <si>
    <t>Robinson, Elias</t>
  </si>
  <si>
    <t xml:space="preserve">Roby, Lori </t>
  </si>
  <si>
    <t>3.69</t>
  </si>
  <si>
    <t>Roehrich, Bianca</t>
  </si>
  <si>
    <t>Principal Data Architect</t>
  </si>
  <si>
    <t>11/10/2018</t>
  </si>
  <si>
    <t>2/13/2018</t>
  </si>
  <si>
    <t>Roper, Katie</t>
  </si>
  <si>
    <t>Data Architect</t>
  </si>
  <si>
    <t>1/7/2017</t>
  </si>
  <si>
    <t>4.94</t>
  </si>
  <si>
    <t xml:space="preserve">Rose, Ashley  </t>
  </si>
  <si>
    <t>Rossetti, Bruno</t>
  </si>
  <si>
    <t>8/13/2018</t>
  </si>
  <si>
    <t>7/2/2018</t>
  </si>
  <si>
    <t>Roup,Simon</t>
  </si>
  <si>
    <t>IT Manager - DB</t>
  </si>
  <si>
    <t>1/20/2013</t>
  </si>
  <si>
    <t>Ruiz, Ricardo</t>
  </si>
  <si>
    <t>1/4/2015</t>
  </si>
  <si>
    <t>Saada, Adell</t>
  </si>
  <si>
    <t>Saar-Beckles, Melinda</t>
  </si>
  <si>
    <t>7/4/2016</t>
  </si>
  <si>
    <t>2.60</t>
  </si>
  <si>
    <t xml:space="preserve">Sadki, Nore  </t>
  </si>
  <si>
    <t>7/30/2018</t>
  </si>
  <si>
    <t>2/5/2018</t>
  </si>
  <si>
    <t>Sahoo, Adil</t>
  </si>
  <si>
    <t>Salter, Jason</t>
  </si>
  <si>
    <t xml:space="preserve">Data Analyst </t>
  </si>
  <si>
    <t>10/31/2015</t>
  </si>
  <si>
    <t>4/20/2015</t>
  </si>
  <si>
    <t>Sander, Kamrin</t>
  </si>
  <si>
    <t>3.51</t>
  </si>
  <si>
    <t>Sewkumar, Nori</t>
  </si>
  <si>
    <t xml:space="preserve">Shepard, Anita </t>
  </si>
  <si>
    <t>9/30/2014</t>
  </si>
  <si>
    <t>3.31</t>
  </si>
  <si>
    <t>Shields, Seffi</t>
  </si>
  <si>
    <t>4.81</t>
  </si>
  <si>
    <t>Simard, Kramer</t>
  </si>
  <si>
    <t>3.32</t>
  </si>
  <si>
    <t xml:space="preserve">Singh, Nan </t>
  </si>
  <si>
    <t>5/1/2015</t>
  </si>
  <si>
    <t>Sloan, Constance</t>
  </si>
  <si>
    <t>10/26/2009</t>
  </si>
  <si>
    <t>4/8/2015</t>
  </si>
  <si>
    <t>4.68</t>
  </si>
  <si>
    <t>4/2/2015</t>
  </si>
  <si>
    <t>Smith, Joe</t>
  </si>
  <si>
    <t>Smith, John</t>
  </si>
  <si>
    <t>5/18/2014</t>
  </si>
  <si>
    <t>Smith, Leigh Ann</t>
  </si>
  <si>
    <t>9/25/2013</t>
  </si>
  <si>
    <t>8/15/2013</t>
  </si>
  <si>
    <t>Smith, Sade</t>
  </si>
  <si>
    <t xml:space="preserve">Soto, Julia </t>
  </si>
  <si>
    <t>6/10/2011</t>
  </si>
  <si>
    <t>Soze, Keyser</t>
  </si>
  <si>
    <t>3.27</t>
  </si>
  <si>
    <t xml:space="preserve">Sparks, Taylor  </t>
  </si>
  <si>
    <t>Spirea, Kelley</t>
  </si>
  <si>
    <t>10/2/2012</t>
  </si>
  <si>
    <t>Squatrito, Kristen</t>
  </si>
  <si>
    <t>6/29/2015</t>
  </si>
  <si>
    <t>3/2/2015</t>
  </si>
  <si>
    <t>Stanford,Barbara  M</t>
  </si>
  <si>
    <t>Stansfield, Norman</t>
  </si>
  <si>
    <t>NV</t>
  </si>
  <si>
    <t>1.81</t>
  </si>
  <si>
    <t xml:space="preserve">Steans, Tyrone  </t>
  </si>
  <si>
    <t>Stoica, Rick</t>
  </si>
  <si>
    <t>Strong, Caitrin</t>
  </si>
  <si>
    <t>MT</t>
  </si>
  <si>
    <t>9/27/2010</t>
  </si>
  <si>
    <t xml:space="preserve">Sullivan, Kissy </t>
  </si>
  <si>
    <t>1/8/2009</t>
  </si>
  <si>
    <t>Sullivan, Timothy</t>
  </si>
  <si>
    <t>Sutwell, Barbara</t>
  </si>
  <si>
    <t>Szabo, Andrew</t>
  </si>
  <si>
    <t>Tannen, Biff</t>
  </si>
  <si>
    <t xml:space="preserve">Tavares, Desiree  </t>
  </si>
  <si>
    <t>4/27/2009</t>
  </si>
  <si>
    <t xml:space="preserve">Tejeda, Lenora </t>
  </si>
  <si>
    <t>7/8/2017</t>
  </si>
  <si>
    <t>4/18/2017</t>
  </si>
  <si>
    <t xml:space="preserve">Terry, Sharlene </t>
  </si>
  <si>
    <t>OR</t>
  </si>
  <si>
    <t>Theamstern, Sophia</t>
  </si>
  <si>
    <t>9/5/2016</t>
  </si>
  <si>
    <t>3/2/2016</t>
  </si>
  <si>
    <t>Thibaud, Kenneth</t>
  </si>
  <si>
    <t>6/25/2007</t>
  </si>
  <si>
    <t>7/14/2010</t>
  </si>
  <si>
    <t>Tippett, Jeanette</t>
  </si>
  <si>
    <t>2/18/2013</t>
  </si>
  <si>
    <t>4.21</t>
  </si>
  <si>
    <t>Torrence, Jack</t>
  </si>
  <si>
    <t>ND</t>
  </si>
  <si>
    <t>1/9/2006</t>
  </si>
  <si>
    <t>Trang, Mei</t>
  </si>
  <si>
    <t>2.44</t>
  </si>
  <si>
    <t xml:space="preserve">Tredinnick, Neville </t>
  </si>
  <si>
    <t>2/12/2016</t>
  </si>
  <si>
    <t>True, Edward</t>
  </si>
  <si>
    <t>4/15/2018</t>
  </si>
  <si>
    <t>2/12/2017</t>
  </si>
  <si>
    <t>Trzeciak, Cybil</t>
  </si>
  <si>
    <t>7/2/2014</t>
  </si>
  <si>
    <t>Turpin, Jumil</t>
  </si>
  <si>
    <t>Valentin,Jackie</t>
  </si>
  <si>
    <t>AZ</t>
  </si>
  <si>
    <t>2.81</t>
  </si>
  <si>
    <t xml:space="preserve">Veera, Abdellah </t>
  </si>
  <si>
    <t>Vega, Vincent</t>
  </si>
  <si>
    <t>8/1/2011</t>
  </si>
  <si>
    <t>Villanueva, Noah</t>
  </si>
  <si>
    <t>ME</t>
  </si>
  <si>
    <t>Voldemort, Lord</t>
  </si>
  <si>
    <t>2/22/2017</t>
  </si>
  <si>
    <t>4.33</t>
  </si>
  <si>
    <t>Volk, Colleen</t>
  </si>
  <si>
    <t>2/8/2016</t>
  </si>
  <si>
    <t>gross misconduct</t>
  </si>
  <si>
    <t>2/1/2015</t>
  </si>
  <si>
    <t>Von Massenbach, Anna</t>
  </si>
  <si>
    <t>7/5/2015</t>
  </si>
  <si>
    <t>3.21</t>
  </si>
  <si>
    <t>Walker, Roger</t>
  </si>
  <si>
    <t>3.11</t>
  </si>
  <si>
    <t>Wallace, Courtney  E</t>
  </si>
  <si>
    <t>1/2/2012</t>
  </si>
  <si>
    <t>Wallace, Theresa</t>
  </si>
  <si>
    <t>9/1/2015</t>
  </si>
  <si>
    <t>2.50</t>
  </si>
  <si>
    <t>9/5/2014</t>
  </si>
  <si>
    <t>Wang, Charlie</t>
  </si>
  <si>
    <t>3.42</t>
  </si>
  <si>
    <t>Warfield, Sarah</t>
  </si>
  <si>
    <t>2/5/2019</t>
  </si>
  <si>
    <t>Whittier, Scott</t>
  </si>
  <si>
    <t>5/15/2014</t>
  </si>
  <si>
    <t>Wilber, Barry</t>
  </si>
  <si>
    <t>Wilkes, Annie</t>
  </si>
  <si>
    <t>2/6/2011</t>
  </si>
  <si>
    <t xml:space="preserve">Williams, Jacquelyn  </t>
  </si>
  <si>
    <t>6/27/2015</t>
  </si>
  <si>
    <t>6/2/2014</t>
  </si>
  <si>
    <t xml:space="preserve">Winthrop, Jordan  </t>
  </si>
  <si>
    <t>2/21/2016</t>
  </si>
  <si>
    <t>1/19/2016</t>
  </si>
  <si>
    <t>Wolk, Hang  T</t>
  </si>
  <si>
    <t>Woodson, Jason</t>
  </si>
  <si>
    <t>4.07</t>
  </si>
  <si>
    <t xml:space="preserve">Ybarra, Catherine </t>
  </si>
  <si>
    <t>9/2/2008</t>
  </si>
  <si>
    <t>9/29/2015</t>
  </si>
  <si>
    <t>3.20</t>
  </si>
  <si>
    <t>9/2/2015</t>
  </si>
  <si>
    <t>Zamora, Jennifer</t>
  </si>
  <si>
    <t>CIO</t>
  </si>
  <si>
    <t>4/10/2010</t>
  </si>
  <si>
    <t>Zhou, Julia</t>
  </si>
  <si>
    <t>Zima, Colleen</t>
  </si>
  <si>
    <t>Total général</t>
  </si>
  <si>
    <t>Étiquettes de lignes</t>
  </si>
  <si>
    <t>predire la cause des departs</t>
  </si>
  <si>
    <t>Somme de Salary</t>
  </si>
  <si>
    <t>Étiquettes de colonnes</t>
  </si>
  <si>
    <t>Age</t>
  </si>
  <si>
    <t>Age group</t>
  </si>
  <si>
    <t xml:space="preserve">Total Employés </t>
  </si>
  <si>
    <t>Attrition</t>
  </si>
  <si>
    <t>Current employee</t>
  </si>
  <si>
    <t>Total employees</t>
  </si>
  <si>
    <t>Ex employee</t>
  </si>
  <si>
    <t>%</t>
  </si>
  <si>
    <t>PerformanceStatus</t>
  </si>
  <si>
    <t>High</t>
  </si>
  <si>
    <t>Low</t>
  </si>
  <si>
    <t>Nombre de Attrition</t>
  </si>
  <si>
    <t>Nombre de State</t>
  </si>
  <si>
    <t>Maried</t>
  </si>
  <si>
    <t>Not married</t>
  </si>
  <si>
    <t>30-39</t>
  </si>
  <si>
    <t>40-49</t>
  </si>
  <si>
    <t>50-59</t>
  </si>
  <si>
    <t>60+</t>
  </si>
  <si>
    <t xml:space="preserve"> </t>
  </si>
  <si>
    <t>Gender</t>
  </si>
  <si>
    <t>Female</t>
  </si>
  <si>
    <t>Male</t>
  </si>
  <si>
    <t>Somme de 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</si>
</sst>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sz val="22"/>
      <color theme="3"/>
      <name val="Calibri Light"/>
      <family val="2"/>
      <scheme val="maj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2E2F3C"/>
        <bgColor indexed="64"/>
      </patternFill>
    </fill>
    <fill>
      <patternFill patternType="solid">
        <fgColor rgb="FF484B5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 tint="0.1499374370555742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0" xfId="0" applyNumberFormat="1"/>
    <xf numFmtId="0" fontId="0" fillId="0" borderId="11" xfId="0" applyBorder="1"/>
    <xf numFmtId="164" fontId="1" fillId="3" borderId="1" xfId="0" applyNumberFormat="1" applyFon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NumberFormat="1"/>
    <xf numFmtId="0" fontId="5" fillId="0" borderId="0" xfId="0" applyNumberFormat="1" applyFont="1"/>
  </cellXfs>
  <cellStyles count="1">
    <cellStyle name="Normal" xfId="0" builtinId="0"/>
  </cellStyles>
  <dxfs count="68">
    <dxf>
      <font>
        <b/>
        <i val="0"/>
        <sz val="14"/>
        <name val="Calibri"/>
        <family val="2"/>
        <scheme val="minor"/>
      </font>
      <fill>
        <patternFill>
          <fgColor rgb="FF484B5C"/>
        </patternFill>
      </fill>
    </dxf>
    <dxf>
      <font>
        <sz val="14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b val="0"/>
      </font>
    </dxf>
    <dxf>
      <font>
        <b val="0"/>
      </font>
    </dxf>
    <dxf>
      <alignment vertical="top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 Light"/>
        <family val="2"/>
        <scheme val="major"/>
      </font>
    </dxf>
    <dxf>
      <alignment relativeIndent="1"/>
    </dxf>
    <dxf>
      <alignment relativeIndent="1"/>
    </dxf>
    <dxf>
      <alignment relativeIndent="-1"/>
    </dxf>
    <dxf>
      <alignment relativeIndent="-1"/>
    </dxf>
    <dxf>
      <font>
        <sz val="22"/>
      </font>
    </dxf>
    <dxf>
      <font>
        <sz val="22"/>
      </font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mm/dd/yy;@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1" tint="0.14993743705557422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E2F3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tyle de segment 1" pivot="0" table="0" count="4" xr9:uid="{413F3CBB-9570-4CAB-9B79-6F9732854484}">
      <tableStyleElement type="wholeTable" dxfId="1"/>
      <tableStyleElement type="headerRow" dxfId="0"/>
    </tableStyle>
    <tableStyle name="Style de segment 2" pivot="0" table="0" count="1" xr9:uid="{2EBCB59D-96C9-49CD-BB16-B6411123E9BD}">
      <tableStyleElement type="wholeTable" dxfId="67"/>
    </tableStyle>
    <tableStyle name="Style de segment 3" pivot="0" table="0" count="0" xr9:uid="{292D05CF-CF86-4974-845A-409675B002BD}"/>
  </tableStyles>
  <colors>
    <mruColors>
      <color rgb="FFEE2868"/>
      <color rgb="FF1C9EA4"/>
      <color rgb="FF484B5C"/>
      <color rgb="FF2E2F3C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39994506668294322"/>
            </patternFill>
          </fill>
        </dxf>
        <dxf>
          <fill>
            <patternFill>
              <bgColor theme="9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tyle de segment 1">
          <x14:slicerStyleElements>
            <x14:slicerStyleElement type="selectedItemWithData" dxfId="1"/>
            <x14:slicerStyleElement type="hoveredSelectedItemWithData" dxfId="0"/>
          </x14:slicerStyleElements>
        </x14:slicerStyle>
        <x14:slicerStyle name="Style de segment 2"/>
        <x14:slicerStyle name="Style de segment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[projet_hrd.xlsx]Tableau!Tableau croisé dynamique1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Tableau!$B$4:$B$5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Tableau!$A$6:$A$12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Tableau!$B$6:$B$12</c:f>
              <c:numCache>
                <c:formatCode>0.00</c:formatCode>
                <c:ptCount val="6"/>
                <c:pt idx="0">
                  <c:v>425558</c:v>
                </c:pt>
                <c:pt idx="1">
                  <c:v>250000</c:v>
                </c:pt>
                <c:pt idx="2">
                  <c:v>2081046</c:v>
                </c:pt>
                <c:pt idx="3">
                  <c:v>7512173</c:v>
                </c:pt>
                <c:pt idx="4">
                  <c:v>1080250</c:v>
                </c:pt>
                <c:pt idx="5">
                  <c:v>581437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8-49D4-B253-1ED3E27FE7DF}"/>
            </c:ext>
          </c:extLst>
        </c:ser>
        <c:ser>
          <c:idx val="1"/>
          <c:order val="1"/>
          <c:tx>
            <c:strRef>
              <c:f>Tableau!$C$4:$C$5</c:f>
              <c:strCache>
                <c:ptCount val="1"/>
                <c:pt idx="0">
                  <c:v>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Tableau!$A$6:$A$12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Tableau!$C$6:$C$12</c:f>
              <c:numCache>
                <c:formatCode>0.00</c:formatCode>
                <c:ptCount val="6"/>
                <c:pt idx="0">
                  <c:v>220569</c:v>
                </c:pt>
                <c:pt idx="2">
                  <c:v>2772186</c:v>
                </c:pt>
                <c:pt idx="3">
                  <c:v>5018118</c:v>
                </c:pt>
                <c:pt idx="4">
                  <c:v>1060649</c:v>
                </c:pt>
                <c:pt idx="5">
                  <c:v>463447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8-49D4-B253-1ED3E27FE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99520"/>
        <c:axId val="780076928"/>
      </c:barChart>
      <c:catAx>
        <c:axId val="12591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076928"/>
        <c:crosses val="autoZero"/>
        <c:auto val="1"/>
        <c:lblAlgn val="ctr"/>
        <c:lblOffset val="100"/>
        <c:noMultiLvlLbl val="0"/>
      </c:catAx>
      <c:valAx>
        <c:axId val="7800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91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Feuil1!$AM$9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Feuil1!$AL$10:$AL$12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Feuil1!$AM$10:$AM$12</c:f>
              <c:numCache>
                <c:formatCode>General</c:formatCode>
                <c:ptCount val="2"/>
                <c:pt idx="0">
                  <c:v>176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7-4F88-B73E-61B942F5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2135312"/>
        <c:axId val="2000115952"/>
      </c:barChart>
      <c:catAx>
        <c:axId val="200213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115952"/>
        <c:crosses val="autoZero"/>
        <c:auto val="1"/>
        <c:lblAlgn val="ctr"/>
        <c:lblOffset val="100"/>
        <c:noMultiLvlLbl val="0"/>
      </c:catAx>
      <c:valAx>
        <c:axId val="20001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1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Feuil1!$AS$14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Feuil1!$AR$15:$AR$17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Feuil1!$AS$15:$AS$17</c:f>
              <c:numCache>
                <c:formatCode>General</c:formatCode>
                <c:ptCount val="2"/>
                <c:pt idx="0">
                  <c:v>2035</c:v>
                </c:pt>
                <c:pt idx="1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0-4E08-8461-BE938981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dynamique8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EE2868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Feuil1!$B$4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91-4087-91CF-A2E0E3458B11}"/>
              </c:ext>
            </c:extLst>
          </c:dPt>
          <c:dPt>
            <c:idx val="1"/>
            <c:bubble3D val="0"/>
            <c:spPr>
              <a:solidFill>
                <a:srgbClr val="EE2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091-4087-91CF-A2E0E3458B11}"/>
              </c:ext>
            </c:extLst>
          </c:dPt>
          <c:cat>
            <c:strRef>
              <c:f>Feuil1!$A$5:$A$6</c:f>
              <c:strCache>
                <c:ptCount val="2"/>
                <c:pt idx="0">
                  <c:v>Current employee</c:v>
                </c:pt>
                <c:pt idx="1">
                  <c:v>Ex employee</c:v>
                </c:pt>
              </c:strCache>
            </c:strRef>
          </c:cat>
          <c:val>
            <c:numRef>
              <c:f>Feuil1!$B$5:$B$6</c:f>
              <c:numCache>
                <c:formatCode>General</c:formatCode>
                <c:ptCount val="2"/>
                <c:pt idx="0">
                  <c:v>207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091-4087-91CF-A2E0E345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dynamique8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1C9EA4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Feuil1!$B$4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C9E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07-4FAF-A88D-0C2E730A07A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07-4FAF-A88D-0C2E730A07A4}"/>
              </c:ext>
            </c:extLst>
          </c:dPt>
          <c:cat>
            <c:strRef>
              <c:f>Feuil1!$A$5:$A$6</c:f>
              <c:strCache>
                <c:ptCount val="2"/>
                <c:pt idx="0">
                  <c:v>Current employee</c:v>
                </c:pt>
                <c:pt idx="1">
                  <c:v>Ex employee</c:v>
                </c:pt>
              </c:strCache>
            </c:strRef>
          </c:cat>
          <c:val>
            <c:numRef>
              <c:f>Feuil1!$B$5:$B$6</c:f>
              <c:numCache>
                <c:formatCode>General</c:formatCode>
                <c:ptCount val="2"/>
                <c:pt idx="0">
                  <c:v>207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7-4FAF-A88D-0C2E730A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Feuil1!$J$6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Feuil1!$I$7:$I$16</c:f>
              <c:strCache>
                <c:ptCount val="10"/>
                <c:pt idx="0">
                  <c:v>Network Engineer</c:v>
                </c:pt>
                <c:pt idx="1">
                  <c:v>Database Administrator</c:v>
                </c:pt>
                <c:pt idx="2">
                  <c:v>Sr. Network Engineer</c:v>
                </c:pt>
                <c:pt idx="3">
                  <c:v>Data Analyst</c:v>
                </c:pt>
                <c:pt idx="4">
                  <c:v>IT Support</c:v>
                </c:pt>
                <c:pt idx="5">
                  <c:v>Software Engineer</c:v>
                </c:pt>
                <c:pt idx="6">
                  <c:v>Production Manager</c:v>
                </c:pt>
                <c:pt idx="7">
                  <c:v>Area Sales Manager</c:v>
                </c:pt>
                <c:pt idx="8">
                  <c:v>Production Technician II</c:v>
                </c:pt>
                <c:pt idx="9">
                  <c:v>Production Technician I</c:v>
                </c:pt>
              </c:strCache>
            </c:strRef>
          </c:cat>
          <c:val>
            <c:numRef>
              <c:f>Feuil1!$J$7:$J$16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27</c:v>
                </c:pt>
                <c:pt idx="8">
                  <c:v>57</c:v>
                </c:pt>
                <c:pt idx="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5-4FAD-A5B2-7DFE993DD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90210528"/>
        <c:axId val="1540637120"/>
      </c:barChart>
      <c:catAx>
        <c:axId val="159021052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rgbClr val="484B5C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637120"/>
        <c:crosses val="autoZero"/>
        <c:auto val="0"/>
        <c:lblAlgn val="ctr"/>
        <c:lblOffset val="100"/>
        <c:noMultiLvlLbl val="0"/>
      </c:catAx>
      <c:valAx>
        <c:axId val="154063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02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rot="-5400000" vert="horz" anchor="t" anchorCtr="0"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[projet_hrd.xlsx]Tableau!Tableau croisé dynamique3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>
            <a:noFill/>
          </a:ln>
          <a:effectLst/>
        </c:spPr>
        <c:dLbl>
          <c:idx val="0"/>
          <c:layout>
            <c:manualLayout>
              <c:x val="-0.12132801809257698"/>
              <c:y val="-2.775557561562891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382129892903088"/>
                  <c:h val="0.29528301886792446"/>
                </c:manualLayout>
              </c15:layout>
            </c:ext>
          </c:extLst>
        </c:dLbl>
      </c:pivotFmt>
      <c:pivotFmt>
        <c:idx val="4"/>
        <c:spPr>
          <a:noFill/>
          <a:ln>
            <a:noFill/>
          </a:ln>
          <a:effectLst/>
        </c:spPr>
        <c:dLbl>
          <c:idx val="0"/>
          <c:layout>
            <c:manualLayout>
              <c:x val="-0.11265865829775727"/>
              <c:y val="2.4761055799889535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682943567220313"/>
                  <c:h val="0.2952830188679244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9769568952448331"/>
          <c:y val="3.4542335751338173E-2"/>
          <c:w val="0.5303817341922803"/>
          <c:h val="0.848013816925734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Tableau!$P$25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4F-4614-9D52-557014074B3C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F-4614-9D52-557014074B3C}"/>
              </c:ext>
            </c:extLst>
          </c:dPt>
          <c:dLbls>
            <c:dLbl>
              <c:idx val="0"/>
              <c:layout>
                <c:manualLayout>
                  <c:x val="-0.11265865829775727"/>
                  <c:y val="2.4761055799889535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82943567220313"/>
                      <c:h val="0.29528301886792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94F-4614-9D52-557014074B3C}"/>
                </c:ext>
              </c:extLst>
            </c:dLbl>
            <c:dLbl>
              <c:idx val="1"/>
              <c:layout>
                <c:manualLayout>
                  <c:x val="-0.12132801809257698"/>
                  <c:y val="-2.775557561562891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382129892903088"/>
                      <c:h val="0.29528301886792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94F-4614-9D52-557014074B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Tableau!$O$26:$O$27</c:f>
              <c:strCache>
                <c:ptCount val="2"/>
                <c:pt idx="0">
                  <c:v>Not married</c:v>
                </c:pt>
                <c:pt idx="1">
                  <c:v>Married</c:v>
                </c:pt>
              </c:strCache>
            </c:strRef>
          </c:cat>
          <c:val>
            <c:numRef>
              <c:f>Tableau!$P$26:$P$27</c:f>
              <c:numCache>
                <c:formatCode>General</c:formatCode>
                <c:ptCount val="2"/>
                <c:pt idx="0">
                  <c:v>187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F-4614-9D52-55701407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089647"/>
        <c:axId val="2095087247"/>
      </c:barChart>
      <c:catAx>
        <c:axId val="209508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087247"/>
        <c:crosses val="autoZero"/>
        <c:auto val="1"/>
        <c:lblAlgn val="ctr"/>
        <c:lblOffset val="100"/>
        <c:noMultiLvlLbl val="0"/>
      </c:catAx>
      <c:valAx>
        <c:axId val="2095087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50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C9EA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516972844801808"/>
          <c:y val="4.7396565055924024E-2"/>
          <c:w val="0.67821539662914032"/>
          <c:h val="0.904607342492230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Feuil1!$AB$12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9EA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Feuil1!$AA$13:$AA$18</c:f>
              <c:strCache>
                <c:ptCount val="5"/>
                <c:pt idx="0">
                  <c:v>hours</c:v>
                </c:pt>
                <c:pt idx="1">
                  <c:v>career change</c:v>
                </c:pt>
                <c:pt idx="2">
                  <c:v>more money</c:v>
                </c:pt>
                <c:pt idx="3">
                  <c:v>unhappy</c:v>
                </c:pt>
                <c:pt idx="4">
                  <c:v>Another position</c:v>
                </c:pt>
              </c:strCache>
            </c:strRef>
          </c:cat>
          <c:val>
            <c:numRef>
              <c:f>Feuil1!$AB$13:$AB$18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8-4754-859E-CAA4632D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612383"/>
        <c:axId val="935612863"/>
      </c:barChart>
      <c:catAx>
        <c:axId val="93561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rgbClr val="484B5C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612863"/>
        <c:crosses val="autoZero"/>
        <c:auto val="1"/>
        <c:lblAlgn val="ctr"/>
        <c:lblOffset val="100"/>
        <c:noMultiLvlLbl val="0"/>
      </c:catAx>
      <c:valAx>
        <c:axId val="935612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561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[projet_hrd.xlsx]Tableau!Tableau croisé dynamique4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577871996814997"/>
              <c:y val="8.03097516851839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E286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619972428314703"/>
              <c:y val="0.145007066424389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705863190074198"/>
              <c:y val="-6.11043811831213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8189222016788"/>
              <c:y val="2.06087219866747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104463894683924"/>
          <c:y val="2.7829598223299012E-2"/>
          <c:w val="0.39087157160763636"/>
          <c:h val="0.91447809408439329"/>
        </c:manualLayout>
      </c:layout>
      <c:doughnutChart>
        <c:varyColors val="1"/>
        <c:ser>
          <c:idx val="0"/>
          <c:order val="0"/>
          <c:tx>
            <c:strRef>
              <c:f>Tableau!$C$23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3F-4351-879B-A22268529BE7}"/>
              </c:ext>
            </c:extLst>
          </c:dPt>
          <c:dPt>
            <c:idx val="1"/>
            <c:bubble3D val="0"/>
            <c:spPr>
              <a:solidFill>
                <a:srgbClr val="EE2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3F-4351-879B-A22268529BE7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3F-4351-879B-A22268529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3F-4351-879B-A22268529BE7}"/>
              </c:ext>
            </c:extLst>
          </c:dPt>
          <c:dLbls>
            <c:dLbl>
              <c:idx val="0"/>
              <c:layout>
                <c:manualLayout>
                  <c:x val="0.19577871996814997"/>
                  <c:y val="8.0309751685183912E-3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3F-4351-879B-A22268529BE7}"/>
                </c:ext>
              </c:extLst>
            </c:dLbl>
            <c:dLbl>
              <c:idx val="1"/>
              <c:layout>
                <c:manualLayout>
                  <c:x val="-0.19619972428314703"/>
                  <c:y val="0.14500706642438926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3F-4351-879B-A22268529BE7}"/>
                </c:ext>
              </c:extLst>
            </c:dLbl>
            <c:dLbl>
              <c:idx val="2"/>
              <c:layout>
                <c:manualLayout>
                  <c:x val="-0.21705863190074198"/>
                  <c:y val="-6.1104381183121337E-3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3F-4351-879B-A22268529BE7}"/>
                </c:ext>
              </c:extLst>
            </c:dLbl>
            <c:dLbl>
              <c:idx val="3"/>
              <c:layout>
                <c:manualLayout>
                  <c:x val="0.2068189222016788"/>
                  <c:y val="2.060872198667474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3F-4351-879B-A22268529B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484B5C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Tableau!$B$24:$B$27</c:f>
              <c:strCache>
                <c:ptCount val="4"/>
                <c:pt idx="0">
                  <c:v>MA</c:v>
                </c:pt>
                <c:pt idx="1">
                  <c:v>CT</c:v>
                </c:pt>
                <c:pt idx="2">
                  <c:v>TX</c:v>
                </c:pt>
                <c:pt idx="3">
                  <c:v>VT</c:v>
                </c:pt>
              </c:strCache>
            </c:strRef>
          </c:cat>
          <c:val>
            <c:numRef>
              <c:f>Tableau!$C$24:$C$27</c:f>
              <c:numCache>
                <c:formatCode>General</c:formatCode>
                <c:ptCount val="4"/>
                <c:pt idx="0">
                  <c:v>276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3F-4351-879B-A2226852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7953158338708872"/>
          <c:y val="0.20512820512820512"/>
          <c:w val="0.11357182769206872"/>
          <c:h val="0.587666060973147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2868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rgbClr val="1C9EA4"/>
          </a:solidFill>
          <a:ln>
            <a:noFill/>
          </a:ln>
          <a:effectLst/>
        </c:spPr>
      </c:pivotFmt>
      <c:pivotFmt>
        <c:idx val="7"/>
        <c:spPr>
          <a:solidFill>
            <a:srgbClr val="1C9EA4"/>
          </a:solidFill>
          <a:ln>
            <a:noFill/>
          </a:ln>
          <a:effectLst/>
        </c:spPr>
      </c:pivotFmt>
      <c:pivotFmt>
        <c:idx val="8"/>
        <c:spPr>
          <a:solidFill>
            <a:srgbClr val="1C9EA4"/>
          </a:solidFill>
          <a:ln>
            <a:noFill/>
          </a:ln>
          <a:effectLst/>
        </c:spPr>
      </c:pivotFmt>
      <c:pivotFmt>
        <c:idx val="9"/>
        <c:spPr>
          <a:solidFill>
            <a:srgbClr val="1C9EA4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1C9EA4"/>
          </a:solidFill>
          <a:ln>
            <a:noFill/>
          </a:ln>
          <a:effectLst>
            <a:softEdge rad="0"/>
          </a:effectLst>
        </c:spPr>
      </c:pivotFmt>
      <c:pivotFmt>
        <c:idx val="12"/>
        <c:spPr>
          <a:solidFill>
            <a:srgbClr val="1C9EA4"/>
          </a:solidFill>
          <a:ln>
            <a:noFill/>
          </a:ln>
          <a:effectLst>
            <a:softEdge rad="0"/>
          </a:effectLst>
        </c:spPr>
      </c:pivotFmt>
      <c:pivotFmt>
        <c:idx val="13"/>
        <c:spPr>
          <a:solidFill>
            <a:srgbClr val="1C9EA4"/>
          </a:solidFill>
          <a:ln>
            <a:noFill/>
          </a:ln>
          <a:effectLst>
            <a:softEdge rad="0"/>
          </a:effectLst>
        </c:spPr>
      </c:pivotFmt>
      <c:pivotFmt>
        <c:idx val="14"/>
        <c:spPr>
          <a:solidFill>
            <a:srgbClr val="1C9EA4"/>
          </a:solidFill>
          <a:ln>
            <a:noFill/>
          </a:ln>
          <a:effectLst>
            <a:softEdge rad="0"/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2868"/>
            </a:solidFill>
            <a:ln>
              <a:noFill/>
            </a:ln>
            <a:effectLst>
              <a:softEdge rad="0"/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1C9EA4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DBDE-4777-AA0C-9FECF6C551A7}"/>
              </c:ext>
            </c:extLst>
          </c:dPt>
          <c:dPt>
            <c:idx val="3"/>
            <c:invertIfNegative val="0"/>
            <c:bubble3D val="0"/>
            <c:spPr>
              <a:solidFill>
                <a:srgbClr val="1C9EA4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A-DBDE-4777-AA0C-9FECF6C551A7}"/>
              </c:ext>
            </c:extLst>
          </c:dPt>
          <c:dPt>
            <c:idx val="5"/>
            <c:invertIfNegative val="0"/>
            <c:bubble3D val="0"/>
            <c:spPr>
              <a:solidFill>
                <a:srgbClr val="1C9EA4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DBDE-4777-AA0C-9FECF6C551A7}"/>
              </c:ext>
            </c:extLst>
          </c:dPt>
          <c:dPt>
            <c:idx val="7"/>
            <c:invertIfNegative val="0"/>
            <c:bubble3D val="0"/>
            <c:spPr>
              <a:solidFill>
                <a:srgbClr val="1C9EA4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DBDE-4777-AA0C-9FECF6C551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484B5C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Feuil1!$AG$13:$AG$25</c:f>
              <c:multiLvlStrCache>
                <c:ptCount val="8"/>
                <c:lvl>
                  <c:pt idx="0">
                    <c:v>F</c:v>
                  </c:pt>
                  <c:pt idx="1">
                    <c:v>M </c:v>
                  </c:pt>
                  <c:pt idx="2">
                    <c:v>F</c:v>
                  </c:pt>
                  <c:pt idx="3">
                    <c:v>M </c:v>
                  </c:pt>
                  <c:pt idx="4">
                    <c:v>F</c:v>
                  </c:pt>
                  <c:pt idx="5">
                    <c:v>M </c:v>
                  </c:pt>
                  <c:pt idx="6">
                    <c:v>F</c:v>
                  </c:pt>
                  <c:pt idx="7">
                    <c:v>M </c:v>
                  </c:pt>
                </c:lvl>
                <c:lvl>
                  <c:pt idx="0">
                    <c:v>30-39</c:v>
                  </c:pt>
                  <c:pt idx="2">
                    <c:v>40-49</c:v>
                  </c:pt>
                  <c:pt idx="4">
                    <c:v>50-59</c:v>
                  </c:pt>
                  <c:pt idx="6">
                    <c:v>60+</c:v>
                  </c:pt>
                </c:lvl>
              </c:multiLvlStrCache>
            </c:multiLvlStrRef>
          </c:cat>
          <c:val>
            <c:numRef>
              <c:f>Feuil1!$AH$13:$AH$25</c:f>
              <c:numCache>
                <c:formatCode>General</c:formatCode>
                <c:ptCount val="8"/>
                <c:pt idx="0">
                  <c:v>62</c:v>
                </c:pt>
                <c:pt idx="1">
                  <c:v>34</c:v>
                </c:pt>
                <c:pt idx="2">
                  <c:v>60</c:v>
                </c:pt>
                <c:pt idx="3">
                  <c:v>64</c:v>
                </c:pt>
                <c:pt idx="4">
                  <c:v>41</c:v>
                </c:pt>
                <c:pt idx="5">
                  <c:v>28</c:v>
                </c:pt>
                <c:pt idx="6">
                  <c:v>13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E-4777-AA0C-9FECF6C5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64671"/>
        <c:axId val="1366059391"/>
      </c:barChart>
      <c:catAx>
        <c:axId val="13660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484B5C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059391"/>
        <c:crosses val="autoZero"/>
        <c:auto val="1"/>
        <c:lblAlgn val="ctr"/>
        <c:lblOffset val="100"/>
        <c:noMultiLvlLbl val="0"/>
      </c:catAx>
      <c:valAx>
        <c:axId val="136605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60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E2868"/>
          </a:solidFill>
          <a:ln>
            <a:noFill/>
          </a:ln>
          <a:effectLst/>
        </c:spPr>
      </c:pivotFmt>
      <c:pivotFmt>
        <c:idx val="4"/>
        <c:spPr>
          <a:solidFill>
            <a:srgbClr val="1C9EA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531935647408375"/>
          <c:y val="6.8696314100988004E-2"/>
          <c:w val="0.69220568700306107"/>
          <c:h val="0.862607371798023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Feuil1!$AM$9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E286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3-4764-B5B0-508D3C4685AD}"/>
              </c:ext>
            </c:extLst>
          </c:dPt>
          <c:dPt>
            <c:idx val="1"/>
            <c:invertIfNegative val="0"/>
            <c:bubble3D val="0"/>
            <c:spPr>
              <a:solidFill>
                <a:srgbClr val="1C9E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3-4764-B5B0-508D3C4685A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484B5C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Feuil1!$AL$10:$AL$12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Feuil1!$AM$10:$AM$12</c:f>
              <c:numCache>
                <c:formatCode>General</c:formatCode>
                <c:ptCount val="2"/>
                <c:pt idx="0">
                  <c:v>176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3-4764-B5B0-508D3C46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2135312"/>
        <c:axId val="2000115952"/>
      </c:barChart>
      <c:catAx>
        <c:axId val="2002135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0115952"/>
        <c:crosses val="autoZero"/>
        <c:auto val="1"/>
        <c:lblAlgn val="ctr"/>
        <c:lblOffset val="100"/>
        <c:noMultiLvlLbl val="0"/>
      </c:catAx>
      <c:valAx>
        <c:axId val="200011595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021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[projet_hrd.xlsx]Tableau!Tableau croisé dynamique3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Tableau!$P$25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Tableau!$O$26:$O$27</c:f>
              <c:strCache>
                <c:ptCount val="2"/>
                <c:pt idx="0">
                  <c:v>Not married</c:v>
                </c:pt>
                <c:pt idx="1">
                  <c:v>Married</c:v>
                </c:pt>
              </c:strCache>
            </c:strRef>
          </c:cat>
          <c:val>
            <c:numRef>
              <c:f>Tableau!$P$26:$P$27</c:f>
              <c:numCache>
                <c:formatCode>General</c:formatCode>
                <c:ptCount val="2"/>
                <c:pt idx="0">
                  <c:v>187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8-4EBE-AABC-E8108A83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202400"/>
        <c:axId val="2026012448"/>
      </c:barChart>
      <c:catAx>
        <c:axId val="12592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012448"/>
        <c:crosses val="autoZero"/>
        <c:auto val="1"/>
        <c:lblAlgn val="ctr"/>
        <c:lblOffset val="100"/>
        <c:noMultiLvlLbl val="0"/>
      </c:catAx>
      <c:valAx>
        <c:axId val="20260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92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dynamique9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858880778588685E-2"/>
              <c:y val="0.11594202898550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678832116788322"/>
              <c:y val="-9.27536231884058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E286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717100078802209"/>
              <c:y val="-5.5299539170506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714736012608355E-2"/>
              <c:y val="3.68663594470046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484B5C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758877743021848"/>
          <c:y val="0"/>
          <c:w val="0.49790721365308793"/>
          <c:h val="0.93198016914552362"/>
        </c:manualLayout>
      </c:layout>
      <c:doughnutChart>
        <c:varyColors val="1"/>
        <c:ser>
          <c:idx val="0"/>
          <c:order val="0"/>
          <c:tx>
            <c:strRef>
              <c:f>Feuil1!$AS$14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A6C-42EC-8C40-086787E217E5}"/>
              </c:ext>
            </c:extLst>
          </c:dPt>
          <c:dPt>
            <c:idx val="1"/>
            <c:bubble3D val="0"/>
            <c:spPr>
              <a:solidFill>
                <a:srgbClr val="EE2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C-42EC-8C40-086787E217E5}"/>
              </c:ext>
            </c:extLst>
          </c:dPt>
          <c:dLbls>
            <c:dLbl>
              <c:idx val="0"/>
              <c:layout>
                <c:manualLayout>
                  <c:x val="9.7714736012608355E-2"/>
                  <c:y val="3.6866359447004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rgbClr val="484B5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6C-42EC-8C40-086787E217E5}"/>
                </c:ext>
              </c:extLst>
            </c:dLbl>
            <c:dLbl>
              <c:idx val="1"/>
              <c:layout>
                <c:manualLayout>
                  <c:x val="-0.10717100078802209"/>
                  <c:y val="-5.52995391705069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rgbClr val="484B5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6C-42EC-8C40-086787E217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Feuil1!$AR$15:$AR$17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Feuil1!$AS$15:$AS$17</c:f>
              <c:numCache>
                <c:formatCode>General</c:formatCode>
                <c:ptCount val="2"/>
                <c:pt idx="0">
                  <c:v>2035</c:v>
                </c:pt>
                <c:pt idx="1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C-42EC-8C40-086787E2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1449153962136"/>
          <c:y val="5.6949816756776371E-2"/>
          <c:w val="0.18052505848116504"/>
          <c:h val="0.28725183545605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[projet_hrd.xlsx]Tableau!Tableau croisé dynamique3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Tableau!$P$25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Tableau!$O$26:$O$27</c:f>
              <c:strCache>
                <c:ptCount val="2"/>
                <c:pt idx="0">
                  <c:v>Not married</c:v>
                </c:pt>
                <c:pt idx="1">
                  <c:v>Married</c:v>
                </c:pt>
              </c:strCache>
            </c:strRef>
          </c:cat>
          <c:val>
            <c:numRef>
              <c:f>Tableau!$P$26:$P$27</c:f>
              <c:numCache>
                <c:formatCode>General</c:formatCode>
                <c:ptCount val="2"/>
                <c:pt idx="0">
                  <c:v>187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6-44AD-996E-95F8C441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089647"/>
        <c:axId val="2095087247"/>
      </c:barChart>
      <c:catAx>
        <c:axId val="209508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087247"/>
        <c:crosses val="autoZero"/>
        <c:auto val="1"/>
        <c:lblAlgn val="ctr"/>
        <c:lblOffset val="100"/>
        <c:noMultiLvlLbl val="0"/>
      </c:catAx>
      <c:valAx>
        <c:axId val="209508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0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[projet_hrd.xlsx]Tableau!Tableau croisé dynamique4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Tableau!$C$23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2-4C8D-ACA8-8D3E60FF2E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2-4C8D-ACA8-8D3E60FF2E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C2-4C8D-ACA8-8D3E60FF2E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C2-4C8D-ACA8-8D3E60FF2E42}"/>
              </c:ext>
            </c:extLst>
          </c:dPt>
          <c:cat>
            <c:strRef>
              <c:f>Tableau!$B$24:$B$27</c:f>
              <c:strCache>
                <c:ptCount val="4"/>
                <c:pt idx="0">
                  <c:v>MA</c:v>
                </c:pt>
                <c:pt idx="1">
                  <c:v>CT</c:v>
                </c:pt>
                <c:pt idx="2">
                  <c:v>TX</c:v>
                </c:pt>
                <c:pt idx="3">
                  <c:v>VT</c:v>
                </c:pt>
              </c:strCache>
            </c:strRef>
          </c:cat>
          <c:val>
            <c:numRef>
              <c:f>Tableau!$C$24:$C$27</c:f>
              <c:numCache>
                <c:formatCode>General</c:formatCode>
                <c:ptCount val="4"/>
                <c:pt idx="0">
                  <c:v>276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42DA-9CBE-339F6B25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Feuil1!$B$4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9C-44FB-AEE9-C2CD5A7056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9C-44FB-AEE9-C2CD5A70560A}"/>
              </c:ext>
            </c:extLst>
          </c:dPt>
          <c:cat>
            <c:strRef>
              <c:f>Feuil1!$A$5:$A$6</c:f>
              <c:strCache>
                <c:ptCount val="2"/>
                <c:pt idx="0">
                  <c:v>Current employee</c:v>
                </c:pt>
                <c:pt idx="1">
                  <c:v>Ex employee</c:v>
                </c:pt>
              </c:strCache>
            </c:strRef>
          </c:cat>
          <c:val>
            <c:numRef>
              <c:f>Feuil1!$B$5:$B$6</c:f>
              <c:numCache>
                <c:formatCode>General</c:formatCode>
                <c:ptCount val="2"/>
                <c:pt idx="0">
                  <c:v>207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2-4C49-9AAB-184B33DF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852224796256473"/>
          <c:y val="0.28743044307958754"/>
          <c:w val="0.36008611221353615"/>
          <c:h val="0.56492747638672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Feuil1!$I$7:$I$16</c:f>
              <c:strCache>
                <c:ptCount val="10"/>
                <c:pt idx="0">
                  <c:v>Network Engineer</c:v>
                </c:pt>
                <c:pt idx="1">
                  <c:v>Database Administrator</c:v>
                </c:pt>
                <c:pt idx="2">
                  <c:v>Sr. Network Engineer</c:v>
                </c:pt>
                <c:pt idx="3">
                  <c:v>Data Analyst</c:v>
                </c:pt>
                <c:pt idx="4">
                  <c:v>IT Support</c:v>
                </c:pt>
                <c:pt idx="5">
                  <c:v>Software Engineer</c:v>
                </c:pt>
                <c:pt idx="6">
                  <c:v>Production Manager</c:v>
                </c:pt>
                <c:pt idx="7">
                  <c:v>Area Sales Manager</c:v>
                </c:pt>
                <c:pt idx="8">
                  <c:v>Production Technician II</c:v>
                </c:pt>
                <c:pt idx="9">
                  <c:v>Production Technician I</c:v>
                </c:pt>
              </c:strCache>
            </c:strRef>
          </c:cat>
          <c:val>
            <c:numRef>
              <c:f>Feuil1!$J$7:$J$16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27</c:v>
                </c:pt>
                <c:pt idx="8">
                  <c:v>57</c:v>
                </c:pt>
                <c:pt idx="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0-423E-B8DF-4911A52E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210528"/>
        <c:axId val="1540637120"/>
      </c:barChart>
      <c:catAx>
        <c:axId val="159021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637120"/>
        <c:crosses val="autoZero"/>
        <c:auto val="0"/>
        <c:lblAlgn val="ctr"/>
        <c:lblOffset val="100"/>
        <c:noMultiLvlLbl val="0"/>
      </c:catAx>
      <c:valAx>
        <c:axId val="15406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02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Feuil1!$I$7:$I$16</c:f>
              <c:strCache>
                <c:ptCount val="10"/>
                <c:pt idx="0">
                  <c:v>Network Engineer</c:v>
                </c:pt>
                <c:pt idx="1">
                  <c:v>Database Administrator</c:v>
                </c:pt>
                <c:pt idx="2">
                  <c:v>Sr. Network Engineer</c:v>
                </c:pt>
                <c:pt idx="3">
                  <c:v>Data Analyst</c:v>
                </c:pt>
                <c:pt idx="4">
                  <c:v>IT Support</c:v>
                </c:pt>
                <c:pt idx="5">
                  <c:v>Software Engineer</c:v>
                </c:pt>
                <c:pt idx="6">
                  <c:v>Production Manager</c:v>
                </c:pt>
                <c:pt idx="7">
                  <c:v>Area Sales Manager</c:v>
                </c:pt>
                <c:pt idx="8">
                  <c:v>Production Technician II</c:v>
                </c:pt>
                <c:pt idx="9">
                  <c:v>Production Technician I</c:v>
                </c:pt>
              </c:strCache>
            </c:strRef>
          </c:cat>
          <c:val>
            <c:numRef>
              <c:f>Feuil1!$J$7:$J$16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27</c:v>
                </c:pt>
                <c:pt idx="8">
                  <c:v>57</c:v>
                </c:pt>
                <c:pt idx="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1-4BF9-B5CB-70438F09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485648"/>
        <c:axId val="853546368"/>
      </c:barChart>
      <c:catAx>
        <c:axId val="11354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3546368"/>
        <c:crosses val="autoZero"/>
        <c:auto val="1"/>
        <c:lblAlgn val="ctr"/>
        <c:lblOffset val="100"/>
        <c:noMultiLvlLbl val="0"/>
      </c:catAx>
      <c:valAx>
        <c:axId val="8535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4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Feuil1!$AB$12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Feuil1!$AA$13:$AA$18</c:f>
              <c:strCache>
                <c:ptCount val="5"/>
                <c:pt idx="0">
                  <c:v>hours</c:v>
                </c:pt>
                <c:pt idx="1">
                  <c:v>career change</c:v>
                </c:pt>
                <c:pt idx="2">
                  <c:v>more money</c:v>
                </c:pt>
                <c:pt idx="3">
                  <c:v>unhappy</c:v>
                </c:pt>
                <c:pt idx="4">
                  <c:v>Another position</c:v>
                </c:pt>
              </c:strCache>
            </c:strRef>
          </c:cat>
          <c:val>
            <c:numRef>
              <c:f>Feuil1!$AB$13:$AB$18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1-4D7D-A802-CEB07FED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612383"/>
        <c:axId val="935612863"/>
      </c:barChart>
      <c:catAx>
        <c:axId val="93561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612863"/>
        <c:crosses val="autoZero"/>
        <c:auto val="1"/>
        <c:lblAlgn val="ctr"/>
        <c:lblOffset val="100"/>
        <c:noMultiLvlLbl val="0"/>
      </c:catAx>
      <c:valAx>
        <c:axId val="93561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6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[projet_hrd.xlsx]Feuil1!Tableau croisé dynamique5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Feuil1!$AG$13:$AG$25</c:f>
              <c:multiLvlStrCache>
                <c:ptCount val="8"/>
                <c:lvl>
                  <c:pt idx="0">
                    <c:v>F</c:v>
                  </c:pt>
                  <c:pt idx="1">
                    <c:v>M </c:v>
                  </c:pt>
                  <c:pt idx="2">
                    <c:v>F</c:v>
                  </c:pt>
                  <c:pt idx="3">
                    <c:v>M </c:v>
                  </c:pt>
                  <c:pt idx="4">
                    <c:v>F</c:v>
                  </c:pt>
                  <c:pt idx="5">
                    <c:v>M </c:v>
                  </c:pt>
                  <c:pt idx="6">
                    <c:v>F</c:v>
                  </c:pt>
                  <c:pt idx="7">
                    <c:v>M </c:v>
                  </c:pt>
                </c:lvl>
                <c:lvl>
                  <c:pt idx="0">
                    <c:v>30-39</c:v>
                  </c:pt>
                  <c:pt idx="2">
                    <c:v>40-49</c:v>
                  </c:pt>
                  <c:pt idx="4">
                    <c:v>50-59</c:v>
                  </c:pt>
                  <c:pt idx="6">
                    <c:v>60+</c:v>
                  </c:pt>
                </c:lvl>
              </c:multiLvlStrCache>
            </c:multiLvlStrRef>
          </c:cat>
          <c:val>
            <c:numRef>
              <c:f>Feuil1!$AH$13:$AH$25</c:f>
              <c:numCache>
                <c:formatCode>General</c:formatCode>
                <c:ptCount val="8"/>
                <c:pt idx="0">
                  <c:v>62</c:v>
                </c:pt>
                <c:pt idx="1">
                  <c:v>34</c:v>
                </c:pt>
                <c:pt idx="2">
                  <c:v>60</c:v>
                </c:pt>
                <c:pt idx="3">
                  <c:v>64</c:v>
                </c:pt>
                <c:pt idx="4">
                  <c:v>41</c:v>
                </c:pt>
                <c:pt idx="5">
                  <c:v>28</c:v>
                </c:pt>
                <c:pt idx="6">
                  <c:v>13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2-4B9F-84DE-DC3316292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64671"/>
        <c:axId val="1366059391"/>
      </c:barChart>
      <c:catAx>
        <c:axId val="13660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059391"/>
        <c:crosses val="autoZero"/>
        <c:auto val="1"/>
        <c:lblAlgn val="ctr"/>
        <c:lblOffset val="100"/>
        <c:noMultiLvlLbl val="0"/>
      </c:catAx>
      <c:valAx>
        <c:axId val="13660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0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2.png"/><Relationship Id="rId7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image" Target="../media/image1.png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image" Target="../media/image5.svg"/><Relationship Id="rId11" Type="http://schemas.openxmlformats.org/officeDocument/2006/relationships/chart" Target="../charts/chart18.xml"/><Relationship Id="rId5" Type="http://schemas.openxmlformats.org/officeDocument/2006/relationships/image" Target="../media/image4.png"/><Relationship Id="rId10" Type="http://schemas.openxmlformats.org/officeDocument/2006/relationships/chart" Target="../charts/chart17.xml"/><Relationship Id="rId4" Type="http://schemas.openxmlformats.org/officeDocument/2006/relationships/image" Target="../media/image3.png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2</xdr:col>
      <xdr:colOff>419100</xdr:colOff>
      <xdr:row>18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00B3B68-FCEB-43B7-7927-6534CE575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733425</xdr:colOff>
      <xdr:row>110</xdr:row>
      <xdr:rowOff>90487</xdr:rowOff>
    </xdr:from>
    <xdr:to>
      <xdr:col>26</xdr:col>
      <xdr:colOff>1657350</xdr:colOff>
      <xdr:row>129</xdr:row>
      <xdr:rowOff>161925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56B5812-7FBF-B614-5F52-697D2A3C5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1743075</xdr:colOff>
      <xdr:row>109</xdr:row>
      <xdr:rowOff>180975</xdr:rowOff>
    </xdr:from>
    <xdr:to>
      <xdr:col>28</xdr:col>
      <xdr:colOff>238125</xdr:colOff>
      <xdr:row>123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ngagementSurvey">
              <a:extLst>
                <a:ext uri="{FF2B5EF4-FFF2-40B4-BE49-F238E27FC236}">
                  <a16:creationId xmlns:a16="http://schemas.microsoft.com/office/drawing/2014/main" id="{07271D60-1169-7CD6-6892-9E6E3FD32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gagementSurve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6800" y="20945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10</xdr:col>
      <xdr:colOff>180975</xdr:colOff>
      <xdr:row>32</xdr:row>
      <xdr:rowOff>147637</xdr:rowOff>
    </xdr:from>
    <xdr:to>
      <xdr:col>21</xdr:col>
      <xdr:colOff>276225</xdr:colOff>
      <xdr:row>47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87CBBE-FA25-B4EB-1DC3-82CA98B87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16</xdr:row>
      <xdr:rowOff>23812</xdr:rowOff>
    </xdr:from>
    <xdr:to>
      <xdr:col>25</xdr:col>
      <xdr:colOff>123825</xdr:colOff>
      <xdr:row>30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693FEE2-2D5D-5B80-3865-2FD15B763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180974</xdr:rowOff>
    </xdr:from>
    <xdr:to>
      <xdr:col>2</xdr:col>
      <xdr:colOff>142875</xdr:colOff>
      <xdr:row>23</xdr:row>
      <xdr:rowOff>80961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C2F897-7F42-B801-46C6-F8D7B6D9D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200026</xdr:colOff>
      <xdr:row>8</xdr:row>
      <xdr:rowOff>152401</xdr:rowOff>
    </xdr:from>
    <xdr:to>
      <xdr:col>0</xdr:col>
      <xdr:colOff>885826</xdr:colOff>
      <xdr:row>10</xdr:row>
      <xdr:rowOff>114301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9E56086-B34F-29D9-3F50-5AA2C7A8C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1676401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180975</xdr:rowOff>
    </xdr:from>
    <xdr:to>
      <xdr:col>0</xdr:col>
      <xdr:colOff>704850</xdr:colOff>
      <xdr:row>28</xdr:row>
      <xdr:rowOff>123825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E1FC1BC-859F-FD47-B704-A47EBAFEA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2975"/>
          <a:ext cx="704850" cy="70485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4</xdr:row>
      <xdr:rowOff>4763</xdr:rowOff>
    </xdr:from>
    <xdr:to>
      <xdr:col>15</xdr:col>
      <xdr:colOff>190501</xdr:colOff>
      <xdr:row>10</xdr:row>
      <xdr:rowOff>66676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9C9210A-A415-4077-70F5-5BCAF9201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10</xdr:row>
      <xdr:rowOff>338137</xdr:rowOff>
    </xdr:from>
    <xdr:to>
      <xdr:col>18</xdr:col>
      <xdr:colOff>0</xdr:colOff>
      <xdr:row>20</xdr:row>
      <xdr:rowOff>42862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88734F2-D196-5FB0-67BC-93CAB6616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1409700</xdr:colOff>
      <xdr:row>22</xdr:row>
      <xdr:rowOff>185737</xdr:rowOff>
    </xdr:from>
    <xdr:to>
      <xdr:col>15</xdr:col>
      <xdr:colOff>76200</xdr:colOff>
      <xdr:row>37</xdr:row>
      <xdr:rowOff>71437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67AD29D-90E8-4333-40FB-FD1B186A0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23</xdr:row>
      <xdr:rowOff>185737</xdr:rowOff>
    </xdr:from>
    <xdr:to>
      <xdr:col>35</xdr:col>
      <xdr:colOff>523875</xdr:colOff>
      <xdr:row>38</xdr:row>
      <xdr:rowOff>71437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08A7A02-D937-B38C-384C-B16F53DDA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685800</xdr:colOff>
      <xdr:row>12</xdr:row>
      <xdr:rowOff>319087</xdr:rowOff>
    </xdr:from>
    <xdr:to>
      <xdr:col>39</xdr:col>
      <xdr:colOff>304800</xdr:colOff>
      <xdr:row>19</xdr:row>
      <xdr:rowOff>161925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861DE95-E414-8565-4E4D-08EA13FF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333375</xdr:colOff>
      <xdr:row>24</xdr:row>
      <xdr:rowOff>157162</xdr:rowOff>
    </xdr:from>
    <xdr:to>
      <xdr:col>45</xdr:col>
      <xdr:colOff>171450</xdr:colOff>
      <xdr:row>39</xdr:row>
      <xdr:rowOff>42862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495FC38-FFC1-265B-218C-D37838DB1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76200</xdr:rowOff>
    </xdr:from>
    <xdr:to>
      <xdr:col>21</xdr:col>
      <xdr:colOff>361951</xdr:colOff>
      <xdr:row>43</xdr:row>
      <xdr:rowOff>9525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AB24971F-32EE-2F33-1131-6C94878FB94B}"/>
            </a:ext>
          </a:extLst>
        </xdr:cNvPr>
        <xdr:cNvSpPr/>
      </xdr:nvSpPr>
      <xdr:spPr>
        <a:xfrm>
          <a:off x="314325" y="76200"/>
          <a:ext cx="16049626" cy="8124825"/>
        </a:xfrm>
        <a:prstGeom prst="roundRect">
          <a:avLst>
            <a:gd name="adj" fmla="val 2079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352425</xdr:colOff>
      <xdr:row>30</xdr:row>
      <xdr:rowOff>47625</xdr:rowOff>
    </xdr:from>
    <xdr:to>
      <xdr:col>21</xdr:col>
      <xdr:colOff>47625</xdr:colOff>
      <xdr:row>42</xdr:row>
      <xdr:rowOff>47624</xdr:rowOff>
    </xdr:to>
    <xdr:sp macro="" textlink="">
      <xdr:nvSpPr>
        <xdr:cNvPr id="47" name="Rectangle : coins arrondis 46">
          <a:extLst>
            <a:ext uri="{FF2B5EF4-FFF2-40B4-BE49-F238E27FC236}">
              <a16:creationId xmlns:a16="http://schemas.microsoft.com/office/drawing/2014/main" id="{90D30E1E-BE70-46B0-88C0-F1C8A5C4E9DB}"/>
            </a:ext>
          </a:extLst>
        </xdr:cNvPr>
        <xdr:cNvSpPr/>
      </xdr:nvSpPr>
      <xdr:spPr>
        <a:xfrm>
          <a:off x="12544425" y="5762625"/>
          <a:ext cx="3505200" cy="2285999"/>
        </a:xfrm>
        <a:prstGeom prst="roundRect">
          <a:avLst>
            <a:gd name="adj" fmla="val 607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571499</xdr:colOff>
      <xdr:row>0</xdr:row>
      <xdr:rowOff>152400</xdr:rowOff>
    </xdr:from>
    <xdr:to>
      <xdr:col>17</xdr:col>
      <xdr:colOff>485774</xdr:colOff>
      <xdr:row>10</xdr:row>
      <xdr:rowOff>19050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70FBA899-3C7E-726C-3E68-D081F087225A}"/>
            </a:ext>
          </a:extLst>
        </xdr:cNvPr>
        <xdr:cNvSpPr/>
      </xdr:nvSpPr>
      <xdr:spPr>
        <a:xfrm>
          <a:off x="2857499" y="152400"/>
          <a:ext cx="10582275" cy="1771650"/>
        </a:xfrm>
        <a:prstGeom prst="roundRect">
          <a:avLst/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266699</xdr:colOff>
      <xdr:row>5</xdr:row>
      <xdr:rowOff>133350</xdr:rowOff>
    </xdr:from>
    <xdr:to>
      <xdr:col>8</xdr:col>
      <xdr:colOff>38100</xdr:colOff>
      <xdr:row>13</xdr:row>
      <xdr:rowOff>27287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45396FA0-8771-4F6B-AD6F-283C8F76B2F8}"/>
            </a:ext>
          </a:extLst>
        </xdr:cNvPr>
        <xdr:cNvSpPr/>
      </xdr:nvSpPr>
      <xdr:spPr>
        <a:xfrm>
          <a:off x="3314699" y="1085850"/>
          <a:ext cx="2819401" cy="141793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476249</xdr:colOff>
      <xdr:row>5</xdr:row>
      <xdr:rowOff>161924</xdr:rowOff>
    </xdr:from>
    <xdr:to>
      <xdr:col>12</xdr:col>
      <xdr:colOff>219075</xdr:colOff>
      <xdr:row>13</xdr:row>
      <xdr:rowOff>28575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CE164A11-822E-4111-AFD9-F40951617F79}"/>
            </a:ext>
          </a:extLst>
        </xdr:cNvPr>
        <xdr:cNvSpPr/>
      </xdr:nvSpPr>
      <xdr:spPr>
        <a:xfrm>
          <a:off x="6572249" y="1114424"/>
          <a:ext cx="2790826" cy="139065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676273</xdr:colOff>
      <xdr:row>5</xdr:row>
      <xdr:rowOff>171449</xdr:rowOff>
    </xdr:from>
    <xdr:to>
      <xdr:col>16</xdr:col>
      <xdr:colOff>428624</xdr:colOff>
      <xdr:row>13</xdr:row>
      <xdr:rowOff>47625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F5B172C0-686F-4571-9E78-06B81A7982AD}"/>
            </a:ext>
          </a:extLst>
        </xdr:cNvPr>
        <xdr:cNvSpPr/>
      </xdr:nvSpPr>
      <xdr:spPr>
        <a:xfrm>
          <a:off x="9820273" y="1123949"/>
          <a:ext cx="2800351" cy="14001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495301</xdr:colOff>
      <xdr:row>8</xdr:row>
      <xdr:rowOff>22033</xdr:rowOff>
    </xdr:from>
    <xdr:to>
      <xdr:col>8</xdr:col>
      <xdr:colOff>76200</xdr:colOff>
      <xdr:row>12</xdr:row>
      <xdr:rowOff>95250</xdr:rowOff>
    </xdr:to>
    <xdr:sp macro="" textlink="Tableau!W29">
      <xdr:nvSpPr>
        <xdr:cNvPr id="10" name="ZoneTexte 9">
          <a:extLst>
            <a:ext uri="{FF2B5EF4-FFF2-40B4-BE49-F238E27FC236}">
              <a16:creationId xmlns:a16="http://schemas.microsoft.com/office/drawing/2014/main" id="{7C1CE875-F316-42C1-9FD8-92EC886A56DE}"/>
            </a:ext>
          </a:extLst>
        </xdr:cNvPr>
        <xdr:cNvSpPr txBox="1"/>
      </xdr:nvSpPr>
      <xdr:spPr>
        <a:xfrm>
          <a:off x="4305301" y="1546033"/>
          <a:ext cx="1866899" cy="835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4D1A7D4-3F92-4556-98D8-90479CDA69EE}" type="TxLink">
            <a:rPr lang="en-US" sz="6000" b="0" i="0" u="none" strike="noStrike">
              <a:solidFill>
                <a:srgbClr val="484B5C"/>
              </a:solidFill>
              <a:latin typeface="Calibri"/>
              <a:cs typeface="Calibri"/>
            </a:rPr>
            <a:pPr algn="ctr"/>
            <a:t>311</a:t>
          </a:fld>
          <a:endParaRPr lang="fr-FR" sz="28700" b="0">
            <a:solidFill>
              <a:srgbClr val="484B5C"/>
            </a:solidFill>
          </a:endParaRPr>
        </a:p>
      </xdr:txBody>
    </xdr:sp>
    <xdr:clientData/>
  </xdr:twoCellAnchor>
  <xdr:twoCellAnchor>
    <xdr:from>
      <xdr:col>5</xdr:col>
      <xdr:colOff>600074</xdr:colOff>
      <xdr:row>6</xdr:row>
      <xdr:rowOff>13502</xdr:rowOff>
    </xdr:from>
    <xdr:to>
      <xdr:col>11</xdr:col>
      <xdr:colOff>405227</xdr:colOff>
      <xdr:row>8</xdr:row>
      <xdr:rowOff>39388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358E557-AA02-49F3-B6B1-C324E47BA12E}"/>
            </a:ext>
          </a:extLst>
        </xdr:cNvPr>
        <xdr:cNvSpPr txBox="1"/>
      </xdr:nvSpPr>
      <xdr:spPr>
        <a:xfrm>
          <a:off x="4410074" y="1156502"/>
          <a:ext cx="4377153" cy="406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Total</a:t>
          </a:r>
          <a:r>
            <a:rPr lang="fr-FR" sz="1600" baseline="0">
              <a:solidFill>
                <a:srgbClr val="484B5C"/>
              </a:solidFill>
            </a:rPr>
            <a:t> employees</a:t>
          </a:r>
          <a:endParaRPr lang="fr-FR" sz="1600">
            <a:solidFill>
              <a:srgbClr val="484B5C"/>
            </a:solidFill>
          </a:endParaRPr>
        </a:p>
      </xdr:txBody>
    </xdr:sp>
    <xdr:clientData/>
  </xdr:twoCellAnchor>
  <xdr:twoCellAnchor>
    <xdr:from>
      <xdr:col>8</xdr:col>
      <xdr:colOff>171450</xdr:colOff>
      <xdr:row>5</xdr:row>
      <xdr:rowOff>123824</xdr:rowOff>
    </xdr:from>
    <xdr:to>
      <xdr:col>11</xdr:col>
      <xdr:colOff>90075</xdr:colOff>
      <xdr:row>13</xdr:row>
      <xdr:rowOff>99310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FA5C188-B458-4085-8F13-816963F4D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447674</xdr:colOff>
      <xdr:row>5</xdr:row>
      <xdr:rowOff>123824</xdr:rowOff>
    </xdr:from>
    <xdr:to>
      <xdr:col>15</xdr:col>
      <xdr:colOff>373824</xdr:colOff>
      <xdr:row>13</xdr:row>
      <xdr:rowOff>109580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D3EC4E51-40DA-49AE-92E0-C4D75CA5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704849</xdr:colOff>
      <xdr:row>7</xdr:row>
      <xdr:rowOff>180974</xdr:rowOff>
    </xdr:from>
    <xdr:to>
      <xdr:col>10</xdr:col>
      <xdr:colOff>327764</xdr:colOff>
      <xdr:row>10</xdr:row>
      <xdr:rowOff>189921</xdr:rowOff>
    </xdr:to>
    <xdr:sp macro="" textlink="Feuil1!C6">
      <xdr:nvSpPr>
        <xdr:cNvPr id="13" name="ZoneTexte 12">
          <a:extLst>
            <a:ext uri="{FF2B5EF4-FFF2-40B4-BE49-F238E27FC236}">
              <a16:creationId xmlns:a16="http://schemas.microsoft.com/office/drawing/2014/main" id="{F9300874-24BB-42E1-AFBA-D779E44C8FB4}"/>
            </a:ext>
          </a:extLst>
        </xdr:cNvPr>
        <xdr:cNvSpPr txBox="1"/>
      </xdr:nvSpPr>
      <xdr:spPr>
        <a:xfrm>
          <a:off x="6800849" y="1514474"/>
          <a:ext cx="1146915" cy="580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9CE224E-66F3-4140-9454-07CD9F1A2E90}" type="TxLink">
            <a:rPr lang="en-US" sz="18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33%</a:t>
          </a:fld>
          <a:endParaRPr lang="fr-FR" sz="18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228599</xdr:colOff>
      <xdr:row>7</xdr:row>
      <xdr:rowOff>180974</xdr:rowOff>
    </xdr:from>
    <xdr:to>
      <xdr:col>14</xdr:col>
      <xdr:colOff>617428</xdr:colOff>
      <xdr:row>11</xdr:row>
      <xdr:rowOff>3396</xdr:rowOff>
    </xdr:to>
    <xdr:sp macro="" textlink="Feuil1!C5">
      <xdr:nvSpPr>
        <xdr:cNvPr id="14" name="ZoneTexte 13">
          <a:extLst>
            <a:ext uri="{FF2B5EF4-FFF2-40B4-BE49-F238E27FC236}">
              <a16:creationId xmlns:a16="http://schemas.microsoft.com/office/drawing/2014/main" id="{DED5D4EB-91D3-4D4B-AB87-BE7F77DE8504}"/>
            </a:ext>
          </a:extLst>
        </xdr:cNvPr>
        <xdr:cNvSpPr txBox="1"/>
      </xdr:nvSpPr>
      <xdr:spPr>
        <a:xfrm>
          <a:off x="10134599" y="1514474"/>
          <a:ext cx="1150829" cy="584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EF741B-C356-45DA-9E4B-2DEC14D3D59D}" type="TxLink">
            <a:rPr lang="en-US" sz="18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67%</a:t>
          </a:fld>
          <a:endParaRPr lang="fr-FR" sz="18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342898</xdr:colOff>
      <xdr:row>6</xdr:row>
      <xdr:rowOff>95250</xdr:rowOff>
    </xdr:from>
    <xdr:to>
      <xdr:col>5</xdr:col>
      <xdr:colOff>695325</xdr:colOff>
      <xdr:row>12</xdr:row>
      <xdr:rowOff>32942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EB1F39C5-E6CA-4696-BF30-4DD91DC1A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898" y="1238250"/>
          <a:ext cx="1114427" cy="1080692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1</xdr:row>
      <xdr:rowOff>47624</xdr:rowOff>
    </xdr:from>
    <xdr:to>
      <xdr:col>4</xdr:col>
      <xdr:colOff>657226</xdr:colOff>
      <xdr:row>5</xdr:row>
      <xdr:rowOff>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1DB4DC36-E52A-47CE-ACC7-D4191A131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2990850" y="238124"/>
          <a:ext cx="714376" cy="714376"/>
        </a:xfrm>
        <a:prstGeom prst="rect">
          <a:avLst/>
        </a:prstGeom>
      </xdr:spPr>
    </xdr:pic>
    <xdr:clientData/>
  </xdr:twoCellAnchor>
  <xdr:twoCellAnchor>
    <xdr:from>
      <xdr:col>10</xdr:col>
      <xdr:colOff>161925</xdr:colOff>
      <xdr:row>5</xdr:row>
      <xdr:rowOff>180975</xdr:rowOff>
    </xdr:from>
    <xdr:to>
      <xdr:col>12</xdr:col>
      <xdr:colOff>676885</xdr:colOff>
      <xdr:row>9</xdr:row>
      <xdr:rowOff>59884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47EA7C54-39D1-4A30-9BE2-79E52AE154C7}"/>
            </a:ext>
          </a:extLst>
        </xdr:cNvPr>
        <xdr:cNvSpPr txBox="1"/>
      </xdr:nvSpPr>
      <xdr:spPr>
        <a:xfrm>
          <a:off x="7781925" y="1133475"/>
          <a:ext cx="2038960" cy="640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Total</a:t>
          </a:r>
          <a:r>
            <a:rPr lang="fr-FR" sz="1600" baseline="0">
              <a:solidFill>
                <a:srgbClr val="484B5C"/>
              </a:solidFill>
            </a:rPr>
            <a:t> employees</a:t>
          </a:r>
        </a:p>
        <a:p>
          <a:r>
            <a:rPr lang="fr-FR" sz="1600" baseline="0">
              <a:solidFill>
                <a:srgbClr val="484B5C"/>
              </a:solidFill>
            </a:rPr>
            <a:t>    </a:t>
          </a:r>
          <a:r>
            <a:rPr lang="fr-FR" sz="1600" baseline="0">
              <a:solidFill>
                <a:srgbClr val="EE2868"/>
              </a:solidFill>
            </a:rPr>
            <a:t>Attrition</a:t>
          </a:r>
          <a:endParaRPr lang="fr-FR" sz="1600">
            <a:solidFill>
              <a:srgbClr val="EE2868"/>
            </a:solidFill>
          </a:endParaRPr>
        </a:p>
      </xdr:txBody>
    </xdr:sp>
    <xdr:clientData/>
  </xdr:twoCellAnchor>
  <xdr:twoCellAnchor>
    <xdr:from>
      <xdr:col>14</xdr:col>
      <xdr:colOff>590549</xdr:colOff>
      <xdr:row>5</xdr:row>
      <xdr:rowOff>180974</xdr:rowOff>
    </xdr:from>
    <xdr:to>
      <xdr:col>20</xdr:col>
      <xdr:colOff>366126</xdr:colOff>
      <xdr:row>9</xdr:row>
      <xdr:rowOff>186027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AE25376D-1122-4883-AE7E-C18937219182}"/>
            </a:ext>
          </a:extLst>
        </xdr:cNvPr>
        <xdr:cNvSpPr txBox="1"/>
      </xdr:nvSpPr>
      <xdr:spPr>
        <a:xfrm>
          <a:off x="11258549" y="1133474"/>
          <a:ext cx="4347577" cy="76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Total</a:t>
          </a:r>
          <a:r>
            <a:rPr lang="fr-FR" sz="1600" baseline="0">
              <a:solidFill>
                <a:srgbClr val="484B5C"/>
              </a:solidFill>
            </a:rPr>
            <a:t> </a:t>
          </a:r>
          <a:r>
            <a:rPr lang="fr-FR" sz="1600" baseline="0">
              <a:solidFill>
                <a:srgbClr val="1C9EA4"/>
              </a:solidFill>
            </a:rPr>
            <a:t>Active</a:t>
          </a:r>
        </a:p>
        <a:p>
          <a:r>
            <a:rPr lang="fr-FR" sz="1600" baseline="0">
              <a:solidFill>
                <a:srgbClr val="484B5C"/>
              </a:solidFill>
            </a:rPr>
            <a:t>employees</a:t>
          </a:r>
          <a:endParaRPr lang="fr-FR" sz="1600">
            <a:solidFill>
              <a:srgbClr val="484B5C"/>
            </a:solidFill>
          </a:endParaRPr>
        </a:p>
      </xdr:txBody>
    </xdr:sp>
    <xdr:clientData/>
  </xdr:twoCellAnchor>
  <xdr:twoCellAnchor>
    <xdr:from>
      <xdr:col>10</xdr:col>
      <xdr:colOff>361949</xdr:colOff>
      <xdr:row>8</xdr:row>
      <xdr:rowOff>180971</xdr:rowOff>
    </xdr:from>
    <xdr:to>
      <xdr:col>11</xdr:col>
      <xdr:colOff>746864</xdr:colOff>
      <xdr:row>12</xdr:row>
      <xdr:rowOff>59882</xdr:rowOff>
    </xdr:to>
    <xdr:sp macro="" textlink="Feuil1!B6">
      <xdr:nvSpPr>
        <xdr:cNvPr id="26" name="ZoneTexte 25">
          <a:extLst>
            <a:ext uri="{FF2B5EF4-FFF2-40B4-BE49-F238E27FC236}">
              <a16:creationId xmlns:a16="http://schemas.microsoft.com/office/drawing/2014/main" id="{C70D2F86-5BF0-492D-9E86-B7F5182A6A71}"/>
            </a:ext>
          </a:extLst>
        </xdr:cNvPr>
        <xdr:cNvSpPr txBox="1"/>
      </xdr:nvSpPr>
      <xdr:spPr>
        <a:xfrm>
          <a:off x="7981949" y="1704971"/>
          <a:ext cx="1146915" cy="640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C6F180C-3977-4C8E-A426-C1799E3F6D4E}" type="TxLink">
            <a:rPr lang="en-US" sz="4000" b="0" i="0" u="none" strike="noStrike">
              <a:solidFill>
                <a:srgbClr val="484B5C"/>
              </a:solidFill>
              <a:latin typeface="Calibri"/>
              <a:cs typeface="Calibri"/>
            </a:rPr>
            <a:pPr algn="ctr"/>
            <a:t>104</a:t>
          </a:fld>
          <a:endParaRPr lang="fr-FR" sz="4000">
            <a:solidFill>
              <a:srgbClr val="484B5C"/>
            </a:solidFill>
          </a:endParaRPr>
        </a:p>
      </xdr:txBody>
    </xdr:sp>
    <xdr:clientData/>
  </xdr:twoCellAnchor>
  <xdr:twoCellAnchor>
    <xdr:from>
      <xdr:col>14</xdr:col>
      <xdr:colOff>628649</xdr:colOff>
      <xdr:row>9</xdr:row>
      <xdr:rowOff>57145</xdr:rowOff>
    </xdr:from>
    <xdr:to>
      <xdr:col>16</xdr:col>
      <xdr:colOff>255478</xdr:colOff>
      <xdr:row>12</xdr:row>
      <xdr:rowOff>70067</xdr:rowOff>
    </xdr:to>
    <xdr:sp macro="" textlink="Feuil1!B5">
      <xdr:nvSpPr>
        <xdr:cNvPr id="27" name="ZoneTexte 26">
          <a:extLst>
            <a:ext uri="{FF2B5EF4-FFF2-40B4-BE49-F238E27FC236}">
              <a16:creationId xmlns:a16="http://schemas.microsoft.com/office/drawing/2014/main" id="{EEA4F979-7CB2-4C81-9429-0FB88A5F24D6}"/>
            </a:ext>
          </a:extLst>
        </xdr:cNvPr>
        <xdr:cNvSpPr txBox="1"/>
      </xdr:nvSpPr>
      <xdr:spPr>
        <a:xfrm>
          <a:off x="11296649" y="1771645"/>
          <a:ext cx="1150829" cy="584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521146-468F-44B8-8FF1-C73312F1DD8D}" type="TxLink">
            <a:rPr lang="en-US" sz="4000" b="0" i="0" u="none" strike="noStrike">
              <a:solidFill>
                <a:srgbClr val="484B5C"/>
              </a:solidFill>
              <a:latin typeface="Calibri"/>
              <a:cs typeface="Calibri"/>
            </a:rPr>
            <a:pPr algn="ctr"/>
            <a:t>207</a:t>
          </a:fld>
          <a:endParaRPr lang="fr-FR" sz="4000">
            <a:solidFill>
              <a:srgbClr val="484B5C"/>
            </a:solidFill>
          </a:endParaRPr>
        </a:p>
      </xdr:txBody>
    </xdr:sp>
    <xdr:clientData/>
  </xdr:twoCellAnchor>
  <xdr:twoCellAnchor>
    <xdr:from>
      <xdr:col>0</xdr:col>
      <xdr:colOff>447675</xdr:colOff>
      <xdr:row>14</xdr:row>
      <xdr:rowOff>76200</xdr:rowOff>
    </xdr:from>
    <xdr:to>
      <xdr:col>3</xdr:col>
      <xdr:colOff>247650</xdr:colOff>
      <xdr:row>21</xdr:row>
      <xdr:rowOff>66675</xdr:rowOff>
    </xdr:to>
    <xdr:sp macro="" textlink="">
      <xdr:nvSpPr>
        <xdr:cNvPr id="28" name="Rectangle : coins arrondis 27">
          <a:extLst>
            <a:ext uri="{FF2B5EF4-FFF2-40B4-BE49-F238E27FC236}">
              <a16:creationId xmlns:a16="http://schemas.microsoft.com/office/drawing/2014/main" id="{8EE525FA-51FC-40F9-ADAA-DFB4699A80F7}"/>
            </a:ext>
          </a:extLst>
        </xdr:cNvPr>
        <xdr:cNvSpPr/>
      </xdr:nvSpPr>
      <xdr:spPr>
        <a:xfrm>
          <a:off x="447675" y="2743200"/>
          <a:ext cx="2085975" cy="1323975"/>
        </a:xfrm>
        <a:prstGeom prst="roundRect">
          <a:avLst/>
        </a:prstGeom>
        <a:solidFill>
          <a:srgbClr val="2E2F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447675</xdr:colOff>
      <xdr:row>23</xdr:row>
      <xdr:rowOff>0</xdr:rowOff>
    </xdr:from>
    <xdr:to>
      <xdr:col>3</xdr:col>
      <xdr:colOff>247650</xdr:colOff>
      <xdr:row>29</xdr:row>
      <xdr:rowOff>180975</xdr:rowOff>
    </xdr:to>
    <xdr:sp macro="" textlink="">
      <xdr:nvSpPr>
        <xdr:cNvPr id="29" name="Rectangle : coins arrondis 28">
          <a:extLst>
            <a:ext uri="{FF2B5EF4-FFF2-40B4-BE49-F238E27FC236}">
              <a16:creationId xmlns:a16="http://schemas.microsoft.com/office/drawing/2014/main" id="{70B80960-8159-485B-928A-DFE49D666D0C}"/>
            </a:ext>
          </a:extLst>
        </xdr:cNvPr>
        <xdr:cNvSpPr/>
      </xdr:nvSpPr>
      <xdr:spPr>
        <a:xfrm>
          <a:off x="447675" y="4381500"/>
          <a:ext cx="2085975" cy="1323975"/>
        </a:xfrm>
        <a:prstGeom prst="roundRect">
          <a:avLst/>
        </a:prstGeom>
        <a:solidFill>
          <a:srgbClr val="1C9EA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476250</xdr:colOff>
      <xdr:row>31</xdr:row>
      <xdr:rowOff>180975</xdr:rowOff>
    </xdr:from>
    <xdr:to>
      <xdr:col>3</xdr:col>
      <xdr:colOff>276225</xdr:colOff>
      <xdr:row>41</xdr:row>
      <xdr:rowOff>171450</xdr:rowOff>
    </xdr:to>
    <xdr:sp macro="" textlink="">
      <xdr:nvSpPr>
        <xdr:cNvPr id="30" name="Rectangle : coins arrondis 29">
          <a:extLst>
            <a:ext uri="{FF2B5EF4-FFF2-40B4-BE49-F238E27FC236}">
              <a16:creationId xmlns:a16="http://schemas.microsoft.com/office/drawing/2014/main" id="{1C16D845-558D-49D0-9F9B-512F12194EAD}"/>
            </a:ext>
          </a:extLst>
        </xdr:cNvPr>
        <xdr:cNvSpPr/>
      </xdr:nvSpPr>
      <xdr:spPr>
        <a:xfrm>
          <a:off x="476250" y="6086475"/>
          <a:ext cx="2085975" cy="1895475"/>
        </a:xfrm>
        <a:prstGeom prst="roundRect">
          <a:avLst/>
        </a:prstGeom>
        <a:solidFill>
          <a:srgbClr val="EE286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704850</xdr:colOff>
      <xdr:row>14</xdr:row>
      <xdr:rowOff>76200</xdr:rowOff>
    </xdr:from>
    <xdr:to>
      <xdr:col>5</xdr:col>
      <xdr:colOff>133350</xdr:colOff>
      <xdr:row>17</xdr:row>
      <xdr:rowOff>104775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79232B0B-7A69-40D3-86BB-03AF9F7D7789}"/>
            </a:ext>
          </a:extLst>
        </xdr:cNvPr>
        <xdr:cNvSpPr txBox="1"/>
      </xdr:nvSpPr>
      <xdr:spPr>
        <a:xfrm>
          <a:off x="704850" y="2743200"/>
          <a:ext cx="32385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chemeClr val="bg1"/>
              </a:solidFill>
            </a:rPr>
            <a:t>Total</a:t>
          </a:r>
          <a:r>
            <a:rPr lang="fr-FR" sz="1600" baseline="0">
              <a:solidFill>
                <a:schemeClr val="bg1"/>
              </a:solidFill>
            </a:rPr>
            <a:t> employees</a:t>
          </a:r>
        </a:p>
        <a:p>
          <a:r>
            <a:rPr lang="fr-FR" sz="1200" baseline="0">
              <a:solidFill>
                <a:schemeClr val="bg1"/>
              </a:solidFill>
            </a:rPr>
            <a:t>by high performance</a:t>
          </a: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676275</xdr:colOff>
      <xdr:row>23</xdr:row>
      <xdr:rowOff>0</xdr:rowOff>
    </xdr:from>
    <xdr:to>
      <xdr:col>5</xdr:col>
      <xdr:colOff>104775</xdr:colOff>
      <xdr:row>26</xdr:row>
      <xdr:rowOff>28575</xdr:rowOff>
    </xdr:to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F03D0B3B-B1D8-49E4-A330-8D835C49DB2F}"/>
            </a:ext>
          </a:extLst>
        </xdr:cNvPr>
        <xdr:cNvSpPr txBox="1"/>
      </xdr:nvSpPr>
      <xdr:spPr>
        <a:xfrm>
          <a:off x="676275" y="4381500"/>
          <a:ext cx="32385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chemeClr val="bg1"/>
              </a:solidFill>
            </a:rPr>
            <a:t>Total</a:t>
          </a:r>
          <a:r>
            <a:rPr lang="fr-FR" sz="1600" baseline="0">
              <a:solidFill>
                <a:schemeClr val="bg1"/>
              </a:solidFill>
            </a:rPr>
            <a:t> employees</a:t>
          </a:r>
        </a:p>
        <a:p>
          <a:r>
            <a:rPr lang="fr-FR" sz="1200" baseline="0">
              <a:solidFill>
                <a:schemeClr val="bg1"/>
              </a:solidFill>
            </a:rPr>
            <a:t>by low performance</a:t>
          </a: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390525</xdr:colOff>
      <xdr:row>16</xdr:row>
      <xdr:rowOff>161925</xdr:rowOff>
    </xdr:from>
    <xdr:to>
      <xdr:col>2</xdr:col>
      <xdr:colOff>171450</xdr:colOff>
      <xdr:row>20</xdr:row>
      <xdr:rowOff>142876</xdr:rowOff>
    </xdr:to>
    <xdr:sp macro="" textlink="Feuil1!G6">
      <xdr:nvSpPr>
        <xdr:cNvPr id="34" name="ZoneTexte 33">
          <a:extLst>
            <a:ext uri="{FF2B5EF4-FFF2-40B4-BE49-F238E27FC236}">
              <a16:creationId xmlns:a16="http://schemas.microsoft.com/office/drawing/2014/main" id="{59C83C5C-D37A-41B2-BE18-8DE2276878C8}"/>
            </a:ext>
          </a:extLst>
        </xdr:cNvPr>
        <xdr:cNvSpPr txBox="1"/>
      </xdr:nvSpPr>
      <xdr:spPr>
        <a:xfrm>
          <a:off x="390525" y="3209925"/>
          <a:ext cx="1304925" cy="742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5B6FFD7-3F6B-498A-B10A-4CE96BC40E20}" type="TxLink">
            <a:rPr lang="en-US" sz="4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89</a:t>
          </a:fld>
          <a:endParaRPr lang="fr-FR" sz="48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342900</xdr:colOff>
      <xdr:row>25</xdr:row>
      <xdr:rowOff>38100</xdr:rowOff>
    </xdr:from>
    <xdr:to>
      <xdr:col>2</xdr:col>
      <xdr:colOff>123825</xdr:colOff>
      <xdr:row>29</xdr:row>
      <xdr:rowOff>19051</xdr:rowOff>
    </xdr:to>
    <xdr:sp macro="" textlink="Feuil1!G7">
      <xdr:nvSpPr>
        <xdr:cNvPr id="35" name="ZoneTexte 34">
          <a:extLst>
            <a:ext uri="{FF2B5EF4-FFF2-40B4-BE49-F238E27FC236}">
              <a16:creationId xmlns:a16="http://schemas.microsoft.com/office/drawing/2014/main" id="{52474CA1-5315-41E1-9110-65057EFC3C88}"/>
            </a:ext>
          </a:extLst>
        </xdr:cNvPr>
        <xdr:cNvSpPr txBox="1"/>
      </xdr:nvSpPr>
      <xdr:spPr>
        <a:xfrm>
          <a:off x="342900" y="4800600"/>
          <a:ext cx="1304925" cy="742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8EA5038-AB2B-48B7-AE3D-37076A5B725A}" type="TxLink">
            <a:rPr lang="en-US" sz="4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15</a:t>
          </a:fld>
          <a:endParaRPr lang="fr-FR" sz="48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123825</xdr:colOff>
      <xdr:row>17</xdr:row>
      <xdr:rowOff>85725</xdr:rowOff>
    </xdr:from>
    <xdr:to>
      <xdr:col>3</xdr:col>
      <xdr:colOff>123825</xdr:colOff>
      <xdr:row>21</xdr:row>
      <xdr:rowOff>85725</xdr:rowOff>
    </xdr:to>
    <xdr:pic>
      <xdr:nvPicPr>
        <xdr:cNvPr id="37" name="Graphique 36" descr="Utilisateurs avec un remplissage uni">
          <a:extLst>
            <a:ext uri="{FF2B5EF4-FFF2-40B4-BE49-F238E27FC236}">
              <a16:creationId xmlns:a16="http://schemas.microsoft.com/office/drawing/2014/main" id="{61510CD1-0CF1-DBB1-63D9-576C66280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7825" y="33242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114299</xdr:colOff>
      <xdr:row>25</xdr:row>
      <xdr:rowOff>142874</xdr:rowOff>
    </xdr:from>
    <xdr:to>
      <xdr:col>3</xdr:col>
      <xdr:colOff>85724</xdr:colOff>
      <xdr:row>29</xdr:row>
      <xdr:rowOff>114299</xdr:rowOff>
    </xdr:to>
    <xdr:pic>
      <xdr:nvPicPr>
        <xdr:cNvPr id="38" name="Graphique 37" descr="Utilisateurs avec un remplissage uni">
          <a:extLst>
            <a:ext uri="{FF2B5EF4-FFF2-40B4-BE49-F238E27FC236}">
              <a16:creationId xmlns:a16="http://schemas.microsoft.com/office/drawing/2014/main" id="{1B245649-4485-46FC-A2E8-9A734C298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38299" y="4905374"/>
          <a:ext cx="733425" cy="733425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28</xdr:row>
      <xdr:rowOff>57150</xdr:rowOff>
    </xdr:from>
    <xdr:to>
      <xdr:col>5</xdr:col>
      <xdr:colOff>19050</xdr:colOff>
      <xdr:row>29</xdr:row>
      <xdr:rowOff>180975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0F00302-48CD-4368-92CB-0788D16A841A}"/>
            </a:ext>
          </a:extLst>
        </xdr:cNvPr>
        <xdr:cNvSpPr txBox="1"/>
      </xdr:nvSpPr>
      <xdr:spPr>
        <a:xfrm>
          <a:off x="590550" y="5391150"/>
          <a:ext cx="32385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aseline="0">
              <a:solidFill>
                <a:schemeClr val="bg1"/>
              </a:solidFill>
            </a:rPr>
            <a:t>employees</a:t>
          </a:r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628650</xdr:colOff>
      <xdr:row>19</xdr:row>
      <xdr:rowOff>152400</xdr:rowOff>
    </xdr:from>
    <xdr:to>
      <xdr:col>5</xdr:col>
      <xdr:colOff>57150</xdr:colOff>
      <xdr:row>21</xdr:row>
      <xdr:rowOff>85725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060F1CB8-9E9F-48C5-B1B8-605CEE884B47}"/>
            </a:ext>
          </a:extLst>
        </xdr:cNvPr>
        <xdr:cNvSpPr txBox="1"/>
      </xdr:nvSpPr>
      <xdr:spPr>
        <a:xfrm>
          <a:off x="628650" y="3771900"/>
          <a:ext cx="32385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aseline="0">
              <a:solidFill>
                <a:schemeClr val="bg1"/>
              </a:solidFill>
            </a:rPr>
            <a:t>employees</a:t>
          </a:r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419098</xdr:colOff>
      <xdr:row>14</xdr:row>
      <xdr:rowOff>47625</xdr:rowOff>
    </xdr:from>
    <xdr:to>
      <xdr:col>7</xdr:col>
      <xdr:colOff>200025</xdr:colOff>
      <xdr:row>42</xdr:row>
      <xdr:rowOff>9525</xdr:rowOff>
    </xdr:to>
    <xdr:sp macro="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ACD35210-AAAF-4D57-8203-21C24A3FB8C4}"/>
            </a:ext>
          </a:extLst>
        </xdr:cNvPr>
        <xdr:cNvSpPr/>
      </xdr:nvSpPr>
      <xdr:spPr>
        <a:xfrm>
          <a:off x="2705098" y="2714625"/>
          <a:ext cx="2828927" cy="5295900"/>
        </a:xfrm>
        <a:prstGeom prst="roundRect">
          <a:avLst>
            <a:gd name="adj" fmla="val 607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561976</xdr:colOff>
      <xdr:row>16</xdr:row>
      <xdr:rowOff>161925</xdr:rowOff>
    </xdr:from>
    <xdr:to>
      <xdr:col>10</xdr:col>
      <xdr:colOff>323850</xdr:colOff>
      <xdr:row>42</xdr:row>
      <xdr:rowOff>9525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926C6D79-3BFC-4BB6-AADD-282104F75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666750</xdr:colOff>
      <xdr:row>14</xdr:row>
      <xdr:rowOff>95250</xdr:rowOff>
    </xdr:from>
    <xdr:to>
      <xdr:col>8</xdr:col>
      <xdr:colOff>95250</xdr:colOff>
      <xdr:row>18</xdr:row>
      <xdr:rowOff>85725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8FA79A9D-D190-49E2-A518-98CB056F4A19}"/>
            </a:ext>
          </a:extLst>
        </xdr:cNvPr>
        <xdr:cNvSpPr txBox="1"/>
      </xdr:nvSpPr>
      <xdr:spPr>
        <a:xfrm>
          <a:off x="2952750" y="2762250"/>
          <a:ext cx="32385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Total</a:t>
          </a:r>
          <a:r>
            <a:rPr lang="fr-FR" sz="1600" baseline="0">
              <a:solidFill>
                <a:srgbClr val="484B5C"/>
              </a:solidFill>
            </a:rPr>
            <a:t> attrition</a:t>
          </a:r>
        </a:p>
        <a:p>
          <a:r>
            <a:rPr lang="fr-FR" sz="1200" baseline="0">
              <a:solidFill>
                <a:srgbClr val="484B5C"/>
              </a:solidFill>
            </a:rPr>
            <a:t>by employees job role</a:t>
          </a: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600075</xdr:colOff>
      <xdr:row>14</xdr:row>
      <xdr:rowOff>171450</xdr:rowOff>
    </xdr:from>
    <xdr:to>
      <xdr:col>3</xdr:col>
      <xdr:colOff>695325</xdr:colOff>
      <xdr:row>16</xdr:row>
      <xdr:rowOff>161925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78DACC5-75F3-54D2-54D8-1B5D7285B07C}"/>
            </a:ext>
          </a:extLst>
        </xdr:cNvPr>
        <xdr:cNvSpPr/>
      </xdr:nvSpPr>
      <xdr:spPr>
        <a:xfrm>
          <a:off x="2886075" y="2838450"/>
          <a:ext cx="95250" cy="371475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695325</xdr:colOff>
      <xdr:row>32</xdr:row>
      <xdr:rowOff>66675</xdr:rowOff>
    </xdr:from>
    <xdr:to>
      <xdr:col>5</xdr:col>
      <xdr:colOff>123825</xdr:colOff>
      <xdr:row>35</xdr:row>
      <xdr:rowOff>95250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AF812639-1880-4316-BF3A-D83D5570317B}"/>
            </a:ext>
          </a:extLst>
        </xdr:cNvPr>
        <xdr:cNvSpPr txBox="1"/>
      </xdr:nvSpPr>
      <xdr:spPr>
        <a:xfrm>
          <a:off x="695325" y="6162675"/>
          <a:ext cx="32385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chemeClr val="bg1"/>
              </a:solidFill>
            </a:rPr>
            <a:t>Total</a:t>
          </a:r>
          <a:r>
            <a:rPr lang="fr-FR" sz="1600" baseline="0">
              <a:solidFill>
                <a:schemeClr val="bg1"/>
              </a:solidFill>
            </a:rPr>
            <a:t> attrition</a:t>
          </a:r>
        </a:p>
        <a:p>
          <a:r>
            <a:rPr lang="fr-FR" sz="1200" baseline="0">
              <a:solidFill>
                <a:schemeClr val="bg1"/>
              </a:solidFill>
            </a:rPr>
            <a:t>by marital status</a:t>
          </a: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552451</xdr:colOff>
      <xdr:row>35</xdr:row>
      <xdr:rowOff>9525</xdr:rowOff>
    </xdr:from>
    <xdr:to>
      <xdr:col>3</xdr:col>
      <xdr:colOff>561975</xdr:colOff>
      <xdr:row>41</xdr:row>
      <xdr:rowOff>76200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6CC0F4C-84C0-4A7D-BEF9-A698651B9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361950</xdr:colOff>
      <xdr:row>14</xdr:row>
      <xdr:rowOff>9525</xdr:rowOff>
    </xdr:from>
    <xdr:to>
      <xdr:col>12</xdr:col>
      <xdr:colOff>723900</xdr:colOff>
      <xdr:row>29</xdr:row>
      <xdr:rowOff>123825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21ED9D72-A79B-44BE-BBB7-506431A423BD}"/>
            </a:ext>
          </a:extLst>
        </xdr:cNvPr>
        <xdr:cNvSpPr/>
      </xdr:nvSpPr>
      <xdr:spPr>
        <a:xfrm>
          <a:off x="5695950" y="2676525"/>
          <a:ext cx="4171950" cy="2971800"/>
        </a:xfrm>
        <a:prstGeom prst="roundRect">
          <a:avLst>
            <a:gd name="adj" fmla="val 607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419099</xdr:colOff>
      <xdr:row>16</xdr:row>
      <xdr:rowOff>180975</xdr:rowOff>
    </xdr:from>
    <xdr:to>
      <xdr:col>13</xdr:col>
      <xdr:colOff>371474</xdr:colOff>
      <xdr:row>30</xdr:row>
      <xdr:rowOff>38100</xdr:rowOff>
    </xdr:to>
    <xdr:graphicFrame macro="">
      <xdr:nvGraphicFramePr>
        <xdr:cNvPr id="33" name="Graphique 32">
          <a:extLst>
            <a:ext uri="{FF2B5EF4-FFF2-40B4-BE49-F238E27FC236}">
              <a16:creationId xmlns:a16="http://schemas.microsoft.com/office/drawing/2014/main" id="{16CAD407-84BD-4732-BF91-70907A621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704848</xdr:colOff>
      <xdr:row>14</xdr:row>
      <xdr:rowOff>66675</xdr:rowOff>
    </xdr:from>
    <xdr:to>
      <xdr:col>12</xdr:col>
      <xdr:colOff>133348</xdr:colOff>
      <xdr:row>18</xdr:row>
      <xdr:rowOff>57150</xdr:rowOff>
    </xdr:to>
    <xdr:sp macro="" textlink="">
      <xdr:nvSpPr>
        <xdr:cNvPr id="41" name="ZoneTexte 40">
          <a:extLst>
            <a:ext uri="{FF2B5EF4-FFF2-40B4-BE49-F238E27FC236}">
              <a16:creationId xmlns:a16="http://schemas.microsoft.com/office/drawing/2014/main" id="{412B8226-B3E4-44CF-B986-8C2ED7649B71}"/>
            </a:ext>
          </a:extLst>
        </xdr:cNvPr>
        <xdr:cNvSpPr txBox="1"/>
      </xdr:nvSpPr>
      <xdr:spPr>
        <a:xfrm>
          <a:off x="6038848" y="2733675"/>
          <a:ext cx="32385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Total</a:t>
          </a:r>
          <a:r>
            <a:rPr lang="fr-FR" sz="1600" baseline="0">
              <a:solidFill>
                <a:srgbClr val="484B5C"/>
              </a:solidFill>
            </a:rPr>
            <a:t> attrition</a:t>
          </a:r>
        </a:p>
        <a:p>
          <a:r>
            <a:rPr lang="fr-FR" sz="1200" baseline="0">
              <a:solidFill>
                <a:srgbClr val="484B5C"/>
              </a:solidFill>
            </a:rPr>
            <a:t>by term reasons</a:t>
          </a: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609600</xdr:colOff>
      <xdr:row>14</xdr:row>
      <xdr:rowOff>133350</xdr:rowOff>
    </xdr:from>
    <xdr:to>
      <xdr:col>7</xdr:col>
      <xdr:colOff>704850</xdr:colOff>
      <xdr:row>16</xdr:row>
      <xdr:rowOff>123825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6A41885-9EB7-4E25-920B-33159C6BE095}"/>
            </a:ext>
          </a:extLst>
        </xdr:cNvPr>
        <xdr:cNvSpPr/>
      </xdr:nvSpPr>
      <xdr:spPr>
        <a:xfrm>
          <a:off x="5943600" y="2800350"/>
          <a:ext cx="95250" cy="371475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152399</xdr:colOff>
      <xdr:row>13</xdr:row>
      <xdr:rowOff>180975</xdr:rowOff>
    </xdr:from>
    <xdr:to>
      <xdr:col>21</xdr:col>
      <xdr:colOff>57150</xdr:colOff>
      <xdr:row>29</xdr:row>
      <xdr:rowOff>152401</xdr:rowOff>
    </xdr:to>
    <xdr:sp macro="" textlink="">
      <xdr:nvSpPr>
        <xdr:cNvPr id="45" name="Rectangle : coins arrondis 44">
          <a:extLst>
            <a:ext uri="{FF2B5EF4-FFF2-40B4-BE49-F238E27FC236}">
              <a16:creationId xmlns:a16="http://schemas.microsoft.com/office/drawing/2014/main" id="{AF4EA1EB-83F8-4FFA-A5E0-E0BFF48C86B8}"/>
            </a:ext>
          </a:extLst>
        </xdr:cNvPr>
        <xdr:cNvSpPr/>
      </xdr:nvSpPr>
      <xdr:spPr>
        <a:xfrm>
          <a:off x="10058399" y="2657475"/>
          <a:ext cx="6000751" cy="3019426"/>
        </a:xfrm>
        <a:prstGeom prst="roundRect">
          <a:avLst>
            <a:gd name="adj" fmla="val 607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15</xdr:col>
      <xdr:colOff>298760</xdr:colOff>
      <xdr:row>31</xdr:row>
      <xdr:rowOff>114301</xdr:rowOff>
    </xdr:from>
    <xdr:to>
      <xdr:col>21</xdr:col>
      <xdr:colOff>361950</xdr:colOff>
      <xdr:row>42</xdr:row>
      <xdr:rowOff>1</xdr:rowOff>
    </xdr:to>
    <xdr:graphicFrame macro="">
      <xdr:nvGraphicFramePr>
        <xdr:cNvPr id="44" name="Graphique 43">
          <a:extLst>
            <a:ext uri="{FF2B5EF4-FFF2-40B4-BE49-F238E27FC236}">
              <a16:creationId xmlns:a16="http://schemas.microsoft.com/office/drawing/2014/main" id="{6E05FD74-62A7-417C-A7AC-3C2C5BFE6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200025</xdr:colOff>
      <xdr:row>17</xdr:row>
      <xdr:rowOff>171450</xdr:rowOff>
    </xdr:from>
    <xdr:to>
      <xdr:col>21</xdr:col>
      <xdr:colOff>85725</xdr:colOff>
      <xdr:row>29</xdr:row>
      <xdr:rowOff>85724</xdr:rowOff>
    </xdr:to>
    <xdr:graphicFrame macro="">
      <xdr:nvGraphicFramePr>
        <xdr:cNvPr id="46" name="Graphique 45">
          <a:extLst>
            <a:ext uri="{FF2B5EF4-FFF2-40B4-BE49-F238E27FC236}">
              <a16:creationId xmlns:a16="http://schemas.microsoft.com/office/drawing/2014/main" id="{B0A5A71E-4D1D-409C-94BC-B1B345F4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447674</xdr:colOff>
      <xdr:row>14</xdr:row>
      <xdr:rowOff>19050</xdr:rowOff>
    </xdr:from>
    <xdr:to>
      <xdr:col>17</xdr:col>
      <xdr:colOff>638174</xdr:colOff>
      <xdr:row>18</xdr:row>
      <xdr:rowOff>9525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D9B5A15-4416-433D-B055-11B3495EF3E2}"/>
            </a:ext>
          </a:extLst>
        </xdr:cNvPr>
        <xdr:cNvSpPr txBox="1"/>
      </xdr:nvSpPr>
      <xdr:spPr>
        <a:xfrm>
          <a:off x="10353674" y="2686050"/>
          <a:ext cx="32385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Total</a:t>
          </a:r>
          <a:r>
            <a:rPr lang="fr-FR" sz="1600" baseline="0">
              <a:solidFill>
                <a:srgbClr val="484B5C"/>
              </a:solidFill>
            </a:rPr>
            <a:t> attrition</a:t>
          </a:r>
        </a:p>
        <a:p>
          <a:r>
            <a:rPr lang="fr-FR" sz="1200" baseline="0">
              <a:solidFill>
                <a:srgbClr val="484B5C"/>
              </a:solidFill>
            </a:rPr>
            <a:t>by employeee age group and gender</a:t>
          </a: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371475</xdr:colOff>
      <xdr:row>14</xdr:row>
      <xdr:rowOff>95250</xdr:rowOff>
    </xdr:from>
    <xdr:to>
      <xdr:col>13</xdr:col>
      <xdr:colOff>466725</xdr:colOff>
      <xdr:row>16</xdr:row>
      <xdr:rowOff>85725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B7B2EF7-7B9C-415E-88DF-479A1200100B}"/>
            </a:ext>
          </a:extLst>
        </xdr:cNvPr>
        <xdr:cNvSpPr/>
      </xdr:nvSpPr>
      <xdr:spPr>
        <a:xfrm>
          <a:off x="10277475" y="2762250"/>
          <a:ext cx="95250" cy="371475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333373</xdr:colOff>
      <xdr:row>34</xdr:row>
      <xdr:rowOff>47625</xdr:rowOff>
    </xdr:from>
    <xdr:to>
      <xdr:col>22</xdr:col>
      <xdr:colOff>447675</xdr:colOff>
      <xdr:row>40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4ED6BB86-E0DB-4756-855A-3EE301F2950B}"/>
            </a:ext>
          </a:extLst>
        </xdr:cNvPr>
        <xdr:cNvSpPr txBox="1"/>
      </xdr:nvSpPr>
      <xdr:spPr>
        <a:xfrm>
          <a:off x="14049373" y="6524625"/>
          <a:ext cx="3162302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Total</a:t>
          </a:r>
          <a:r>
            <a:rPr lang="fr-FR" sz="1600" baseline="0">
              <a:solidFill>
                <a:srgbClr val="484B5C"/>
              </a:solidFill>
            </a:rPr>
            <a:t> </a:t>
          </a:r>
        </a:p>
        <a:p>
          <a:r>
            <a:rPr lang="fr-FR" sz="1600" baseline="0">
              <a:solidFill>
                <a:srgbClr val="1C9EA4"/>
              </a:solidFill>
            </a:rPr>
            <a:t>ATTRITION</a:t>
          </a:r>
        </a:p>
        <a:p>
          <a:r>
            <a:rPr lang="fr-FR" sz="1200" baseline="0">
              <a:solidFill>
                <a:srgbClr val="484B5C"/>
              </a:solidFill>
            </a:rPr>
            <a:t>by states</a:t>
          </a: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561976</xdr:colOff>
      <xdr:row>3</xdr:row>
      <xdr:rowOff>57150</xdr:rowOff>
    </xdr:from>
    <xdr:to>
      <xdr:col>21</xdr:col>
      <xdr:colOff>285750</xdr:colOff>
      <xdr:row>10</xdr:row>
      <xdr:rowOff>104775</xdr:rowOff>
    </xdr:to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B10E3F26-7883-423C-81F2-3F837CEAF64A}"/>
            </a:ext>
          </a:extLst>
        </xdr:cNvPr>
        <xdr:cNvSpPr txBox="1"/>
      </xdr:nvSpPr>
      <xdr:spPr>
        <a:xfrm>
          <a:off x="14277976" y="628650"/>
          <a:ext cx="2009774" cy="1381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800">
              <a:solidFill>
                <a:srgbClr val="1C9EA4"/>
              </a:solidFill>
            </a:rPr>
            <a:t>Average</a:t>
          </a:r>
          <a:endParaRPr lang="fr-FR" sz="2800" baseline="0">
            <a:solidFill>
              <a:srgbClr val="1C9EA4"/>
            </a:solidFill>
          </a:endParaRPr>
        </a:p>
        <a:p>
          <a:r>
            <a:rPr lang="fr-FR" sz="1800" baseline="0">
              <a:solidFill>
                <a:srgbClr val="484B5C"/>
              </a:solidFill>
            </a:rPr>
            <a:t>Age of employees</a:t>
          </a:r>
          <a:endParaRPr lang="fr-FR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36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45</a:t>
          </a:r>
          <a:r>
            <a:rPr lang="fr-FR" sz="36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6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years</a:t>
          </a:r>
          <a:endParaRPr lang="fr-FR" sz="8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br>
            <a:rPr lang="fr-FR" sz="2000"/>
          </a:br>
          <a:endParaRPr lang="fr-FR" sz="3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342900</xdr:colOff>
      <xdr:row>4</xdr:row>
      <xdr:rowOff>66675</xdr:rowOff>
    </xdr:from>
    <xdr:to>
      <xdr:col>18</xdr:col>
      <xdr:colOff>561975</xdr:colOff>
      <xdr:row>5</xdr:row>
      <xdr:rowOff>85725</xdr:rowOff>
    </xdr:to>
    <xdr:sp macro="" textlink="">
      <xdr:nvSpPr>
        <xdr:cNvPr id="53" name="Organigramme : Connecteur 52">
          <a:extLst>
            <a:ext uri="{FF2B5EF4-FFF2-40B4-BE49-F238E27FC236}">
              <a16:creationId xmlns:a16="http://schemas.microsoft.com/office/drawing/2014/main" id="{6EC8574D-7F83-A8A3-6086-FDA119C93831}"/>
            </a:ext>
          </a:extLst>
        </xdr:cNvPr>
        <xdr:cNvSpPr/>
      </xdr:nvSpPr>
      <xdr:spPr>
        <a:xfrm>
          <a:off x="14058900" y="828675"/>
          <a:ext cx="219075" cy="209550"/>
        </a:xfrm>
        <a:prstGeom prst="flowChartConnector">
          <a:avLst/>
        </a:prstGeom>
        <a:solidFill>
          <a:srgbClr val="1C9EA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466724</xdr:colOff>
      <xdr:row>2</xdr:row>
      <xdr:rowOff>171450</xdr:rowOff>
    </xdr:from>
    <xdr:to>
      <xdr:col>3</xdr:col>
      <xdr:colOff>180749</xdr:colOff>
      <xdr:row>11</xdr:row>
      <xdr:rowOff>184950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0" name="Gender">
              <a:extLst>
                <a:ext uri="{FF2B5EF4-FFF2-40B4-BE49-F238E27FC236}">
                  <a16:creationId xmlns:a16="http://schemas.microsoft.com/office/drawing/2014/main" id="{554E7767-6837-61A4-02CB-F971C4077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4" y="552450"/>
              <a:ext cx="2000025" cy="17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12</xdr:col>
      <xdr:colOff>295274</xdr:colOff>
      <xdr:row>30</xdr:row>
      <xdr:rowOff>38099</xdr:rowOff>
    </xdr:from>
    <xdr:to>
      <xdr:col>16</xdr:col>
      <xdr:colOff>161925</xdr:colOff>
      <xdr:row>42</xdr:row>
      <xdr:rowOff>47624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B0DFF6FC-FF9C-432D-90D5-C6071665F4C6}"/>
            </a:ext>
          </a:extLst>
        </xdr:cNvPr>
        <xdr:cNvSpPr/>
      </xdr:nvSpPr>
      <xdr:spPr>
        <a:xfrm>
          <a:off x="9439274" y="5753099"/>
          <a:ext cx="2914651" cy="2295525"/>
        </a:xfrm>
        <a:prstGeom prst="roundRect">
          <a:avLst>
            <a:gd name="adj" fmla="val 607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238125</xdr:colOff>
      <xdr:row>33</xdr:row>
      <xdr:rowOff>161925</xdr:rowOff>
    </xdr:from>
    <xdr:to>
      <xdr:col>16</xdr:col>
      <xdr:colOff>266700</xdr:colOff>
      <xdr:row>42</xdr:row>
      <xdr:rowOff>138113</xdr:rowOff>
    </xdr:to>
    <xdr:graphicFrame macro="">
      <xdr:nvGraphicFramePr>
        <xdr:cNvPr id="52" name="Graphique 51">
          <a:extLst>
            <a:ext uri="{FF2B5EF4-FFF2-40B4-BE49-F238E27FC236}">
              <a16:creationId xmlns:a16="http://schemas.microsoft.com/office/drawing/2014/main" id="{B991D0ED-3B41-43F4-B932-4A293E8B7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561974</xdr:colOff>
      <xdr:row>30</xdr:row>
      <xdr:rowOff>66675</xdr:rowOff>
    </xdr:from>
    <xdr:to>
      <xdr:col>16</xdr:col>
      <xdr:colOff>752474</xdr:colOff>
      <xdr:row>34</xdr:row>
      <xdr:rowOff>57150</xdr:rowOff>
    </xdr:to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3D1072BE-05C8-429A-A64D-DAF514164767}"/>
            </a:ext>
          </a:extLst>
        </xdr:cNvPr>
        <xdr:cNvSpPr txBox="1"/>
      </xdr:nvSpPr>
      <xdr:spPr>
        <a:xfrm>
          <a:off x="9705974" y="5781675"/>
          <a:ext cx="32385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Total</a:t>
          </a:r>
          <a:r>
            <a:rPr lang="fr-FR" sz="1600" baseline="0">
              <a:solidFill>
                <a:srgbClr val="484B5C"/>
              </a:solidFill>
            </a:rPr>
            <a:t> attrition</a:t>
          </a:r>
        </a:p>
        <a:p>
          <a:r>
            <a:rPr lang="fr-FR" sz="1200" baseline="0">
              <a:solidFill>
                <a:srgbClr val="484B5C"/>
              </a:solidFill>
            </a:rPr>
            <a:t>by gender</a:t>
          </a: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514350</xdr:colOff>
      <xdr:row>30</xdr:row>
      <xdr:rowOff>171450</xdr:rowOff>
    </xdr:from>
    <xdr:to>
      <xdr:col>12</xdr:col>
      <xdr:colOff>609600</xdr:colOff>
      <xdr:row>32</xdr:row>
      <xdr:rowOff>161925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FCBA5643-9FF5-4F6B-9C7E-0593F71EE356}"/>
            </a:ext>
          </a:extLst>
        </xdr:cNvPr>
        <xdr:cNvSpPr/>
      </xdr:nvSpPr>
      <xdr:spPr>
        <a:xfrm>
          <a:off x="9658350" y="5886450"/>
          <a:ext cx="95250" cy="371475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552449</xdr:colOff>
      <xdr:row>34</xdr:row>
      <xdr:rowOff>0</xdr:rowOff>
    </xdr:from>
    <xdr:to>
      <xdr:col>16</xdr:col>
      <xdr:colOff>742949</xdr:colOff>
      <xdr:row>35</xdr:row>
      <xdr:rowOff>171450</xdr:rowOff>
    </xdr:to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FA34AE18-7EF4-45DD-BE9B-0D2C48C4627B}"/>
            </a:ext>
          </a:extLst>
        </xdr:cNvPr>
        <xdr:cNvSpPr txBox="1"/>
      </xdr:nvSpPr>
      <xdr:spPr>
        <a:xfrm>
          <a:off x="9696449" y="6477000"/>
          <a:ext cx="32385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Male attrition</a:t>
          </a:r>
          <a:endParaRPr lang="fr-FR" sz="1200" baseline="0">
            <a:solidFill>
              <a:srgbClr val="484B5C"/>
            </a:solidFill>
          </a:endParaRP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561974</xdr:colOff>
      <xdr:row>37</xdr:row>
      <xdr:rowOff>161925</xdr:rowOff>
    </xdr:from>
    <xdr:to>
      <xdr:col>16</xdr:col>
      <xdr:colOff>752474</xdr:colOff>
      <xdr:row>39</xdr:row>
      <xdr:rowOff>142875</xdr:rowOff>
    </xdr:to>
    <xdr:sp macro="" textlink="">
      <xdr:nvSpPr>
        <xdr:cNvPr id="58" name="ZoneTexte 57">
          <a:extLst>
            <a:ext uri="{FF2B5EF4-FFF2-40B4-BE49-F238E27FC236}">
              <a16:creationId xmlns:a16="http://schemas.microsoft.com/office/drawing/2014/main" id="{19459324-C04F-4B2E-BA0C-CC2E8912211E}"/>
            </a:ext>
          </a:extLst>
        </xdr:cNvPr>
        <xdr:cNvSpPr txBox="1"/>
      </xdr:nvSpPr>
      <xdr:spPr>
        <a:xfrm>
          <a:off x="9705974" y="7210425"/>
          <a:ext cx="32385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Female attrition</a:t>
          </a:r>
          <a:endParaRPr lang="fr-FR" sz="1200" baseline="0">
            <a:solidFill>
              <a:srgbClr val="484B5C"/>
            </a:solidFill>
          </a:endParaRP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361950</xdr:colOff>
      <xdr:row>30</xdr:row>
      <xdr:rowOff>38100</xdr:rowOff>
    </xdr:from>
    <xdr:to>
      <xdr:col>12</xdr:col>
      <xdr:colOff>123825</xdr:colOff>
      <xdr:row>42</xdr:row>
      <xdr:rowOff>28575</xdr:rowOff>
    </xdr:to>
    <xdr:sp macro="" textlink="">
      <xdr:nvSpPr>
        <xdr:cNvPr id="66" name="Rectangle : coins arrondis 65">
          <a:extLst>
            <a:ext uri="{FF2B5EF4-FFF2-40B4-BE49-F238E27FC236}">
              <a16:creationId xmlns:a16="http://schemas.microsoft.com/office/drawing/2014/main" id="{ABBB48E0-C0F2-4187-97F0-B78A068468CC}"/>
            </a:ext>
          </a:extLst>
        </xdr:cNvPr>
        <xdr:cNvSpPr/>
      </xdr:nvSpPr>
      <xdr:spPr>
        <a:xfrm>
          <a:off x="5695950" y="5753100"/>
          <a:ext cx="3571875" cy="2276475"/>
        </a:xfrm>
        <a:prstGeom prst="roundRect">
          <a:avLst>
            <a:gd name="adj" fmla="val 607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742950</xdr:colOff>
      <xdr:row>31</xdr:row>
      <xdr:rowOff>66674</xdr:rowOff>
    </xdr:from>
    <xdr:to>
      <xdr:col>12</xdr:col>
      <xdr:colOff>200025</xdr:colOff>
      <xdr:row>42</xdr:row>
      <xdr:rowOff>38099</xdr:rowOff>
    </xdr:to>
    <xdr:graphicFrame macro="">
      <xdr:nvGraphicFramePr>
        <xdr:cNvPr id="67" name="Graphique 66">
          <a:extLst>
            <a:ext uri="{FF2B5EF4-FFF2-40B4-BE49-F238E27FC236}">
              <a16:creationId xmlns:a16="http://schemas.microsoft.com/office/drawing/2014/main" id="{136A36C6-930D-41D3-8052-384496A9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695323</xdr:colOff>
      <xdr:row>33</xdr:row>
      <xdr:rowOff>161925</xdr:rowOff>
    </xdr:from>
    <xdr:to>
      <xdr:col>11</xdr:col>
      <xdr:colOff>0</xdr:colOff>
      <xdr:row>39</xdr:row>
      <xdr:rowOff>171450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81853502-37AA-4570-B0F7-9230BD692095}"/>
            </a:ext>
          </a:extLst>
        </xdr:cNvPr>
        <xdr:cNvSpPr txBox="1"/>
      </xdr:nvSpPr>
      <xdr:spPr>
        <a:xfrm>
          <a:off x="6791323" y="6448425"/>
          <a:ext cx="1590677" cy="1152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>
              <a:solidFill>
                <a:srgbClr val="484B5C"/>
              </a:solidFill>
            </a:rPr>
            <a:t>Total</a:t>
          </a:r>
          <a:r>
            <a:rPr lang="fr-FR" sz="1600" baseline="0">
              <a:solidFill>
                <a:srgbClr val="484B5C"/>
              </a:solidFill>
            </a:rPr>
            <a:t> </a:t>
          </a:r>
        </a:p>
        <a:p>
          <a:r>
            <a:rPr lang="fr-FR" sz="1600" baseline="0">
              <a:solidFill>
                <a:srgbClr val="1C9EA4"/>
              </a:solidFill>
            </a:rPr>
            <a:t>ABSENCES</a:t>
          </a:r>
        </a:p>
        <a:p>
          <a:r>
            <a:rPr lang="fr-FR" sz="1200" baseline="0">
              <a:solidFill>
                <a:srgbClr val="484B5C"/>
              </a:solidFill>
            </a:rPr>
            <a:t>by attrition</a:t>
          </a:r>
        </a:p>
        <a:p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9525</xdr:colOff>
      <xdr:row>3</xdr:row>
      <xdr:rowOff>95250</xdr:rowOff>
    </xdr:from>
    <xdr:to>
      <xdr:col>10</xdr:col>
      <xdr:colOff>342900</xdr:colOff>
      <xdr:row>5</xdr:row>
      <xdr:rowOff>9525</xdr:rowOff>
    </xdr:to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F2C9E702-82A3-92A0-DA79-3497EBFDBDCF}"/>
            </a:ext>
          </a:extLst>
        </xdr:cNvPr>
        <xdr:cNvSpPr txBox="1"/>
      </xdr:nvSpPr>
      <xdr:spPr>
        <a:xfrm>
          <a:off x="3819525" y="666750"/>
          <a:ext cx="4143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solidFill>
                <a:schemeClr val="bg1">
                  <a:lumMod val="85000"/>
                </a:schemeClr>
              </a:solidFill>
            </a:rPr>
            <a:t>how</a:t>
          </a:r>
          <a:r>
            <a:rPr lang="fr-FR" sz="1400" baseline="0">
              <a:solidFill>
                <a:schemeClr val="bg1">
                  <a:lumMod val="85000"/>
                </a:schemeClr>
              </a:solidFill>
            </a:rPr>
            <a:t> employees left our organization</a:t>
          </a:r>
          <a:endParaRPr lang="fr-FR" sz="14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4</xdr:col>
      <xdr:colOff>733424</xdr:colOff>
      <xdr:row>0</xdr:row>
      <xdr:rowOff>76200</xdr:rowOff>
    </xdr:from>
    <xdr:to>
      <xdr:col>12</xdr:col>
      <xdr:colOff>457200</xdr:colOff>
      <xdr:row>3</xdr:row>
      <xdr:rowOff>85726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A8BB1179-8429-7E24-FA01-AE823F66F6E0}"/>
            </a:ext>
          </a:extLst>
        </xdr:cNvPr>
        <xdr:cNvSpPr txBox="1"/>
      </xdr:nvSpPr>
      <xdr:spPr>
        <a:xfrm>
          <a:off x="3781424" y="76200"/>
          <a:ext cx="5819776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000">
              <a:solidFill>
                <a:schemeClr val="bg1">
                  <a:lumMod val="85000"/>
                </a:schemeClr>
              </a:solidFill>
            </a:rPr>
            <a:t>Hr AttritionDashboard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u Petrus" refreshedDate="45321.818865972222" backgroundQuery="1" createdVersion="8" refreshedVersion="8" minRefreshableVersion="3" recordCount="311" xr:uid="{7857630F-F09F-40DF-B138-BF833A6899D0}">
  <cacheSource type="external" connectionId="2"/>
  <cacheFields count="36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 count="2">
        <n v="0"/>
        <n v="1"/>
      </sharedItems>
    </cacheField>
    <cacheField name="MaritalStatusID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GenderID" numFmtId="0">
      <sharedItems containsSemiMixedTypes="0" containsString="0" containsNumber="1" containsInteger="1" minValue="0" maxValue="1" count="2">
        <n v="1"/>
        <n v="0"/>
      </sharedItems>
    </cacheField>
    <cacheField name="EmpStatusID" numFmtId="0">
      <sharedItems containsSemiMixedTypes="0" containsString="0" containsNumber="1" containsInteger="1" minValue="1" maxValue="5" count="5">
        <n v="1"/>
        <n v="5"/>
        <n v="3"/>
        <n v="4"/>
        <n v="2"/>
      </sharedItems>
    </cacheField>
    <cacheField name="DeptID" numFmtId="0">
      <sharedItems containsSemiMixedTypes="0" containsString="0" containsNumber="1" containsInteger="1" minValue="1" maxValue="6" count="6">
        <n v="5"/>
        <n v="3"/>
        <n v="4"/>
        <n v="1"/>
        <n v="6"/>
        <n v="2"/>
      </sharedItems>
    </cacheField>
    <cacheField name="PerfScoreID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FromDiversityJobFairID" numFmtId="0">
      <sharedItems containsSemiMixedTypes="0" containsString="0" containsNumber="1" containsInteger="1" minValue="0" maxValue="1" count="2">
        <n v="0"/>
        <n v="1"/>
      </sharedItems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 count="2">
        <n v="0"/>
        <n v="1"/>
      </sharedItems>
    </cacheField>
    <cacheField name="PositionID" numFmtId="0">
      <sharedItems containsSemiMixedTypes="0" containsString="0" containsNumber="1" containsInteger="1" minValue="1" maxValue="30" count="30">
        <n v="19"/>
        <n v="27"/>
        <n v="20"/>
        <n v="24"/>
        <n v="14"/>
        <n v="9"/>
        <n v="8"/>
        <n v="30"/>
        <n v="26"/>
        <n v="18"/>
        <n v="1"/>
        <n v="3"/>
        <n v="25"/>
        <n v="5"/>
        <n v="10"/>
        <n v="28"/>
        <n v="21"/>
        <n v="4"/>
        <n v="13"/>
        <n v="15"/>
        <n v="12"/>
        <n v="11"/>
        <n v="2"/>
        <n v="16"/>
        <n v="22"/>
        <n v="23"/>
        <n v="29"/>
        <n v="7"/>
        <n v="17"/>
        <n v="6"/>
      </sharedItems>
    </cacheField>
    <cacheField name="Position" numFmtId="0">
      <sharedItems/>
    </cacheField>
    <cacheField name="State" numFmtId="0">
      <sharedItems count="28">
        <s v="MA"/>
        <s v="TX"/>
        <s v="CT"/>
        <s v="VA"/>
        <s v="VT"/>
        <s v="AL"/>
        <s v="WA"/>
        <s v="CA"/>
        <s v="OH"/>
        <s v="IN"/>
        <s v="TN"/>
        <s v="NH"/>
        <s v="RI"/>
        <s v="PA"/>
        <s v="CO"/>
        <s v="NY"/>
        <s v="UT"/>
        <s v="GA"/>
        <s v="FL"/>
        <s v="NC"/>
        <s v="KY"/>
        <s v="ID"/>
        <s v="NV"/>
        <s v="MT"/>
        <s v="OR"/>
        <s v="ND"/>
        <s v="AZ"/>
        <s v="ME"/>
      </sharedItems>
    </cacheField>
    <cacheField name="Zip" numFmtId="0">
      <sharedItems containsSemiMixedTypes="0" containsString="0" containsNumber="1" containsInteger="1" minValue="1013" maxValue="98052"/>
    </cacheField>
    <cacheField name="DOB" numFmtId="0">
      <sharedItems/>
    </cacheField>
    <cacheField name="Sex" numFmtId="0">
      <sharedItems count="2">
        <s v="M "/>
        <s v="F"/>
      </sharedItems>
    </cacheField>
    <cacheField name="MaritalDesc" numFmtId="0">
      <sharedItems count="5">
        <s v="Single"/>
        <s v="Married"/>
        <s v="Divorced"/>
        <s v="Widowed"/>
        <s v="Separated"/>
      </sharedItems>
    </cacheField>
    <cacheField name="CitizenDesc" numFmtId="0">
      <sharedItems count="3">
        <s v="US Citizen"/>
        <s v="Eligible NonCitizen"/>
        <s v="Non-Citizen"/>
      </sharedItems>
    </cacheField>
    <cacheField name="HispanicLatino" numFmtId="0">
      <sharedItems count="2">
        <s v="No"/>
        <s v="Yes"/>
      </sharedItems>
    </cacheField>
    <cacheField name="RaceDesc" numFmtId="0">
      <sharedItems count="6">
        <s v="White"/>
        <s v="Black or African American"/>
        <s v="Two or more races"/>
        <s v="Asian"/>
        <s v="American Indian or Alaska Native"/>
        <s v="Hispanic"/>
      </sharedItems>
    </cacheField>
    <cacheField name="DateofHire" numFmtId="0">
      <sharedItems/>
    </cacheField>
    <cacheField name="DateofTermination" numFmtId="0">
      <sharedItems/>
    </cacheField>
    <cacheField name="TermReason" numFmtId="0">
      <sharedItems count="18">
        <s v="N/A-StillEmployed"/>
        <s v="career change"/>
        <s v="hours"/>
        <s v="return to school"/>
        <s v="Another position"/>
        <s v="unhappy"/>
        <s v="attendance"/>
        <s v="performance"/>
        <s v="Learned that he is a gangster"/>
        <s v="retiring"/>
        <s v="relocation out of area"/>
        <s v="more money"/>
        <s v="military"/>
        <s v="no-call, no-show"/>
        <s v="Fatal attraction"/>
        <s v="maternity leave - did not return"/>
        <s v="medical issues"/>
        <s v="gross misconduct"/>
      </sharedItems>
    </cacheField>
    <cacheField name="EmploymentStatus" numFmtId="0">
      <sharedItems count="3">
        <s v="Active"/>
        <s v="Voluntarily Terminated"/>
        <s v="Terminated for Cause"/>
      </sharedItems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 count="21"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</sharedItems>
    </cacheField>
    <cacheField name="ManagerID" numFmtId="0">
      <sharedItems containsString="0" containsBlank="1" containsNumber="1" containsInteger="1" minValue="1" maxValue="39" count="24">
        <n v="22"/>
        <n v="4"/>
        <n v="20"/>
        <n v="16"/>
        <n v="39"/>
        <n v="11"/>
        <n v="10"/>
        <n v="19"/>
        <n v="12"/>
        <n v="7"/>
        <n v="14"/>
        <n v="18"/>
        <m/>
        <n v="3"/>
        <n v="2"/>
        <n v="1"/>
        <n v="17"/>
        <n v="5"/>
        <n v="21"/>
        <n v="6"/>
        <n v="15"/>
        <n v="13"/>
        <n v="9"/>
        <n v="30"/>
      </sharedItems>
    </cacheField>
    <cacheField name="RecruitmentSource" numFmtId="0">
      <sharedItems count="9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</sharedItems>
    </cacheField>
    <cacheField name="PerformanceScore" numFmtId="0">
      <sharedItems count="4">
        <s v="Exceeds"/>
        <s v="Fully Meets"/>
        <s v="Needs Improvement"/>
        <s v="PIP"/>
      </sharedItems>
    </cacheField>
    <cacheField name="EngagementSurvey" numFmtId="0">
      <sharedItems/>
    </cacheField>
    <cacheField name="EmpSatisfaction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SpecialProjectsCount" numFmtId="0">
      <sharedItems containsSemiMixedTypes="0" containsString="0" containsNumber="1" containsInteger="1" minValue="0" maxValue="8" count="9">
        <n v="0"/>
        <n v="6"/>
        <n v="4"/>
        <n v="5"/>
        <n v="7"/>
        <n v="3"/>
        <n v="8"/>
        <n v="2"/>
        <n v="1"/>
      </sharedItems>
    </cacheField>
    <cacheField name="LastPerformanceReview_Date" numFmtId="0">
      <sharedItems/>
    </cacheField>
    <cacheField name="DaysLateLast30" numFmtId="0">
      <sharedItems containsSemiMixedTypes="0" containsString="0" containsNumber="1" containsInteger="1" minValue="0" maxValue="6" count="7">
        <n v="0"/>
        <n v="2"/>
        <n v="1"/>
        <n v="5"/>
        <n v="3"/>
        <n v="6"/>
        <n v="4"/>
      </sharedItems>
    </cacheField>
    <cacheField name="Absences" numFmtId="0">
      <sharedItems containsSemiMixedTypes="0" containsString="0" containsNumber="1" containsInteger="1" minValue="1" maxValue="20" count="20">
        <n v="1"/>
        <n v="17"/>
        <n v="3"/>
        <n v="15"/>
        <n v="2"/>
        <n v="19"/>
        <n v="4"/>
        <n v="16"/>
        <n v="12"/>
        <n v="9"/>
        <n v="7"/>
        <n v="20"/>
        <n v="8"/>
        <n v="13"/>
        <n v="5"/>
        <n v="14"/>
        <n v="6"/>
        <n v="11"/>
        <n v="10"/>
        <n v="18"/>
      </sharedItems>
    </cacheField>
  </cacheFields>
  <extLst>
    <ext xmlns:x14="http://schemas.microsoft.com/office/spreadsheetml/2009/9/main" uri="{725AE2AE-9491-48be-B2B4-4EB974FC3084}">
      <x14:pivotCacheDefinition pivotCacheId="4458070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u Petrus" refreshedDate="45369.595341782406" createdVersion="8" refreshedVersion="8" minRefreshableVersion="3" recordCount="311" xr:uid="{F7B2BC37-278D-4B79-B66D-99F09FEA6A87}">
  <cacheSource type="worksheet">
    <worksheetSource name="HRDataset_v14"/>
  </cacheSource>
  <cacheFields count="42">
    <cacheField name="Attrition" numFmtId="0">
      <sharedItems count="2">
        <s v="No"/>
        <s v="Yes"/>
      </sharedItems>
    </cacheField>
    <cacheField name="Employee_Name" numFmtId="0">
      <sharedItems count="311">
        <s v="Adinolfi, Wilson  K"/>
        <s v="Ait Sidi, Karthikeyan   "/>
        <s v="Akinkuolie, Sarah"/>
        <s v="Alagbe,Trina"/>
        <s v="Anderson, Carol "/>
        <s v="Anderson, Linda  "/>
        <s v="Andreola, Colby"/>
        <s v="Athwal, Sam"/>
        <s v="Bachiochi, Linda"/>
        <s v="Bacong, Alejandro "/>
        <s v="Baczenski, Rachael  "/>
        <s v="Barbara, Thomas"/>
        <s v="Barbossa, Hector"/>
        <s v="Barone, Francesco  A"/>
        <s v="Barton, Nader"/>
        <s v="Bates, Norman"/>
        <s v="Beak, Kimberly  "/>
        <s v="Beatrice, Courtney "/>
        <s v="Becker, Renee"/>
        <s v="Becker, Scott"/>
        <s v="Bernstein, Sean"/>
        <s v="Biden, Lowan 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  "/>
        <s v="Bugali, Josephine "/>
        <s v="Bunbury, Jessica"/>
        <s v="Burke, Joelle"/>
        <s v="Burkett, Benjamin "/>
        <s v="Cady, Max "/>
        <s v="Candie, Calvin"/>
        <s v="Carabbio, Judith"/>
        <s v="Carey, Michael  "/>
        <s v="Carr, Claudia  N"/>
        <s v="Carter, Michelle "/>
        <s v="Chace, Beatrice "/>
        <s v="Champaigne, Brian"/>
        <s v="Chan, Lin"/>
        <s v="Chang, Donovan  E"/>
        <s v="Chigurh, Anton"/>
        <s v="Chivukula, Enola"/>
        <s v="Cierpiszewski, Caroline  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 "/>
        <s v="Costello, Frank"/>
        <s v="Crimmings,   Jean"/>
        <s v="Cross, Noah"/>
        <s v="Daneault, Lynn"/>
        <s v="Daniele, Ann  "/>
        <s v="Darson, Jene'ya "/>
        <s v="Davis, Daniel"/>
        <s v="Dee, Randy"/>
        <s v="DeGweck,  James"/>
        <s v="Del Bosque, Keyla"/>
        <s v="Delarge, Alex"/>
        <s v="Demita, Carla"/>
        <s v="Desimone, Carl "/>
        <s v="DeVito, Tommy"/>
        <s v="Dickinson, Geoff "/>
        <s v="Dietrich, Jenna  "/>
        <s v="DiNocco, Lily "/>
        <s v="Dobrin, Denisa  S"/>
        <s v="Dolan, Linda"/>
        <s v="Dougall, Eric"/>
        <s v="Driver, Elle"/>
        <s v="Dunn, Amy  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 "/>
        <s v="Fancett, Nicole"/>
        <s v="Ferguson, Susan"/>
        <s v="Fernandes, Nilson  "/>
        <s v="Fett, Boba"/>
        <s v="Fidelia,  Libby"/>
        <s v="Fitzpatrick, Michael  J"/>
        <s v="Foreman, Tanya"/>
        <s v="Forrest, Alex"/>
        <s v="Foss, Jason"/>
        <s v="Foster-Baker, Amy"/>
        <s v="Fraval, Maruk "/>
        <s v="Galia, Lisa"/>
        <s v="Garcia, Raul"/>
        <s v="Gaul, Barbara"/>
        <s v="Gentry, Mildred"/>
        <s v="Gerke, Melisa"/>
        <s v="Gill, Whitney  "/>
        <s v="Gilles, Alex"/>
        <s v="Girifalco, Evelyn"/>
        <s v="Givens, Myriam"/>
        <s v="Goble, Taisha"/>
        <s v="Goeth, Amon"/>
        <s v="Gold, Shenice  "/>
        <s v="Gonzalez, Cayo"/>
        <s v="Gonzalez, Juan"/>
        <s v="Gonzalez, Maria"/>
        <s v="Good, Susan"/>
        <s v="Gordon, David"/>
        <s v="Gosciminski, Phylicia  "/>
        <s v="Goyal, Roxana"/>
        <s v="Gray, Elijiah  "/>
        <s v="Gross, Paula"/>
        <s v="Gruber, Hans"/>
        <s v="Guilianno, Mike"/>
        <s v="Handschiegl, Joanne"/>
        <s v="Hankard, Earnest"/>
        <s v="Harrington, Christie "/>
        <s v="Harrison, Kara"/>
        <s v="Heitzman, Anthony"/>
        <s v="Hendrickson, Trina"/>
        <s v="Hitchcock, Alfred"/>
        <s v="Homberger, Adrienne 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 "/>
        <s v="Jackson, Maryellen"/>
        <s v="Jacobi, Hannah  "/>
        <s v="Jeannite, Tayana"/>
        <s v="Jhaveri, Sneha  "/>
        <s v="Johnson, George"/>
        <s v="Johnson, Noelle "/>
        <s v="Johnston, Yen"/>
        <s v="Jung, Judy  "/>
        <s v="Kampew, Donysha"/>
        <s v="Keatts, Kramer "/>
        <s v="Khemmich, Bartholemew"/>
        <s v="King, Janet"/>
        <s v="Kinsella, Kathleen  "/>
        <s v="Kirill, Alexandra  "/>
        <s v="Knapp, Bradley  J"/>
        <s v="Kretschmer, John"/>
        <s v="Kreuger, Freddy"/>
        <s v="Lajiri,  Jyoti"/>
        <s v="Landa, Hans"/>
        <s v="Langford, Lindsey"/>
        <s v="Langton, Enrico"/>
        <s v="LaRotonda, William  "/>
        <s v="Latif, Mohammed"/>
        <s v="Le, Binh"/>
        <s v="Leach, Dallas"/>
        <s v="LeBlanc, Brandon  R"/>
        <s v="Lecter, Hannibal"/>
        <s v="Leruth, Giovanni"/>
        <s v="Liebig, Ketsia"/>
        <s v="Linares, Marilyn "/>
        <s v="Linden, Mathew"/>
        <s v="Lindsay, Leonara "/>
        <s v="Lundy, Susan"/>
        <s v="Lunquist, Lisa"/>
        <s v="Lydon, Allison"/>
        <s v="Lynch, Lindsay"/>
        <s v="MacLennan, Samuel"/>
        <s v="Mahoney, Lauren  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 Dawn"/>
        <s v="Moumanil, Maliki "/>
        <s v="Myers, Michael"/>
        <s v="Navathe, Kurt"/>
        <s v="Ndzi, Colombui"/>
        <s v="Ndzi, Horia"/>
        <s v="Newman, Richard "/>
        <s v="Ngodup, Shari "/>
        <s v="Nguyen, Dheepa"/>
        <s v="Nguyen, Lei-Ming"/>
        <s v="Nowlan, Kristie"/>
        <s v="O'hare, Lynn"/>
        <s v="Oliver, Brooke 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  "/>
        <s v="Petingill, Shana  "/>
        <s v="Petrowsky, Thelma"/>
        <s v="Pham, Hong"/>
        <s v="Pitt, Brad "/>
        <s v="Potts, Xana"/>
        <s v="Power, Morissa"/>
        <s v="Punjabhi, Louis  "/>
        <s v="Purinton, Janine"/>
        <s v="Quinn, Sean"/>
        <s v="Rachael, Maggie"/>
        <s v="Rarrick, Quinn"/>
        <s v="Ren, Kylo"/>
        <s v="Rhoads, Thomas"/>
        <s v="Rivera, Haley  "/>
        <s v="Roberson, May"/>
        <s v="Robertson, Peter"/>
        <s v="Robinson, Alain  "/>
        <s v="Robinson, Cherly"/>
        <s v="Robinson, Elias"/>
        <s v="Roby, Lori "/>
        <s v="Roehrich, Bianca"/>
        <s v="Roper, Katie"/>
        <s v="Rose, Ashley  "/>
        <s v="Rossetti, Bruno"/>
        <s v="Roup,Simon"/>
        <s v="Ruiz, Ricardo"/>
        <s v="Saada, Adell"/>
        <s v="Saar-Beckles, Melinda"/>
        <s v="Sadki, Nore  "/>
        <s v="Sahoo, Adil"/>
        <s v="Salter, Jason"/>
        <s v="Sander, Kamrin"/>
        <s v="Sewkumar, Nori"/>
        <s v="Shepard, Anita "/>
        <s v="Shields, Seffi"/>
        <s v="Simard, Kramer"/>
        <s v="Singh, Nan "/>
        <s v="Sloan, Constance"/>
        <s v="Smith, Joe"/>
        <s v="Smith, John"/>
        <s v="Smith, Leigh Ann"/>
        <s v="Smith, Sade"/>
        <s v="Soto, Julia "/>
        <s v="Soze, Keyser"/>
        <s v="Sparks, Taylor  "/>
        <s v="Spirea, Kelley"/>
        <s v="Squatrito, Kristen"/>
        <s v="Stanford,Barbara  M"/>
        <s v="Stansfield, Norman"/>
        <s v="Steans, Tyrone  "/>
        <s v="Stoica, Rick"/>
        <s v="Strong, Caitrin"/>
        <s v="Sullivan, Kissy "/>
        <s v="Sullivan, Timothy"/>
        <s v="Sutwell, Barbara"/>
        <s v="Szabo, Andrew"/>
        <s v="Tannen, Biff"/>
        <s v="Tavares, Desiree  "/>
        <s v="Tejeda, Lenora "/>
        <s v="Terry, Sharlene "/>
        <s v="Theamstern, Sophia"/>
        <s v="Thibaud, Kenneth"/>
        <s v="Tippett, Jeanette"/>
        <s v="Torrence, Jack"/>
        <s v="Trang, Mei"/>
        <s v="Tredinnick, Neville "/>
        <s v="True, Edward"/>
        <s v="Trzeciak, Cybil"/>
        <s v="Turpin, Jumil"/>
        <s v="Valentin,Jackie"/>
        <s v="Veera, Abdellah "/>
        <s v="Vega, Vincent"/>
        <s v="Villanueva, Noah"/>
        <s v="Voldemort, Lord"/>
        <s v="Volk, Colleen"/>
        <s v="Von Massenbach, Anna"/>
        <s v="Walker, Roger"/>
        <s v="Wallace, Courtney  E"/>
        <s v="Wallace, Theresa"/>
        <s v="Wang, Charlie"/>
        <s v="Warfield, Sarah"/>
        <s v="Whittier, Scott"/>
        <s v="Wilber, Barry"/>
        <s v="Wilkes, Annie"/>
        <s v="Williams, Jacquelyn  "/>
        <s v="Winthrop, Jordan  "/>
        <s v="Wolk, Hang  T"/>
        <s v="Woodson, Jason"/>
        <s v="Ybarra, Catherine "/>
        <s v="Zamora, Jennifer"/>
        <s v="Zhou, Julia"/>
        <s v="Zima, Colleen"/>
      </sharedItems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ed" numFmtId="0">
      <sharedItems count="4">
        <s v="Not married"/>
        <s v="Married"/>
        <s v="No" u="1"/>
        <s v="Yes" u="1"/>
      </sharedItems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 count="2">
        <n v="1"/>
        <n v="0"/>
      </sharedItems>
    </cacheField>
    <cacheField name="Gender" numFmtId="0">
      <sharedItems count="2">
        <s v="Male"/>
        <s v="Female"/>
      </sharedItems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 count="32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</sharedItems>
    </cacheField>
    <cacheField name="State" numFmtId="0">
      <sharedItems count="28">
        <s v="MA"/>
        <s v="TX"/>
        <s v="CT"/>
        <s v="VA"/>
        <s v="VT"/>
        <s v="AL"/>
        <s v="WA"/>
        <s v="CA"/>
        <s v="OH"/>
        <s v="IN"/>
        <s v="TN"/>
        <s v="NH"/>
        <s v="RI"/>
        <s v="PA"/>
        <s v="CO"/>
        <s v="NY"/>
        <s v="UT"/>
        <s v="GA"/>
        <s v="FL"/>
        <s v="NC"/>
        <s v="KY"/>
        <s v="ID"/>
        <s v="NV"/>
        <s v="MT"/>
        <s v="OR"/>
        <s v="ND"/>
        <s v="AZ"/>
        <s v="ME"/>
      </sharedItems>
    </cacheField>
    <cacheField name="Zip" numFmtId="0">
      <sharedItems containsSemiMixedTypes="0" containsString="0" containsNumber="1" containsInteger="1" minValue="1013" maxValue="98052"/>
    </cacheField>
    <cacheField name="DOB" numFmtId="164">
      <sharedItems containsSemiMixedTypes="0" containsNonDate="0" containsDate="1" containsString="0" minDate="1951-01-02T00:00:00" maxDate="1992-08-18T00:00:00"/>
    </cacheField>
    <cacheField name="Age" numFmtId="0">
      <sharedItems containsSemiMixedTypes="0" containsString="0" containsNumber="1" containsInteger="1" minValue="32" maxValue="73"/>
    </cacheField>
    <cacheField name="Sex" numFmtId="0">
      <sharedItems count="2">
        <s v="M "/>
        <s v="F"/>
      </sharedItems>
    </cacheField>
    <cacheField name="Age group" numFmtId="0">
      <sharedItems count="4">
        <s v="40-49"/>
        <s v="30-39"/>
        <s v="50-59"/>
        <s v="60+"/>
      </sharedItems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0">
      <sharedItems/>
    </cacheField>
    <cacheField name="DateofTermination" numFmtId="0">
      <sharedItems/>
    </cacheField>
    <cacheField name="TermReason" numFmtId="0">
      <sharedItems count="18">
        <s v="N/A-StillEmployed"/>
        <s v="career change"/>
        <s v="hours"/>
        <s v="return to school"/>
        <s v="Another position"/>
        <s v="unhappy"/>
        <s v="attendance"/>
        <s v="performance"/>
        <s v="Learned that he is a gangster"/>
        <s v="retiring"/>
        <s v="relocation out of area"/>
        <s v="more money"/>
        <s v="military"/>
        <s v="no-call, no-show"/>
        <s v="Fatal attraction"/>
        <s v="maternity leave - did not return"/>
        <s v="medical issues"/>
        <s v="gross misconduct"/>
      </sharedItems>
    </cacheField>
    <cacheField name="EmploymentStatus" numFmtId="0">
      <sharedItems/>
    </cacheField>
    <cacheField name="Department" numFmtId="0">
      <sharedItems/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 count="9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</sharedItems>
    </cacheField>
    <cacheField name="PerformanceScore" numFmtId="0">
      <sharedItems/>
    </cacheField>
    <cacheField name="PerformanceStatus" numFmtId="0">
      <sharedItems count="2">
        <s v="High"/>
        <s v="Low"/>
      </sharedItems>
    </cacheField>
    <cacheField name="EngagementSurvey" numFmtId="0">
      <sharedItems count="120">
        <s v="4.60"/>
        <s v="4.96"/>
        <s v="3.02"/>
        <s v="4.84"/>
        <s v="5.00"/>
        <s v="3.04"/>
        <s v="4.46"/>
        <s v="4.20"/>
        <s v="4.28"/>
        <s v="4.40"/>
        <s v="4.50"/>
        <s v="2.00"/>
        <s v="4.80"/>
        <s v="3.50"/>
        <s v="3.39"/>
        <s v="3.35"/>
        <s v="3.19"/>
        <s v="3.14"/>
        <s v="4.51"/>
        <s v="3.25"/>
        <s v="3.84"/>
        <s v="4.43"/>
        <s v="3.30"/>
        <s v="3.80"/>
        <s v="3.00"/>
        <s v="4.30"/>
        <s v="3.58"/>
        <s v="4.70"/>
        <s v="4.10"/>
        <s v="4.13"/>
        <s v="3.70"/>
        <s v="4.73"/>
        <s v="4.12"/>
        <s v="4.62"/>
        <s v="3.10"/>
        <s v="3.96"/>
        <s v="4.3"/>
        <s v="3.79"/>
        <s v="1.93"/>
        <s v="1.12"/>
        <s v="3.01"/>
        <s v="2.30"/>
        <s v="3.88"/>
        <s v="3.40"/>
        <s v="4.11"/>
        <s v="4.77"/>
        <s v="4.52"/>
        <s v="2.90"/>
        <s v="2.10"/>
        <s v="4.00"/>
        <s v="3.13"/>
        <s v="1.56"/>
        <s v="1.20"/>
        <s v="4.76"/>
        <s v="3.66"/>
        <s v="3.73"/>
        <s v="4.24"/>
        <s v="3.97"/>
        <s v="3.90"/>
        <s v="4.61"/>
        <s v="4.63"/>
        <s v="4.64"/>
        <s v="4.17"/>
        <s v="3.60"/>
        <s v="3.03"/>
        <s v="4.48"/>
        <s v="3.24"/>
        <s v="3.72"/>
        <s v="2.34"/>
        <s v="3.99"/>
        <s v="3.75"/>
        <s v="3.07"/>
        <s v="4.83"/>
        <s v="3.49"/>
        <s v="3.38"/>
        <s v="3.65"/>
        <s v="4.78"/>
        <s v="4.90"/>
        <s v="4.88"/>
        <s v="4.53"/>
        <s v="3.18"/>
        <s v="4.65"/>
        <s v="3.08"/>
        <s v="3.93"/>
        <s v="4.18"/>
        <s v="4.37"/>
        <s v="2.39"/>
        <s v="3.81"/>
        <s v="4.29"/>
        <s v="2.33"/>
        <s v="4.25"/>
        <s v="3.89"/>
        <s v="3.54"/>
        <s v="2.40"/>
        <s v="3.45"/>
        <s v="4.16"/>
        <s v="3.17"/>
        <s v="4.15"/>
        <s v="3.98"/>
        <s v="4.36"/>
        <s v="3.69"/>
        <s v="4.94"/>
        <s v="2.60"/>
        <s v="3.51"/>
        <s v="3.31"/>
        <s v="4.81"/>
        <s v="3.32"/>
        <s v="4.68"/>
        <s v="3.27"/>
        <s v="1.81"/>
        <s v="4.21"/>
        <s v="2.44"/>
        <s v="2.81"/>
        <s v="4.33"/>
        <s v="3.21"/>
        <s v="3.11"/>
        <s v="2.50"/>
        <s v="3.42"/>
        <s v="4.07"/>
        <s v="3.20"/>
      </sharedItems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0">
      <sharedItems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 count="20">
        <n v="1"/>
        <n v="17"/>
        <n v="3"/>
        <n v="15"/>
        <n v="2"/>
        <n v="19"/>
        <n v="4"/>
        <n v="16"/>
        <n v="12"/>
        <n v="9"/>
        <n v="7"/>
        <n v="20"/>
        <n v="8"/>
        <n v="13"/>
        <n v="5"/>
        <n v="14"/>
        <n v="6"/>
        <n v="11"/>
        <n v="10"/>
        <n v="18"/>
      </sharedItems>
    </cacheField>
  </cacheFields>
  <extLst>
    <ext xmlns:x14="http://schemas.microsoft.com/office/spreadsheetml/2009/9/main" uri="{725AE2AE-9491-48be-B2B4-4EB974FC3084}">
      <x14:pivotCacheDefinition pivotCacheId="1777312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Adinolfi, Wilson  K"/>
    <n v="10026"/>
    <x v="0"/>
    <x v="0"/>
    <x v="0"/>
    <x v="0"/>
    <x v="0"/>
    <x v="0"/>
    <x v="0"/>
    <n v="62506"/>
    <x v="0"/>
    <x v="0"/>
    <s v="Production Technician I"/>
    <x v="0"/>
    <n v="1960"/>
    <s v="07/10/83"/>
    <x v="0"/>
    <x v="0"/>
    <x v="0"/>
    <x v="0"/>
    <x v="0"/>
    <s v="7/5/2011"/>
    <s v=""/>
    <x v="0"/>
    <x v="0"/>
    <x v="0"/>
    <x v="0"/>
    <x v="0"/>
    <x v="0"/>
    <x v="0"/>
    <s v="4.60"/>
    <x v="0"/>
    <x v="0"/>
    <s v="1/17/2019"/>
    <x v="0"/>
    <x v="0"/>
  </r>
  <r>
    <s v="Ait Sidi, Karthikeyan   "/>
    <n v="10084"/>
    <x v="1"/>
    <x v="1"/>
    <x v="0"/>
    <x v="1"/>
    <x v="1"/>
    <x v="1"/>
    <x v="0"/>
    <n v="104437"/>
    <x v="1"/>
    <x v="1"/>
    <s v="Sr. DBA"/>
    <x v="0"/>
    <n v="2148"/>
    <s v="05/05/75"/>
    <x v="0"/>
    <x v="1"/>
    <x v="0"/>
    <x v="0"/>
    <x v="0"/>
    <s v="3/30/2015"/>
    <s v="6/16/2016"/>
    <x v="1"/>
    <x v="1"/>
    <x v="1"/>
    <x v="1"/>
    <x v="1"/>
    <x v="1"/>
    <x v="1"/>
    <s v="4.96"/>
    <x v="1"/>
    <x v="1"/>
    <s v="2/24/2016"/>
    <x v="0"/>
    <x v="1"/>
  </r>
  <r>
    <s v="Akinkuolie, Sarah"/>
    <n v="10196"/>
    <x v="1"/>
    <x v="1"/>
    <x v="1"/>
    <x v="1"/>
    <x v="0"/>
    <x v="1"/>
    <x v="0"/>
    <n v="64955"/>
    <x v="1"/>
    <x v="2"/>
    <s v="Production Technician II"/>
    <x v="0"/>
    <n v="1810"/>
    <s v="09/19/88"/>
    <x v="1"/>
    <x v="1"/>
    <x v="0"/>
    <x v="0"/>
    <x v="0"/>
    <s v="7/5/2011"/>
    <s v="9/24/2012"/>
    <x v="2"/>
    <x v="1"/>
    <x v="0"/>
    <x v="2"/>
    <x v="2"/>
    <x v="0"/>
    <x v="1"/>
    <s v="3.02"/>
    <x v="1"/>
    <x v="0"/>
    <s v="5/15/2012"/>
    <x v="0"/>
    <x v="2"/>
  </r>
  <r>
    <s v="Alagbe,Trina"/>
    <n v="10088"/>
    <x v="1"/>
    <x v="1"/>
    <x v="1"/>
    <x v="0"/>
    <x v="0"/>
    <x v="1"/>
    <x v="0"/>
    <n v="64991"/>
    <x v="0"/>
    <x v="0"/>
    <s v="Production Technician I"/>
    <x v="0"/>
    <n v="1886"/>
    <s v="09/27/88"/>
    <x v="1"/>
    <x v="1"/>
    <x v="0"/>
    <x v="0"/>
    <x v="0"/>
    <s v="1/7/2008"/>
    <s v=""/>
    <x v="0"/>
    <x v="0"/>
    <x v="0"/>
    <x v="3"/>
    <x v="3"/>
    <x v="1"/>
    <x v="1"/>
    <s v="4.84"/>
    <x v="0"/>
    <x v="0"/>
    <s v="1/3/2019"/>
    <x v="0"/>
    <x v="3"/>
  </r>
  <r>
    <s v="Anderson, Carol "/>
    <n v="10069"/>
    <x v="0"/>
    <x v="2"/>
    <x v="1"/>
    <x v="1"/>
    <x v="0"/>
    <x v="1"/>
    <x v="0"/>
    <n v="50825"/>
    <x v="1"/>
    <x v="0"/>
    <s v="Production Technician I"/>
    <x v="0"/>
    <n v="2169"/>
    <s v="09/08/89"/>
    <x v="1"/>
    <x v="2"/>
    <x v="0"/>
    <x v="0"/>
    <x v="0"/>
    <s v="7/11/2011"/>
    <s v="9/6/2016"/>
    <x v="3"/>
    <x v="1"/>
    <x v="0"/>
    <x v="4"/>
    <x v="4"/>
    <x v="2"/>
    <x v="1"/>
    <s v="5.00"/>
    <x v="2"/>
    <x v="0"/>
    <s v="2/1/2016"/>
    <x v="0"/>
    <x v="4"/>
  </r>
  <r>
    <s v="Anderson, Linda  "/>
    <n v="10002"/>
    <x v="0"/>
    <x v="0"/>
    <x v="1"/>
    <x v="0"/>
    <x v="0"/>
    <x v="0"/>
    <x v="0"/>
    <n v="57568"/>
    <x v="0"/>
    <x v="0"/>
    <s v="Production Technician I"/>
    <x v="0"/>
    <n v="1844"/>
    <s v="05/22/77"/>
    <x v="1"/>
    <x v="0"/>
    <x v="0"/>
    <x v="0"/>
    <x v="0"/>
    <s v="1/9/2012"/>
    <s v=""/>
    <x v="0"/>
    <x v="0"/>
    <x v="0"/>
    <x v="5"/>
    <x v="5"/>
    <x v="0"/>
    <x v="0"/>
    <s v="5.00"/>
    <x v="0"/>
    <x v="0"/>
    <s v="1/7/2019"/>
    <x v="0"/>
    <x v="3"/>
  </r>
  <r>
    <s v="Andreola, Colby"/>
    <n v="10194"/>
    <x v="0"/>
    <x v="0"/>
    <x v="1"/>
    <x v="0"/>
    <x v="2"/>
    <x v="1"/>
    <x v="0"/>
    <n v="95660"/>
    <x v="0"/>
    <x v="3"/>
    <s v="Software Engineer"/>
    <x v="0"/>
    <n v="2110"/>
    <s v="05/24/79"/>
    <x v="1"/>
    <x v="0"/>
    <x v="0"/>
    <x v="0"/>
    <x v="0"/>
    <s v="11/10/2014"/>
    <s v=""/>
    <x v="0"/>
    <x v="0"/>
    <x v="2"/>
    <x v="6"/>
    <x v="6"/>
    <x v="0"/>
    <x v="1"/>
    <s v="3.04"/>
    <x v="1"/>
    <x v="2"/>
    <s v="1/2/2019"/>
    <x v="0"/>
    <x v="5"/>
  </r>
  <r>
    <s v="Athwal, Sam"/>
    <n v="10062"/>
    <x v="0"/>
    <x v="3"/>
    <x v="0"/>
    <x v="0"/>
    <x v="0"/>
    <x v="1"/>
    <x v="0"/>
    <n v="59365"/>
    <x v="0"/>
    <x v="0"/>
    <s v="Production Technician I"/>
    <x v="0"/>
    <n v="2199"/>
    <s v="02/18/83"/>
    <x v="0"/>
    <x v="3"/>
    <x v="0"/>
    <x v="0"/>
    <x v="0"/>
    <s v="9/30/2013"/>
    <s v=""/>
    <x v="0"/>
    <x v="0"/>
    <x v="0"/>
    <x v="7"/>
    <x v="7"/>
    <x v="3"/>
    <x v="1"/>
    <s v="5.00"/>
    <x v="2"/>
    <x v="0"/>
    <s v="2/25/2019"/>
    <x v="0"/>
    <x v="5"/>
  </r>
  <r>
    <s v="Bachiochi, Linda"/>
    <n v="10114"/>
    <x v="0"/>
    <x v="0"/>
    <x v="1"/>
    <x v="2"/>
    <x v="0"/>
    <x v="1"/>
    <x v="1"/>
    <n v="47837"/>
    <x v="0"/>
    <x v="0"/>
    <s v="Production Technician I"/>
    <x v="0"/>
    <n v="1902"/>
    <s v="02/11/70"/>
    <x v="1"/>
    <x v="0"/>
    <x v="0"/>
    <x v="0"/>
    <x v="1"/>
    <s v="7/6/2009"/>
    <s v=""/>
    <x v="0"/>
    <x v="0"/>
    <x v="0"/>
    <x v="8"/>
    <x v="8"/>
    <x v="4"/>
    <x v="1"/>
    <s v="4.46"/>
    <x v="1"/>
    <x v="0"/>
    <s v="1/25/2019"/>
    <x v="0"/>
    <x v="6"/>
  </r>
  <r>
    <s v="Bacong, Alejandro "/>
    <n v="10250"/>
    <x v="0"/>
    <x v="2"/>
    <x v="0"/>
    <x v="0"/>
    <x v="1"/>
    <x v="1"/>
    <x v="0"/>
    <n v="50178"/>
    <x v="0"/>
    <x v="4"/>
    <s v="IT Support"/>
    <x v="0"/>
    <n v="1886"/>
    <s v="01/07/88"/>
    <x v="0"/>
    <x v="2"/>
    <x v="0"/>
    <x v="0"/>
    <x v="0"/>
    <s v="1/5/2015"/>
    <s v=""/>
    <x v="0"/>
    <x v="0"/>
    <x v="1"/>
    <x v="9"/>
    <x v="9"/>
    <x v="1"/>
    <x v="1"/>
    <s v="5.00"/>
    <x v="0"/>
    <x v="1"/>
    <s v="2/18/2019"/>
    <x v="0"/>
    <x v="7"/>
  </r>
  <r>
    <s v="Baczenski, Rachael  "/>
    <n v="10252"/>
    <x v="1"/>
    <x v="1"/>
    <x v="1"/>
    <x v="1"/>
    <x v="0"/>
    <x v="1"/>
    <x v="1"/>
    <n v="54670"/>
    <x v="1"/>
    <x v="0"/>
    <s v="Production Technician I"/>
    <x v="0"/>
    <n v="1902"/>
    <s v="01/12/74"/>
    <x v="1"/>
    <x v="1"/>
    <x v="0"/>
    <x v="1"/>
    <x v="1"/>
    <s v="1/10/2011"/>
    <s v="1/12/2017"/>
    <x v="4"/>
    <x v="1"/>
    <x v="0"/>
    <x v="10"/>
    <x v="10"/>
    <x v="4"/>
    <x v="1"/>
    <s v="4.20"/>
    <x v="2"/>
    <x v="0"/>
    <s v="1/30/2016"/>
    <x v="0"/>
    <x v="8"/>
  </r>
  <r>
    <s v="Barbara, Thomas"/>
    <n v="10242"/>
    <x v="1"/>
    <x v="1"/>
    <x v="0"/>
    <x v="1"/>
    <x v="0"/>
    <x v="1"/>
    <x v="1"/>
    <n v="47211"/>
    <x v="1"/>
    <x v="0"/>
    <s v="Production Technician I"/>
    <x v="0"/>
    <n v="2062"/>
    <s v="02/21/74"/>
    <x v="0"/>
    <x v="1"/>
    <x v="0"/>
    <x v="1"/>
    <x v="1"/>
    <s v="4/2/2012"/>
    <s v="9/19/2016"/>
    <x v="5"/>
    <x v="1"/>
    <x v="0"/>
    <x v="2"/>
    <x v="2"/>
    <x v="4"/>
    <x v="1"/>
    <s v="4.20"/>
    <x v="1"/>
    <x v="0"/>
    <s v="5/6/2016"/>
    <x v="0"/>
    <x v="3"/>
  </r>
  <r>
    <s v="Barbossa, Hector"/>
    <n v="10012"/>
    <x v="0"/>
    <x v="2"/>
    <x v="0"/>
    <x v="0"/>
    <x v="1"/>
    <x v="0"/>
    <x v="1"/>
    <n v="92328"/>
    <x v="0"/>
    <x v="5"/>
    <s v="Data Analyst"/>
    <x v="1"/>
    <n v="78230"/>
    <s v="07/04/88"/>
    <x v="0"/>
    <x v="2"/>
    <x v="0"/>
    <x v="0"/>
    <x v="1"/>
    <s v="11/10/2014"/>
    <s v=""/>
    <x v="0"/>
    <x v="0"/>
    <x v="1"/>
    <x v="1"/>
    <x v="1"/>
    <x v="4"/>
    <x v="0"/>
    <s v="4.28"/>
    <x v="2"/>
    <x v="3"/>
    <s v="2/25/2019"/>
    <x v="0"/>
    <x v="9"/>
  </r>
  <r>
    <s v="Barone, Francesco  A"/>
    <n v="10265"/>
    <x v="0"/>
    <x v="0"/>
    <x v="0"/>
    <x v="0"/>
    <x v="0"/>
    <x v="1"/>
    <x v="0"/>
    <n v="58709"/>
    <x v="0"/>
    <x v="0"/>
    <s v="Production Technician I"/>
    <x v="0"/>
    <n v="1810"/>
    <s v="07/20/83"/>
    <x v="0"/>
    <x v="0"/>
    <x v="0"/>
    <x v="0"/>
    <x v="2"/>
    <s v="2/20/2012"/>
    <s v=""/>
    <x v="0"/>
    <x v="0"/>
    <x v="0"/>
    <x v="11"/>
    <x v="11"/>
    <x v="2"/>
    <x v="1"/>
    <s v="4.60"/>
    <x v="2"/>
    <x v="0"/>
    <s v="2/14/2019"/>
    <x v="0"/>
    <x v="10"/>
  </r>
  <r>
    <s v="Barton, Nader"/>
    <n v="10066"/>
    <x v="0"/>
    <x v="2"/>
    <x v="0"/>
    <x v="1"/>
    <x v="0"/>
    <x v="1"/>
    <x v="0"/>
    <n v="52505"/>
    <x v="1"/>
    <x v="0"/>
    <s v="Production Technician I"/>
    <x v="0"/>
    <n v="2747"/>
    <s v="07/15/77"/>
    <x v="0"/>
    <x v="2"/>
    <x v="0"/>
    <x v="0"/>
    <x v="0"/>
    <s v="9/24/2012"/>
    <s v="4/6/2017"/>
    <x v="4"/>
    <x v="1"/>
    <x v="0"/>
    <x v="0"/>
    <x v="0"/>
    <x v="5"/>
    <x v="1"/>
    <s v="5.00"/>
    <x v="0"/>
    <x v="0"/>
    <s v="3/2/2017"/>
    <x v="0"/>
    <x v="0"/>
  </r>
  <r>
    <s v="Bates, Norman"/>
    <n v="10061"/>
    <x v="0"/>
    <x v="0"/>
    <x v="0"/>
    <x v="3"/>
    <x v="0"/>
    <x v="1"/>
    <x v="0"/>
    <n v="57834"/>
    <x v="1"/>
    <x v="0"/>
    <s v="Production Technician I"/>
    <x v="0"/>
    <n v="2050"/>
    <s v="10/18/81"/>
    <x v="0"/>
    <x v="0"/>
    <x v="0"/>
    <x v="0"/>
    <x v="0"/>
    <s v="2/21/2011"/>
    <s v="8/4/2017"/>
    <x v="6"/>
    <x v="2"/>
    <x v="0"/>
    <x v="11"/>
    <x v="11"/>
    <x v="2"/>
    <x v="1"/>
    <s v="5.00"/>
    <x v="2"/>
    <x v="0"/>
    <s v="4/5/2017"/>
    <x v="0"/>
    <x v="11"/>
  </r>
  <r>
    <s v="Beak, Kimberly  "/>
    <n v="10023"/>
    <x v="1"/>
    <x v="1"/>
    <x v="1"/>
    <x v="4"/>
    <x v="0"/>
    <x v="0"/>
    <x v="0"/>
    <n v="70131"/>
    <x v="0"/>
    <x v="2"/>
    <s v="Production Technician II"/>
    <x v="0"/>
    <n v="2145"/>
    <s v="04/17/66"/>
    <x v="1"/>
    <x v="1"/>
    <x v="0"/>
    <x v="0"/>
    <x v="0"/>
    <s v="7/21/2016"/>
    <s v=""/>
    <x v="0"/>
    <x v="0"/>
    <x v="0"/>
    <x v="11"/>
    <x v="11"/>
    <x v="3"/>
    <x v="0"/>
    <s v="4.40"/>
    <x v="1"/>
    <x v="0"/>
    <s v="1/14/2019"/>
    <x v="0"/>
    <x v="7"/>
  </r>
  <r>
    <s v="Beatrice, Courtney "/>
    <n v="10055"/>
    <x v="0"/>
    <x v="0"/>
    <x v="1"/>
    <x v="0"/>
    <x v="0"/>
    <x v="1"/>
    <x v="0"/>
    <n v="59026"/>
    <x v="0"/>
    <x v="0"/>
    <s v="Production Technician I"/>
    <x v="0"/>
    <n v="1915"/>
    <s v="10/27/70"/>
    <x v="1"/>
    <x v="0"/>
    <x v="1"/>
    <x v="0"/>
    <x v="0"/>
    <s v="4/4/2011"/>
    <s v=""/>
    <x v="0"/>
    <x v="0"/>
    <x v="0"/>
    <x v="3"/>
    <x v="3"/>
    <x v="2"/>
    <x v="1"/>
    <s v="5.00"/>
    <x v="0"/>
    <x v="0"/>
    <s v="1/14/2019"/>
    <x v="0"/>
    <x v="8"/>
  </r>
  <r>
    <s v="Becker, Renee"/>
    <n v="10245"/>
    <x v="0"/>
    <x v="0"/>
    <x v="1"/>
    <x v="3"/>
    <x v="1"/>
    <x v="1"/>
    <x v="0"/>
    <n v="110000"/>
    <x v="1"/>
    <x v="6"/>
    <s v="Database Administrator"/>
    <x v="0"/>
    <n v="2026"/>
    <s v="04/04/86"/>
    <x v="1"/>
    <x v="0"/>
    <x v="0"/>
    <x v="1"/>
    <x v="0"/>
    <s v="7/7/2014"/>
    <s v="9/12/2015"/>
    <x v="7"/>
    <x v="2"/>
    <x v="1"/>
    <x v="1"/>
    <x v="1"/>
    <x v="2"/>
    <x v="1"/>
    <s v="4.50"/>
    <x v="2"/>
    <x v="3"/>
    <s v="1/15/2015"/>
    <x v="0"/>
    <x v="12"/>
  </r>
  <r>
    <s v="Becker, Scott"/>
    <n v="10277"/>
    <x v="0"/>
    <x v="0"/>
    <x v="0"/>
    <x v="2"/>
    <x v="0"/>
    <x v="1"/>
    <x v="0"/>
    <n v="53250"/>
    <x v="0"/>
    <x v="0"/>
    <s v="Production Technician I"/>
    <x v="0"/>
    <n v="2452"/>
    <s v="04/06/79"/>
    <x v="0"/>
    <x v="0"/>
    <x v="0"/>
    <x v="0"/>
    <x v="3"/>
    <s v="7/8/2013"/>
    <s v=""/>
    <x v="0"/>
    <x v="0"/>
    <x v="0"/>
    <x v="4"/>
    <x v="12"/>
    <x v="0"/>
    <x v="1"/>
    <s v="4.20"/>
    <x v="2"/>
    <x v="0"/>
    <s v="1/11/2019"/>
    <x v="0"/>
    <x v="13"/>
  </r>
  <r>
    <s v="Bernstein, Sean"/>
    <n v="10046"/>
    <x v="0"/>
    <x v="0"/>
    <x v="0"/>
    <x v="0"/>
    <x v="0"/>
    <x v="1"/>
    <x v="0"/>
    <n v="51044"/>
    <x v="0"/>
    <x v="0"/>
    <s v="Production Technician I"/>
    <x v="0"/>
    <n v="2072"/>
    <s v="12/22/70"/>
    <x v="0"/>
    <x v="0"/>
    <x v="0"/>
    <x v="1"/>
    <x v="0"/>
    <s v="4/2/2012"/>
    <s v=""/>
    <x v="0"/>
    <x v="0"/>
    <x v="0"/>
    <x v="5"/>
    <x v="5"/>
    <x v="2"/>
    <x v="1"/>
    <s v="5.00"/>
    <x v="1"/>
    <x v="0"/>
    <s v="1/14/2019"/>
    <x v="0"/>
    <x v="13"/>
  </r>
  <r>
    <s v="Biden, Lowan  M"/>
    <n v="10226"/>
    <x v="0"/>
    <x v="2"/>
    <x v="1"/>
    <x v="0"/>
    <x v="0"/>
    <x v="1"/>
    <x v="0"/>
    <n v="64919"/>
    <x v="0"/>
    <x v="0"/>
    <s v="Production Technician I"/>
    <x v="0"/>
    <n v="2027"/>
    <s v="12/27/58"/>
    <x v="1"/>
    <x v="2"/>
    <x v="0"/>
    <x v="0"/>
    <x v="3"/>
    <s v="8/19/2013"/>
    <s v=""/>
    <x v="0"/>
    <x v="0"/>
    <x v="0"/>
    <x v="7"/>
    <x v="7"/>
    <x v="1"/>
    <x v="1"/>
    <s v="4.20"/>
    <x v="1"/>
    <x v="0"/>
    <s v="1/10/2019"/>
    <x v="0"/>
    <x v="4"/>
  </r>
  <r>
    <s v="Billis, Helen"/>
    <n v="10003"/>
    <x v="1"/>
    <x v="1"/>
    <x v="1"/>
    <x v="0"/>
    <x v="0"/>
    <x v="0"/>
    <x v="0"/>
    <n v="62910"/>
    <x v="0"/>
    <x v="0"/>
    <s v="Production Technician I"/>
    <x v="0"/>
    <n v="2031"/>
    <s v="09/01/89"/>
    <x v="1"/>
    <x v="1"/>
    <x v="0"/>
    <x v="0"/>
    <x v="0"/>
    <s v="7/7/2014"/>
    <s v=""/>
    <x v="0"/>
    <x v="0"/>
    <x v="0"/>
    <x v="8"/>
    <x v="8"/>
    <x v="1"/>
    <x v="0"/>
    <s v="5.00"/>
    <x v="1"/>
    <x v="0"/>
    <s v="2/27/2019"/>
    <x v="0"/>
    <x v="5"/>
  </r>
  <r>
    <s v="Blount, Dianna"/>
    <n v="10294"/>
    <x v="0"/>
    <x v="0"/>
    <x v="1"/>
    <x v="0"/>
    <x v="0"/>
    <x v="2"/>
    <x v="0"/>
    <n v="66441"/>
    <x v="0"/>
    <x v="2"/>
    <s v="Production Technician II"/>
    <x v="0"/>
    <n v="2171"/>
    <s v="09/21/90"/>
    <x v="1"/>
    <x v="0"/>
    <x v="0"/>
    <x v="0"/>
    <x v="0"/>
    <s v="4/4/2011"/>
    <s v=""/>
    <x v="0"/>
    <x v="0"/>
    <x v="0"/>
    <x v="0"/>
    <x v="0"/>
    <x v="6"/>
    <x v="2"/>
    <s v="2.00"/>
    <x v="1"/>
    <x v="0"/>
    <s v="2/27/2019"/>
    <x v="1"/>
    <x v="2"/>
  </r>
  <r>
    <s v="Bondwell, Betsy"/>
    <n v="10267"/>
    <x v="0"/>
    <x v="0"/>
    <x v="1"/>
    <x v="1"/>
    <x v="0"/>
    <x v="1"/>
    <x v="0"/>
    <n v="57815"/>
    <x v="1"/>
    <x v="2"/>
    <s v="Production Technician II"/>
    <x v="0"/>
    <n v="2210"/>
    <s v="01/16/67"/>
    <x v="1"/>
    <x v="0"/>
    <x v="0"/>
    <x v="0"/>
    <x v="0"/>
    <s v="1/10/2011"/>
    <s v="4/4/2014"/>
    <x v="1"/>
    <x v="1"/>
    <x v="0"/>
    <x v="3"/>
    <x v="3"/>
    <x v="2"/>
    <x v="1"/>
    <s v="4.80"/>
    <x v="0"/>
    <x v="0"/>
    <s v="3/4/2014"/>
    <x v="0"/>
    <x v="14"/>
  </r>
  <r>
    <s v="Booth, Frank"/>
    <n v="10199"/>
    <x v="0"/>
    <x v="0"/>
    <x v="0"/>
    <x v="3"/>
    <x v="1"/>
    <x v="1"/>
    <x v="0"/>
    <n v="103613"/>
    <x v="1"/>
    <x v="7"/>
    <s v="Enterprise Architect"/>
    <x v="2"/>
    <n v="6033"/>
    <s v="07/30/64"/>
    <x v="0"/>
    <x v="0"/>
    <x v="0"/>
    <x v="0"/>
    <x v="1"/>
    <s v="2/17/2014"/>
    <s v="2/19/2016"/>
    <x v="8"/>
    <x v="2"/>
    <x v="1"/>
    <x v="1"/>
    <x v="1"/>
    <x v="0"/>
    <x v="1"/>
    <s v="3.50"/>
    <x v="0"/>
    <x v="4"/>
    <s v="1/10/2016"/>
    <x v="0"/>
    <x v="4"/>
  </r>
  <r>
    <s v="Boutwell, Bonalyn"/>
    <n v="10081"/>
    <x v="1"/>
    <x v="1"/>
    <x v="1"/>
    <x v="0"/>
    <x v="3"/>
    <x v="1"/>
    <x v="1"/>
    <n v="106367"/>
    <x v="0"/>
    <x v="8"/>
    <s v="Sr. Accountant"/>
    <x v="0"/>
    <n v="2468"/>
    <s v="04/04/87"/>
    <x v="1"/>
    <x v="1"/>
    <x v="0"/>
    <x v="0"/>
    <x v="1"/>
    <s v="2/16/2015"/>
    <s v=""/>
    <x v="0"/>
    <x v="0"/>
    <x v="3"/>
    <x v="12"/>
    <x v="13"/>
    <x v="4"/>
    <x v="1"/>
    <s v="5.00"/>
    <x v="2"/>
    <x v="5"/>
    <s v="2/18/2019"/>
    <x v="0"/>
    <x v="6"/>
  </r>
  <r>
    <s v="Bozzi, Charles"/>
    <n v="10175"/>
    <x v="0"/>
    <x v="0"/>
    <x v="0"/>
    <x v="1"/>
    <x v="0"/>
    <x v="1"/>
    <x v="0"/>
    <n v="74312"/>
    <x v="1"/>
    <x v="9"/>
    <s v="Production Manager"/>
    <x v="0"/>
    <n v="1901"/>
    <s v="03/10/70"/>
    <x v="0"/>
    <x v="0"/>
    <x v="0"/>
    <x v="0"/>
    <x v="3"/>
    <s v="9/30/2013"/>
    <s v="8/7/2014"/>
    <x v="9"/>
    <x v="1"/>
    <x v="0"/>
    <x v="13"/>
    <x v="14"/>
    <x v="1"/>
    <x v="1"/>
    <s v="3.39"/>
    <x v="1"/>
    <x v="0"/>
    <s v="2/20/2014"/>
    <x v="0"/>
    <x v="15"/>
  </r>
  <r>
    <s v="Brill, Donna"/>
    <n v="10177"/>
    <x v="1"/>
    <x v="1"/>
    <x v="1"/>
    <x v="1"/>
    <x v="0"/>
    <x v="1"/>
    <x v="0"/>
    <n v="53492"/>
    <x v="1"/>
    <x v="0"/>
    <s v="Production Technician I"/>
    <x v="0"/>
    <n v="1701"/>
    <s v="08/24/90"/>
    <x v="1"/>
    <x v="1"/>
    <x v="0"/>
    <x v="0"/>
    <x v="0"/>
    <s v="4/2/2012"/>
    <s v="6/15/2013"/>
    <x v="4"/>
    <x v="1"/>
    <x v="0"/>
    <x v="10"/>
    <x v="10"/>
    <x v="2"/>
    <x v="1"/>
    <s v="3.35"/>
    <x v="2"/>
    <x v="0"/>
    <s v="3/4/2013"/>
    <x v="0"/>
    <x v="16"/>
  </r>
  <r>
    <s v="Brown, Mia"/>
    <n v="10238"/>
    <x v="1"/>
    <x v="1"/>
    <x v="1"/>
    <x v="0"/>
    <x v="3"/>
    <x v="1"/>
    <x v="1"/>
    <n v="63000"/>
    <x v="0"/>
    <x v="10"/>
    <s v="Accountant I"/>
    <x v="0"/>
    <n v="1450"/>
    <s v="11/24/87"/>
    <x v="1"/>
    <x v="1"/>
    <x v="0"/>
    <x v="0"/>
    <x v="1"/>
    <s v="10/27/2008"/>
    <s v=""/>
    <x v="0"/>
    <x v="0"/>
    <x v="3"/>
    <x v="12"/>
    <x v="15"/>
    <x v="4"/>
    <x v="1"/>
    <s v="4.50"/>
    <x v="3"/>
    <x v="1"/>
    <s v="1/15/2019"/>
    <x v="0"/>
    <x v="15"/>
  </r>
  <r>
    <s v="Buccheri, Joseph  "/>
    <n v="10184"/>
    <x v="0"/>
    <x v="0"/>
    <x v="0"/>
    <x v="0"/>
    <x v="0"/>
    <x v="1"/>
    <x v="0"/>
    <n v="65288"/>
    <x v="0"/>
    <x v="2"/>
    <s v="Production Technician II"/>
    <x v="0"/>
    <n v="1013"/>
    <s v="07/28/83"/>
    <x v="0"/>
    <x v="0"/>
    <x v="0"/>
    <x v="0"/>
    <x v="0"/>
    <s v="9/29/2014"/>
    <s v=""/>
    <x v="0"/>
    <x v="0"/>
    <x v="0"/>
    <x v="4"/>
    <x v="12"/>
    <x v="2"/>
    <x v="1"/>
    <s v="3.19"/>
    <x v="1"/>
    <x v="0"/>
    <s v="2/1/2019"/>
    <x v="0"/>
    <x v="9"/>
  </r>
  <r>
    <s v="Bugali, Josephine "/>
    <n v="10203"/>
    <x v="0"/>
    <x v="4"/>
    <x v="1"/>
    <x v="2"/>
    <x v="0"/>
    <x v="1"/>
    <x v="1"/>
    <n v="64375"/>
    <x v="0"/>
    <x v="0"/>
    <s v="Production Technician I"/>
    <x v="0"/>
    <n v="2043"/>
    <s v="10/30/69"/>
    <x v="1"/>
    <x v="4"/>
    <x v="0"/>
    <x v="0"/>
    <x v="1"/>
    <s v="11/11/2013"/>
    <s v=""/>
    <x v="0"/>
    <x v="0"/>
    <x v="0"/>
    <x v="2"/>
    <x v="2"/>
    <x v="4"/>
    <x v="1"/>
    <s v="3.50"/>
    <x v="0"/>
    <x v="0"/>
    <s v="1/21/2019"/>
    <x v="0"/>
    <x v="1"/>
  </r>
  <r>
    <s v="Bunbury, Jessica"/>
    <n v="10188"/>
    <x v="1"/>
    <x v="1"/>
    <x v="1"/>
    <x v="1"/>
    <x v="4"/>
    <x v="1"/>
    <x v="0"/>
    <n v="74326"/>
    <x v="1"/>
    <x v="11"/>
    <s v="Area Sales Manager"/>
    <x v="3"/>
    <n v="21851"/>
    <s v="06/01/64"/>
    <x v="1"/>
    <x v="1"/>
    <x v="1"/>
    <x v="0"/>
    <x v="1"/>
    <s v="8/15/2011"/>
    <s v="8/2/2014"/>
    <x v="4"/>
    <x v="1"/>
    <x v="4"/>
    <x v="14"/>
    <x v="16"/>
    <x v="2"/>
    <x v="1"/>
    <s v="3.14"/>
    <x v="0"/>
    <x v="0"/>
    <s v="2/10/2013"/>
    <x v="2"/>
    <x v="5"/>
  </r>
  <r>
    <s v="Burke, Joelle"/>
    <n v="10107"/>
    <x v="0"/>
    <x v="0"/>
    <x v="1"/>
    <x v="0"/>
    <x v="0"/>
    <x v="1"/>
    <x v="0"/>
    <n v="63763"/>
    <x v="0"/>
    <x v="2"/>
    <s v="Production Technician II"/>
    <x v="0"/>
    <n v="2148"/>
    <s v="03/02/80"/>
    <x v="1"/>
    <x v="0"/>
    <x v="0"/>
    <x v="0"/>
    <x v="1"/>
    <s v="3/5/2012"/>
    <s v=""/>
    <x v="0"/>
    <x v="0"/>
    <x v="0"/>
    <x v="5"/>
    <x v="5"/>
    <x v="3"/>
    <x v="1"/>
    <s v="4.51"/>
    <x v="2"/>
    <x v="0"/>
    <s v="2/21/2019"/>
    <x v="0"/>
    <x v="2"/>
  </r>
  <r>
    <s v="Burkett, Benjamin "/>
    <n v="10181"/>
    <x v="1"/>
    <x v="1"/>
    <x v="0"/>
    <x v="0"/>
    <x v="0"/>
    <x v="1"/>
    <x v="0"/>
    <n v="62162"/>
    <x v="0"/>
    <x v="2"/>
    <s v="Production Technician II"/>
    <x v="0"/>
    <n v="1890"/>
    <s v="08/19/77"/>
    <x v="0"/>
    <x v="1"/>
    <x v="0"/>
    <x v="0"/>
    <x v="0"/>
    <s v="4/4/2011"/>
    <s v=""/>
    <x v="0"/>
    <x v="0"/>
    <x v="0"/>
    <x v="7"/>
    <x v="7"/>
    <x v="1"/>
    <x v="1"/>
    <s v="3.25"/>
    <x v="0"/>
    <x v="0"/>
    <s v="1/14/2019"/>
    <x v="0"/>
    <x v="3"/>
  </r>
  <r>
    <s v="Cady, Max "/>
    <n v="10150"/>
    <x v="0"/>
    <x v="0"/>
    <x v="0"/>
    <x v="0"/>
    <x v="2"/>
    <x v="1"/>
    <x v="0"/>
    <n v="77692"/>
    <x v="0"/>
    <x v="12"/>
    <s v="Software Engineering Manager"/>
    <x v="0"/>
    <n v="2184"/>
    <s v="11/22/66"/>
    <x v="0"/>
    <x v="0"/>
    <x v="0"/>
    <x v="0"/>
    <x v="0"/>
    <s v="8/15/2011"/>
    <s v=""/>
    <x v="0"/>
    <x v="0"/>
    <x v="2"/>
    <x v="15"/>
    <x v="17"/>
    <x v="2"/>
    <x v="1"/>
    <s v="3.84"/>
    <x v="1"/>
    <x v="3"/>
    <s v="1/21/2019"/>
    <x v="0"/>
    <x v="6"/>
  </r>
  <r>
    <s v="Candie, Calvin"/>
    <n v="10001"/>
    <x v="0"/>
    <x v="0"/>
    <x v="0"/>
    <x v="0"/>
    <x v="0"/>
    <x v="0"/>
    <x v="0"/>
    <n v="72640"/>
    <x v="0"/>
    <x v="9"/>
    <s v="Production Manager"/>
    <x v="0"/>
    <n v="2169"/>
    <s v="08/09/83"/>
    <x v="0"/>
    <x v="0"/>
    <x v="0"/>
    <x v="0"/>
    <x v="0"/>
    <s v="1/28/2016"/>
    <s v=""/>
    <x v="0"/>
    <x v="0"/>
    <x v="0"/>
    <x v="13"/>
    <x v="14"/>
    <x v="1"/>
    <x v="0"/>
    <s v="5.00"/>
    <x v="1"/>
    <x v="0"/>
    <s v="2/22/2019"/>
    <x v="0"/>
    <x v="15"/>
  </r>
  <r>
    <s v="Carabbio, Judith"/>
    <n v="10085"/>
    <x v="0"/>
    <x v="0"/>
    <x v="1"/>
    <x v="0"/>
    <x v="2"/>
    <x v="1"/>
    <x v="0"/>
    <n v="93396"/>
    <x v="0"/>
    <x v="3"/>
    <s v="Software Engineer"/>
    <x v="0"/>
    <n v="2132"/>
    <s v="04/05/87"/>
    <x v="1"/>
    <x v="0"/>
    <x v="0"/>
    <x v="0"/>
    <x v="0"/>
    <s v="11/11/2013"/>
    <s v=""/>
    <x v="0"/>
    <x v="0"/>
    <x v="2"/>
    <x v="6"/>
    <x v="6"/>
    <x v="1"/>
    <x v="1"/>
    <s v="4.96"/>
    <x v="2"/>
    <x v="1"/>
    <s v="1/30/2019"/>
    <x v="0"/>
    <x v="2"/>
  </r>
  <r>
    <s v="Carey, Michael  "/>
    <n v="10115"/>
    <x v="0"/>
    <x v="0"/>
    <x v="0"/>
    <x v="0"/>
    <x v="0"/>
    <x v="1"/>
    <x v="0"/>
    <n v="52846"/>
    <x v="0"/>
    <x v="0"/>
    <s v="Production Technician I"/>
    <x v="0"/>
    <n v="1701"/>
    <s v="02/02/83"/>
    <x v="0"/>
    <x v="0"/>
    <x v="0"/>
    <x v="0"/>
    <x v="1"/>
    <s v="3/31/2014"/>
    <s v=""/>
    <x v="0"/>
    <x v="0"/>
    <x v="0"/>
    <x v="11"/>
    <x v="11"/>
    <x v="0"/>
    <x v="1"/>
    <s v="4.43"/>
    <x v="1"/>
    <x v="0"/>
    <s v="2/1/2019"/>
    <x v="0"/>
    <x v="15"/>
  </r>
  <r>
    <s v="Carr, Claudia  N"/>
    <n v="10082"/>
    <x v="0"/>
    <x v="0"/>
    <x v="1"/>
    <x v="4"/>
    <x v="1"/>
    <x v="1"/>
    <x v="0"/>
    <n v="100031"/>
    <x v="0"/>
    <x v="1"/>
    <s v="Sr. DBA"/>
    <x v="0"/>
    <n v="1886"/>
    <s v="06/06/86"/>
    <x v="1"/>
    <x v="0"/>
    <x v="0"/>
    <x v="0"/>
    <x v="1"/>
    <s v="6/30/2016"/>
    <s v=""/>
    <x v="0"/>
    <x v="0"/>
    <x v="1"/>
    <x v="1"/>
    <x v="1"/>
    <x v="0"/>
    <x v="1"/>
    <s v="5.00"/>
    <x v="0"/>
    <x v="1"/>
    <s v="2/18/2019"/>
    <x v="0"/>
    <x v="10"/>
  </r>
  <r>
    <s v="Carter, Michelle "/>
    <n v="10040"/>
    <x v="0"/>
    <x v="0"/>
    <x v="1"/>
    <x v="0"/>
    <x v="4"/>
    <x v="1"/>
    <x v="0"/>
    <n v="71860"/>
    <x v="0"/>
    <x v="11"/>
    <s v="Area Sales Manager"/>
    <x v="4"/>
    <n v="5664"/>
    <s v="05/15/63"/>
    <x v="1"/>
    <x v="0"/>
    <x v="0"/>
    <x v="0"/>
    <x v="0"/>
    <s v="8/18/2014"/>
    <s v=""/>
    <x v="0"/>
    <x v="0"/>
    <x v="4"/>
    <x v="14"/>
    <x v="16"/>
    <x v="1"/>
    <x v="1"/>
    <s v="5.00"/>
    <x v="0"/>
    <x v="0"/>
    <s v="1/21/2019"/>
    <x v="0"/>
    <x v="10"/>
  </r>
  <r>
    <s v="Chace, Beatrice "/>
    <n v="10067"/>
    <x v="0"/>
    <x v="0"/>
    <x v="1"/>
    <x v="0"/>
    <x v="0"/>
    <x v="1"/>
    <x v="0"/>
    <n v="61656"/>
    <x v="0"/>
    <x v="0"/>
    <s v="Production Technician I"/>
    <x v="0"/>
    <n v="2763"/>
    <s v="01/02/51"/>
    <x v="1"/>
    <x v="0"/>
    <x v="0"/>
    <x v="0"/>
    <x v="0"/>
    <s v="9/29/2014"/>
    <s v=""/>
    <x v="0"/>
    <x v="0"/>
    <x v="0"/>
    <x v="0"/>
    <x v="0"/>
    <x v="2"/>
    <x v="1"/>
    <s v="5.00"/>
    <x v="2"/>
    <x v="0"/>
    <s v="2/12/2019"/>
    <x v="0"/>
    <x v="17"/>
  </r>
  <r>
    <s v="Champaigne, Brian"/>
    <n v="10108"/>
    <x v="1"/>
    <x v="1"/>
    <x v="0"/>
    <x v="0"/>
    <x v="1"/>
    <x v="1"/>
    <x v="0"/>
    <n v="110929"/>
    <x v="0"/>
    <x v="13"/>
    <s v="BI Director"/>
    <x v="0"/>
    <n v="2045"/>
    <s v="02/09/72"/>
    <x v="0"/>
    <x v="1"/>
    <x v="0"/>
    <x v="0"/>
    <x v="0"/>
    <s v="9/6/2016"/>
    <s v=""/>
    <x v="0"/>
    <x v="0"/>
    <x v="1"/>
    <x v="15"/>
    <x v="17"/>
    <x v="1"/>
    <x v="1"/>
    <s v="4.50"/>
    <x v="0"/>
    <x v="4"/>
    <s v="1/15/2019"/>
    <x v="0"/>
    <x v="12"/>
  </r>
  <r>
    <s v="Chan, Lin"/>
    <n v="10210"/>
    <x v="0"/>
    <x v="0"/>
    <x v="1"/>
    <x v="0"/>
    <x v="0"/>
    <x v="1"/>
    <x v="0"/>
    <n v="54237"/>
    <x v="0"/>
    <x v="0"/>
    <s v="Production Technician I"/>
    <x v="0"/>
    <n v="2170"/>
    <s v="02/12/79"/>
    <x v="1"/>
    <x v="0"/>
    <x v="0"/>
    <x v="0"/>
    <x v="0"/>
    <s v="5/12/2014"/>
    <s v=""/>
    <x v="0"/>
    <x v="0"/>
    <x v="0"/>
    <x v="3"/>
    <x v="3"/>
    <x v="1"/>
    <x v="1"/>
    <s v="3.30"/>
    <x v="2"/>
    <x v="0"/>
    <s v="2/19/2019"/>
    <x v="0"/>
    <x v="17"/>
  </r>
  <r>
    <s v="Chang, Donovan  E"/>
    <n v="10154"/>
    <x v="0"/>
    <x v="0"/>
    <x v="0"/>
    <x v="0"/>
    <x v="0"/>
    <x v="1"/>
    <x v="0"/>
    <n v="60380"/>
    <x v="0"/>
    <x v="0"/>
    <s v="Production Technician I"/>
    <x v="0"/>
    <n v="1845"/>
    <s v="08/24/83"/>
    <x v="0"/>
    <x v="0"/>
    <x v="0"/>
    <x v="0"/>
    <x v="0"/>
    <s v="7/8/2013"/>
    <s v=""/>
    <x v="0"/>
    <x v="0"/>
    <x v="0"/>
    <x v="4"/>
    <x v="12"/>
    <x v="0"/>
    <x v="1"/>
    <s v="3.80"/>
    <x v="0"/>
    <x v="0"/>
    <s v="1/14/2019"/>
    <x v="0"/>
    <x v="6"/>
  </r>
  <r>
    <s v="Chigurh, Anton"/>
    <n v="10200"/>
    <x v="0"/>
    <x v="0"/>
    <x v="0"/>
    <x v="0"/>
    <x v="4"/>
    <x v="1"/>
    <x v="0"/>
    <n v="66808"/>
    <x v="0"/>
    <x v="11"/>
    <s v="Area Sales Manager"/>
    <x v="1"/>
    <n v="78207"/>
    <s v="06/11/70"/>
    <x v="0"/>
    <x v="0"/>
    <x v="1"/>
    <x v="0"/>
    <x v="1"/>
    <s v="5/14/2012"/>
    <s v=""/>
    <x v="0"/>
    <x v="0"/>
    <x v="4"/>
    <x v="16"/>
    <x v="18"/>
    <x v="3"/>
    <x v="1"/>
    <s v="3.00"/>
    <x v="0"/>
    <x v="0"/>
    <s v="1/19/2019"/>
    <x v="0"/>
    <x v="1"/>
  </r>
  <r>
    <s v="Chivukula, Enola"/>
    <n v="10240"/>
    <x v="0"/>
    <x v="0"/>
    <x v="1"/>
    <x v="1"/>
    <x v="0"/>
    <x v="1"/>
    <x v="0"/>
    <n v="64786"/>
    <x v="1"/>
    <x v="0"/>
    <s v="Production Technician I"/>
    <x v="0"/>
    <n v="1775"/>
    <s v="08/27/83"/>
    <x v="1"/>
    <x v="0"/>
    <x v="0"/>
    <x v="0"/>
    <x v="0"/>
    <s v="6/27/2011"/>
    <s v="11/15/2015"/>
    <x v="10"/>
    <x v="1"/>
    <x v="0"/>
    <x v="5"/>
    <x v="5"/>
    <x v="1"/>
    <x v="1"/>
    <s v="4.30"/>
    <x v="2"/>
    <x v="0"/>
    <s v="3/10/2015"/>
    <x v="0"/>
    <x v="2"/>
  </r>
  <r>
    <s v="Cierpiszewski, Caroline  "/>
    <n v="10168"/>
    <x v="0"/>
    <x v="0"/>
    <x v="1"/>
    <x v="0"/>
    <x v="0"/>
    <x v="1"/>
    <x v="0"/>
    <n v="64816"/>
    <x v="0"/>
    <x v="0"/>
    <s v="Production Technician I"/>
    <x v="0"/>
    <n v="2044"/>
    <s v="05/31/88"/>
    <x v="1"/>
    <x v="0"/>
    <x v="2"/>
    <x v="0"/>
    <x v="1"/>
    <s v="10/3/2011"/>
    <s v=""/>
    <x v="0"/>
    <x v="0"/>
    <x v="0"/>
    <x v="7"/>
    <x v="7"/>
    <x v="1"/>
    <x v="1"/>
    <s v="3.58"/>
    <x v="0"/>
    <x v="0"/>
    <s v="1/30/2019"/>
    <x v="0"/>
    <x v="2"/>
  </r>
  <r>
    <s v="Clayton, Rick"/>
    <n v="10220"/>
    <x v="0"/>
    <x v="0"/>
    <x v="0"/>
    <x v="0"/>
    <x v="1"/>
    <x v="1"/>
    <x v="0"/>
    <n v="68678"/>
    <x v="0"/>
    <x v="4"/>
    <s v="IT Support"/>
    <x v="0"/>
    <n v="2170"/>
    <s v="09/05/85"/>
    <x v="0"/>
    <x v="0"/>
    <x v="0"/>
    <x v="0"/>
    <x v="0"/>
    <s v="9/5/2012"/>
    <s v=""/>
    <x v="0"/>
    <x v="0"/>
    <x v="1"/>
    <x v="17"/>
    <x v="19"/>
    <x v="1"/>
    <x v="1"/>
    <s v="4.70"/>
    <x v="1"/>
    <x v="1"/>
    <s v="2/27/2019"/>
    <x v="0"/>
    <x v="4"/>
  </r>
  <r>
    <s v="Cloninger, Jennifer"/>
    <n v="10275"/>
    <x v="1"/>
    <x v="1"/>
    <x v="1"/>
    <x v="1"/>
    <x v="0"/>
    <x v="1"/>
    <x v="0"/>
    <n v="64066"/>
    <x v="1"/>
    <x v="2"/>
    <s v="Production Technician II"/>
    <x v="0"/>
    <n v="1752"/>
    <s v="08/31/81"/>
    <x v="1"/>
    <x v="1"/>
    <x v="0"/>
    <x v="0"/>
    <x v="0"/>
    <s v="5/16/2011"/>
    <s v="1/7/2013"/>
    <x v="5"/>
    <x v="1"/>
    <x v="0"/>
    <x v="8"/>
    <x v="8"/>
    <x v="2"/>
    <x v="1"/>
    <s v="4.20"/>
    <x v="0"/>
    <x v="0"/>
    <s v="5/3/2012"/>
    <x v="0"/>
    <x v="9"/>
  </r>
  <r>
    <s v="Close, Phil"/>
    <n v="10269"/>
    <x v="1"/>
    <x v="1"/>
    <x v="0"/>
    <x v="1"/>
    <x v="0"/>
    <x v="1"/>
    <x v="0"/>
    <n v="59369"/>
    <x v="1"/>
    <x v="2"/>
    <s v="Production Technician II"/>
    <x v="0"/>
    <n v="2169"/>
    <s v="11/25/78"/>
    <x v="0"/>
    <x v="1"/>
    <x v="0"/>
    <x v="0"/>
    <x v="0"/>
    <s v="8/30/2010"/>
    <s v="9/26/2011"/>
    <x v="1"/>
    <x v="1"/>
    <x v="0"/>
    <x v="10"/>
    <x v="10"/>
    <x v="1"/>
    <x v="1"/>
    <s v="4.20"/>
    <x v="2"/>
    <x v="0"/>
    <s v="5/4/2011"/>
    <x v="0"/>
    <x v="16"/>
  </r>
  <r>
    <s v="Clukey, Elijian"/>
    <n v="10029"/>
    <x v="1"/>
    <x v="1"/>
    <x v="0"/>
    <x v="4"/>
    <x v="0"/>
    <x v="0"/>
    <x v="0"/>
    <n v="50373"/>
    <x v="0"/>
    <x v="0"/>
    <s v="Production Technician I"/>
    <x v="0"/>
    <n v="2134"/>
    <s v="08/26/80"/>
    <x v="0"/>
    <x v="1"/>
    <x v="0"/>
    <x v="0"/>
    <x v="0"/>
    <s v="7/6/2016"/>
    <s v=""/>
    <x v="0"/>
    <x v="0"/>
    <x v="0"/>
    <x v="8"/>
    <x v="8"/>
    <x v="3"/>
    <x v="0"/>
    <s v="4.10"/>
    <x v="2"/>
    <x v="0"/>
    <s v="2/28/2019"/>
    <x v="0"/>
    <x v="14"/>
  </r>
  <r>
    <s v="Cockel, James"/>
    <n v="10261"/>
    <x v="0"/>
    <x v="0"/>
    <x v="0"/>
    <x v="0"/>
    <x v="0"/>
    <x v="1"/>
    <x v="0"/>
    <n v="63108"/>
    <x v="0"/>
    <x v="0"/>
    <s v="Production Technician I"/>
    <x v="0"/>
    <n v="2452"/>
    <s v="09/08/77"/>
    <x v="0"/>
    <x v="0"/>
    <x v="0"/>
    <x v="0"/>
    <x v="0"/>
    <s v="7/8/2013"/>
    <s v=""/>
    <x v="0"/>
    <x v="0"/>
    <x v="0"/>
    <x v="10"/>
    <x v="10"/>
    <x v="3"/>
    <x v="1"/>
    <s v="4.40"/>
    <x v="0"/>
    <x v="0"/>
    <s v="1/14/2019"/>
    <x v="0"/>
    <x v="2"/>
  </r>
  <r>
    <s v="Cole, Spencer"/>
    <n v="10292"/>
    <x v="0"/>
    <x v="0"/>
    <x v="0"/>
    <x v="3"/>
    <x v="0"/>
    <x v="2"/>
    <x v="0"/>
    <n v="59144"/>
    <x v="1"/>
    <x v="0"/>
    <s v="Production Technician I"/>
    <x v="0"/>
    <n v="1880"/>
    <s v="08/12/79"/>
    <x v="0"/>
    <x v="0"/>
    <x v="0"/>
    <x v="0"/>
    <x v="1"/>
    <s v="7/11/2011"/>
    <s v="9/23/2016"/>
    <x v="7"/>
    <x v="2"/>
    <x v="0"/>
    <x v="2"/>
    <x v="2"/>
    <x v="0"/>
    <x v="2"/>
    <s v="2.00"/>
    <x v="1"/>
    <x v="0"/>
    <s v="5/1/2016"/>
    <x v="3"/>
    <x v="7"/>
  </r>
  <r>
    <s v="Corleone, Michael"/>
    <n v="10282"/>
    <x v="0"/>
    <x v="2"/>
    <x v="0"/>
    <x v="0"/>
    <x v="0"/>
    <x v="2"/>
    <x v="0"/>
    <n v="68051"/>
    <x v="0"/>
    <x v="9"/>
    <s v="Production Manager"/>
    <x v="0"/>
    <n v="1803"/>
    <s v="12/17/75"/>
    <x v="0"/>
    <x v="2"/>
    <x v="0"/>
    <x v="0"/>
    <x v="0"/>
    <s v="7/20/2010"/>
    <s v=""/>
    <x v="0"/>
    <x v="0"/>
    <x v="0"/>
    <x v="13"/>
    <x v="14"/>
    <x v="6"/>
    <x v="2"/>
    <s v="4.13"/>
    <x v="3"/>
    <x v="0"/>
    <s v="1/14/2019"/>
    <x v="4"/>
    <x v="2"/>
  </r>
  <r>
    <s v="Corleone, Vito"/>
    <n v="10019"/>
    <x v="0"/>
    <x v="0"/>
    <x v="0"/>
    <x v="0"/>
    <x v="0"/>
    <x v="0"/>
    <x v="0"/>
    <n v="170500"/>
    <x v="0"/>
    <x v="14"/>
    <s v="Director of Operations"/>
    <x v="0"/>
    <n v="2030"/>
    <s v="03/19/83"/>
    <x v="0"/>
    <x v="0"/>
    <x v="0"/>
    <x v="0"/>
    <x v="1"/>
    <s v="1/5/2009"/>
    <s v=""/>
    <x v="0"/>
    <x v="0"/>
    <x v="0"/>
    <x v="13"/>
    <x v="14"/>
    <x v="1"/>
    <x v="0"/>
    <s v="3.70"/>
    <x v="0"/>
    <x v="0"/>
    <s v="2/4/2019"/>
    <x v="0"/>
    <x v="3"/>
  </r>
  <r>
    <s v="Cornett, Lisa "/>
    <n v="10094"/>
    <x v="1"/>
    <x v="1"/>
    <x v="1"/>
    <x v="0"/>
    <x v="0"/>
    <x v="1"/>
    <x v="0"/>
    <n v="63381"/>
    <x v="0"/>
    <x v="0"/>
    <s v="Production Technician I"/>
    <x v="0"/>
    <n v="2189"/>
    <s v="03/31/77"/>
    <x v="1"/>
    <x v="1"/>
    <x v="0"/>
    <x v="1"/>
    <x v="0"/>
    <s v="1/5/2015"/>
    <s v=""/>
    <x v="0"/>
    <x v="0"/>
    <x v="0"/>
    <x v="11"/>
    <x v="11"/>
    <x v="1"/>
    <x v="1"/>
    <s v="4.73"/>
    <x v="0"/>
    <x v="0"/>
    <s v="2/14/2019"/>
    <x v="0"/>
    <x v="16"/>
  </r>
  <r>
    <s v="Costello, Frank"/>
    <n v="10193"/>
    <x v="1"/>
    <x v="1"/>
    <x v="0"/>
    <x v="0"/>
    <x v="1"/>
    <x v="1"/>
    <x v="0"/>
    <n v="83552"/>
    <x v="0"/>
    <x v="5"/>
    <s v="Data Analyst"/>
    <x v="0"/>
    <n v="1810"/>
    <s v="08/26/86"/>
    <x v="0"/>
    <x v="1"/>
    <x v="0"/>
    <x v="0"/>
    <x v="0"/>
    <s v="3/30/2015"/>
    <s v=""/>
    <x v="0"/>
    <x v="0"/>
    <x v="1"/>
    <x v="1"/>
    <x v="1"/>
    <x v="1"/>
    <x v="1"/>
    <s v="3.04"/>
    <x v="1"/>
    <x v="1"/>
    <s v="1/22/2019"/>
    <x v="0"/>
    <x v="4"/>
  </r>
  <r>
    <s v="Crimmings,   Jean"/>
    <n v="10132"/>
    <x v="0"/>
    <x v="0"/>
    <x v="1"/>
    <x v="4"/>
    <x v="0"/>
    <x v="1"/>
    <x v="0"/>
    <n v="56149"/>
    <x v="0"/>
    <x v="0"/>
    <s v="Production Technician I"/>
    <x v="0"/>
    <n v="1821"/>
    <s v="04/10/87"/>
    <x v="1"/>
    <x v="0"/>
    <x v="0"/>
    <x v="0"/>
    <x v="0"/>
    <s v="7/6/2016"/>
    <s v=""/>
    <x v="0"/>
    <x v="0"/>
    <x v="0"/>
    <x v="0"/>
    <x v="0"/>
    <x v="0"/>
    <x v="1"/>
    <s v="4.12"/>
    <x v="0"/>
    <x v="0"/>
    <s v="1/28/2019"/>
    <x v="0"/>
    <x v="3"/>
  </r>
  <r>
    <s v="Cross, Noah"/>
    <n v="10083"/>
    <x v="0"/>
    <x v="0"/>
    <x v="0"/>
    <x v="0"/>
    <x v="1"/>
    <x v="1"/>
    <x v="0"/>
    <n v="92329"/>
    <x v="0"/>
    <x v="15"/>
    <s v="Sr. Network Engineer"/>
    <x v="2"/>
    <n v="6278"/>
    <s v="09/09/65"/>
    <x v="0"/>
    <x v="0"/>
    <x v="0"/>
    <x v="0"/>
    <x v="0"/>
    <s v="11/10/2014"/>
    <s v=""/>
    <x v="0"/>
    <x v="0"/>
    <x v="1"/>
    <x v="9"/>
    <x v="9"/>
    <x v="3"/>
    <x v="1"/>
    <s v="5.00"/>
    <x v="1"/>
    <x v="2"/>
    <s v="1/2/2019"/>
    <x v="0"/>
    <x v="14"/>
  </r>
  <r>
    <s v="Daneault, Lynn"/>
    <n v="10099"/>
    <x v="0"/>
    <x v="0"/>
    <x v="1"/>
    <x v="0"/>
    <x v="4"/>
    <x v="1"/>
    <x v="0"/>
    <n v="65729"/>
    <x v="0"/>
    <x v="16"/>
    <s v="Sales Manager"/>
    <x v="4"/>
    <n v="5473"/>
    <s v="04/19/90"/>
    <x v="1"/>
    <x v="0"/>
    <x v="0"/>
    <x v="0"/>
    <x v="0"/>
    <s v="5/5/2014"/>
    <s v=""/>
    <x v="0"/>
    <x v="0"/>
    <x v="4"/>
    <x v="18"/>
    <x v="20"/>
    <x v="1"/>
    <x v="1"/>
    <s v="4.62"/>
    <x v="2"/>
    <x v="0"/>
    <s v="1/24/2019"/>
    <x v="0"/>
    <x v="12"/>
  </r>
  <r>
    <s v="Daniele, Ann  "/>
    <n v="10212"/>
    <x v="1"/>
    <x v="1"/>
    <x v="1"/>
    <x v="2"/>
    <x v="1"/>
    <x v="1"/>
    <x v="0"/>
    <n v="85028"/>
    <x v="0"/>
    <x v="15"/>
    <s v="Sr. Network Engineer"/>
    <x v="2"/>
    <n v="6033"/>
    <s v="01/18/52"/>
    <x v="1"/>
    <x v="1"/>
    <x v="0"/>
    <x v="0"/>
    <x v="0"/>
    <s v="11/10/2014"/>
    <s v=""/>
    <x v="0"/>
    <x v="0"/>
    <x v="1"/>
    <x v="9"/>
    <x v="9"/>
    <x v="0"/>
    <x v="1"/>
    <s v="3.10"/>
    <x v="0"/>
    <x v="6"/>
    <s v="2/12/2019"/>
    <x v="0"/>
    <x v="5"/>
  </r>
  <r>
    <s v="Darson, Jene'ya "/>
    <n v="10056"/>
    <x v="1"/>
    <x v="1"/>
    <x v="1"/>
    <x v="0"/>
    <x v="0"/>
    <x v="1"/>
    <x v="0"/>
    <n v="57583"/>
    <x v="0"/>
    <x v="0"/>
    <s v="Production Technician I"/>
    <x v="0"/>
    <n v="2110"/>
    <s v="11/05/78"/>
    <x v="1"/>
    <x v="1"/>
    <x v="0"/>
    <x v="0"/>
    <x v="0"/>
    <s v="7/2/2012"/>
    <s v=""/>
    <x v="0"/>
    <x v="0"/>
    <x v="0"/>
    <x v="3"/>
    <x v="3"/>
    <x v="1"/>
    <x v="1"/>
    <s v="5.00"/>
    <x v="1"/>
    <x v="0"/>
    <s v="2/25/2019"/>
    <x v="0"/>
    <x v="0"/>
  </r>
  <r>
    <s v="Davis, Daniel"/>
    <n v="10143"/>
    <x v="0"/>
    <x v="0"/>
    <x v="0"/>
    <x v="0"/>
    <x v="0"/>
    <x v="1"/>
    <x v="0"/>
    <n v="56294"/>
    <x v="0"/>
    <x v="2"/>
    <s v="Production Technician II"/>
    <x v="0"/>
    <n v="2458"/>
    <s v="09/14/79"/>
    <x v="0"/>
    <x v="0"/>
    <x v="1"/>
    <x v="0"/>
    <x v="2"/>
    <s v="11/7/2011"/>
    <s v=""/>
    <x v="0"/>
    <x v="0"/>
    <x v="0"/>
    <x v="2"/>
    <x v="2"/>
    <x v="0"/>
    <x v="1"/>
    <s v="3.96"/>
    <x v="2"/>
    <x v="0"/>
    <s v="2/27/2019"/>
    <x v="0"/>
    <x v="16"/>
  </r>
  <r>
    <s v="Dee, Randy"/>
    <n v="10311"/>
    <x v="1"/>
    <x v="1"/>
    <x v="0"/>
    <x v="0"/>
    <x v="4"/>
    <x v="3"/>
    <x v="0"/>
    <n v="56991"/>
    <x v="0"/>
    <x v="0"/>
    <s v="Production Technician I"/>
    <x v="0"/>
    <n v="2138"/>
    <s v="04/15/88"/>
    <x v="0"/>
    <x v="1"/>
    <x v="0"/>
    <x v="0"/>
    <x v="0"/>
    <s v="7/9/2018"/>
    <s v=""/>
    <x v="0"/>
    <x v="0"/>
    <x v="0"/>
    <x v="8"/>
    <x v="8"/>
    <x v="1"/>
    <x v="1"/>
    <s v="4.3"/>
    <x v="2"/>
    <x v="5"/>
    <s v="1/31/2019"/>
    <x v="1"/>
    <x v="4"/>
  </r>
  <r>
    <s v="DeGweck,  James"/>
    <n v="10070"/>
    <x v="1"/>
    <x v="1"/>
    <x v="0"/>
    <x v="1"/>
    <x v="0"/>
    <x v="1"/>
    <x v="0"/>
    <n v="55722"/>
    <x v="1"/>
    <x v="0"/>
    <s v="Production Technician I"/>
    <x v="0"/>
    <n v="1810"/>
    <s v="10/31/77"/>
    <x v="0"/>
    <x v="1"/>
    <x v="0"/>
    <x v="0"/>
    <x v="0"/>
    <s v="5/16/2011"/>
    <s v="6/8/2016"/>
    <x v="5"/>
    <x v="1"/>
    <x v="0"/>
    <x v="4"/>
    <x v="4"/>
    <x v="1"/>
    <x v="1"/>
    <s v="5.00"/>
    <x v="2"/>
    <x v="0"/>
    <s v="4/2/2016"/>
    <x v="0"/>
    <x v="15"/>
  </r>
  <r>
    <s v="Del Bosque, Keyla"/>
    <n v="10155"/>
    <x v="0"/>
    <x v="0"/>
    <x v="1"/>
    <x v="0"/>
    <x v="2"/>
    <x v="1"/>
    <x v="0"/>
    <n v="101199"/>
    <x v="0"/>
    <x v="3"/>
    <s v="Software Engineer"/>
    <x v="0"/>
    <n v="2176"/>
    <s v="07/05/79"/>
    <x v="1"/>
    <x v="0"/>
    <x v="0"/>
    <x v="0"/>
    <x v="1"/>
    <s v="1/9/2012"/>
    <s v=""/>
    <x v="0"/>
    <x v="0"/>
    <x v="2"/>
    <x v="6"/>
    <x v="6"/>
    <x v="6"/>
    <x v="1"/>
    <s v="3.79"/>
    <x v="0"/>
    <x v="3"/>
    <s v="1/25/2019"/>
    <x v="0"/>
    <x v="12"/>
  </r>
  <r>
    <s v="Delarge, Alex"/>
    <n v="10306"/>
    <x v="0"/>
    <x v="0"/>
    <x v="0"/>
    <x v="0"/>
    <x v="4"/>
    <x v="3"/>
    <x v="0"/>
    <n v="61568"/>
    <x v="0"/>
    <x v="11"/>
    <s v="Area Sales Manager"/>
    <x v="5"/>
    <n v="36006"/>
    <s v="11/02/75"/>
    <x v="0"/>
    <x v="0"/>
    <x v="0"/>
    <x v="0"/>
    <x v="2"/>
    <s v="9/29/2014"/>
    <s v=""/>
    <x v="0"/>
    <x v="0"/>
    <x v="4"/>
    <x v="14"/>
    <x v="16"/>
    <x v="1"/>
    <x v="3"/>
    <s v="1.93"/>
    <x v="1"/>
    <x v="0"/>
    <s v="1/30/2019"/>
    <x v="5"/>
    <x v="14"/>
  </r>
  <r>
    <s v="Demita, Carla"/>
    <n v="10100"/>
    <x v="0"/>
    <x v="4"/>
    <x v="1"/>
    <x v="1"/>
    <x v="0"/>
    <x v="1"/>
    <x v="0"/>
    <n v="58275"/>
    <x v="1"/>
    <x v="2"/>
    <s v="Production Technician II"/>
    <x v="0"/>
    <n v="2343"/>
    <s v="02/25/51"/>
    <x v="1"/>
    <x v="4"/>
    <x v="0"/>
    <x v="0"/>
    <x v="1"/>
    <s v="4/4/2011"/>
    <s v="11/4/2015"/>
    <x v="11"/>
    <x v="1"/>
    <x v="0"/>
    <x v="11"/>
    <x v="11"/>
    <x v="2"/>
    <x v="1"/>
    <s v="4.62"/>
    <x v="0"/>
    <x v="0"/>
    <s v="5/6/2015"/>
    <x v="0"/>
    <x v="0"/>
  </r>
  <r>
    <s v="Desimone, Carl "/>
    <n v="10310"/>
    <x v="1"/>
    <x v="1"/>
    <x v="0"/>
    <x v="0"/>
    <x v="0"/>
    <x v="3"/>
    <x v="0"/>
    <n v="53189"/>
    <x v="0"/>
    <x v="0"/>
    <s v="Production Technician I"/>
    <x v="0"/>
    <n v="2061"/>
    <s v="04/19/67"/>
    <x v="0"/>
    <x v="1"/>
    <x v="0"/>
    <x v="0"/>
    <x v="0"/>
    <s v="7/7/2014"/>
    <s v=""/>
    <x v="0"/>
    <x v="0"/>
    <x v="0"/>
    <x v="5"/>
    <x v="5"/>
    <x v="1"/>
    <x v="3"/>
    <s v="1.12"/>
    <x v="3"/>
    <x v="0"/>
    <s v="1/31/2019"/>
    <x v="6"/>
    <x v="9"/>
  </r>
  <r>
    <s v="DeVito, Tommy"/>
    <n v="10197"/>
    <x v="0"/>
    <x v="0"/>
    <x v="0"/>
    <x v="0"/>
    <x v="1"/>
    <x v="1"/>
    <x v="0"/>
    <n v="96820"/>
    <x v="0"/>
    <x v="17"/>
    <s v="BI Developer"/>
    <x v="0"/>
    <n v="2045"/>
    <s v="09/04/83"/>
    <x v="0"/>
    <x v="0"/>
    <x v="0"/>
    <x v="0"/>
    <x v="0"/>
    <s v="2/15/2017"/>
    <s v=""/>
    <x v="0"/>
    <x v="0"/>
    <x v="1"/>
    <x v="19"/>
    <x v="21"/>
    <x v="1"/>
    <x v="1"/>
    <s v="3.01"/>
    <x v="0"/>
    <x v="4"/>
    <s v="1/23/2019"/>
    <x v="0"/>
    <x v="3"/>
  </r>
  <r>
    <s v="Dickinson, Geoff "/>
    <n v="10276"/>
    <x v="0"/>
    <x v="0"/>
    <x v="0"/>
    <x v="0"/>
    <x v="0"/>
    <x v="1"/>
    <x v="0"/>
    <n v="51259"/>
    <x v="0"/>
    <x v="0"/>
    <s v="Production Technician I"/>
    <x v="0"/>
    <n v="2180"/>
    <s v="11/15/82"/>
    <x v="0"/>
    <x v="0"/>
    <x v="0"/>
    <x v="0"/>
    <x v="0"/>
    <s v="5/12/2014"/>
    <s v=""/>
    <x v="0"/>
    <x v="0"/>
    <x v="0"/>
    <x v="7"/>
    <x v="7"/>
    <x v="1"/>
    <x v="1"/>
    <s v="4.30"/>
    <x v="2"/>
    <x v="0"/>
    <s v="2/19/2019"/>
    <x v="0"/>
    <x v="0"/>
  </r>
  <r>
    <s v="Dietrich, Jenna  "/>
    <n v="10304"/>
    <x v="0"/>
    <x v="0"/>
    <x v="1"/>
    <x v="0"/>
    <x v="4"/>
    <x v="3"/>
    <x v="0"/>
    <n v="59231"/>
    <x v="0"/>
    <x v="11"/>
    <s v="Area Sales Manager"/>
    <x v="6"/>
    <n v="98052"/>
    <s v="05/14/87"/>
    <x v="1"/>
    <x v="0"/>
    <x v="0"/>
    <x v="1"/>
    <x v="0"/>
    <s v="2/20/2012"/>
    <s v=""/>
    <x v="0"/>
    <x v="0"/>
    <x v="4"/>
    <x v="14"/>
    <x v="16"/>
    <x v="7"/>
    <x v="3"/>
    <s v="2.30"/>
    <x v="4"/>
    <x v="0"/>
    <s v="1/29/2019"/>
    <x v="1"/>
    <x v="1"/>
  </r>
  <r>
    <s v="DiNocco, Lily "/>
    <n v="10284"/>
    <x v="1"/>
    <x v="1"/>
    <x v="1"/>
    <x v="0"/>
    <x v="0"/>
    <x v="2"/>
    <x v="0"/>
    <n v="61584"/>
    <x v="0"/>
    <x v="0"/>
    <s v="Production Technician I"/>
    <x v="0"/>
    <n v="2351"/>
    <s v="12/02/78"/>
    <x v="1"/>
    <x v="1"/>
    <x v="0"/>
    <x v="0"/>
    <x v="1"/>
    <s v="1/7/2013"/>
    <s v=""/>
    <x v="0"/>
    <x v="0"/>
    <x v="0"/>
    <x v="8"/>
    <x v="8"/>
    <x v="1"/>
    <x v="2"/>
    <s v="3.88"/>
    <x v="2"/>
    <x v="0"/>
    <s v="1/18/2019"/>
    <x v="0"/>
    <x v="16"/>
  </r>
  <r>
    <s v="Dobrin, Denisa  S"/>
    <n v="10207"/>
    <x v="0"/>
    <x v="0"/>
    <x v="1"/>
    <x v="0"/>
    <x v="0"/>
    <x v="1"/>
    <x v="0"/>
    <n v="46335"/>
    <x v="0"/>
    <x v="0"/>
    <s v="Production Technician I"/>
    <x v="0"/>
    <n v="2125"/>
    <s v="10/07/86"/>
    <x v="1"/>
    <x v="0"/>
    <x v="0"/>
    <x v="1"/>
    <x v="0"/>
    <s v="4/2/2012"/>
    <s v=""/>
    <x v="0"/>
    <x v="0"/>
    <x v="0"/>
    <x v="10"/>
    <x v="10"/>
    <x v="6"/>
    <x v="1"/>
    <s v="3.40"/>
    <x v="0"/>
    <x v="0"/>
    <s v="2/19/2019"/>
    <x v="0"/>
    <x v="3"/>
  </r>
  <r>
    <s v="Dolan, Linda"/>
    <n v="10133"/>
    <x v="1"/>
    <x v="1"/>
    <x v="1"/>
    <x v="0"/>
    <x v="1"/>
    <x v="1"/>
    <x v="0"/>
    <n v="70621"/>
    <x v="0"/>
    <x v="4"/>
    <s v="IT Support"/>
    <x v="0"/>
    <n v="2119"/>
    <s v="07/18/88"/>
    <x v="1"/>
    <x v="1"/>
    <x v="0"/>
    <x v="0"/>
    <x v="0"/>
    <s v="1/5/2015"/>
    <s v=""/>
    <x v="0"/>
    <x v="0"/>
    <x v="1"/>
    <x v="9"/>
    <x v="9"/>
    <x v="3"/>
    <x v="1"/>
    <s v="4.11"/>
    <x v="2"/>
    <x v="1"/>
    <s v="2/25/2019"/>
    <x v="0"/>
    <x v="7"/>
  </r>
  <r>
    <s v="Dougall, Eric"/>
    <n v="10028"/>
    <x v="0"/>
    <x v="0"/>
    <x v="0"/>
    <x v="0"/>
    <x v="1"/>
    <x v="0"/>
    <x v="0"/>
    <n v="138888"/>
    <x v="0"/>
    <x v="18"/>
    <s v="IT Manager - Support"/>
    <x v="0"/>
    <n v="1886"/>
    <s v="07/09/70"/>
    <x v="0"/>
    <x v="0"/>
    <x v="0"/>
    <x v="0"/>
    <x v="1"/>
    <s v="1/5/2014"/>
    <s v=""/>
    <x v="0"/>
    <x v="0"/>
    <x v="1"/>
    <x v="15"/>
    <x v="17"/>
    <x v="1"/>
    <x v="0"/>
    <s v="4.30"/>
    <x v="0"/>
    <x v="3"/>
    <s v="1/4/2019"/>
    <x v="0"/>
    <x v="6"/>
  </r>
  <r>
    <s v="Driver, Elle"/>
    <n v="10006"/>
    <x v="0"/>
    <x v="0"/>
    <x v="1"/>
    <x v="0"/>
    <x v="4"/>
    <x v="0"/>
    <x v="0"/>
    <n v="74241"/>
    <x v="0"/>
    <x v="11"/>
    <s v="Area Sales Manager"/>
    <x v="7"/>
    <n v="90007"/>
    <s v="11/08/88"/>
    <x v="1"/>
    <x v="0"/>
    <x v="0"/>
    <x v="0"/>
    <x v="0"/>
    <s v="1/10/2011"/>
    <s v=""/>
    <x v="0"/>
    <x v="0"/>
    <x v="4"/>
    <x v="16"/>
    <x v="18"/>
    <x v="1"/>
    <x v="0"/>
    <s v="4.77"/>
    <x v="0"/>
    <x v="0"/>
    <s v="1/27/2019"/>
    <x v="0"/>
    <x v="15"/>
  </r>
  <r>
    <s v="Dunn, Amy  "/>
    <n v="10105"/>
    <x v="0"/>
    <x v="0"/>
    <x v="1"/>
    <x v="0"/>
    <x v="0"/>
    <x v="1"/>
    <x v="0"/>
    <n v="75188"/>
    <x v="0"/>
    <x v="9"/>
    <s v="Production Manager"/>
    <x v="0"/>
    <n v="1731"/>
    <s v="11/28/73"/>
    <x v="1"/>
    <x v="0"/>
    <x v="0"/>
    <x v="0"/>
    <x v="0"/>
    <s v="9/18/2014"/>
    <s v=""/>
    <x v="0"/>
    <x v="0"/>
    <x v="0"/>
    <x v="13"/>
    <x v="14"/>
    <x v="2"/>
    <x v="1"/>
    <s v="4.52"/>
    <x v="2"/>
    <x v="0"/>
    <s v="1/15/2019"/>
    <x v="0"/>
    <x v="6"/>
  </r>
  <r>
    <s v="Dunne, Amy"/>
    <n v="10211"/>
    <x v="1"/>
    <x v="1"/>
    <x v="1"/>
    <x v="0"/>
    <x v="0"/>
    <x v="1"/>
    <x v="0"/>
    <n v="62514"/>
    <x v="0"/>
    <x v="0"/>
    <s v="Production Technician I"/>
    <x v="0"/>
    <n v="1749"/>
    <s v="09/23/73"/>
    <x v="1"/>
    <x v="1"/>
    <x v="0"/>
    <x v="0"/>
    <x v="0"/>
    <s v="4/26/2010"/>
    <s v=""/>
    <x v="0"/>
    <x v="0"/>
    <x v="0"/>
    <x v="7"/>
    <x v="7"/>
    <x v="2"/>
    <x v="1"/>
    <s v="2.90"/>
    <x v="1"/>
    <x v="0"/>
    <s v="1/21/2019"/>
    <x v="0"/>
    <x v="16"/>
  </r>
  <r>
    <s v="Eaton, Marianne"/>
    <n v="10064"/>
    <x v="1"/>
    <x v="1"/>
    <x v="1"/>
    <x v="1"/>
    <x v="0"/>
    <x v="1"/>
    <x v="0"/>
    <n v="60070"/>
    <x v="1"/>
    <x v="0"/>
    <s v="Production Technician I"/>
    <x v="0"/>
    <n v="2343"/>
    <s v="09/05/91"/>
    <x v="1"/>
    <x v="1"/>
    <x v="0"/>
    <x v="0"/>
    <x v="0"/>
    <s v="4/4/2011"/>
    <s v="6/6/2017"/>
    <x v="12"/>
    <x v="1"/>
    <x v="0"/>
    <x v="2"/>
    <x v="2"/>
    <x v="2"/>
    <x v="1"/>
    <s v="5.00"/>
    <x v="1"/>
    <x v="0"/>
    <s v="4/9/2017"/>
    <x v="0"/>
    <x v="10"/>
  </r>
  <r>
    <s v="Engdahl, Jean"/>
    <n v="10247"/>
    <x v="0"/>
    <x v="0"/>
    <x v="0"/>
    <x v="0"/>
    <x v="0"/>
    <x v="1"/>
    <x v="0"/>
    <n v="48888"/>
    <x v="0"/>
    <x v="0"/>
    <s v="Production Technician I"/>
    <x v="0"/>
    <n v="2026"/>
    <s v="05/31/74"/>
    <x v="0"/>
    <x v="0"/>
    <x v="0"/>
    <x v="0"/>
    <x v="0"/>
    <s v="11/10/2014"/>
    <s v=""/>
    <x v="0"/>
    <x v="0"/>
    <x v="0"/>
    <x v="11"/>
    <x v="11"/>
    <x v="0"/>
    <x v="1"/>
    <s v="4.70"/>
    <x v="0"/>
    <x v="0"/>
    <s v="2/13/2019"/>
    <x v="0"/>
    <x v="12"/>
  </r>
  <r>
    <s v="England, Rex"/>
    <n v="10235"/>
    <x v="1"/>
    <x v="1"/>
    <x v="0"/>
    <x v="0"/>
    <x v="0"/>
    <x v="1"/>
    <x v="0"/>
    <n v="54285"/>
    <x v="0"/>
    <x v="0"/>
    <s v="Production Technician I"/>
    <x v="0"/>
    <n v="2045"/>
    <s v="08/25/78"/>
    <x v="0"/>
    <x v="1"/>
    <x v="0"/>
    <x v="0"/>
    <x v="0"/>
    <s v="3/31/2014"/>
    <s v=""/>
    <x v="0"/>
    <x v="0"/>
    <x v="0"/>
    <x v="11"/>
    <x v="11"/>
    <x v="3"/>
    <x v="1"/>
    <s v="4.20"/>
    <x v="1"/>
    <x v="0"/>
    <s v="1/11/2019"/>
    <x v="0"/>
    <x v="2"/>
  </r>
  <r>
    <s v="Erilus, Angela"/>
    <n v="10299"/>
    <x v="0"/>
    <x v="4"/>
    <x v="1"/>
    <x v="0"/>
    <x v="0"/>
    <x v="3"/>
    <x v="0"/>
    <n v="56847"/>
    <x v="0"/>
    <x v="2"/>
    <s v="Production Technician II"/>
    <x v="0"/>
    <n v="2133"/>
    <s v="08/25/89"/>
    <x v="1"/>
    <x v="4"/>
    <x v="0"/>
    <x v="0"/>
    <x v="0"/>
    <s v="7/7/2014"/>
    <s v=""/>
    <x v="0"/>
    <x v="0"/>
    <x v="0"/>
    <x v="0"/>
    <x v="0"/>
    <x v="1"/>
    <x v="3"/>
    <s v="3.00"/>
    <x v="4"/>
    <x v="0"/>
    <s v="2/25/2019"/>
    <x v="1"/>
    <x v="14"/>
  </r>
  <r>
    <s v="Estremera, Miguel"/>
    <n v="10280"/>
    <x v="0"/>
    <x v="0"/>
    <x v="0"/>
    <x v="3"/>
    <x v="0"/>
    <x v="2"/>
    <x v="0"/>
    <n v="60340"/>
    <x v="1"/>
    <x v="0"/>
    <s v="Production Technician I"/>
    <x v="0"/>
    <n v="2129"/>
    <s v="09/02/83"/>
    <x v="0"/>
    <x v="0"/>
    <x v="0"/>
    <x v="0"/>
    <x v="0"/>
    <s v="4/2/2012"/>
    <s v="9/27/2018"/>
    <x v="6"/>
    <x v="2"/>
    <x v="0"/>
    <x v="0"/>
    <x v="0"/>
    <x v="2"/>
    <x v="2"/>
    <s v="5.00"/>
    <x v="2"/>
    <x v="0"/>
    <s v="4/12/2018"/>
    <x v="3"/>
    <x v="7"/>
  </r>
  <r>
    <s v="Evensen, April"/>
    <n v="10296"/>
    <x v="0"/>
    <x v="0"/>
    <x v="1"/>
    <x v="3"/>
    <x v="0"/>
    <x v="2"/>
    <x v="0"/>
    <n v="59124"/>
    <x v="1"/>
    <x v="0"/>
    <s v="Production Technician I"/>
    <x v="0"/>
    <n v="2458"/>
    <s v="05/06/89"/>
    <x v="1"/>
    <x v="0"/>
    <x v="0"/>
    <x v="0"/>
    <x v="0"/>
    <s v="2/17/2014"/>
    <s v="2/25/2018"/>
    <x v="13"/>
    <x v="2"/>
    <x v="0"/>
    <x v="3"/>
    <x v="3"/>
    <x v="2"/>
    <x v="2"/>
    <s v="2.30"/>
    <x v="1"/>
    <x v="0"/>
    <s v="1/15/2017"/>
    <x v="3"/>
    <x v="5"/>
  </r>
  <r>
    <s v="Exantus, Susan"/>
    <n v="10290"/>
    <x v="1"/>
    <x v="1"/>
    <x v="1"/>
    <x v="3"/>
    <x v="2"/>
    <x v="2"/>
    <x v="0"/>
    <n v="99280"/>
    <x v="1"/>
    <x v="3"/>
    <s v="Software Engineer"/>
    <x v="0"/>
    <n v="1749"/>
    <s v="05/15/87"/>
    <x v="1"/>
    <x v="1"/>
    <x v="0"/>
    <x v="0"/>
    <x v="1"/>
    <s v="5/2/2011"/>
    <s v="6/5/2013"/>
    <x v="6"/>
    <x v="2"/>
    <x v="2"/>
    <x v="6"/>
    <x v="6"/>
    <x v="1"/>
    <x v="2"/>
    <s v="2.10"/>
    <x v="0"/>
    <x v="2"/>
    <s v="8/10/2012"/>
    <x v="6"/>
    <x v="5"/>
  </r>
  <r>
    <s v="Faller, Megan "/>
    <n v="10263"/>
    <x v="1"/>
    <x v="1"/>
    <x v="1"/>
    <x v="0"/>
    <x v="0"/>
    <x v="1"/>
    <x v="0"/>
    <n v="71776"/>
    <x v="0"/>
    <x v="2"/>
    <s v="Production Technician II"/>
    <x v="0"/>
    <n v="1824"/>
    <s v="09/22/78"/>
    <x v="1"/>
    <x v="1"/>
    <x v="0"/>
    <x v="0"/>
    <x v="1"/>
    <s v="7/7/2014"/>
    <s v=""/>
    <x v="0"/>
    <x v="0"/>
    <x v="0"/>
    <x v="3"/>
    <x v="3"/>
    <x v="0"/>
    <x v="1"/>
    <s v="4.40"/>
    <x v="0"/>
    <x v="0"/>
    <s v="2/22/2019"/>
    <x v="0"/>
    <x v="1"/>
  </r>
  <r>
    <s v="Fancett, Nicole"/>
    <n v="10136"/>
    <x v="0"/>
    <x v="0"/>
    <x v="1"/>
    <x v="0"/>
    <x v="0"/>
    <x v="1"/>
    <x v="0"/>
    <n v="65902"/>
    <x v="0"/>
    <x v="2"/>
    <s v="Production Technician II"/>
    <x v="0"/>
    <n v="2324"/>
    <s v="09/27/87"/>
    <x v="1"/>
    <x v="0"/>
    <x v="0"/>
    <x v="0"/>
    <x v="1"/>
    <s v="2/17/2014"/>
    <s v=""/>
    <x v="0"/>
    <x v="0"/>
    <x v="0"/>
    <x v="4"/>
    <x v="12"/>
    <x v="0"/>
    <x v="1"/>
    <s v="4.00"/>
    <x v="2"/>
    <x v="0"/>
    <s v="1/7/2019"/>
    <x v="0"/>
    <x v="10"/>
  </r>
  <r>
    <s v="Ferguson, Susan"/>
    <n v="10189"/>
    <x v="1"/>
    <x v="1"/>
    <x v="1"/>
    <x v="1"/>
    <x v="0"/>
    <x v="1"/>
    <x v="0"/>
    <n v="57748"/>
    <x v="1"/>
    <x v="0"/>
    <s v="Production Technician I"/>
    <x v="0"/>
    <n v="2176"/>
    <s v="04/14/55"/>
    <x v="1"/>
    <x v="1"/>
    <x v="0"/>
    <x v="0"/>
    <x v="0"/>
    <s v="11/7/2011"/>
    <s v="5/17/2016"/>
    <x v="12"/>
    <x v="1"/>
    <x v="0"/>
    <x v="4"/>
    <x v="4"/>
    <x v="2"/>
    <x v="1"/>
    <s v="3.13"/>
    <x v="1"/>
    <x v="0"/>
    <s v="2/4/2016"/>
    <x v="0"/>
    <x v="7"/>
  </r>
  <r>
    <s v="Fernandes, Nilson  "/>
    <n v="10308"/>
    <x v="1"/>
    <x v="1"/>
    <x v="0"/>
    <x v="0"/>
    <x v="0"/>
    <x v="3"/>
    <x v="0"/>
    <n v="64057"/>
    <x v="0"/>
    <x v="0"/>
    <s v="Production Technician I"/>
    <x v="0"/>
    <n v="2132"/>
    <s v="10/18/89"/>
    <x v="0"/>
    <x v="1"/>
    <x v="0"/>
    <x v="0"/>
    <x v="0"/>
    <s v="5/11/2015"/>
    <s v=""/>
    <x v="0"/>
    <x v="0"/>
    <x v="0"/>
    <x v="5"/>
    <x v="5"/>
    <x v="1"/>
    <x v="3"/>
    <s v="1.56"/>
    <x v="0"/>
    <x v="0"/>
    <s v="1/3/2019"/>
    <x v="5"/>
    <x v="3"/>
  </r>
  <r>
    <s v="Fett, Boba"/>
    <n v="10309"/>
    <x v="0"/>
    <x v="0"/>
    <x v="0"/>
    <x v="0"/>
    <x v="1"/>
    <x v="3"/>
    <x v="0"/>
    <n v="53366"/>
    <x v="0"/>
    <x v="19"/>
    <s v="Network Engineer"/>
    <x v="0"/>
    <n v="2138"/>
    <s v="06/18/87"/>
    <x v="0"/>
    <x v="0"/>
    <x v="0"/>
    <x v="0"/>
    <x v="0"/>
    <s v="3/30/2015"/>
    <s v=""/>
    <x v="0"/>
    <x v="0"/>
    <x v="1"/>
    <x v="9"/>
    <x v="9"/>
    <x v="0"/>
    <x v="3"/>
    <s v="1.20"/>
    <x v="1"/>
    <x v="1"/>
    <s v="2/4/2019"/>
    <x v="4"/>
    <x v="4"/>
  </r>
  <r>
    <s v="Fidelia,  Libby"/>
    <n v="10049"/>
    <x v="1"/>
    <x v="1"/>
    <x v="1"/>
    <x v="0"/>
    <x v="0"/>
    <x v="1"/>
    <x v="0"/>
    <n v="58530"/>
    <x v="0"/>
    <x v="0"/>
    <s v="Production Technician I"/>
    <x v="0"/>
    <n v="2155"/>
    <s v="03/16/81"/>
    <x v="1"/>
    <x v="1"/>
    <x v="0"/>
    <x v="0"/>
    <x v="0"/>
    <s v="1/9/2012"/>
    <s v=""/>
    <x v="0"/>
    <x v="0"/>
    <x v="0"/>
    <x v="8"/>
    <x v="8"/>
    <x v="2"/>
    <x v="1"/>
    <s v="5.00"/>
    <x v="0"/>
    <x v="0"/>
    <s v="1/29/2019"/>
    <x v="0"/>
    <x v="5"/>
  </r>
  <r>
    <s v="Fitzpatrick, Michael  J"/>
    <n v="10093"/>
    <x v="0"/>
    <x v="0"/>
    <x v="0"/>
    <x v="1"/>
    <x v="0"/>
    <x v="1"/>
    <x v="0"/>
    <n v="72609"/>
    <x v="1"/>
    <x v="2"/>
    <s v="Production Technician II"/>
    <x v="0"/>
    <n v="2143"/>
    <s v="10/01/81"/>
    <x v="0"/>
    <x v="0"/>
    <x v="0"/>
    <x v="1"/>
    <x v="0"/>
    <s v="5/16/2011"/>
    <s v="6/24/2013"/>
    <x v="2"/>
    <x v="1"/>
    <x v="0"/>
    <x v="5"/>
    <x v="5"/>
    <x v="2"/>
    <x v="1"/>
    <s v="4.76"/>
    <x v="0"/>
    <x v="0"/>
    <s v="4/5/2013"/>
    <x v="0"/>
    <x v="11"/>
  </r>
  <r>
    <s v="Foreman, Tanya"/>
    <n v="10163"/>
    <x v="1"/>
    <x v="1"/>
    <x v="1"/>
    <x v="1"/>
    <x v="0"/>
    <x v="1"/>
    <x v="0"/>
    <n v="55965"/>
    <x v="1"/>
    <x v="2"/>
    <s v="Production Technician II"/>
    <x v="0"/>
    <n v="2170"/>
    <s v="11/08/83"/>
    <x v="1"/>
    <x v="1"/>
    <x v="0"/>
    <x v="0"/>
    <x v="0"/>
    <s v="4/4/2011"/>
    <s v="1/9/2013"/>
    <x v="1"/>
    <x v="1"/>
    <x v="0"/>
    <x v="7"/>
    <x v="7"/>
    <x v="2"/>
    <x v="1"/>
    <s v="3.66"/>
    <x v="1"/>
    <x v="0"/>
    <s v="1/7/2012"/>
    <x v="0"/>
    <x v="16"/>
  </r>
  <r>
    <s v="Forrest, Alex"/>
    <n v="10305"/>
    <x v="1"/>
    <x v="1"/>
    <x v="0"/>
    <x v="0"/>
    <x v="4"/>
    <x v="1"/>
    <x v="0"/>
    <n v="70187"/>
    <x v="1"/>
    <x v="11"/>
    <s v="Area Sales Manager"/>
    <x v="0"/>
    <n v="2330"/>
    <s v="07/07/75"/>
    <x v="0"/>
    <x v="1"/>
    <x v="0"/>
    <x v="0"/>
    <x v="0"/>
    <s v="9/29/2014"/>
    <s v="8/19/2018"/>
    <x v="14"/>
    <x v="2"/>
    <x v="4"/>
    <x v="16"/>
    <x v="18"/>
    <x v="3"/>
    <x v="3"/>
    <s v="2.00"/>
    <x v="0"/>
    <x v="0"/>
    <s v="1/28/2019"/>
    <x v="6"/>
    <x v="10"/>
  </r>
  <r>
    <s v="Foss, Jason"/>
    <n v="10015"/>
    <x v="0"/>
    <x v="0"/>
    <x v="0"/>
    <x v="0"/>
    <x v="1"/>
    <x v="0"/>
    <x v="0"/>
    <n v="178000"/>
    <x v="0"/>
    <x v="20"/>
    <s v="IT Director"/>
    <x v="0"/>
    <n v="1460"/>
    <s v="07/05/80"/>
    <x v="0"/>
    <x v="0"/>
    <x v="0"/>
    <x v="0"/>
    <x v="1"/>
    <s v="4/15/2011"/>
    <s v=""/>
    <x v="0"/>
    <x v="0"/>
    <x v="1"/>
    <x v="15"/>
    <x v="17"/>
    <x v="1"/>
    <x v="0"/>
    <s v="5.00"/>
    <x v="0"/>
    <x v="3"/>
    <s v="1/7/2019"/>
    <x v="0"/>
    <x v="3"/>
  </r>
  <r>
    <s v="Foster-Baker, Amy"/>
    <n v="10080"/>
    <x v="1"/>
    <x v="1"/>
    <x v="1"/>
    <x v="0"/>
    <x v="3"/>
    <x v="1"/>
    <x v="0"/>
    <n v="99351"/>
    <x v="0"/>
    <x v="8"/>
    <s v="Sr. Accountant"/>
    <x v="0"/>
    <n v="2050"/>
    <s v="04/16/79"/>
    <x v="1"/>
    <x v="1"/>
    <x v="0"/>
    <x v="0"/>
    <x v="0"/>
    <s v="1/5/2009"/>
    <s v=""/>
    <x v="0"/>
    <x v="0"/>
    <x v="3"/>
    <x v="20"/>
    <x v="22"/>
    <x v="8"/>
    <x v="1"/>
    <s v="5.00"/>
    <x v="1"/>
    <x v="7"/>
    <s v="2/8/2019"/>
    <x v="0"/>
    <x v="2"/>
  </r>
  <r>
    <s v="Fraval, Maruk "/>
    <n v="10258"/>
    <x v="0"/>
    <x v="0"/>
    <x v="0"/>
    <x v="0"/>
    <x v="4"/>
    <x v="1"/>
    <x v="0"/>
    <n v="67251"/>
    <x v="0"/>
    <x v="11"/>
    <s v="Area Sales Manager"/>
    <x v="2"/>
    <n v="6050"/>
    <s v="08/28/63"/>
    <x v="0"/>
    <x v="0"/>
    <x v="0"/>
    <x v="0"/>
    <x v="1"/>
    <s v="9/6/2011"/>
    <s v=""/>
    <x v="0"/>
    <x v="0"/>
    <x v="4"/>
    <x v="16"/>
    <x v="18"/>
    <x v="6"/>
    <x v="1"/>
    <s v="4.30"/>
    <x v="1"/>
    <x v="0"/>
    <s v="1/27/2019"/>
    <x v="1"/>
    <x v="10"/>
  </r>
  <r>
    <s v="Galia, Lisa"/>
    <n v="10273"/>
    <x v="0"/>
    <x v="0"/>
    <x v="1"/>
    <x v="0"/>
    <x v="1"/>
    <x v="1"/>
    <x v="0"/>
    <n v="65707"/>
    <x v="0"/>
    <x v="4"/>
    <s v="IT Support"/>
    <x v="2"/>
    <n v="6040"/>
    <s v="07/06/68"/>
    <x v="1"/>
    <x v="0"/>
    <x v="0"/>
    <x v="0"/>
    <x v="0"/>
    <s v="5/1/2010"/>
    <s v=""/>
    <x v="0"/>
    <x v="0"/>
    <x v="1"/>
    <x v="17"/>
    <x v="19"/>
    <x v="0"/>
    <x v="1"/>
    <s v="4.70"/>
    <x v="2"/>
    <x v="3"/>
    <s v="2/1/2019"/>
    <x v="0"/>
    <x v="0"/>
  </r>
  <r>
    <s v="Garcia, Raul"/>
    <n v="10111"/>
    <x v="0"/>
    <x v="0"/>
    <x v="0"/>
    <x v="0"/>
    <x v="0"/>
    <x v="1"/>
    <x v="0"/>
    <n v="52249"/>
    <x v="0"/>
    <x v="0"/>
    <s v="Production Technician I"/>
    <x v="0"/>
    <n v="1905"/>
    <s v="09/15/85"/>
    <x v="0"/>
    <x v="0"/>
    <x v="0"/>
    <x v="1"/>
    <x v="0"/>
    <s v="3/30/2015"/>
    <s v=""/>
    <x v="0"/>
    <x v="0"/>
    <x v="0"/>
    <x v="10"/>
    <x v="10"/>
    <x v="3"/>
    <x v="1"/>
    <s v="4.50"/>
    <x v="1"/>
    <x v="0"/>
    <s v="2/18/2019"/>
    <x v="0"/>
    <x v="14"/>
  </r>
  <r>
    <s v="Gaul, Barbara"/>
    <n v="10257"/>
    <x v="0"/>
    <x v="0"/>
    <x v="1"/>
    <x v="0"/>
    <x v="0"/>
    <x v="1"/>
    <x v="0"/>
    <n v="53171"/>
    <x v="0"/>
    <x v="0"/>
    <s v="Production Technician I"/>
    <x v="0"/>
    <n v="2121"/>
    <s v="12/02/83"/>
    <x v="1"/>
    <x v="0"/>
    <x v="0"/>
    <x v="1"/>
    <x v="1"/>
    <s v="5/16/2011"/>
    <s v=""/>
    <x v="0"/>
    <x v="0"/>
    <x v="0"/>
    <x v="11"/>
    <x v="11"/>
    <x v="0"/>
    <x v="1"/>
    <s v="4.20"/>
    <x v="2"/>
    <x v="0"/>
    <s v="2/26/2019"/>
    <x v="0"/>
    <x v="8"/>
  </r>
  <r>
    <s v="Gentry, Mildred"/>
    <n v="10159"/>
    <x v="1"/>
    <x v="1"/>
    <x v="1"/>
    <x v="0"/>
    <x v="0"/>
    <x v="1"/>
    <x v="0"/>
    <n v="51337"/>
    <x v="0"/>
    <x v="0"/>
    <s v="Production Technician I"/>
    <x v="0"/>
    <n v="2145"/>
    <s v="10/01/90"/>
    <x v="1"/>
    <x v="1"/>
    <x v="0"/>
    <x v="0"/>
    <x v="1"/>
    <s v="3/30/2015"/>
    <s v=""/>
    <x v="0"/>
    <x v="0"/>
    <x v="0"/>
    <x v="0"/>
    <x v="0"/>
    <x v="0"/>
    <x v="1"/>
    <s v="3.73"/>
    <x v="1"/>
    <x v="0"/>
    <s v="1/16/2019"/>
    <x v="0"/>
    <x v="5"/>
  </r>
  <r>
    <s v="Gerke, Melisa"/>
    <n v="10122"/>
    <x v="0"/>
    <x v="2"/>
    <x v="1"/>
    <x v="1"/>
    <x v="0"/>
    <x v="1"/>
    <x v="1"/>
    <n v="51505"/>
    <x v="1"/>
    <x v="0"/>
    <s v="Production Technician I"/>
    <x v="0"/>
    <n v="2330"/>
    <s v="05/15/70"/>
    <x v="1"/>
    <x v="2"/>
    <x v="0"/>
    <x v="0"/>
    <x v="1"/>
    <s v="11/7/2011"/>
    <s v="11/15/2016"/>
    <x v="2"/>
    <x v="1"/>
    <x v="0"/>
    <x v="3"/>
    <x v="3"/>
    <x v="4"/>
    <x v="1"/>
    <s v="4.24"/>
    <x v="2"/>
    <x v="0"/>
    <s v="4/29/2016"/>
    <x v="0"/>
    <x v="4"/>
  </r>
  <r>
    <s v="Gill, Whitney  "/>
    <n v="10142"/>
    <x v="0"/>
    <x v="3"/>
    <x v="1"/>
    <x v="3"/>
    <x v="4"/>
    <x v="1"/>
    <x v="0"/>
    <n v="59370"/>
    <x v="1"/>
    <x v="11"/>
    <s v="Area Sales Manager"/>
    <x v="8"/>
    <n v="43050"/>
    <s v="07/10/71"/>
    <x v="1"/>
    <x v="3"/>
    <x v="0"/>
    <x v="0"/>
    <x v="1"/>
    <s v="7/7/2014"/>
    <s v="9/5/2015"/>
    <x v="6"/>
    <x v="2"/>
    <x v="4"/>
    <x v="14"/>
    <x v="16"/>
    <x v="6"/>
    <x v="1"/>
    <s v="3.97"/>
    <x v="2"/>
    <x v="0"/>
    <s v="1/15/2014"/>
    <x v="0"/>
    <x v="10"/>
  </r>
  <r>
    <s v="Gilles, Alex"/>
    <n v="10283"/>
    <x v="1"/>
    <x v="1"/>
    <x v="0"/>
    <x v="1"/>
    <x v="0"/>
    <x v="2"/>
    <x v="1"/>
    <n v="54933"/>
    <x v="1"/>
    <x v="0"/>
    <s v="Production Technician I"/>
    <x v="0"/>
    <n v="2062"/>
    <s v="08/09/74"/>
    <x v="0"/>
    <x v="1"/>
    <x v="0"/>
    <x v="0"/>
    <x v="1"/>
    <s v="4/2/2012"/>
    <s v="6/25/2015"/>
    <x v="12"/>
    <x v="1"/>
    <x v="0"/>
    <x v="4"/>
    <x v="4"/>
    <x v="4"/>
    <x v="2"/>
    <s v="3.97"/>
    <x v="2"/>
    <x v="0"/>
    <s v="1/20/2015"/>
    <x v="4"/>
    <x v="3"/>
  </r>
  <r>
    <s v="Girifalco, Evelyn"/>
    <n v="10018"/>
    <x v="0"/>
    <x v="0"/>
    <x v="1"/>
    <x v="0"/>
    <x v="0"/>
    <x v="0"/>
    <x v="0"/>
    <n v="57815"/>
    <x v="0"/>
    <x v="0"/>
    <s v="Production Technician I"/>
    <x v="0"/>
    <n v="2451"/>
    <s v="05/08/80"/>
    <x v="1"/>
    <x v="0"/>
    <x v="0"/>
    <x v="1"/>
    <x v="2"/>
    <s v="9/29/2014"/>
    <s v=""/>
    <x v="0"/>
    <x v="0"/>
    <x v="0"/>
    <x v="5"/>
    <x v="5"/>
    <x v="1"/>
    <x v="0"/>
    <s v="3.90"/>
    <x v="2"/>
    <x v="0"/>
    <s v="2/7/2019"/>
    <x v="0"/>
    <x v="2"/>
  </r>
  <r>
    <s v="Givens, Myriam"/>
    <n v="10255"/>
    <x v="0"/>
    <x v="0"/>
    <x v="1"/>
    <x v="0"/>
    <x v="4"/>
    <x v="1"/>
    <x v="0"/>
    <n v="61555"/>
    <x v="0"/>
    <x v="11"/>
    <s v="Area Sales Manager"/>
    <x v="9"/>
    <n v="46204"/>
    <s v="09/22/89"/>
    <x v="1"/>
    <x v="0"/>
    <x v="0"/>
    <x v="0"/>
    <x v="0"/>
    <s v="2/16/2015"/>
    <s v=""/>
    <x v="0"/>
    <x v="0"/>
    <x v="4"/>
    <x v="16"/>
    <x v="18"/>
    <x v="1"/>
    <x v="1"/>
    <s v="4.50"/>
    <x v="0"/>
    <x v="0"/>
    <s v="1/25/2019"/>
    <x v="0"/>
    <x v="11"/>
  </r>
  <r>
    <s v="Goble, Taisha"/>
    <n v="10246"/>
    <x v="0"/>
    <x v="0"/>
    <x v="1"/>
    <x v="3"/>
    <x v="1"/>
    <x v="1"/>
    <x v="0"/>
    <n v="114800"/>
    <x v="1"/>
    <x v="6"/>
    <s v="Database Administrator"/>
    <x v="0"/>
    <n v="2127"/>
    <s v="10/23/71"/>
    <x v="1"/>
    <x v="0"/>
    <x v="0"/>
    <x v="0"/>
    <x v="0"/>
    <s v="2/16/2015"/>
    <s v="3/15/2015"/>
    <x v="13"/>
    <x v="2"/>
    <x v="1"/>
    <x v="1"/>
    <x v="1"/>
    <x v="1"/>
    <x v="1"/>
    <s v="4.60"/>
    <x v="2"/>
    <x v="2"/>
    <s v="1/20/2015"/>
    <x v="0"/>
    <x v="18"/>
  </r>
  <r>
    <s v="Goeth, Amon"/>
    <n v="10228"/>
    <x v="1"/>
    <x v="1"/>
    <x v="0"/>
    <x v="0"/>
    <x v="1"/>
    <x v="1"/>
    <x v="0"/>
    <n v="74679"/>
    <x v="0"/>
    <x v="4"/>
    <s v="IT Support"/>
    <x v="0"/>
    <n v="2135"/>
    <s v="11/24/89"/>
    <x v="0"/>
    <x v="1"/>
    <x v="0"/>
    <x v="1"/>
    <x v="0"/>
    <s v="3/30/2015"/>
    <s v=""/>
    <x v="0"/>
    <x v="0"/>
    <x v="1"/>
    <x v="9"/>
    <x v="9"/>
    <x v="0"/>
    <x v="1"/>
    <s v="4.30"/>
    <x v="0"/>
    <x v="4"/>
    <s v="1/10/2019"/>
    <x v="0"/>
    <x v="11"/>
  </r>
  <r>
    <s v="Gold, Shenice  "/>
    <n v="10243"/>
    <x v="0"/>
    <x v="0"/>
    <x v="1"/>
    <x v="0"/>
    <x v="0"/>
    <x v="1"/>
    <x v="0"/>
    <n v="53018"/>
    <x v="0"/>
    <x v="0"/>
    <s v="Production Technician I"/>
    <x v="0"/>
    <n v="2451"/>
    <s v="06/18/92"/>
    <x v="1"/>
    <x v="0"/>
    <x v="0"/>
    <x v="1"/>
    <x v="0"/>
    <s v="11/11/2013"/>
    <s v=""/>
    <x v="0"/>
    <x v="0"/>
    <x v="0"/>
    <x v="7"/>
    <x v="7"/>
    <x v="1"/>
    <x v="1"/>
    <s v="4.30"/>
    <x v="0"/>
    <x v="0"/>
    <s v="2/18/2019"/>
    <x v="0"/>
    <x v="10"/>
  </r>
  <r>
    <s v="Gonzalez, Cayo"/>
    <n v="10031"/>
    <x v="0"/>
    <x v="2"/>
    <x v="0"/>
    <x v="0"/>
    <x v="0"/>
    <x v="0"/>
    <x v="1"/>
    <n v="59892"/>
    <x v="0"/>
    <x v="0"/>
    <s v="Production Technician I"/>
    <x v="0"/>
    <n v="2108"/>
    <s v="09/29/69"/>
    <x v="0"/>
    <x v="2"/>
    <x v="0"/>
    <x v="0"/>
    <x v="1"/>
    <s v="7/11/2011"/>
    <s v=""/>
    <x v="0"/>
    <x v="0"/>
    <x v="0"/>
    <x v="8"/>
    <x v="8"/>
    <x v="4"/>
    <x v="0"/>
    <s v="4.50"/>
    <x v="2"/>
    <x v="0"/>
    <s v="2/18/2019"/>
    <x v="0"/>
    <x v="0"/>
  </r>
  <r>
    <s v="Gonzalez, Juan"/>
    <n v="10300"/>
    <x v="1"/>
    <x v="1"/>
    <x v="0"/>
    <x v="1"/>
    <x v="0"/>
    <x v="3"/>
    <x v="1"/>
    <n v="68898"/>
    <x v="1"/>
    <x v="2"/>
    <s v="Production Technician II"/>
    <x v="0"/>
    <n v="2128"/>
    <s v="10/12/64"/>
    <x v="0"/>
    <x v="1"/>
    <x v="0"/>
    <x v="0"/>
    <x v="1"/>
    <s v="4/26/2010"/>
    <s v="5/30/2011"/>
    <x v="1"/>
    <x v="1"/>
    <x v="0"/>
    <x v="8"/>
    <x v="8"/>
    <x v="4"/>
    <x v="3"/>
    <s v="3.00"/>
    <x v="1"/>
    <x v="0"/>
    <s v="3/6/2011"/>
    <x v="4"/>
    <x v="18"/>
  </r>
  <r>
    <s v="Gonzalez, Maria"/>
    <n v="10101"/>
    <x v="0"/>
    <x v="4"/>
    <x v="1"/>
    <x v="0"/>
    <x v="1"/>
    <x v="1"/>
    <x v="0"/>
    <n v="61242"/>
    <x v="0"/>
    <x v="4"/>
    <s v="IT Support"/>
    <x v="0"/>
    <n v="2472"/>
    <s v="04/16/81"/>
    <x v="1"/>
    <x v="4"/>
    <x v="0"/>
    <x v="1"/>
    <x v="0"/>
    <s v="1/5/2015"/>
    <s v=""/>
    <x v="0"/>
    <x v="0"/>
    <x v="1"/>
    <x v="9"/>
    <x v="9"/>
    <x v="3"/>
    <x v="1"/>
    <s v="4.61"/>
    <x v="2"/>
    <x v="3"/>
    <s v="1/28/2019"/>
    <x v="0"/>
    <x v="17"/>
  </r>
  <r>
    <s v="Good, Susan"/>
    <n v="10237"/>
    <x v="1"/>
    <x v="1"/>
    <x v="1"/>
    <x v="2"/>
    <x v="0"/>
    <x v="1"/>
    <x v="0"/>
    <n v="66825"/>
    <x v="0"/>
    <x v="2"/>
    <s v="Production Technician II"/>
    <x v="0"/>
    <n v="1886"/>
    <s v="05/25/86"/>
    <x v="1"/>
    <x v="1"/>
    <x v="0"/>
    <x v="0"/>
    <x v="0"/>
    <s v="5/12/2014"/>
    <s v=""/>
    <x v="0"/>
    <x v="0"/>
    <x v="0"/>
    <x v="10"/>
    <x v="10"/>
    <x v="0"/>
    <x v="1"/>
    <s v="4.60"/>
    <x v="1"/>
    <x v="0"/>
    <s v="2/7/2019"/>
    <x v="0"/>
    <x v="11"/>
  </r>
  <r>
    <s v="Gordon, David"/>
    <n v="10051"/>
    <x v="1"/>
    <x v="1"/>
    <x v="0"/>
    <x v="0"/>
    <x v="0"/>
    <x v="1"/>
    <x v="0"/>
    <n v="48285"/>
    <x v="0"/>
    <x v="0"/>
    <s v="Production Technician I"/>
    <x v="0"/>
    <n v="2169"/>
    <s v="05/21/79"/>
    <x v="0"/>
    <x v="1"/>
    <x v="0"/>
    <x v="0"/>
    <x v="0"/>
    <s v="7/2/2012"/>
    <s v=""/>
    <x v="0"/>
    <x v="0"/>
    <x v="0"/>
    <x v="10"/>
    <x v="10"/>
    <x v="0"/>
    <x v="1"/>
    <s v="5.00"/>
    <x v="1"/>
    <x v="0"/>
    <s v="1/14/2019"/>
    <x v="0"/>
    <x v="4"/>
  </r>
  <r>
    <s v="Gosciminski, Phylicia  "/>
    <n v="10218"/>
    <x v="0"/>
    <x v="4"/>
    <x v="1"/>
    <x v="2"/>
    <x v="0"/>
    <x v="1"/>
    <x v="0"/>
    <n v="66149"/>
    <x v="0"/>
    <x v="2"/>
    <s v="Production Technician II"/>
    <x v="0"/>
    <n v="1824"/>
    <s v="12/08/83"/>
    <x v="1"/>
    <x v="4"/>
    <x v="0"/>
    <x v="0"/>
    <x v="4"/>
    <s v="9/30/2013"/>
    <s v=""/>
    <x v="0"/>
    <x v="0"/>
    <x v="0"/>
    <x v="2"/>
    <x v="2"/>
    <x v="2"/>
    <x v="1"/>
    <s v="4.40"/>
    <x v="0"/>
    <x v="0"/>
    <s v="2/21/2019"/>
    <x v="0"/>
    <x v="0"/>
  </r>
  <r>
    <s v="Goyal, Roxana"/>
    <n v="10256"/>
    <x v="1"/>
    <x v="1"/>
    <x v="1"/>
    <x v="2"/>
    <x v="0"/>
    <x v="1"/>
    <x v="0"/>
    <n v="49256"/>
    <x v="0"/>
    <x v="0"/>
    <s v="Production Technician I"/>
    <x v="0"/>
    <n v="1864"/>
    <s v="10/09/74"/>
    <x v="1"/>
    <x v="1"/>
    <x v="0"/>
    <x v="0"/>
    <x v="3"/>
    <s v="8/19/2013"/>
    <s v=""/>
    <x v="0"/>
    <x v="0"/>
    <x v="0"/>
    <x v="2"/>
    <x v="2"/>
    <x v="0"/>
    <x v="1"/>
    <s v="4.10"/>
    <x v="0"/>
    <x v="0"/>
    <s v="2/15/2019"/>
    <x v="0"/>
    <x v="2"/>
  </r>
  <r>
    <s v="Gray, Elijiah  "/>
    <n v="10098"/>
    <x v="0"/>
    <x v="2"/>
    <x v="0"/>
    <x v="0"/>
    <x v="0"/>
    <x v="1"/>
    <x v="0"/>
    <n v="62957"/>
    <x v="0"/>
    <x v="9"/>
    <s v="Production Manager"/>
    <x v="0"/>
    <n v="1752"/>
    <s v="07/11/81"/>
    <x v="0"/>
    <x v="2"/>
    <x v="0"/>
    <x v="0"/>
    <x v="0"/>
    <s v="6/2/2015"/>
    <s v=""/>
    <x v="0"/>
    <x v="0"/>
    <x v="0"/>
    <x v="13"/>
    <x v="14"/>
    <x v="3"/>
    <x v="1"/>
    <s v="4.63"/>
    <x v="1"/>
    <x v="0"/>
    <s v="1/4/2019"/>
    <x v="0"/>
    <x v="4"/>
  </r>
  <r>
    <s v="Gross, Paula"/>
    <n v="10059"/>
    <x v="0"/>
    <x v="2"/>
    <x v="1"/>
    <x v="1"/>
    <x v="0"/>
    <x v="1"/>
    <x v="0"/>
    <n v="63813"/>
    <x v="1"/>
    <x v="0"/>
    <s v="Production Technician I"/>
    <x v="0"/>
    <n v="2176"/>
    <s v="05/21/83"/>
    <x v="1"/>
    <x v="2"/>
    <x v="0"/>
    <x v="0"/>
    <x v="0"/>
    <s v="2/21/2011"/>
    <s v="1/11/2014"/>
    <x v="11"/>
    <x v="1"/>
    <x v="0"/>
    <x v="11"/>
    <x v="11"/>
    <x v="6"/>
    <x v="1"/>
    <s v="5.00"/>
    <x v="0"/>
    <x v="0"/>
    <s v="6/3/2013"/>
    <x v="0"/>
    <x v="1"/>
  </r>
  <r>
    <s v="Gruber, Hans"/>
    <n v="10234"/>
    <x v="1"/>
    <x v="1"/>
    <x v="0"/>
    <x v="0"/>
    <x v="1"/>
    <x v="1"/>
    <x v="0"/>
    <n v="99020"/>
    <x v="0"/>
    <x v="17"/>
    <s v="BI Developer"/>
    <x v="0"/>
    <n v="2134"/>
    <s v="06/30/89"/>
    <x v="0"/>
    <x v="1"/>
    <x v="0"/>
    <x v="0"/>
    <x v="1"/>
    <s v="4/20/2017"/>
    <s v=""/>
    <x v="0"/>
    <x v="0"/>
    <x v="1"/>
    <x v="19"/>
    <x v="21"/>
    <x v="1"/>
    <x v="1"/>
    <s v="4.20"/>
    <x v="0"/>
    <x v="3"/>
    <s v="1/28/2019"/>
    <x v="0"/>
    <x v="12"/>
  </r>
  <r>
    <s v="Guilianno, Mike"/>
    <n v="10109"/>
    <x v="0"/>
    <x v="0"/>
    <x v="0"/>
    <x v="1"/>
    <x v="4"/>
    <x v="1"/>
    <x v="0"/>
    <n v="71707"/>
    <x v="1"/>
    <x v="11"/>
    <s v="Area Sales Manager"/>
    <x v="10"/>
    <n v="37129"/>
    <s v="02/09/69"/>
    <x v="0"/>
    <x v="0"/>
    <x v="0"/>
    <x v="0"/>
    <x v="2"/>
    <s v="3/7/2012"/>
    <s v="10/31/2014"/>
    <x v="10"/>
    <x v="1"/>
    <x v="4"/>
    <x v="14"/>
    <x v="16"/>
    <x v="0"/>
    <x v="1"/>
    <s v="4.50"/>
    <x v="0"/>
    <x v="0"/>
    <s v="2/1/2013"/>
    <x v="0"/>
    <x v="11"/>
  </r>
  <r>
    <s v="Handschiegl, Joanne"/>
    <n v="10125"/>
    <x v="1"/>
    <x v="1"/>
    <x v="1"/>
    <x v="0"/>
    <x v="0"/>
    <x v="1"/>
    <x v="0"/>
    <n v="54828"/>
    <x v="0"/>
    <x v="0"/>
    <s v="Production Technician I"/>
    <x v="0"/>
    <n v="2127"/>
    <s v="03/23/77"/>
    <x v="1"/>
    <x v="1"/>
    <x v="0"/>
    <x v="0"/>
    <x v="0"/>
    <s v="11/28/2011"/>
    <s v=""/>
    <x v="0"/>
    <x v="0"/>
    <x v="0"/>
    <x v="0"/>
    <x v="0"/>
    <x v="2"/>
    <x v="1"/>
    <s v="4.20"/>
    <x v="2"/>
    <x v="0"/>
    <s v="2/22/2019"/>
    <x v="0"/>
    <x v="13"/>
  </r>
  <r>
    <s v="Hankard, Earnest"/>
    <n v="10074"/>
    <x v="0"/>
    <x v="0"/>
    <x v="0"/>
    <x v="0"/>
    <x v="0"/>
    <x v="1"/>
    <x v="0"/>
    <n v="64246"/>
    <x v="0"/>
    <x v="2"/>
    <s v="Production Technician II"/>
    <x v="0"/>
    <n v="2155"/>
    <s v="08/10/88"/>
    <x v="0"/>
    <x v="0"/>
    <x v="0"/>
    <x v="1"/>
    <x v="0"/>
    <s v="11/11/2013"/>
    <s v=""/>
    <x v="0"/>
    <x v="0"/>
    <x v="0"/>
    <x v="11"/>
    <x v="11"/>
    <x v="0"/>
    <x v="1"/>
    <s v="5.00"/>
    <x v="1"/>
    <x v="0"/>
    <s v="1/8/2019"/>
    <x v="0"/>
    <x v="11"/>
  </r>
  <r>
    <s v="Harrington, Christie "/>
    <n v="10097"/>
    <x v="0"/>
    <x v="0"/>
    <x v="1"/>
    <x v="1"/>
    <x v="0"/>
    <x v="1"/>
    <x v="0"/>
    <n v="52177"/>
    <x v="1"/>
    <x v="0"/>
    <s v="Production Technician I"/>
    <x v="0"/>
    <n v="2324"/>
    <s v="08/18/52"/>
    <x v="1"/>
    <x v="0"/>
    <x v="0"/>
    <x v="0"/>
    <x v="0"/>
    <s v="1/9/2012"/>
    <s v="12/15/2015"/>
    <x v="9"/>
    <x v="1"/>
    <x v="0"/>
    <x v="4"/>
    <x v="4"/>
    <x v="6"/>
    <x v="1"/>
    <s v="4.64"/>
    <x v="2"/>
    <x v="0"/>
    <s v="5/2/2015"/>
    <x v="0"/>
    <x v="12"/>
  </r>
  <r>
    <s v="Harrison, Kara"/>
    <n v="10007"/>
    <x v="1"/>
    <x v="1"/>
    <x v="1"/>
    <x v="0"/>
    <x v="0"/>
    <x v="0"/>
    <x v="0"/>
    <n v="62065"/>
    <x v="0"/>
    <x v="0"/>
    <s v="Production Technician I"/>
    <x v="0"/>
    <n v="1886"/>
    <s v="05/02/74"/>
    <x v="1"/>
    <x v="1"/>
    <x v="0"/>
    <x v="0"/>
    <x v="0"/>
    <s v="5/12/2014"/>
    <s v=""/>
    <x v="0"/>
    <x v="0"/>
    <x v="0"/>
    <x v="5"/>
    <x v="5"/>
    <x v="6"/>
    <x v="0"/>
    <s v="4.76"/>
    <x v="2"/>
    <x v="0"/>
    <s v="2/15/2019"/>
    <x v="0"/>
    <x v="14"/>
  </r>
  <r>
    <s v="Heitzman, Anthony"/>
    <n v="10129"/>
    <x v="0"/>
    <x v="0"/>
    <x v="0"/>
    <x v="0"/>
    <x v="0"/>
    <x v="1"/>
    <x v="0"/>
    <n v="46998"/>
    <x v="0"/>
    <x v="0"/>
    <s v="Production Technician I"/>
    <x v="0"/>
    <n v="2149"/>
    <s v="01/04/84"/>
    <x v="0"/>
    <x v="0"/>
    <x v="0"/>
    <x v="0"/>
    <x v="0"/>
    <s v="8/13/2012"/>
    <s v=""/>
    <x v="0"/>
    <x v="0"/>
    <x v="0"/>
    <x v="7"/>
    <x v="7"/>
    <x v="2"/>
    <x v="1"/>
    <s v="4.17"/>
    <x v="2"/>
    <x v="0"/>
    <s v="2/11/2019"/>
    <x v="0"/>
    <x v="0"/>
  </r>
  <r>
    <s v="Hendrickson, Trina"/>
    <n v="10075"/>
    <x v="0"/>
    <x v="0"/>
    <x v="1"/>
    <x v="1"/>
    <x v="0"/>
    <x v="1"/>
    <x v="0"/>
    <n v="68099"/>
    <x v="1"/>
    <x v="2"/>
    <s v="Production Technician II"/>
    <x v="0"/>
    <n v="2021"/>
    <s v="08/27/72"/>
    <x v="1"/>
    <x v="0"/>
    <x v="0"/>
    <x v="0"/>
    <x v="0"/>
    <s v="1/10/2011"/>
    <s v="6/18/2013"/>
    <x v="2"/>
    <x v="1"/>
    <x v="0"/>
    <x v="11"/>
    <x v="11"/>
    <x v="6"/>
    <x v="1"/>
    <s v="5.00"/>
    <x v="1"/>
    <x v="0"/>
    <s v="1/30/2013"/>
    <x v="0"/>
    <x v="3"/>
  </r>
  <r>
    <s v="Hitchcock, Alfred"/>
    <n v="10167"/>
    <x v="1"/>
    <x v="1"/>
    <x v="0"/>
    <x v="0"/>
    <x v="4"/>
    <x v="1"/>
    <x v="0"/>
    <n v="70545"/>
    <x v="0"/>
    <x v="11"/>
    <s v="Area Sales Manager"/>
    <x v="11"/>
    <n v="3062"/>
    <s v="09/14/88"/>
    <x v="0"/>
    <x v="1"/>
    <x v="0"/>
    <x v="0"/>
    <x v="4"/>
    <s v="8/18/2014"/>
    <s v=""/>
    <x v="0"/>
    <x v="0"/>
    <x v="4"/>
    <x v="14"/>
    <x v="16"/>
    <x v="1"/>
    <x v="1"/>
    <s v="3.60"/>
    <x v="0"/>
    <x v="0"/>
    <s v="1/30/2019"/>
    <x v="0"/>
    <x v="9"/>
  </r>
  <r>
    <s v="Homberger, Adrienne  J"/>
    <n v="10195"/>
    <x v="1"/>
    <x v="1"/>
    <x v="1"/>
    <x v="1"/>
    <x v="0"/>
    <x v="1"/>
    <x v="0"/>
    <n v="63478"/>
    <x v="1"/>
    <x v="2"/>
    <s v="Production Technician II"/>
    <x v="0"/>
    <n v="2445"/>
    <s v="02/16/84"/>
    <x v="1"/>
    <x v="1"/>
    <x v="2"/>
    <x v="0"/>
    <x v="0"/>
    <s v="8/15/2011"/>
    <s v="4/7/2012"/>
    <x v="10"/>
    <x v="1"/>
    <x v="0"/>
    <x v="0"/>
    <x v="23"/>
    <x v="1"/>
    <x v="1"/>
    <s v="3.03"/>
    <x v="0"/>
    <x v="0"/>
    <s v="3/5/2012"/>
    <x v="0"/>
    <x v="7"/>
  </r>
  <r>
    <s v="Horton, Jayne"/>
    <n v="10112"/>
    <x v="0"/>
    <x v="0"/>
    <x v="1"/>
    <x v="0"/>
    <x v="1"/>
    <x v="1"/>
    <x v="0"/>
    <n v="97999"/>
    <x v="0"/>
    <x v="6"/>
    <s v="Database Administrator"/>
    <x v="0"/>
    <n v="2493"/>
    <s v="02/21/84"/>
    <x v="1"/>
    <x v="0"/>
    <x v="0"/>
    <x v="0"/>
    <x v="0"/>
    <s v="3/30/2015"/>
    <s v=""/>
    <x v="0"/>
    <x v="0"/>
    <x v="1"/>
    <x v="1"/>
    <x v="1"/>
    <x v="1"/>
    <x v="1"/>
    <s v="4.48"/>
    <x v="0"/>
    <x v="1"/>
    <s v="1/3/2019"/>
    <x v="0"/>
    <x v="6"/>
  </r>
  <r>
    <s v="Houlihan, Debra"/>
    <n v="10272"/>
    <x v="1"/>
    <x v="1"/>
    <x v="1"/>
    <x v="0"/>
    <x v="4"/>
    <x v="1"/>
    <x v="0"/>
    <n v="180000"/>
    <x v="0"/>
    <x v="21"/>
    <s v="Director of Sales"/>
    <x v="12"/>
    <n v="2908"/>
    <s v="03/17/66"/>
    <x v="1"/>
    <x v="1"/>
    <x v="0"/>
    <x v="0"/>
    <x v="0"/>
    <s v="5/5/2014"/>
    <s v=""/>
    <x v="0"/>
    <x v="0"/>
    <x v="4"/>
    <x v="13"/>
    <x v="14"/>
    <x v="0"/>
    <x v="1"/>
    <s v="4.50"/>
    <x v="2"/>
    <x v="0"/>
    <s v="1/21/2019"/>
    <x v="0"/>
    <x v="5"/>
  </r>
  <r>
    <s v="Howard, Estelle"/>
    <n v="10182"/>
    <x v="1"/>
    <x v="1"/>
    <x v="1"/>
    <x v="0"/>
    <x v="3"/>
    <x v="1"/>
    <x v="0"/>
    <n v="49920"/>
    <x v="1"/>
    <x v="22"/>
    <s v="Administrative Assistant"/>
    <x v="0"/>
    <n v="2170"/>
    <s v="09/16/85"/>
    <x v="1"/>
    <x v="1"/>
    <x v="0"/>
    <x v="0"/>
    <x v="1"/>
    <s v="2/16/2015"/>
    <s v="4/15/2015"/>
    <x v="13"/>
    <x v="2"/>
    <x v="3"/>
    <x v="12"/>
    <x v="15"/>
    <x v="1"/>
    <x v="1"/>
    <s v="3.24"/>
    <x v="1"/>
    <x v="2"/>
    <s v="4/15/2015"/>
    <x v="0"/>
    <x v="16"/>
  </r>
  <r>
    <s v="Hudson, Jane"/>
    <n v="10248"/>
    <x v="0"/>
    <x v="0"/>
    <x v="1"/>
    <x v="0"/>
    <x v="0"/>
    <x v="1"/>
    <x v="0"/>
    <n v="55425"/>
    <x v="0"/>
    <x v="0"/>
    <s v="Production Technician I"/>
    <x v="0"/>
    <n v="2176"/>
    <s v="06/10/86"/>
    <x v="1"/>
    <x v="0"/>
    <x v="0"/>
    <x v="0"/>
    <x v="0"/>
    <s v="2/20/2012"/>
    <s v=""/>
    <x v="0"/>
    <x v="0"/>
    <x v="0"/>
    <x v="7"/>
    <x v="7"/>
    <x v="0"/>
    <x v="1"/>
    <s v="4.80"/>
    <x v="2"/>
    <x v="0"/>
    <s v="1/7/2019"/>
    <x v="0"/>
    <x v="6"/>
  </r>
  <r>
    <s v="Hunts, Julissa"/>
    <n v="10201"/>
    <x v="0"/>
    <x v="0"/>
    <x v="1"/>
    <x v="4"/>
    <x v="0"/>
    <x v="1"/>
    <x v="0"/>
    <n v="69340"/>
    <x v="0"/>
    <x v="2"/>
    <s v="Production Technician II"/>
    <x v="0"/>
    <n v="2021"/>
    <s v="03/11/84"/>
    <x v="1"/>
    <x v="0"/>
    <x v="0"/>
    <x v="0"/>
    <x v="0"/>
    <s v="6/6/2016"/>
    <s v=""/>
    <x v="0"/>
    <x v="0"/>
    <x v="0"/>
    <x v="3"/>
    <x v="3"/>
    <x v="0"/>
    <x v="1"/>
    <s v="3.00"/>
    <x v="0"/>
    <x v="0"/>
    <s v="1/18/2019"/>
    <x v="0"/>
    <x v="6"/>
  </r>
  <r>
    <s v="Hutter, Rosalie"/>
    <n v="10214"/>
    <x v="0"/>
    <x v="4"/>
    <x v="1"/>
    <x v="4"/>
    <x v="0"/>
    <x v="1"/>
    <x v="0"/>
    <n v="64995"/>
    <x v="0"/>
    <x v="2"/>
    <s v="Production Technician II"/>
    <x v="0"/>
    <n v="2351"/>
    <s v="05/07/92"/>
    <x v="1"/>
    <x v="4"/>
    <x v="0"/>
    <x v="0"/>
    <x v="0"/>
    <s v="6/5/2015"/>
    <s v=""/>
    <x v="0"/>
    <x v="0"/>
    <x v="0"/>
    <x v="4"/>
    <x v="12"/>
    <x v="1"/>
    <x v="1"/>
    <s v="4.50"/>
    <x v="1"/>
    <x v="0"/>
    <s v="2/14/2019"/>
    <x v="0"/>
    <x v="16"/>
  </r>
  <r>
    <s v="Huynh, Ming"/>
    <n v="10160"/>
    <x v="0"/>
    <x v="2"/>
    <x v="1"/>
    <x v="1"/>
    <x v="0"/>
    <x v="1"/>
    <x v="0"/>
    <n v="68182"/>
    <x v="1"/>
    <x v="2"/>
    <s v="Production Technician II"/>
    <x v="0"/>
    <n v="1742"/>
    <s v="09/22/76"/>
    <x v="1"/>
    <x v="2"/>
    <x v="0"/>
    <x v="0"/>
    <x v="0"/>
    <s v="2/21/2011"/>
    <s v="4/1/2013"/>
    <x v="5"/>
    <x v="1"/>
    <x v="0"/>
    <x v="5"/>
    <x v="5"/>
    <x v="2"/>
    <x v="1"/>
    <s v="3.72"/>
    <x v="1"/>
    <x v="0"/>
    <s v="2/1/2013"/>
    <x v="0"/>
    <x v="19"/>
  </r>
  <r>
    <s v="Immediato, Walter"/>
    <n v="10289"/>
    <x v="1"/>
    <x v="1"/>
    <x v="0"/>
    <x v="1"/>
    <x v="0"/>
    <x v="2"/>
    <x v="0"/>
    <n v="83082"/>
    <x v="1"/>
    <x v="9"/>
    <s v="Production Manager"/>
    <x v="0"/>
    <n v="2128"/>
    <s v="11/15/76"/>
    <x v="0"/>
    <x v="1"/>
    <x v="0"/>
    <x v="0"/>
    <x v="3"/>
    <s v="2/21/2011"/>
    <s v="9/24/2012"/>
    <x v="5"/>
    <x v="1"/>
    <x v="0"/>
    <x v="13"/>
    <x v="14"/>
    <x v="1"/>
    <x v="2"/>
    <s v="2.34"/>
    <x v="3"/>
    <x v="0"/>
    <s v="4/12/2012"/>
    <x v="4"/>
    <x v="6"/>
  </r>
  <r>
    <s v="Ivey, Rose "/>
    <n v="10139"/>
    <x v="0"/>
    <x v="0"/>
    <x v="1"/>
    <x v="0"/>
    <x v="0"/>
    <x v="1"/>
    <x v="0"/>
    <n v="51908"/>
    <x v="0"/>
    <x v="0"/>
    <s v="Production Technician I"/>
    <x v="0"/>
    <n v="1775"/>
    <s v="01/28/91"/>
    <x v="1"/>
    <x v="0"/>
    <x v="0"/>
    <x v="0"/>
    <x v="0"/>
    <s v="8/19/2013"/>
    <s v=""/>
    <x v="0"/>
    <x v="0"/>
    <x v="0"/>
    <x v="8"/>
    <x v="8"/>
    <x v="1"/>
    <x v="1"/>
    <s v="3.99"/>
    <x v="1"/>
    <x v="0"/>
    <s v="1/14/2019"/>
    <x v="0"/>
    <x v="15"/>
  </r>
  <r>
    <s v="Jackson, Maryellen"/>
    <n v="10227"/>
    <x v="0"/>
    <x v="0"/>
    <x v="1"/>
    <x v="0"/>
    <x v="0"/>
    <x v="1"/>
    <x v="0"/>
    <n v="61242"/>
    <x v="0"/>
    <x v="0"/>
    <s v="Production Technician I"/>
    <x v="0"/>
    <n v="2081"/>
    <s v="09/11/72"/>
    <x v="1"/>
    <x v="0"/>
    <x v="0"/>
    <x v="0"/>
    <x v="1"/>
    <s v="11/5/2012"/>
    <s v=""/>
    <x v="0"/>
    <x v="0"/>
    <x v="0"/>
    <x v="10"/>
    <x v="10"/>
    <x v="0"/>
    <x v="1"/>
    <s v="4.10"/>
    <x v="1"/>
    <x v="0"/>
    <s v="1/17/2019"/>
    <x v="0"/>
    <x v="10"/>
  </r>
  <r>
    <s v="Jacobi, Hannah  "/>
    <n v="10236"/>
    <x v="0"/>
    <x v="2"/>
    <x v="1"/>
    <x v="0"/>
    <x v="0"/>
    <x v="1"/>
    <x v="0"/>
    <n v="45069"/>
    <x v="0"/>
    <x v="0"/>
    <s v="Production Technician I"/>
    <x v="0"/>
    <n v="1778"/>
    <s v="03/22/66"/>
    <x v="1"/>
    <x v="2"/>
    <x v="0"/>
    <x v="0"/>
    <x v="0"/>
    <s v="9/30/2013"/>
    <s v=""/>
    <x v="0"/>
    <x v="0"/>
    <x v="0"/>
    <x v="2"/>
    <x v="2"/>
    <x v="3"/>
    <x v="1"/>
    <s v="4.30"/>
    <x v="0"/>
    <x v="0"/>
    <s v="2/22/2019"/>
    <x v="0"/>
    <x v="10"/>
  </r>
  <r>
    <s v="Jeannite, Tayana"/>
    <n v="10009"/>
    <x v="0"/>
    <x v="2"/>
    <x v="1"/>
    <x v="0"/>
    <x v="0"/>
    <x v="0"/>
    <x v="0"/>
    <n v="60724"/>
    <x v="0"/>
    <x v="2"/>
    <s v="Production Technician II"/>
    <x v="0"/>
    <n v="1821"/>
    <s v="11/06/86"/>
    <x v="1"/>
    <x v="2"/>
    <x v="0"/>
    <x v="0"/>
    <x v="4"/>
    <s v="7/5/2011"/>
    <s v=""/>
    <x v="0"/>
    <x v="0"/>
    <x v="0"/>
    <x v="7"/>
    <x v="7"/>
    <x v="0"/>
    <x v="0"/>
    <s v="4.60"/>
    <x v="2"/>
    <x v="0"/>
    <s v="2/25/2019"/>
    <x v="0"/>
    <x v="17"/>
  </r>
  <r>
    <s v="Jhaveri, Sneha  "/>
    <n v="10060"/>
    <x v="0"/>
    <x v="4"/>
    <x v="1"/>
    <x v="0"/>
    <x v="0"/>
    <x v="1"/>
    <x v="0"/>
    <n v="60436"/>
    <x v="0"/>
    <x v="0"/>
    <s v="Production Technician I"/>
    <x v="0"/>
    <n v="2109"/>
    <s v="04/13/64"/>
    <x v="1"/>
    <x v="4"/>
    <x v="0"/>
    <x v="0"/>
    <x v="0"/>
    <s v="1/6/2014"/>
    <s v=""/>
    <x v="0"/>
    <x v="0"/>
    <x v="0"/>
    <x v="11"/>
    <x v="11"/>
    <x v="0"/>
    <x v="1"/>
    <s v="5.00"/>
    <x v="0"/>
    <x v="0"/>
    <s v="1/21/2019"/>
    <x v="0"/>
    <x v="9"/>
  </r>
  <r>
    <s v="Johnson, George"/>
    <n v="10034"/>
    <x v="1"/>
    <x v="1"/>
    <x v="0"/>
    <x v="1"/>
    <x v="0"/>
    <x v="0"/>
    <x v="0"/>
    <n v="46837"/>
    <x v="1"/>
    <x v="0"/>
    <s v="Production Technician I"/>
    <x v="0"/>
    <n v="2445"/>
    <s v="08/19/59"/>
    <x v="0"/>
    <x v="1"/>
    <x v="0"/>
    <x v="0"/>
    <x v="0"/>
    <s v="11/7/2011"/>
    <s v="4/29/2018"/>
    <x v="11"/>
    <x v="1"/>
    <x v="0"/>
    <x v="0"/>
    <x v="0"/>
    <x v="6"/>
    <x v="0"/>
    <s v="4.70"/>
    <x v="2"/>
    <x v="0"/>
    <s v="2/14/2018"/>
    <x v="0"/>
    <x v="9"/>
  </r>
  <r>
    <s v="Johnson, Noelle "/>
    <n v="10156"/>
    <x v="1"/>
    <x v="1"/>
    <x v="1"/>
    <x v="2"/>
    <x v="1"/>
    <x v="1"/>
    <x v="0"/>
    <n v="105700"/>
    <x v="0"/>
    <x v="6"/>
    <s v="Database Administrator"/>
    <x v="0"/>
    <n v="2301"/>
    <s v="11/07/86"/>
    <x v="1"/>
    <x v="1"/>
    <x v="0"/>
    <x v="0"/>
    <x v="3"/>
    <s v="1/5/2015"/>
    <s v=""/>
    <x v="0"/>
    <x v="0"/>
    <x v="1"/>
    <x v="1"/>
    <x v="1"/>
    <x v="1"/>
    <x v="1"/>
    <s v="3.75"/>
    <x v="1"/>
    <x v="3"/>
    <s v="2/11/2019"/>
    <x v="0"/>
    <x v="4"/>
  </r>
  <r>
    <s v="Johnston, Yen"/>
    <n v="10036"/>
    <x v="0"/>
    <x v="0"/>
    <x v="1"/>
    <x v="0"/>
    <x v="0"/>
    <x v="0"/>
    <x v="0"/>
    <n v="63322"/>
    <x v="0"/>
    <x v="2"/>
    <s v="Production Technician II"/>
    <x v="0"/>
    <n v="2128"/>
    <s v="09/08/69"/>
    <x v="1"/>
    <x v="0"/>
    <x v="0"/>
    <x v="0"/>
    <x v="0"/>
    <s v="7/7/2014"/>
    <s v=""/>
    <x v="0"/>
    <x v="0"/>
    <x v="0"/>
    <x v="8"/>
    <x v="8"/>
    <x v="0"/>
    <x v="0"/>
    <s v="4.30"/>
    <x v="1"/>
    <x v="0"/>
    <s v="1/11/2019"/>
    <x v="0"/>
    <x v="0"/>
  </r>
  <r>
    <s v="Jung, Judy  "/>
    <n v="10138"/>
    <x v="1"/>
    <x v="1"/>
    <x v="1"/>
    <x v="1"/>
    <x v="0"/>
    <x v="1"/>
    <x v="0"/>
    <n v="61154"/>
    <x v="1"/>
    <x v="0"/>
    <s v="Production Technician I"/>
    <x v="0"/>
    <n v="2446"/>
    <s v="04/17/86"/>
    <x v="1"/>
    <x v="1"/>
    <x v="0"/>
    <x v="0"/>
    <x v="1"/>
    <s v="1/10/2011"/>
    <s v="4/1/2016"/>
    <x v="5"/>
    <x v="1"/>
    <x v="0"/>
    <x v="3"/>
    <x v="3"/>
    <x v="6"/>
    <x v="1"/>
    <s v="4.00"/>
    <x v="2"/>
    <x v="0"/>
    <s v="2/3/2016"/>
    <x v="0"/>
    <x v="6"/>
  </r>
  <r>
    <s v="Kampew, Donysha"/>
    <n v="10244"/>
    <x v="0"/>
    <x v="0"/>
    <x v="1"/>
    <x v="1"/>
    <x v="4"/>
    <x v="1"/>
    <x v="0"/>
    <n v="68999"/>
    <x v="1"/>
    <x v="16"/>
    <s v="Sales Manager"/>
    <x v="13"/>
    <n v="19444"/>
    <s v="11/11/89"/>
    <x v="1"/>
    <x v="0"/>
    <x v="0"/>
    <x v="0"/>
    <x v="0"/>
    <s v="11/7/2011"/>
    <s v="4/24/2014"/>
    <x v="15"/>
    <x v="1"/>
    <x v="4"/>
    <x v="18"/>
    <x v="20"/>
    <x v="2"/>
    <x v="1"/>
    <s v="4.50"/>
    <x v="0"/>
    <x v="0"/>
    <s v="3/30/2013"/>
    <x v="0"/>
    <x v="4"/>
  </r>
  <r>
    <s v="Keatts, Kramer "/>
    <n v="10192"/>
    <x v="0"/>
    <x v="0"/>
    <x v="0"/>
    <x v="0"/>
    <x v="0"/>
    <x v="1"/>
    <x v="0"/>
    <n v="50482"/>
    <x v="0"/>
    <x v="0"/>
    <s v="Production Technician I"/>
    <x v="0"/>
    <n v="1887"/>
    <s v="01/19/76"/>
    <x v="0"/>
    <x v="0"/>
    <x v="0"/>
    <x v="0"/>
    <x v="0"/>
    <s v="9/30/2013"/>
    <s v=""/>
    <x v="0"/>
    <x v="0"/>
    <x v="0"/>
    <x v="0"/>
    <x v="0"/>
    <x v="1"/>
    <x v="1"/>
    <s v="3.07"/>
    <x v="2"/>
    <x v="0"/>
    <s v="1/23/2019"/>
    <x v="0"/>
    <x v="18"/>
  </r>
  <r>
    <s v="Khemmich, Bartholemew"/>
    <n v="10231"/>
    <x v="0"/>
    <x v="0"/>
    <x v="0"/>
    <x v="0"/>
    <x v="4"/>
    <x v="1"/>
    <x v="0"/>
    <n v="65310"/>
    <x v="0"/>
    <x v="11"/>
    <s v="Area Sales Manager"/>
    <x v="14"/>
    <n v="80820"/>
    <s v="11/27/79"/>
    <x v="0"/>
    <x v="0"/>
    <x v="0"/>
    <x v="0"/>
    <x v="0"/>
    <s v="8/19/2013"/>
    <s v=""/>
    <x v="0"/>
    <x v="0"/>
    <x v="4"/>
    <x v="16"/>
    <x v="18"/>
    <x v="1"/>
    <x v="1"/>
    <s v="4.30"/>
    <x v="0"/>
    <x v="0"/>
    <s v="1/22/2019"/>
    <x v="0"/>
    <x v="13"/>
  </r>
  <r>
    <s v="King, Janet"/>
    <n v="10089"/>
    <x v="1"/>
    <x v="1"/>
    <x v="1"/>
    <x v="0"/>
    <x v="5"/>
    <x v="1"/>
    <x v="0"/>
    <n v="250000"/>
    <x v="0"/>
    <x v="23"/>
    <s v="President &amp; CEO"/>
    <x v="0"/>
    <n v="1902"/>
    <s v="09/21/54"/>
    <x v="1"/>
    <x v="1"/>
    <x v="0"/>
    <x v="1"/>
    <x v="0"/>
    <s v="7/2/2012"/>
    <s v=""/>
    <x v="0"/>
    <x v="0"/>
    <x v="5"/>
    <x v="20"/>
    <x v="22"/>
    <x v="1"/>
    <x v="1"/>
    <s v="4.83"/>
    <x v="1"/>
    <x v="0"/>
    <s v="1/17/2019"/>
    <x v="0"/>
    <x v="18"/>
  </r>
  <r>
    <s v="Kinsella, Kathleen  "/>
    <n v="10166"/>
    <x v="1"/>
    <x v="1"/>
    <x v="1"/>
    <x v="1"/>
    <x v="0"/>
    <x v="1"/>
    <x v="0"/>
    <n v="54005"/>
    <x v="1"/>
    <x v="0"/>
    <s v="Production Technician I"/>
    <x v="0"/>
    <n v="2170"/>
    <s v="12/08/73"/>
    <x v="1"/>
    <x v="1"/>
    <x v="0"/>
    <x v="0"/>
    <x v="0"/>
    <s v="9/26/2011"/>
    <s v="6/4/2015"/>
    <x v="11"/>
    <x v="1"/>
    <x v="0"/>
    <x v="4"/>
    <x v="4"/>
    <x v="2"/>
    <x v="1"/>
    <s v="3.60"/>
    <x v="0"/>
    <x v="0"/>
    <s v="3/1/2015"/>
    <x v="0"/>
    <x v="7"/>
  </r>
  <r>
    <s v="Kirill, Alexandra  "/>
    <n v="10170"/>
    <x v="1"/>
    <x v="1"/>
    <x v="1"/>
    <x v="1"/>
    <x v="0"/>
    <x v="1"/>
    <x v="0"/>
    <n v="45433"/>
    <x v="1"/>
    <x v="0"/>
    <s v="Production Technician I"/>
    <x v="0"/>
    <n v="2127"/>
    <s v="10/08/70"/>
    <x v="1"/>
    <x v="1"/>
    <x v="0"/>
    <x v="0"/>
    <x v="0"/>
    <s v="9/26/2011"/>
    <s v="1/9/2014"/>
    <x v="11"/>
    <x v="1"/>
    <x v="0"/>
    <x v="5"/>
    <x v="5"/>
    <x v="2"/>
    <x v="1"/>
    <s v="3.49"/>
    <x v="2"/>
    <x v="0"/>
    <s v="1/30/2013"/>
    <x v="0"/>
    <x v="16"/>
  </r>
  <r>
    <s v="Knapp, Bradley  J"/>
    <n v="10208"/>
    <x v="0"/>
    <x v="0"/>
    <x v="0"/>
    <x v="0"/>
    <x v="0"/>
    <x v="1"/>
    <x v="0"/>
    <n v="46654"/>
    <x v="0"/>
    <x v="0"/>
    <s v="Production Technician I"/>
    <x v="0"/>
    <n v="1721"/>
    <s v="11/10/77"/>
    <x v="0"/>
    <x v="0"/>
    <x v="0"/>
    <x v="0"/>
    <x v="1"/>
    <s v="2/17/2014"/>
    <s v=""/>
    <x v="0"/>
    <x v="0"/>
    <x v="0"/>
    <x v="7"/>
    <x v="7"/>
    <x v="0"/>
    <x v="1"/>
    <s v="3.10"/>
    <x v="1"/>
    <x v="0"/>
    <s v="2/6/2019"/>
    <x v="0"/>
    <x v="2"/>
  </r>
  <r>
    <s v="Kretschmer, John"/>
    <n v="10176"/>
    <x v="1"/>
    <x v="1"/>
    <x v="0"/>
    <x v="0"/>
    <x v="0"/>
    <x v="1"/>
    <x v="0"/>
    <n v="63973"/>
    <x v="0"/>
    <x v="0"/>
    <s v="Production Technician I"/>
    <x v="0"/>
    <n v="1801"/>
    <s v="02/02/80"/>
    <x v="0"/>
    <x v="1"/>
    <x v="0"/>
    <x v="0"/>
    <x v="3"/>
    <s v="1/10/2011"/>
    <s v=""/>
    <x v="0"/>
    <x v="0"/>
    <x v="0"/>
    <x v="8"/>
    <x v="8"/>
    <x v="1"/>
    <x v="1"/>
    <s v="3.38"/>
    <x v="1"/>
    <x v="0"/>
    <s v="1/21/2019"/>
    <x v="0"/>
    <x v="1"/>
  </r>
  <r>
    <s v="Kreuger, Freddy"/>
    <n v="10165"/>
    <x v="0"/>
    <x v="0"/>
    <x v="0"/>
    <x v="0"/>
    <x v="4"/>
    <x v="1"/>
    <x v="1"/>
    <n v="71339"/>
    <x v="0"/>
    <x v="11"/>
    <s v="Area Sales Manager"/>
    <x v="15"/>
    <n v="10171"/>
    <s v="02/24/69"/>
    <x v="0"/>
    <x v="0"/>
    <x v="0"/>
    <x v="1"/>
    <x v="1"/>
    <s v="3/7/2011"/>
    <s v=""/>
    <x v="0"/>
    <x v="0"/>
    <x v="4"/>
    <x v="14"/>
    <x v="16"/>
    <x v="4"/>
    <x v="1"/>
    <s v="3.65"/>
    <x v="0"/>
    <x v="0"/>
    <s v="1/17/2019"/>
    <x v="0"/>
    <x v="11"/>
  </r>
  <r>
    <s v="Lajiri,  Jyoti"/>
    <n v="10113"/>
    <x v="1"/>
    <x v="1"/>
    <x v="0"/>
    <x v="2"/>
    <x v="1"/>
    <x v="1"/>
    <x v="0"/>
    <n v="93206"/>
    <x v="0"/>
    <x v="15"/>
    <s v="Sr. Network Engineer"/>
    <x v="0"/>
    <n v="2169"/>
    <s v="04/23/86"/>
    <x v="0"/>
    <x v="1"/>
    <x v="0"/>
    <x v="0"/>
    <x v="0"/>
    <s v="11/10/2014"/>
    <s v=""/>
    <x v="0"/>
    <x v="0"/>
    <x v="1"/>
    <x v="9"/>
    <x v="9"/>
    <x v="3"/>
    <x v="1"/>
    <s v="4.46"/>
    <x v="0"/>
    <x v="1"/>
    <s v="1/7/2019"/>
    <x v="0"/>
    <x v="10"/>
  </r>
  <r>
    <s v="Landa, Hans"/>
    <n v="10092"/>
    <x v="1"/>
    <x v="1"/>
    <x v="0"/>
    <x v="3"/>
    <x v="0"/>
    <x v="1"/>
    <x v="0"/>
    <n v="82758"/>
    <x v="1"/>
    <x v="9"/>
    <s v="Production Manager"/>
    <x v="0"/>
    <n v="1890"/>
    <s v="07/01/72"/>
    <x v="0"/>
    <x v="1"/>
    <x v="0"/>
    <x v="0"/>
    <x v="0"/>
    <s v="1/10/2011"/>
    <s v="12/12/2015"/>
    <x v="6"/>
    <x v="2"/>
    <x v="0"/>
    <x v="13"/>
    <x v="14"/>
    <x v="3"/>
    <x v="1"/>
    <s v="4.78"/>
    <x v="2"/>
    <x v="0"/>
    <s v="2/15/2015"/>
    <x v="0"/>
    <x v="9"/>
  </r>
  <r>
    <s v="Langford, Lindsey"/>
    <n v="10106"/>
    <x v="0"/>
    <x v="2"/>
    <x v="1"/>
    <x v="1"/>
    <x v="0"/>
    <x v="1"/>
    <x v="0"/>
    <n v="66074"/>
    <x v="1"/>
    <x v="2"/>
    <s v="Production Technician II"/>
    <x v="0"/>
    <n v="2090"/>
    <s v="07/25/79"/>
    <x v="1"/>
    <x v="2"/>
    <x v="0"/>
    <x v="0"/>
    <x v="3"/>
    <s v="1/7/2013"/>
    <s v="3/31/2014"/>
    <x v="4"/>
    <x v="1"/>
    <x v="0"/>
    <x v="10"/>
    <x v="10"/>
    <x v="1"/>
    <x v="1"/>
    <s v="4.52"/>
    <x v="1"/>
    <x v="0"/>
    <s v="2/20/2014"/>
    <x v="0"/>
    <x v="11"/>
  </r>
  <r>
    <s v="Langton, Enrico"/>
    <n v="10052"/>
    <x v="1"/>
    <x v="1"/>
    <x v="0"/>
    <x v="0"/>
    <x v="0"/>
    <x v="1"/>
    <x v="0"/>
    <n v="46120"/>
    <x v="0"/>
    <x v="0"/>
    <s v="Production Technician I"/>
    <x v="0"/>
    <n v="2048"/>
    <s v="12/09/86"/>
    <x v="0"/>
    <x v="1"/>
    <x v="0"/>
    <x v="0"/>
    <x v="0"/>
    <s v="7/9/2012"/>
    <s v=""/>
    <x v="0"/>
    <x v="0"/>
    <x v="0"/>
    <x v="10"/>
    <x v="10"/>
    <x v="0"/>
    <x v="1"/>
    <s v="5.00"/>
    <x v="0"/>
    <x v="0"/>
    <s v="2/4/2019"/>
    <x v="0"/>
    <x v="13"/>
  </r>
  <r>
    <s v="LaRotonda, William  "/>
    <n v="10038"/>
    <x v="0"/>
    <x v="2"/>
    <x v="0"/>
    <x v="0"/>
    <x v="3"/>
    <x v="1"/>
    <x v="0"/>
    <n v="64520"/>
    <x v="0"/>
    <x v="10"/>
    <s v="Accountant I"/>
    <x v="0"/>
    <n v="1460"/>
    <s v="04/26/84"/>
    <x v="0"/>
    <x v="2"/>
    <x v="0"/>
    <x v="0"/>
    <x v="1"/>
    <s v="1/6/2014"/>
    <s v=""/>
    <x v="0"/>
    <x v="0"/>
    <x v="3"/>
    <x v="12"/>
    <x v="15"/>
    <x v="7"/>
    <x v="1"/>
    <s v="5.00"/>
    <x v="2"/>
    <x v="2"/>
    <s v="1/17/2019"/>
    <x v="0"/>
    <x v="2"/>
  </r>
  <r>
    <s v="Latif, Mohammed"/>
    <n v="10249"/>
    <x v="1"/>
    <x v="1"/>
    <x v="0"/>
    <x v="1"/>
    <x v="0"/>
    <x v="1"/>
    <x v="0"/>
    <n v="61962"/>
    <x v="1"/>
    <x v="2"/>
    <s v="Production Technician II"/>
    <x v="0"/>
    <n v="2126"/>
    <s v="05/09/84"/>
    <x v="0"/>
    <x v="1"/>
    <x v="0"/>
    <x v="0"/>
    <x v="0"/>
    <s v="4/2/2012"/>
    <s v="4/15/2013"/>
    <x v="11"/>
    <x v="1"/>
    <x v="0"/>
    <x v="2"/>
    <x v="2"/>
    <x v="2"/>
    <x v="1"/>
    <s v="4.90"/>
    <x v="1"/>
    <x v="0"/>
    <s v="2/20/2013"/>
    <x v="0"/>
    <x v="11"/>
  </r>
  <r>
    <s v="Le, Binh"/>
    <n v="10232"/>
    <x v="0"/>
    <x v="0"/>
    <x v="1"/>
    <x v="0"/>
    <x v="1"/>
    <x v="1"/>
    <x v="0"/>
    <n v="81584"/>
    <x v="0"/>
    <x v="24"/>
    <s v="Senior BI Developer"/>
    <x v="0"/>
    <n v="1886"/>
    <s v="06/14/87"/>
    <x v="1"/>
    <x v="0"/>
    <x v="0"/>
    <x v="0"/>
    <x v="3"/>
    <s v="10/2/2016"/>
    <s v=""/>
    <x v="0"/>
    <x v="0"/>
    <x v="1"/>
    <x v="19"/>
    <x v="21"/>
    <x v="1"/>
    <x v="1"/>
    <s v="4.10"/>
    <x v="0"/>
    <x v="4"/>
    <s v="1/8/2019"/>
    <x v="0"/>
    <x v="4"/>
  </r>
  <r>
    <s v="Leach, Dallas"/>
    <n v="10087"/>
    <x v="0"/>
    <x v="0"/>
    <x v="1"/>
    <x v="1"/>
    <x v="0"/>
    <x v="1"/>
    <x v="0"/>
    <n v="63676"/>
    <x v="1"/>
    <x v="0"/>
    <s v="Production Technician I"/>
    <x v="0"/>
    <n v="1810"/>
    <s v="01/17/79"/>
    <x v="1"/>
    <x v="0"/>
    <x v="0"/>
    <x v="0"/>
    <x v="3"/>
    <s v="9/26/2011"/>
    <s v="8/19/2018"/>
    <x v="3"/>
    <x v="1"/>
    <x v="0"/>
    <x v="2"/>
    <x v="2"/>
    <x v="6"/>
    <x v="1"/>
    <s v="4.88"/>
    <x v="1"/>
    <x v="0"/>
    <s v="7/2/2017"/>
    <x v="0"/>
    <x v="1"/>
  </r>
  <r>
    <s v="LeBlanc, Brandon  R"/>
    <n v="10134"/>
    <x v="1"/>
    <x v="1"/>
    <x v="0"/>
    <x v="0"/>
    <x v="3"/>
    <x v="1"/>
    <x v="0"/>
    <n v="93046"/>
    <x v="0"/>
    <x v="25"/>
    <s v="Shared Services Manager"/>
    <x v="0"/>
    <n v="1460"/>
    <s v="06/10/84"/>
    <x v="0"/>
    <x v="1"/>
    <x v="0"/>
    <x v="0"/>
    <x v="0"/>
    <s v="1/5/2016"/>
    <s v=""/>
    <x v="0"/>
    <x v="0"/>
    <x v="3"/>
    <x v="13"/>
    <x v="14"/>
    <x v="6"/>
    <x v="1"/>
    <s v="4.10"/>
    <x v="2"/>
    <x v="0"/>
    <s v="1/28/2019"/>
    <x v="0"/>
    <x v="11"/>
  </r>
  <r>
    <s v="Lecter, Hannibal"/>
    <n v="10251"/>
    <x v="1"/>
    <x v="1"/>
    <x v="0"/>
    <x v="0"/>
    <x v="0"/>
    <x v="1"/>
    <x v="0"/>
    <n v="64738"/>
    <x v="0"/>
    <x v="0"/>
    <s v="Production Technician I"/>
    <x v="0"/>
    <n v="1776"/>
    <s v="09/02/82"/>
    <x v="0"/>
    <x v="1"/>
    <x v="0"/>
    <x v="0"/>
    <x v="3"/>
    <s v="5/14/2012"/>
    <s v=""/>
    <x v="0"/>
    <x v="0"/>
    <x v="0"/>
    <x v="3"/>
    <x v="3"/>
    <x v="2"/>
    <x v="1"/>
    <s v="4.10"/>
    <x v="1"/>
    <x v="0"/>
    <s v="2/22/2019"/>
    <x v="0"/>
    <x v="18"/>
  </r>
  <r>
    <s v="Leruth, Giovanni"/>
    <n v="10103"/>
    <x v="0"/>
    <x v="4"/>
    <x v="0"/>
    <x v="0"/>
    <x v="4"/>
    <x v="1"/>
    <x v="0"/>
    <n v="70468"/>
    <x v="0"/>
    <x v="11"/>
    <s v="Area Sales Manager"/>
    <x v="16"/>
    <n v="84111"/>
    <s v="12/27/88"/>
    <x v="0"/>
    <x v="4"/>
    <x v="0"/>
    <x v="0"/>
    <x v="1"/>
    <s v="4/30/2012"/>
    <s v=""/>
    <x v="0"/>
    <x v="0"/>
    <x v="4"/>
    <x v="14"/>
    <x v="16"/>
    <x v="7"/>
    <x v="1"/>
    <s v="4.53"/>
    <x v="1"/>
    <x v="0"/>
    <s v="1/29/2019"/>
    <x v="0"/>
    <x v="7"/>
  </r>
  <r>
    <s v="Liebig, Ketsia"/>
    <n v="10017"/>
    <x v="1"/>
    <x v="1"/>
    <x v="1"/>
    <x v="0"/>
    <x v="0"/>
    <x v="0"/>
    <x v="0"/>
    <n v="77915"/>
    <x v="0"/>
    <x v="9"/>
    <s v="Production Manager"/>
    <x v="0"/>
    <n v="2110"/>
    <s v="10/26/81"/>
    <x v="1"/>
    <x v="1"/>
    <x v="0"/>
    <x v="0"/>
    <x v="0"/>
    <s v="9/30/2013"/>
    <s v=""/>
    <x v="0"/>
    <x v="0"/>
    <x v="0"/>
    <x v="13"/>
    <x v="14"/>
    <x v="7"/>
    <x v="0"/>
    <s v="4.10"/>
    <x v="1"/>
    <x v="0"/>
    <s v="1/21/2019"/>
    <x v="0"/>
    <x v="17"/>
  </r>
  <r>
    <s v="Linares, Marilyn "/>
    <n v="10186"/>
    <x v="1"/>
    <x v="1"/>
    <x v="1"/>
    <x v="1"/>
    <x v="0"/>
    <x v="1"/>
    <x v="0"/>
    <n v="52624"/>
    <x v="1"/>
    <x v="0"/>
    <s v="Production Technician I"/>
    <x v="0"/>
    <n v="1886"/>
    <s v="03/26/81"/>
    <x v="1"/>
    <x v="1"/>
    <x v="0"/>
    <x v="0"/>
    <x v="0"/>
    <s v="7/5/2011"/>
    <s v="9/26/2018"/>
    <x v="5"/>
    <x v="1"/>
    <x v="0"/>
    <x v="0"/>
    <x v="0"/>
    <x v="1"/>
    <x v="1"/>
    <s v="3.18"/>
    <x v="2"/>
    <x v="0"/>
    <s v="3/2/2018"/>
    <x v="0"/>
    <x v="7"/>
  </r>
  <r>
    <s v="Linden, Mathew"/>
    <n v="10137"/>
    <x v="1"/>
    <x v="1"/>
    <x v="0"/>
    <x v="2"/>
    <x v="0"/>
    <x v="1"/>
    <x v="0"/>
    <n v="63450"/>
    <x v="0"/>
    <x v="2"/>
    <s v="Production Technician II"/>
    <x v="0"/>
    <n v="1770"/>
    <s v="03/19/79"/>
    <x v="0"/>
    <x v="1"/>
    <x v="0"/>
    <x v="0"/>
    <x v="0"/>
    <s v="7/8/2013"/>
    <s v=""/>
    <x v="0"/>
    <x v="0"/>
    <x v="0"/>
    <x v="11"/>
    <x v="11"/>
    <x v="0"/>
    <x v="1"/>
    <s v="4.00"/>
    <x v="1"/>
    <x v="0"/>
    <s v="2/18/2019"/>
    <x v="0"/>
    <x v="10"/>
  </r>
  <r>
    <s v="Lindsay, Leonara "/>
    <n v="10008"/>
    <x v="0"/>
    <x v="0"/>
    <x v="1"/>
    <x v="0"/>
    <x v="1"/>
    <x v="0"/>
    <x v="1"/>
    <n v="51777"/>
    <x v="0"/>
    <x v="4"/>
    <s v="IT Support"/>
    <x v="2"/>
    <n v="6070"/>
    <s v="10/05/88"/>
    <x v="1"/>
    <x v="0"/>
    <x v="0"/>
    <x v="1"/>
    <x v="1"/>
    <s v="1/21/2011"/>
    <s v=""/>
    <x v="0"/>
    <x v="0"/>
    <x v="1"/>
    <x v="17"/>
    <x v="19"/>
    <x v="4"/>
    <x v="0"/>
    <s v="4.64"/>
    <x v="2"/>
    <x v="3"/>
    <s v="1/25/2019"/>
    <x v="0"/>
    <x v="15"/>
  </r>
  <r>
    <s v="Lundy, Susan"/>
    <n v="10096"/>
    <x v="0"/>
    <x v="3"/>
    <x v="1"/>
    <x v="1"/>
    <x v="0"/>
    <x v="1"/>
    <x v="0"/>
    <n v="67237"/>
    <x v="1"/>
    <x v="2"/>
    <s v="Production Technician II"/>
    <x v="0"/>
    <n v="2122"/>
    <s v="12/26/76"/>
    <x v="1"/>
    <x v="3"/>
    <x v="0"/>
    <x v="0"/>
    <x v="0"/>
    <s v="7/8/2013"/>
    <s v="9/15/2016"/>
    <x v="11"/>
    <x v="1"/>
    <x v="0"/>
    <x v="0"/>
    <x v="0"/>
    <x v="0"/>
    <x v="1"/>
    <s v="4.65"/>
    <x v="2"/>
    <x v="0"/>
    <s v="6/10/2016"/>
    <x v="0"/>
    <x v="3"/>
  </r>
  <r>
    <s v="Lunquist, Lisa"/>
    <n v="10035"/>
    <x v="0"/>
    <x v="0"/>
    <x v="1"/>
    <x v="0"/>
    <x v="0"/>
    <x v="0"/>
    <x v="0"/>
    <n v="73330"/>
    <x v="0"/>
    <x v="2"/>
    <s v="Production Technician II"/>
    <x v="0"/>
    <n v="2324"/>
    <s v="03/28/82"/>
    <x v="1"/>
    <x v="0"/>
    <x v="0"/>
    <x v="0"/>
    <x v="1"/>
    <s v="8/19/2013"/>
    <s v=""/>
    <x v="0"/>
    <x v="0"/>
    <x v="0"/>
    <x v="3"/>
    <x v="3"/>
    <x v="1"/>
    <x v="0"/>
    <s v="4.20"/>
    <x v="2"/>
    <x v="0"/>
    <s v="2/12/2019"/>
    <x v="0"/>
    <x v="5"/>
  </r>
  <r>
    <s v="Lydon, Allison"/>
    <n v="10057"/>
    <x v="1"/>
    <x v="1"/>
    <x v="1"/>
    <x v="2"/>
    <x v="0"/>
    <x v="1"/>
    <x v="0"/>
    <n v="52057"/>
    <x v="0"/>
    <x v="0"/>
    <s v="Production Technician I"/>
    <x v="0"/>
    <n v="2122"/>
    <s v="10/22/75"/>
    <x v="1"/>
    <x v="1"/>
    <x v="0"/>
    <x v="0"/>
    <x v="1"/>
    <s v="2/16/2015"/>
    <s v=""/>
    <x v="0"/>
    <x v="0"/>
    <x v="0"/>
    <x v="3"/>
    <x v="3"/>
    <x v="7"/>
    <x v="1"/>
    <s v="5.00"/>
    <x v="1"/>
    <x v="0"/>
    <s v="1/23/2019"/>
    <x v="0"/>
    <x v="16"/>
  </r>
  <r>
    <s v="Lynch, Lindsay"/>
    <n v="10004"/>
    <x v="0"/>
    <x v="0"/>
    <x v="1"/>
    <x v="1"/>
    <x v="0"/>
    <x v="0"/>
    <x v="1"/>
    <n v="47434"/>
    <x v="1"/>
    <x v="0"/>
    <s v="Production Technician I"/>
    <x v="0"/>
    <n v="1844"/>
    <s v="02/14/73"/>
    <x v="1"/>
    <x v="0"/>
    <x v="0"/>
    <x v="1"/>
    <x v="1"/>
    <s v="11/7/2011"/>
    <s v="11/14/2015"/>
    <x v="4"/>
    <x v="1"/>
    <x v="0"/>
    <x v="4"/>
    <x v="4"/>
    <x v="4"/>
    <x v="0"/>
    <s v="5.00"/>
    <x v="2"/>
    <x v="0"/>
    <s v="2/2/2015"/>
    <x v="0"/>
    <x v="1"/>
  </r>
  <r>
    <s v="MacLennan, Samuel"/>
    <n v="10191"/>
    <x v="0"/>
    <x v="3"/>
    <x v="0"/>
    <x v="1"/>
    <x v="0"/>
    <x v="1"/>
    <x v="0"/>
    <n v="52788"/>
    <x v="1"/>
    <x v="0"/>
    <s v="Production Technician I"/>
    <x v="0"/>
    <n v="1938"/>
    <s v="11/09/72"/>
    <x v="0"/>
    <x v="3"/>
    <x v="0"/>
    <x v="0"/>
    <x v="0"/>
    <s v="9/24/2012"/>
    <s v="9/26/2017"/>
    <x v="2"/>
    <x v="1"/>
    <x v="0"/>
    <x v="5"/>
    <x v="5"/>
    <x v="1"/>
    <x v="1"/>
    <s v="3.08"/>
    <x v="2"/>
    <x v="0"/>
    <s v="4/1/2017"/>
    <x v="0"/>
    <x v="19"/>
  </r>
  <r>
    <s v="Mahoney, Lauren  "/>
    <n v="10219"/>
    <x v="0"/>
    <x v="0"/>
    <x v="1"/>
    <x v="0"/>
    <x v="0"/>
    <x v="1"/>
    <x v="0"/>
    <n v="45395"/>
    <x v="0"/>
    <x v="0"/>
    <s v="Production Technician I"/>
    <x v="0"/>
    <n v="2189"/>
    <s v="07/07/86"/>
    <x v="1"/>
    <x v="0"/>
    <x v="0"/>
    <x v="0"/>
    <x v="0"/>
    <s v="1/6/2014"/>
    <s v=""/>
    <x v="0"/>
    <x v="0"/>
    <x v="0"/>
    <x v="7"/>
    <x v="7"/>
    <x v="0"/>
    <x v="1"/>
    <s v="4.60"/>
    <x v="2"/>
    <x v="0"/>
    <s v="2/26/2019"/>
    <x v="0"/>
    <x v="15"/>
  </r>
  <r>
    <s v="Manchester, Robyn"/>
    <n v="10077"/>
    <x v="1"/>
    <x v="1"/>
    <x v="1"/>
    <x v="4"/>
    <x v="0"/>
    <x v="1"/>
    <x v="0"/>
    <n v="62385"/>
    <x v="0"/>
    <x v="2"/>
    <s v="Production Technician II"/>
    <x v="0"/>
    <n v="2324"/>
    <s v="08/25/76"/>
    <x v="1"/>
    <x v="1"/>
    <x v="0"/>
    <x v="0"/>
    <x v="0"/>
    <s v="5/11/2016"/>
    <s v=""/>
    <x v="0"/>
    <x v="0"/>
    <x v="0"/>
    <x v="4"/>
    <x v="12"/>
    <x v="0"/>
    <x v="1"/>
    <s v="5.00"/>
    <x v="1"/>
    <x v="0"/>
    <s v="1/21/2019"/>
    <x v="0"/>
    <x v="6"/>
  </r>
  <r>
    <s v="Mancuso, Karen"/>
    <n v="10073"/>
    <x v="1"/>
    <x v="1"/>
    <x v="1"/>
    <x v="1"/>
    <x v="0"/>
    <x v="1"/>
    <x v="0"/>
    <n v="68407"/>
    <x v="1"/>
    <x v="2"/>
    <s v="Production Technician II"/>
    <x v="0"/>
    <n v="2176"/>
    <s v="12/10/86"/>
    <x v="1"/>
    <x v="1"/>
    <x v="0"/>
    <x v="0"/>
    <x v="2"/>
    <s v="7/5/2011"/>
    <s v="8/19/2012"/>
    <x v="4"/>
    <x v="1"/>
    <x v="0"/>
    <x v="5"/>
    <x v="5"/>
    <x v="0"/>
    <x v="1"/>
    <s v="5.00"/>
    <x v="2"/>
    <x v="0"/>
    <s v="7/2/2012"/>
    <x v="0"/>
    <x v="7"/>
  </r>
  <r>
    <s v="Mangal, Debbie"/>
    <n v="10279"/>
    <x v="1"/>
    <x v="1"/>
    <x v="1"/>
    <x v="0"/>
    <x v="0"/>
    <x v="1"/>
    <x v="0"/>
    <n v="61349"/>
    <x v="0"/>
    <x v="0"/>
    <s v="Production Technician I"/>
    <x v="0"/>
    <n v="2451"/>
    <s v="11/07/74"/>
    <x v="1"/>
    <x v="1"/>
    <x v="0"/>
    <x v="0"/>
    <x v="0"/>
    <s v="11/11/2013"/>
    <s v=""/>
    <x v="0"/>
    <x v="0"/>
    <x v="0"/>
    <x v="8"/>
    <x v="8"/>
    <x v="0"/>
    <x v="1"/>
    <s v="4.10"/>
    <x v="1"/>
    <x v="0"/>
    <s v="1/22/2019"/>
    <x v="0"/>
    <x v="17"/>
  </r>
  <r>
    <s v="Martin, Sandra"/>
    <n v="10110"/>
    <x v="0"/>
    <x v="0"/>
    <x v="1"/>
    <x v="0"/>
    <x v="2"/>
    <x v="1"/>
    <x v="0"/>
    <n v="105688"/>
    <x v="0"/>
    <x v="3"/>
    <s v="Software Engineer"/>
    <x v="0"/>
    <n v="2135"/>
    <s v="11/07/87"/>
    <x v="1"/>
    <x v="0"/>
    <x v="0"/>
    <x v="0"/>
    <x v="3"/>
    <s v="11/11/2013"/>
    <s v=""/>
    <x v="0"/>
    <x v="0"/>
    <x v="2"/>
    <x v="6"/>
    <x v="6"/>
    <x v="2"/>
    <x v="1"/>
    <s v="4.50"/>
    <x v="0"/>
    <x v="2"/>
    <s v="1/14/2019"/>
    <x v="0"/>
    <x v="15"/>
  </r>
  <r>
    <s v="Maurice, Shana"/>
    <n v="10053"/>
    <x v="1"/>
    <x v="1"/>
    <x v="1"/>
    <x v="0"/>
    <x v="0"/>
    <x v="1"/>
    <x v="0"/>
    <n v="54132"/>
    <x v="0"/>
    <x v="0"/>
    <s v="Production Technician I"/>
    <x v="0"/>
    <n v="2330"/>
    <s v="11/22/77"/>
    <x v="1"/>
    <x v="1"/>
    <x v="0"/>
    <x v="0"/>
    <x v="0"/>
    <s v="5/31/2011"/>
    <s v=""/>
    <x v="0"/>
    <x v="0"/>
    <x v="0"/>
    <x v="10"/>
    <x v="10"/>
    <x v="1"/>
    <x v="1"/>
    <s v="5.00"/>
    <x v="2"/>
    <x v="0"/>
    <s v="1/10/2019"/>
    <x v="0"/>
    <x v="12"/>
  </r>
  <r>
    <s v="Carthy, B'rigit"/>
    <n v="10076"/>
    <x v="0"/>
    <x v="0"/>
    <x v="1"/>
    <x v="0"/>
    <x v="0"/>
    <x v="1"/>
    <x v="0"/>
    <n v="55315"/>
    <x v="0"/>
    <x v="2"/>
    <s v="Production Technician II"/>
    <x v="0"/>
    <n v="2149"/>
    <s v="05/21/87"/>
    <x v="1"/>
    <x v="0"/>
    <x v="0"/>
    <x v="0"/>
    <x v="1"/>
    <s v="3/30/2015"/>
    <s v=""/>
    <x v="0"/>
    <x v="0"/>
    <x v="0"/>
    <x v="7"/>
    <x v="7"/>
    <x v="0"/>
    <x v="1"/>
    <s v="5.00"/>
    <x v="0"/>
    <x v="0"/>
    <s v="2/7/2019"/>
    <x v="0"/>
    <x v="7"/>
  </r>
  <r>
    <s v="Mckenna, Sandy"/>
    <n v="10145"/>
    <x v="1"/>
    <x v="1"/>
    <x v="1"/>
    <x v="0"/>
    <x v="0"/>
    <x v="1"/>
    <x v="0"/>
    <n v="62810"/>
    <x v="0"/>
    <x v="0"/>
    <s v="Production Technician I"/>
    <x v="0"/>
    <n v="2184"/>
    <s v="01/07/87"/>
    <x v="1"/>
    <x v="1"/>
    <x v="0"/>
    <x v="0"/>
    <x v="1"/>
    <s v="1/7/2013"/>
    <s v=""/>
    <x v="0"/>
    <x v="0"/>
    <x v="0"/>
    <x v="2"/>
    <x v="2"/>
    <x v="6"/>
    <x v="1"/>
    <s v="3.93"/>
    <x v="1"/>
    <x v="0"/>
    <s v="1/30/2019"/>
    <x v="0"/>
    <x v="11"/>
  </r>
  <r>
    <s v="McKinzie, Jac"/>
    <n v="10202"/>
    <x v="1"/>
    <x v="1"/>
    <x v="0"/>
    <x v="4"/>
    <x v="4"/>
    <x v="1"/>
    <x v="0"/>
    <n v="63291"/>
    <x v="0"/>
    <x v="11"/>
    <s v="Area Sales Manager"/>
    <x v="1"/>
    <n v="78789"/>
    <s v="07/01/84"/>
    <x v="0"/>
    <x v="1"/>
    <x v="0"/>
    <x v="0"/>
    <x v="2"/>
    <s v="7/6/2016"/>
    <s v=""/>
    <x v="0"/>
    <x v="0"/>
    <x v="4"/>
    <x v="16"/>
    <x v="18"/>
    <x v="7"/>
    <x v="1"/>
    <s v="3.40"/>
    <x v="2"/>
    <x v="0"/>
    <s v="1/29/2019"/>
    <x v="0"/>
    <x v="10"/>
  </r>
  <r>
    <s v="Meads, Elizabeth"/>
    <n v="10128"/>
    <x v="0"/>
    <x v="0"/>
    <x v="1"/>
    <x v="1"/>
    <x v="0"/>
    <x v="1"/>
    <x v="1"/>
    <n v="62659"/>
    <x v="1"/>
    <x v="0"/>
    <s v="Production Technician I"/>
    <x v="0"/>
    <n v="1760"/>
    <s v="05/30/68"/>
    <x v="1"/>
    <x v="0"/>
    <x v="0"/>
    <x v="0"/>
    <x v="1"/>
    <s v="4/2/2012"/>
    <s v="11/11/2016"/>
    <x v="4"/>
    <x v="1"/>
    <x v="0"/>
    <x v="11"/>
    <x v="11"/>
    <x v="4"/>
    <x v="1"/>
    <s v="4.18"/>
    <x v="2"/>
    <x v="0"/>
    <s v="2/5/2016"/>
    <x v="0"/>
    <x v="1"/>
  </r>
  <r>
    <s v="Medeiros, Jennifer"/>
    <n v="10068"/>
    <x v="0"/>
    <x v="0"/>
    <x v="1"/>
    <x v="0"/>
    <x v="0"/>
    <x v="1"/>
    <x v="0"/>
    <n v="55688"/>
    <x v="0"/>
    <x v="0"/>
    <s v="Production Technician I"/>
    <x v="0"/>
    <n v="2346"/>
    <s v="09/22/76"/>
    <x v="1"/>
    <x v="0"/>
    <x v="0"/>
    <x v="0"/>
    <x v="0"/>
    <s v="3/30/2015"/>
    <s v=""/>
    <x v="0"/>
    <x v="0"/>
    <x v="0"/>
    <x v="0"/>
    <x v="0"/>
    <x v="6"/>
    <x v="1"/>
    <s v="5.00"/>
    <x v="2"/>
    <x v="0"/>
    <s v="1/21/2019"/>
    <x v="0"/>
    <x v="18"/>
  </r>
  <r>
    <s v="Miller, Brannon"/>
    <n v="10116"/>
    <x v="0"/>
    <x v="0"/>
    <x v="0"/>
    <x v="0"/>
    <x v="0"/>
    <x v="1"/>
    <x v="0"/>
    <n v="83667"/>
    <x v="0"/>
    <x v="9"/>
    <s v="Production Manager"/>
    <x v="0"/>
    <n v="2045"/>
    <s v="08/10/81"/>
    <x v="0"/>
    <x v="0"/>
    <x v="0"/>
    <x v="1"/>
    <x v="5"/>
    <s v="8/16/2012"/>
    <s v=""/>
    <x v="0"/>
    <x v="0"/>
    <x v="0"/>
    <x v="13"/>
    <x v="14"/>
    <x v="1"/>
    <x v="1"/>
    <s v="4.37"/>
    <x v="1"/>
    <x v="0"/>
    <s v="1/14/2019"/>
    <x v="0"/>
    <x v="4"/>
  </r>
  <r>
    <s v="Miller, Ned"/>
    <n v="10298"/>
    <x v="0"/>
    <x v="0"/>
    <x v="0"/>
    <x v="1"/>
    <x v="0"/>
    <x v="3"/>
    <x v="0"/>
    <n v="55800"/>
    <x v="1"/>
    <x v="2"/>
    <s v="Production Technician II"/>
    <x v="0"/>
    <n v="2472"/>
    <s v="06/29/85"/>
    <x v="0"/>
    <x v="0"/>
    <x v="0"/>
    <x v="0"/>
    <x v="0"/>
    <s v="8/15/2011"/>
    <s v="9/4/2014"/>
    <x v="5"/>
    <x v="1"/>
    <x v="0"/>
    <x v="8"/>
    <x v="8"/>
    <x v="0"/>
    <x v="3"/>
    <s v="3.00"/>
    <x v="3"/>
    <x v="0"/>
    <s v="1/14/2013"/>
    <x v="5"/>
    <x v="16"/>
  </r>
  <r>
    <s v="Monkfish, Erasumus"/>
    <n v="10213"/>
    <x v="1"/>
    <x v="1"/>
    <x v="0"/>
    <x v="0"/>
    <x v="0"/>
    <x v="1"/>
    <x v="0"/>
    <n v="58207"/>
    <x v="0"/>
    <x v="2"/>
    <s v="Production Technician II"/>
    <x v="0"/>
    <n v="1450"/>
    <s v="08/17/92"/>
    <x v="0"/>
    <x v="1"/>
    <x v="0"/>
    <x v="0"/>
    <x v="0"/>
    <s v="11/7/2011"/>
    <s v=""/>
    <x v="0"/>
    <x v="0"/>
    <x v="0"/>
    <x v="10"/>
    <x v="10"/>
    <x v="0"/>
    <x v="1"/>
    <s v="3.70"/>
    <x v="1"/>
    <x v="0"/>
    <s v="1/8/2019"/>
    <x v="0"/>
    <x v="15"/>
  </r>
  <r>
    <s v="Monroe, Peter"/>
    <n v="10288"/>
    <x v="1"/>
    <x v="1"/>
    <x v="0"/>
    <x v="0"/>
    <x v="1"/>
    <x v="2"/>
    <x v="1"/>
    <n v="157000"/>
    <x v="0"/>
    <x v="18"/>
    <s v="IT Manager - Infra"/>
    <x v="0"/>
    <n v="2134"/>
    <s v="10/05/86"/>
    <x v="0"/>
    <x v="1"/>
    <x v="1"/>
    <x v="1"/>
    <x v="1"/>
    <s v="2/15/2012"/>
    <s v=""/>
    <x v="0"/>
    <x v="0"/>
    <x v="1"/>
    <x v="15"/>
    <x v="17"/>
    <x v="4"/>
    <x v="2"/>
    <s v="2.39"/>
    <x v="1"/>
    <x v="1"/>
    <s v="2/22/2019"/>
    <x v="6"/>
    <x v="13"/>
  </r>
  <r>
    <s v="Monterro, Luisa"/>
    <n v="10025"/>
    <x v="0"/>
    <x v="0"/>
    <x v="1"/>
    <x v="0"/>
    <x v="0"/>
    <x v="0"/>
    <x v="0"/>
    <n v="72460"/>
    <x v="0"/>
    <x v="2"/>
    <s v="Production Technician II"/>
    <x v="0"/>
    <n v="2126"/>
    <s v="04/24/70"/>
    <x v="1"/>
    <x v="0"/>
    <x v="0"/>
    <x v="0"/>
    <x v="1"/>
    <s v="5/13/2013"/>
    <s v=""/>
    <x v="0"/>
    <x v="0"/>
    <x v="0"/>
    <x v="2"/>
    <x v="2"/>
    <x v="1"/>
    <x v="0"/>
    <s v="4.70"/>
    <x v="1"/>
    <x v="0"/>
    <s v="1/14/2019"/>
    <x v="0"/>
    <x v="0"/>
  </r>
  <r>
    <s v="Moran, Patrick"/>
    <n v="10223"/>
    <x v="0"/>
    <x v="0"/>
    <x v="0"/>
    <x v="2"/>
    <x v="0"/>
    <x v="1"/>
    <x v="1"/>
    <n v="72106"/>
    <x v="0"/>
    <x v="2"/>
    <s v="Production Technician II"/>
    <x v="0"/>
    <n v="2127"/>
    <s v="12/03/76"/>
    <x v="0"/>
    <x v="0"/>
    <x v="0"/>
    <x v="0"/>
    <x v="1"/>
    <s v="1/9/2012"/>
    <s v=""/>
    <x v="0"/>
    <x v="0"/>
    <x v="0"/>
    <x v="11"/>
    <x v="11"/>
    <x v="4"/>
    <x v="1"/>
    <s v="4.10"/>
    <x v="2"/>
    <x v="0"/>
    <s v="1/31/2019"/>
    <x v="0"/>
    <x v="8"/>
  </r>
  <r>
    <s v="Morway, Tanya"/>
    <n v="10151"/>
    <x v="1"/>
    <x v="1"/>
    <x v="1"/>
    <x v="0"/>
    <x v="1"/>
    <x v="1"/>
    <x v="0"/>
    <n v="52599"/>
    <x v="0"/>
    <x v="19"/>
    <s v="Network Engineer"/>
    <x v="0"/>
    <n v="2048"/>
    <s v="04/04/79"/>
    <x v="1"/>
    <x v="1"/>
    <x v="0"/>
    <x v="0"/>
    <x v="0"/>
    <s v="2/16/2015"/>
    <s v=""/>
    <x v="0"/>
    <x v="0"/>
    <x v="1"/>
    <x v="9"/>
    <x v="9"/>
    <x v="6"/>
    <x v="1"/>
    <s v="3.81"/>
    <x v="1"/>
    <x v="1"/>
    <s v="2/11/2019"/>
    <x v="0"/>
    <x v="16"/>
  </r>
  <r>
    <s v="Motlagh,  Dawn"/>
    <n v="10254"/>
    <x v="0"/>
    <x v="2"/>
    <x v="1"/>
    <x v="0"/>
    <x v="0"/>
    <x v="1"/>
    <x v="0"/>
    <n v="63430"/>
    <x v="0"/>
    <x v="0"/>
    <s v="Production Technician I"/>
    <x v="0"/>
    <n v="2453"/>
    <s v="07/07/84"/>
    <x v="1"/>
    <x v="2"/>
    <x v="0"/>
    <x v="0"/>
    <x v="0"/>
    <s v="4/1/2013"/>
    <s v=""/>
    <x v="0"/>
    <x v="0"/>
    <x v="0"/>
    <x v="3"/>
    <x v="3"/>
    <x v="0"/>
    <x v="1"/>
    <s v="4.40"/>
    <x v="2"/>
    <x v="0"/>
    <s v="1/17/2019"/>
    <x v="0"/>
    <x v="19"/>
  </r>
  <r>
    <s v="Moumanil, Maliki "/>
    <n v="10120"/>
    <x v="0"/>
    <x v="4"/>
    <x v="0"/>
    <x v="0"/>
    <x v="0"/>
    <x v="1"/>
    <x v="0"/>
    <n v="74417"/>
    <x v="0"/>
    <x v="2"/>
    <s v="Production Technician II"/>
    <x v="0"/>
    <n v="1460"/>
    <s v="12/01/74"/>
    <x v="0"/>
    <x v="4"/>
    <x v="0"/>
    <x v="0"/>
    <x v="1"/>
    <s v="5/13/2013"/>
    <s v=""/>
    <x v="0"/>
    <x v="0"/>
    <x v="0"/>
    <x v="0"/>
    <x v="0"/>
    <x v="0"/>
    <x v="1"/>
    <s v="4.29"/>
    <x v="0"/>
    <x v="0"/>
    <s v="1/28/2019"/>
    <x v="0"/>
    <x v="17"/>
  </r>
  <r>
    <s v="Myers, Michael"/>
    <n v="10216"/>
    <x v="0"/>
    <x v="0"/>
    <x v="0"/>
    <x v="0"/>
    <x v="0"/>
    <x v="1"/>
    <x v="0"/>
    <n v="57575"/>
    <x v="0"/>
    <x v="0"/>
    <s v="Production Technician I"/>
    <x v="0"/>
    <n v="1550"/>
    <s v="04/18/80"/>
    <x v="0"/>
    <x v="0"/>
    <x v="0"/>
    <x v="0"/>
    <x v="3"/>
    <s v="7/8/2013"/>
    <s v=""/>
    <x v="0"/>
    <x v="0"/>
    <x v="0"/>
    <x v="2"/>
    <x v="2"/>
    <x v="0"/>
    <x v="1"/>
    <s v="4.10"/>
    <x v="2"/>
    <x v="0"/>
    <s v="1/22/2019"/>
    <x v="0"/>
    <x v="13"/>
  </r>
  <r>
    <s v="Navathe, Kurt"/>
    <n v="10079"/>
    <x v="0"/>
    <x v="0"/>
    <x v="0"/>
    <x v="0"/>
    <x v="1"/>
    <x v="1"/>
    <x v="0"/>
    <n v="87921"/>
    <x v="0"/>
    <x v="24"/>
    <s v="Senior BI Developer"/>
    <x v="0"/>
    <n v="2056"/>
    <s v="04/25/70"/>
    <x v="0"/>
    <x v="0"/>
    <x v="0"/>
    <x v="0"/>
    <x v="3"/>
    <s v="2/10/2017"/>
    <s v=""/>
    <x v="0"/>
    <x v="0"/>
    <x v="1"/>
    <x v="19"/>
    <x v="21"/>
    <x v="1"/>
    <x v="1"/>
    <s v="5.00"/>
    <x v="1"/>
    <x v="1"/>
    <s v="2/25/2019"/>
    <x v="0"/>
    <x v="1"/>
  </r>
  <r>
    <s v="Ndzi, Colombui"/>
    <n v="10215"/>
    <x v="0"/>
    <x v="0"/>
    <x v="0"/>
    <x v="1"/>
    <x v="0"/>
    <x v="1"/>
    <x v="1"/>
    <n v="50470"/>
    <x v="1"/>
    <x v="0"/>
    <s v="Production Technician I"/>
    <x v="0"/>
    <n v="2110"/>
    <s v="05/02/89"/>
    <x v="0"/>
    <x v="0"/>
    <x v="0"/>
    <x v="0"/>
    <x v="1"/>
    <s v="9/26/2011"/>
    <s v="4/4/2014"/>
    <x v="3"/>
    <x v="1"/>
    <x v="0"/>
    <x v="4"/>
    <x v="4"/>
    <x v="4"/>
    <x v="1"/>
    <s v="4.30"/>
    <x v="1"/>
    <x v="0"/>
    <s v="3/2/2013"/>
    <x v="0"/>
    <x v="5"/>
  </r>
  <r>
    <s v="Ndzi, Horia"/>
    <n v="10185"/>
    <x v="1"/>
    <x v="1"/>
    <x v="0"/>
    <x v="1"/>
    <x v="0"/>
    <x v="1"/>
    <x v="0"/>
    <n v="46664"/>
    <x v="1"/>
    <x v="0"/>
    <s v="Production Technician I"/>
    <x v="0"/>
    <n v="2421"/>
    <s v="03/28/83"/>
    <x v="0"/>
    <x v="1"/>
    <x v="0"/>
    <x v="0"/>
    <x v="0"/>
    <s v="4/1/2013"/>
    <s v="5/25/2016"/>
    <x v="11"/>
    <x v="1"/>
    <x v="0"/>
    <x v="5"/>
    <x v="5"/>
    <x v="3"/>
    <x v="1"/>
    <s v="3.18"/>
    <x v="1"/>
    <x v="0"/>
    <s v="3/6/2016"/>
    <x v="0"/>
    <x v="18"/>
  </r>
  <r>
    <s v="Newman, Richard "/>
    <n v="10063"/>
    <x v="1"/>
    <x v="1"/>
    <x v="0"/>
    <x v="2"/>
    <x v="0"/>
    <x v="1"/>
    <x v="0"/>
    <n v="48495"/>
    <x v="0"/>
    <x v="0"/>
    <s v="Production Technician I"/>
    <x v="0"/>
    <n v="2136"/>
    <s v="04/08/77"/>
    <x v="0"/>
    <x v="1"/>
    <x v="0"/>
    <x v="0"/>
    <x v="0"/>
    <s v="5/12/2014"/>
    <s v=""/>
    <x v="0"/>
    <x v="0"/>
    <x v="0"/>
    <x v="7"/>
    <x v="7"/>
    <x v="0"/>
    <x v="1"/>
    <s v="5.00"/>
    <x v="0"/>
    <x v="0"/>
    <s v="2/18/2019"/>
    <x v="0"/>
    <x v="17"/>
  </r>
  <r>
    <s v="Ngodup, Shari "/>
    <n v="10037"/>
    <x v="0"/>
    <x v="4"/>
    <x v="1"/>
    <x v="0"/>
    <x v="0"/>
    <x v="0"/>
    <x v="1"/>
    <n v="52984"/>
    <x v="0"/>
    <x v="0"/>
    <s v="Production Technician I"/>
    <x v="0"/>
    <n v="1810"/>
    <s v="06/03/67"/>
    <x v="1"/>
    <x v="4"/>
    <x v="0"/>
    <x v="0"/>
    <x v="1"/>
    <s v="4/1/2013"/>
    <s v=""/>
    <x v="0"/>
    <x v="0"/>
    <x v="0"/>
    <x v="8"/>
    <x v="8"/>
    <x v="4"/>
    <x v="0"/>
    <s v="4.00"/>
    <x v="1"/>
    <x v="0"/>
    <s v="2/13/2019"/>
    <x v="0"/>
    <x v="8"/>
  </r>
  <r>
    <s v="Nguyen, Dheepa"/>
    <n v="10042"/>
    <x v="0"/>
    <x v="0"/>
    <x v="1"/>
    <x v="0"/>
    <x v="4"/>
    <x v="1"/>
    <x v="0"/>
    <n v="63695"/>
    <x v="0"/>
    <x v="11"/>
    <s v="Area Sales Manager"/>
    <x v="17"/>
    <n v="30428"/>
    <s v="03/31/89"/>
    <x v="1"/>
    <x v="0"/>
    <x v="0"/>
    <x v="0"/>
    <x v="2"/>
    <s v="7/8/2013"/>
    <s v=""/>
    <x v="0"/>
    <x v="0"/>
    <x v="4"/>
    <x v="16"/>
    <x v="18"/>
    <x v="1"/>
    <x v="1"/>
    <s v="5.00"/>
    <x v="0"/>
    <x v="0"/>
    <s v="1/25/2019"/>
    <x v="0"/>
    <x v="4"/>
  </r>
  <r>
    <s v="Nguyen, Lei-Ming"/>
    <n v="10206"/>
    <x v="0"/>
    <x v="0"/>
    <x v="1"/>
    <x v="0"/>
    <x v="0"/>
    <x v="1"/>
    <x v="0"/>
    <n v="62061"/>
    <x v="0"/>
    <x v="0"/>
    <s v="Production Technician I"/>
    <x v="0"/>
    <n v="2132"/>
    <s v="07/07/84"/>
    <x v="1"/>
    <x v="0"/>
    <x v="0"/>
    <x v="0"/>
    <x v="0"/>
    <s v="7/8/2013"/>
    <s v=""/>
    <x v="0"/>
    <x v="0"/>
    <x v="0"/>
    <x v="10"/>
    <x v="10"/>
    <x v="0"/>
    <x v="1"/>
    <s v="3.60"/>
    <x v="0"/>
    <x v="0"/>
    <s v="1/2/2019"/>
    <x v="0"/>
    <x v="6"/>
  </r>
  <r>
    <s v="Nowlan, Kristie"/>
    <n v="10104"/>
    <x v="0"/>
    <x v="0"/>
    <x v="1"/>
    <x v="0"/>
    <x v="0"/>
    <x v="1"/>
    <x v="0"/>
    <n v="66738"/>
    <x v="0"/>
    <x v="2"/>
    <s v="Production Technician II"/>
    <x v="0"/>
    <n v="1040"/>
    <s v="11/23/85"/>
    <x v="1"/>
    <x v="0"/>
    <x v="0"/>
    <x v="0"/>
    <x v="0"/>
    <s v="11/10/2014"/>
    <s v=""/>
    <x v="0"/>
    <x v="0"/>
    <x v="0"/>
    <x v="3"/>
    <x v="3"/>
    <x v="1"/>
    <x v="1"/>
    <s v="4.53"/>
    <x v="0"/>
    <x v="0"/>
    <s v="1/16/2019"/>
    <x v="0"/>
    <x v="14"/>
  </r>
  <r>
    <s v="O'hare, Lynn"/>
    <n v="10303"/>
    <x v="0"/>
    <x v="0"/>
    <x v="1"/>
    <x v="3"/>
    <x v="0"/>
    <x v="3"/>
    <x v="0"/>
    <n v="52674"/>
    <x v="1"/>
    <x v="0"/>
    <s v="Production Technician I"/>
    <x v="0"/>
    <n v="2152"/>
    <s v="09/30/80"/>
    <x v="1"/>
    <x v="0"/>
    <x v="0"/>
    <x v="0"/>
    <x v="2"/>
    <s v="3/31/2014"/>
    <s v="5/1/2018"/>
    <x v="7"/>
    <x v="2"/>
    <x v="0"/>
    <x v="2"/>
    <x v="2"/>
    <x v="0"/>
    <x v="3"/>
    <s v="2.33"/>
    <x v="3"/>
    <x v="0"/>
    <s v="3/9/2018"/>
    <x v="5"/>
    <x v="2"/>
  </r>
  <r>
    <s v="Oliver, Brooke "/>
    <n v="10078"/>
    <x v="1"/>
    <x v="1"/>
    <x v="1"/>
    <x v="1"/>
    <x v="0"/>
    <x v="1"/>
    <x v="0"/>
    <n v="71966"/>
    <x v="1"/>
    <x v="2"/>
    <s v="Production Technician II"/>
    <x v="0"/>
    <n v="2492"/>
    <s v="02/11/52"/>
    <x v="1"/>
    <x v="1"/>
    <x v="0"/>
    <x v="0"/>
    <x v="3"/>
    <s v="5/14/2012"/>
    <s v="8/19/2013"/>
    <x v="5"/>
    <x v="1"/>
    <x v="0"/>
    <x v="4"/>
    <x v="4"/>
    <x v="0"/>
    <x v="1"/>
    <s v="5.00"/>
    <x v="1"/>
    <x v="0"/>
    <s v="7/2/2013"/>
    <x v="0"/>
    <x v="1"/>
  </r>
  <r>
    <s v="Onque, Jasmine"/>
    <n v="10121"/>
    <x v="0"/>
    <x v="0"/>
    <x v="1"/>
    <x v="0"/>
    <x v="4"/>
    <x v="1"/>
    <x v="0"/>
    <n v="63051"/>
    <x v="0"/>
    <x v="11"/>
    <s v="Area Sales Manager"/>
    <x v="18"/>
    <n v="33174"/>
    <s v="05/11/90"/>
    <x v="1"/>
    <x v="0"/>
    <x v="0"/>
    <x v="1"/>
    <x v="0"/>
    <s v="9/30/2013"/>
    <s v=""/>
    <x v="0"/>
    <x v="0"/>
    <x v="4"/>
    <x v="16"/>
    <x v="18"/>
    <x v="1"/>
    <x v="1"/>
    <s v="4.28"/>
    <x v="1"/>
    <x v="0"/>
    <s v="1/25/2019"/>
    <x v="0"/>
    <x v="0"/>
  </r>
  <r>
    <s v="Osturnka, Adeel"/>
    <n v="10021"/>
    <x v="1"/>
    <x v="1"/>
    <x v="0"/>
    <x v="0"/>
    <x v="0"/>
    <x v="0"/>
    <x v="0"/>
    <n v="47414"/>
    <x v="0"/>
    <x v="0"/>
    <s v="Production Technician I"/>
    <x v="0"/>
    <n v="2478"/>
    <s v="12/11/76"/>
    <x v="0"/>
    <x v="1"/>
    <x v="0"/>
    <x v="0"/>
    <x v="0"/>
    <s v="9/30/2013"/>
    <s v=""/>
    <x v="0"/>
    <x v="0"/>
    <x v="0"/>
    <x v="11"/>
    <x v="11"/>
    <x v="0"/>
    <x v="0"/>
    <s v="5.00"/>
    <x v="1"/>
    <x v="0"/>
    <s v="2/7/2019"/>
    <x v="0"/>
    <x v="13"/>
  </r>
  <r>
    <s v="Owad, Clinton"/>
    <n v="10281"/>
    <x v="0"/>
    <x v="0"/>
    <x v="0"/>
    <x v="0"/>
    <x v="0"/>
    <x v="2"/>
    <x v="0"/>
    <n v="53060"/>
    <x v="0"/>
    <x v="0"/>
    <s v="Production Technician I"/>
    <x v="0"/>
    <n v="1760"/>
    <s v="11/24/79"/>
    <x v="0"/>
    <x v="0"/>
    <x v="0"/>
    <x v="0"/>
    <x v="1"/>
    <s v="2/17/2014"/>
    <s v=""/>
    <x v="0"/>
    <x v="0"/>
    <x v="0"/>
    <x v="0"/>
    <x v="0"/>
    <x v="0"/>
    <x v="2"/>
    <s v="4.25"/>
    <x v="1"/>
    <x v="0"/>
    <s v="2/4/2019"/>
    <x v="6"/>
    <x v="16"/>
  </r>
  <r>
    <s v="Ozark, Travis"/>
    <n v="10041"/>
    <x v="0"/>
    <x v="0"/>
    <x v="0"/>
    <x v="0"/>
    <x v="4"/>
    <x v="1"/>
    <x v="0"/>
    <n v="68829"/>
    <x v="0"/>
    <x v="11"/>
    <s v="Area Sales Manager"/>
    <x v="19"/>
    <n v="27229"/>
    <s v="05/19/82"/>
    <x v="0"/>
    <x v="0"/>
    <x v="0"/>
    <x v="0"/>
    <x v="0"/>
    <s v="1/5/2015"/>
    <s v=""/>
    <x v="0"/>
    <x v="0"/>
    <x v="4"/>
    <x v="14"/>
    <x v="16"/>
    <x v="7"/>
    <x v="1"/>
    <s v="5.00"/>
    <x v="0"/>
    <x v="0"/>
    <s v="1/14/2019"/>
    <x v="0"/>
    <x v="19"/>
  </r>
  <r>
    <s v="Panjwani, Nina"/>
    <n v="10148"/>
    <x v="1"/>
    <x v="1"/>
    <x v="1"/>
    <x v="1"/>
    <x v="0"/>
    <x v="1"/>
    <x v="0"/>
    <n v="63515"/>
    <x v="1"/>
    <x v="0"/>
    <s v="Production Technician I"/>
    <x v="0"/>
    <n v="2351"/>
    <s v="05/01/79"/>
    <x v="1"/>
    <x v="1"/>
    <x v="0"/>
    <x v="0"/>
    <x v="0"/>
    <s v="2/7/2011"/>
    <s v="1/12/2014"/>
    <x v="4"/>
    <x v="1"/>
    <x v="0"/>
    <x v="3"/>
    <x v="3"/>
    <x v="2"/>
    <x v="1"/>
    <s v="3.89"/>
    <x v="2"/>
    <x v="0"/>
    <s v="3/4/2013"/>
    <x v="0"/>
    <x v="10"/>
  </r>
  <r>
    <s v="Patronick, Lucas"/>
    <n v="10005"/>
    <x v="0"/>
    <x v="0"/>
    <x v="0"/>
    <x v="1"/>
    <x v="2"/>
    <x v="0"/>
    <x v="1"/>
    <n v="108987"/>
    <x v="1"/>
    <x v="3"/>
    <s v="Software Engineer"/>
    <x v="0"/>
    <n v="1844"/>
    <s v="02/20/79"/>
    <x v="0"/>
    <x v="0"/>
    <x v="0"/>
    <x v="0"/>
    <x v="1"/>
    <s v="11/7/2011"/>
    <s v="9/7/2015"/>
    <x v="4"/>
    <x v="1"/>
    <x v="2"/>
    <x v="6"/>
    <x v="6"/>
    <x v="4"/>
    <x v="0"/>
    <s v="5.00"/>
    <x v="0"/>
    <x v="5"/>
    <s v="8/16/2015"/>
    <x v="0"/>
    <x v="13"/>
  </r>
  <r>
    <s v="Pearson, Randall"/>
    <n v="10259"/>
    <x v="1"/>
    <x v="1"/>
    <x v="0"/>
    <x v="1"/>
    <x v="1"/>
    <x v="1"/>
    <x v="0"/>
    <n v="93093"/>
    <x v="1"/>
    <x v="5"/>
    <s v="Data Analyst"/>
    <x v="0"/>
    <n v="2747"/>
    <s v="09/05/84"/>
    <x v="0"/>
    <x v="1"/>
    <x v="0"/>
    <x v="0"/>
    <x v="0"/>
    <s v="12/1/2014"/>
    <s v="5/1/2016"/>
    <x v="7"/>
    <x v="1"/>
    <x v="1"/>
    <x v="1"/>
    <x v="1"/>
    <x v="3"/>
    <x v="1"/>
    <s v="4.70"/>
    <x v="2"/>
    <x v="3"/>
    <s v="1/16/2016"/>
    <x v="0"/>
    <x v="5"/>
  </r>
  <r>
    <s v="Smith, Martin"/>
    <n v="10286"/>
    <x v="0"/>
    <x v="0"/>
    <x v="0"/>
    <x v="1"/>
    <x v="0"/>
    <x v="2"/>
    <x v="0"/>
    <n v="53564"/>
    <x v="1"/>
    <x v="0"/>
    <s v="Production Technician I"/>
    <x v="0"/>
    <n v="2458"/>
    <s v="03/17/88"/>
    <x v="0"/>
    <x v="0"/>
    <x v="0"/>
    <x v="0"/>
    <x v="1"/>
    <s v="1/10/2011"/>
    <s v="12/28/2017"/>
    <x v="1"/>
    <x v="1"/>
    <x v="0"/>
    <x v="4"/>
    <x v="4"/>
    <x v="2"/>
    <x v="2"/>
    <s v="3.54"/>
    <x v="0"/>
    <x v="0"/>
    <s v="4/6/2017"/>
    <x v="6"/>
    <x v="3"/>
  </r>
  <r>
    <s v="Pelletier, Ermine"/>
    <n v="10297"/>
    <x v="1"/>
    <x v="1"/>
    <x v="1"/>
    <x v="1"/>
    <x v="0"/>
    <x v="2"/>
    <x v="0"/>
    <n v="60270"/>
    <x v="1"/>
    <x v="2"/>
    <s v="Production Technician II"/>
    <x v="0"/>
    <n v="2472"/>
    <s v="07/18/89"/>
    <x v="1"/>
    <x v="1"/>
    <x v="0"/>
    <x v="0"/>
    <x v="3"/>
    <s v="7/5/2011"/>
    <s v="9/15/2015"/>
    <x v="5"/>
    <x v="1"/>
    <x v="0"/>
    <x v="5"/>
    <x v="5"/>
    <x v="6"/>
    <x v="2"/>
    <s v="2.40"/>
    <x v="0"/>
    <x v="0"/>
    <s v="2/6/2015"/>
    <x v="3"/>
    <x v="4"/>
  </r>
  <r>
    <s v="Perry, Shakira"/>
    <n v="10171"/>
    <x v="0"/>
    <x v="0"/>
    <x v="1"/>
    <x v="1"/>
    <x v="0"/>
    <x v="1"/>
    <x v="0"/>
    <n v="45998"/>
    <x v="1"/>
    <x v="0"/>
    <s v="Production Technician I"/>
    <x v="0"/>
    <n v="2176"/>
    <s v="07/20/86"/>
    <x v="1"/>
    <x v="0"/>
    <x v="0"/>
    <x v="0"/>
    <x v="0"/>
    <s v="5/16/2011"/>
    <s v="10/25/2015"/>
    <x v="16"/>
    <x v="1"/>
    <x v="0"/>
    <x v="5"/>
    <x v="5"/>
    <x v="0"/>
    <x v="1"/>
    <s v="3.45"/>
    <x v="2"/>
    <x v="0"/>
    <s v="5/13/2014"/>
    <x v="0"/>
    <x v="14"/>
  </r>
  <r>
    <s v="Peters, Lauren"/>
    <n v="10032"/>
    <x v="1"/>
    <x v="1"/>
    <x v="1"/>
    <x v="1"/>
    <x v="0"/>
    <x v="0"/>
    <x v="0"/>
    <n v="57954"/>
    <x v="1"/>
    <x v="2"/>
    <s v="Production Technician II"/>
    <x v="0"/>
    <n v="1886"/>
    <s v="08/17/86"/>
    <x v="1"/>
    <x v="1"/>
    <x v="0"/>
    <x v="0"/>
    <x v="0"/>
    <s v="5/16/2011"/>
    <s v="2/4/2013"/>
    <x v="11"/>
    <x v="1"/>
    <x v="0"/>
    <x v="7"/>
    <x v="7"/>
    <x v="1"/>
    <x v="0"/>
    <s v="4.20"/>
    <x v="0"/>
    <x v="0"/>
    <s v="1/10/2013"/>
    <x v="0"/>
    <x v="8"/>
  </r>
  <r>
    <s v="Peterson, Ebonee  "/>
    <n v="10130"/>
    <x v="1"/>
    <x v="1"/>
    <x v="1"/>
    <x v="1"/>
    <x v="0"/>
    <x v="1"/>
    <x v="0"/>
    <n v="74669"/>
    <x v="1"/>
    <x v="9"/>
    <s v="Production Manager"/>
    <x v="0"/>
    <n v="2030"/>
    <s v="05/09/77"/>
    <x v="1"/>
    <x v="1"/>
    <x v="0"/>
    <x v="0"/>
    <x v="0"/>
    <s v="10/25/2010"/>
    <s v="5/18/2016"/>
    <x v="4"/>
    <x v="1"/>
    <x v="0"/>
    <x v="13"/>
    <x v="14"/>
    <x v="1"/>
    <x v="1"/>
    <s v="4.16"/>
    <x v="0"/>
    <x v="0"/>
    <s v="3/5/2015"/>
    <x v="0"/>
    <x v="16"/>
  </r>
  <r>
    <s v="Petingill, Shana  "/>
    <n v="10217"/>
    <x v="1"/>
    <x v="1"/>
    <x v="1"/>
    <x v="0"/>
    <x v="0"/>
    <x v="1"/>
    <x v="0"/>
    <n v="74226"/>
    <x v="0"/>
    <x v="2"/>
    <s v="Production Technician II"/>
    <x v="0"/>
    <n v="2050"/>
    <s v="03/10/79"/>
    <x v="1"/>
    <x v="1"/>
    <x v="1"/>
    <x v="0"/>
    <x v="3"/>
    <s v="4/2/2012"/>
    <s v=""/>
    <x v="0"/>
    <x v="0"/>
    <x v="0"/>
    <x v="8"/>
    <x v="8"/>
    <x v="0"/>
    <x v="1"/>
    <s v="4.30"/>
    <x v="1"/>
    <x v="0"/>
    <s v="1/14/2019"/>
    <x v="0"/>
    <x v="15"/>
  </r>
  <r>
    <s v="Petrowsky, Thelma"/>
    <n v="10016"/>
    <x v="1"/>
    <x v="1"/>
    <x v="1"/>
    <x v="0"/>
    <x v="1"/>
    <x v="0"/>
    <x v="0"/>
    <n v="93554"/>
    <x v="0"/>
    <x v="5"/>
    <s v="Data Analyst"/>
    <x v="0"/>
    <n v="1886"/>
    <s v="09/16/84"/>
    <x v="1"/>
    <x v="1"/>
    <x v="0"/>
    <x v="0"/>
    <x v="1"/>
    <s v="11/10/2014"/>
    <s v=""/>
    <x v="0"/>
    <x v="0"/>
    <x v="1"/>
    <x v="1"/>
    <x v="1"/>
    <x v="3"/>
    <x v="0"/>
    <s v="4.60"/>
    <x v="0"/>
    <x v="4"/>
    <s v="1/4/2019"/>
    <x v="0"/>
    <x v="7"/>
  </r>
  <r>
    <s v="Pham, Hong"/>
    <n v="10050"/>
    <x v="1"/>
    <x v="1"/>
    <x v="0"/>
    <x v="1"/>
    <x v="0"/>
    <x v="1"/>
    <x v="0"/>
    <n v="64724"/>
    <x v="1"/>
    <x v="0"/>
    <s v="Production Technician I"/>
    <x v="0"/>
    <n v="2451"/>
    <s v="03/06/88"/>
    <x v="0"/>
    <x v="1"/>
    <x v="0"/>
    <x v="0"/>
    <x v="3"/>
    <s v="7/5/2011"/>
    <s v="11/30/2012"/>
    <x v="11"/>
    <x v="1"/>
    <x v="0"/>
    <x v="8"/>
    <x v="8"/>
    <x v="2"/>
    <x v="1"/>
    <s v="5.00"/>
    <x v="1"/>
    <x v="0"/>
    <s v="2/20/2012"/>
    <x v="0"/>
    <x v="13"/>
  </r>
  <r>
    <s v="Pitt, Brad "/>
    <n v="10164"/>
    <x v="0"/>
    <x v="0"/>
    <x v="0"/>
    <x v="0"/>
    <x v="0"/>
    <x v="1"/>
    <x v="0"/>
    <n v="47001"/>
    <x v="0"/>
    <x v="0"/>
    <s v="Production Technician I"/>
    <x v="0"/>
    <n v="2451"/>
    <s v="11/23/81"/>
    <x v="0"/>
    <x v="0"/>
    <x v="0"/>
    <x v="0"/>
    <x v="0"/>
    <s v="11/5/2007"/>
    <s v=""/>
    <x v="0"/>
    <x v="0"/>
    <x v="0"/>
    <x v="10"/>
    <x v="10"/>
    <x v="2"/>
    <x v="1"/>
    <s v="3.66"/>
    <x v="1"/>
    <x v="0"/>
    <s v="2/25/2019"/>
    <x v="0"/>
    <x v="3"/>
  </r>
  <r>
    <s v="Potts, Xana"/>
    <n v="10124"/>
    <x v="1"/>
    <x v="1"/>
    <x v="1"/>
    <x v="0"/>
    <x v="4"/>
    <x v="1"/>
    <x v="0"/>
    <n v="61844"/>
    <x v="0"/>
    <x v="11"/>
    <s v="Area Sales Manager"/>
    <x v="20"/>
    <n v="40220"/>
    <s v="08/29/88"/>
    <x v="1"/>
    <x v="1"/>
    <x v="0"/>
    <x v="0"/>
    <x v="1"/>
    <s v="1/9/2012"/>
    <s v=""/>
    <x v="0"/>
    <x v="0"/>
    <x v="4"/>
    <x v="16"/>
    <x v="18"/>
    <x v="7"/>
    <x v="1"/>
    <s v="4.20"/>
    <x v="0"/>
    <x v="0"/>
    <s v="2/1/2019"/>
    <x v="0"/>
    <x v="9"/>
  </r>
  <r>
    <s v="Power, Morissa"/>
    <n v="10187"/>
    <x v="0"/>
    <x v="2"/>
    <x v="1"/>
    <x v="1"/>
    <x v="0"/>
    <x v="1"/>
    <x v="0"/>
    <n v="46799"/>
    <x v="1"/>
    <x v="0"/>
    <s v="Production Technician I"/>
    <x v="0"/>
    <n v="1742"/>
    <s v="10/15/84"/>
    <x v="1"/>
    <x v="2"/>
    <x v="1"/>
    <x v="0"/>
    <x v="3"/>
    <s v="5/16/2011"/>
    <s v="6/4/2018"/>
    <x v="4"/>
    <x v="1"/>
    <x v="0"/>
    <x v="2"/>
    <x v="2"/>
    <x v="2"/>
    <x v="1"/>
    <s v="3.17"/>
    <x v="2"/>
    <x v="0"/>
    <s v="4/2/2018"/>
    <x v="0"/>
    <x v="15"/>
  </r>
  <r>
    <s v="Punjabhi, Louis  "/>
    <n v="10225"/>
    <x v="0"/>
    <x v="0"/>
    <x v="0"/>
    <x v="0"/>
    <x v="0"/>
    <x v="1"/>
    <x v="0"/>
    <n v="59472"/>
    <x v="0"/>
    <x v="0"/>
    <s v="Production Technician I"/>
    <x v="0"/>
    <n v="2109"/>
    <s v="06/19/61"/>
    <x v="0"/>
    <x v="0"/>
    <x v="0"/>
    <x v="0"/>
    <x v="0"/>
    <s v="1/6/2014"/>
    <s v=""/>
    <x v="0"/>
    <x v="0"/>
    <x v="0"/>
    <x v="11"/>
    <x v="11"/>
    <x v="3"/>
    <x v="1"/>
    <s v="4.80"/>
    <x v="1"/>
    <x v="0"/>
    <s v="1/7/2019"/>
    <x v="0"/>
    <x v="15"/>
  </r>
  <r>
    <s v="Purinton, Janine"/>
    <n v="10262"/>
    <x v="0"/>
    <x v="2"/>
    <x v="1"/>
    <x v="1"/>
    <x v="0"/>
    <x v="1"/>
    <x v="0"/>
    <n v="46430"/>
    <x v="1"/>
    <x v="0"/>
    <s v="Production Technician I"/>
    <x v="0"/>
    <n v="2474"/>
    <s v="09/22/70"/>
    <x v="1"/>
    <x v="2"/>
    <x v="0"/>
    <x v="0"/>
    <x v="0"/>
    <s v="9/24/2012"/>
    <s v="6/18/2013"/>
    <x v="5"/>
    <x v="1"/>
    <x v="0"/>
    <x v="2"/>
    <x v="2"/>
    <x v="1"/>
    <x v="1"/>
    <s v="4.50"/>
    <x v="0"/>
    <x v="0"/>
    <s v="4/2/2013"/>
    <x v="0"/>
    <x v="7"/>
  </r>
  <r>
    <s v="Quinn, Sean"/>
    <n v="10131"/>
    <x v="1"/>
    <x v="1"/>
    <x v="0"/>
    <x v="1"/>
    <x v="3"/>
    <x v="1"/>
    <x v="1"/>
    <n v="83363"/>
    <x v="1"/>
    <x v="25"/>
    <s v="Software Engineer"/>
    <x v="0"/>
    <n v="2045"/>
    <s v="11/06/84"/>
    <x v="0"/>
    <x v="1"/>
    <x v="1"/>
    <x v="0"/>
    <x v="1"/>
    <s v="2/21/2011"/>
    <s v="8/15/2015"/>
    <x v="1"/>
    <x v="1"/>
    <x v="2"/>
    <x v="13"/>
    <x v="14"/>
    <x v="4"/>
    <x v="1"/>
    <s v="4.15"/>
    <x v="2"/>
    <x v="0"/>
    <s v="4/19/2014"/>
    <x v="0"/>
    <x v="6"/>
  </r>
  <r>
    <s v="Rachael, Maggie"/>
    <n v="10239"/>
    <x v="1"/>
    <x v="1"/>
    <x v="1"/>
    <x v="0"/>
    <x v="1"/>
    <x v="1"/>
    <x v="0"/>
    <n v="95920"/>
    <x v="0"/>
    <x v="17"/>
    <s v="BI Developer"/>
    <x v="0"/>
    <n v="2110"/>
    <s v="05/12/80"/>
    <x v="1"/>
    <x v="1"/>
    <x v="0"/>
    <x v="0"/>
    <x v="1"/>
    <s v="10/2/2016"/>
    <s v=""/>
    <x v="0"/>
    <x v="0"/>
    <x v="1"/>
    <x v="19"/>
    <x v="21"/>
    <x v="1"/>
    <x v="1"/>
    <s v="4.40"/>
    <x v="2"/>
    <x v="1"/>
    <s v="2/6/2019"/>
    <x v="0"/>
    <x v="18"/>
  </r>
  <r>
    <s v="Rarrick, Quinn"/>
    <n v="10152"/>
    <x v="0"/>
    <x v="2"/>
    <x v="0"/>
    <x v="1"/>
    <x v="0"/>
    <x v="1"/>
    <x v="0"/>
    <n v="61729"/>
    <x v="1"/>
    <x v="0"/>
    <s v="Production Technician I"/>
    <x v="0"/>
    <n v="2478"/>
    <s v="12/31/84"/>
    <x v="0"/>
    <x v="2"/>
    <x v="0"/>
    <x v="0"/>
    <x v="0"/>
    <s v="9/26/2011"/>
    <s v="4/7/2018"/>
    <x v="11"/>
    <x v="1"/>
    <x v="0"/>
    <x v="0"/>
    <x v="0"/>
    <x v="1"/>
    <x v="1"/>
    <s v="3.80"/>
    <x v="0"/>
    <x v="0"/>
    <s v="2/4/2018"/>
    <x v="0"/>
    <x v="5"/>
  </r>
  <r>
    <s v="Ren, Kylo"/>
    <n v="10140"/>
    <x v="1"/>
    <x v="1"/>
    <x v="0"/>
    <x v="0"/>
    <x v="4"/>
    <x v="1"/>
    <x v="0"/>
    <n v="61809"/>
    <x v="0"/>
    <x v="11"/>
    <s v="Area Sales Manager"/>
    <x v="21"/>
    <n v="83706"/>
    <s v="10/12/54"/>
    <x v="0"/>
    <x v="1"/>
    <x v="0"/>
    <x v="0"/>
    <x v="0"/>
    <s v="5/12/2014"/>
    <s v=""/>
    <x v="0"/>
    <x v="0"/>
    <x v="4"/>
    <x v="14"/>
    <x v="16"/>
    <x v="6"/>
    <x v="1"/>
    <s v="3.98"/>
    <x v="1"/>
    <x v="0"/>
    <s v="1/28/2019"/>
    <x v="0"/>
    <x v="6"/>
  </r>
  <r>
    <s v="Rhoads, Thomas"/>
    <n v="10058"/>
    <x v="0"/>
    <x v="2"/>
    <x v="0"/>
    <x v="1"/>
    <x v="0"/>
    <x v="1"/>
    <x v="0"/>
    <n v="45115"/>
    <x v="1"/>
    <x v="0"/>
    <s v="Production Technician I"/>
    <x v="0"/>
    <n v="2176"/>
    <s v="07/22/82"/>
    <x v="0"/>
    <x v="2"/>
    <x v="0"/>
    <x v="1"/>
    <x v="0"/>
    <s v="5/16/2011"/>
    <s v="1/15/2016"/>
    <x v="9"/>
    <x v="1"/>
    <x v="0"/>
    <x v="3"/>
    <x v="3"/>
    <x v="0"/>
    <x v="1"/>
    <s v="5.00"/>
    <x v="2"/>
    <x v="0"/>
    <s v="3/30/2015"/>
    <x v="0"/>
    <x v="17"/>
  </r>
  <r>
    <s v="Rivera, Haley  "/>
    <n v="10011"/>
    <x v="1"/>
    <x v="1"/>
    <x v="1"/>
    <x v="0"/>
    <x v="0"/>
    <x v="0"/>
    <x v="0"/>
    <n v="46738"/>
    <x v="0"/>
    <x v="0"/>
    <s v="Production Technician I"/>
    <x v="0"/>
    <n v="2171"/>
    <s v="01/12/73"/>
    <x v="1"/>
    <x v="1"/>
    <x v="0"/>
    <x v="0"/>
    <x v="3"/>
    <s v="11/28/2011"/>
    <s v=""/>
    <x v="0"/>
    <x v="0"/>
    <x v="0"/>
    <x v="4"/>
    <x v="12"/>
    <x v="2"/>
    <x v="0"/>
    <s v="4.36"/>
    <x v="0"/>
    <x v="0"/>
    <s v="2/11/2019"/>
    <x v="0"/>
    <x v="7"/>
  </r>
  <r>
    <s v="Roberson, May"/>
    <n v="10230"/>
    <x v="0"/>
    <x v="2"/>
    <x v="1"/>
    <x v="1"/>
    <x v="0"/>
    <x v="1"/>
    <x v="0"/>
    <n v="64971"/>
    <x v="1"/>
    <x v="2"/>
    <s v="Production Technician II"/>
    <x v="0"/>
    <n v="1902"/>
    <s v="09/05/81"/>
    <x v="1"/>
    <x v="2"/>
    <x v="1"/>
    <x v="0"/>
    <x v="1"/>
    <s v="9/26/2011"/>
    <s v="10/22/2011"/>
    <x v="3"/>
    <x v="1"/>
    <x v="0"/>
    <x v="10"/>
    <x v="10"/>
    <x v="2"/>
    <x v="1"/>
    <s v="4.50"/>
    <x v="2"/>
    <x v="0"/>
    <s v="10/22/2011"/>
    <x v="0"/>
    <x v="18"/>
  </r>
  <r>
    <s v="Robertson, Peter"/>
    <n v="10224"/>
    <x v="1"/>
    <x v="1"/>
    <x v="0"/>
    <x v="1"/>
    <x v="0"/>
    <x v="1"/>
    <x v="0"/>
    <n v="55578"/>
    <x v="1"/>
    <x v="2"/>
    <s v="Production Technician II"/>
    <x v="0"/>
    <n v="2138"/>
    <s v="07/03/72"/>
    <x v="0"/>
    <x v="1"/>
    <x v="0"/>
    <x v="0"/>
    <x v="0"/>
    <s v="7/5/2011"/>
    <s v="2/8/2012"/>
    <x v="4"/>
    <x v="1"/>
    <x v="0"/>
    <x v="2"/>
    <x v="2"/>
    <x v="1"/>
    <x v="1"/>
    <s v="4.20"/>
    <x v="0"/>
    <x v="0"/>
    <s v="1/6/2012"/>
    <x v="0"/>
    <x v="13"/>
  </r>
  <r>
    <s v="Robinson, Alain  "/>
    <n v="10047"/>
    <x v="1"/>
    <x v="1"/>
    <x v="0"/>
    <x v="1"/>
    <x v="0"/>
    <x v="1"/>
    <x v="0"/>
    <n v="50428"/>
    <x v="1"/>
    <x v="0"/>
    <s v="Production Technician I"/>
    <x v="0"/>
    <n v="1420"/>
    <s v="01/07/74"/>
    <x v="0"/>
    <x v="1"/>
    <x v="0"/>
    <x v="0"/>
    <x v="1"/>
    <s v="1/10/2011"/>
    <s v="1/26/2016"/>
    <x v="6"/>
    <x v="1"/>
    <x v="0"/>
    <x v="5"/>
    <x v="5"/>
    <x v="1"/>
    <x v="1"/>
    <s v="5.00"/>
    <x v="1"/>
    <x v="0"/>
    <s v="1/10/2015"/>
    <x v="0"/>
    <x v="17"/>
  </r>
  <r>
    <s v="Robinson, Cherly"/>
    <n v="10285"/>
    <x v="1"/>
    <x v="1"/>
    <x v="1"/>
    <x v="3"/>
    <x v="0"/>
    <x v="2"/>
    <x v="0"/>
    <n v="61422"/>
    <x v="1"/>
    <x v="0"/>
    <s v="Production Technician I"/>
    <x v="0"/>
    <n v="1460"/>
    <s v="01/07/85"/>
    <x v="1"/>
    <x v="1"/>
    <x v="0"/>
    <x v="0"/>
    <x v="0"/>
    <s v="1/10/2011"/>
    <s v="5/17/2016"/>
    <x v="6"/>
    <x v="2"/>
    <x v="0"/>
    <x v="7"/>
    <x v="7"/>
    <x v="1"/>
    <x v="2"/>
    <s v="3.60"/>
    <x v="1"/>
    <x v="0"/>
    <s v="4/5/2016"/>
    <x v="6"/>
    <x v="7"/>
  </r>
  <r>
    <s v="Robinson, Elias"/>
    <n v="10020"/>
    <x v="0"/>
    <x v="3"/>
    <x v="0"/>
    <x v="0"/>
    <x v="0"/>
    <x v="0"/>
    <x v="0"/>
    <n v="63353"/>
    <x v="0"/>
    <x v="0"/>
    <s v="Production Technician I"/>
    <x v="0"/>
    <n v="1730"/>
    <s v="01/28/85"/>
    <x v="0"/>
    <x v="3"/>
    <x v="0"/>
    <x v="0"/>
    <x v="0"/>
    <s v="7/8/2013"/>
    <s v=""/>
    <x v="0"/>
    <x v="0"/>
    <x v="0"/>
    <x v="8"/>
    <x v="8"/>
    <x v="3"/>
    <x v="0"/>
    <s v="3.60"/>
    <x v="0"/>
    <x v="0"/>
    <s v="2/11/2019"/>
    <x v="0"/>
    <x v="6"/>
  </r>
  <r>
    <s v="Roby, Lori "/>
    <n v="10162"/>
    <x v="1"/>
    <x v="1"/>
    <x v="1"/>
    <x v="0"/>
    <x v="1"/>
    <x v="1"/>
    <x v="0"/>
    <n v="89883"/>
    <x v="0"/>
    <x v="5"/>
    <s v="Data Analyst"/>
    <x v="0"/>
    <n v="1886"/>
    <s v="10/11/81"/>
    <x v="1"/>
    <x v="1"/>
    <x v="0"/>
    <x v="0"/>
    <x v="0"/>
    <s v="2/16/2015"/>
    <s v=""/>
    <x v="0"/>
    <x v="0"/>
    <x v="1"/>
    <x v="1"/>
    <x v="1"/>
    <x v="3"/>
    <x v="1"/>
    <s v="3.69"/>
    <x v="0"/>
    <x v="1"/>
    <s v="2/14/2019"/>
    <x v="0"/>
    <x v="3"/>
  </r>
  <r>
    <s v="Roehrich, Bianca"/>
    <n v="10149"/>
    <x v="0"/>
    <x v="0"/>
    <x v="1"/>
    <x v="1"/>
    <x v="1"/>
    <x v="1"/>
    <x v="0"/>
    <n v="120000"/>
    <x v="1"/>
    <x v="26"/>
    <s v="Principal Data Architect"/>
    <x v="0"/>
    <n v="2703"/>
    <s v="05/27/73"/>
    <x v="1"/>
    <x v="0"/>
    <x v="0"/>
    <x v="1"/>
    <x v="0"/>
    <s v="1/5/2015"/>
    <s v="11/10/2018"/>
    <x v="4"/>
    <x v="1"/>
    <x v="1"/>
    <x v="1"/>
    <x v="1"/>
    <x v="0"/>
    <x v="1"/>
    <s v="3.88"/>
    <x v="1"/>
    <x v="4"/>
    <s v="2/13/2018"/>
    <x v="0"/>
    <x v="8"/>
  </r>
  <r>
    <s v="Roper, Katie"/>
    <n v="10086"/>
    <x v="0"/>
    <x v="0"/>
    <x v="1"/>
    <x v="0"/>
    <x v="1"/>
    <x v="1"/>
    <x v="0"/>
    <n v="150290"/>
    <x v="0"/>
    <x v="27"/>
    <s v="Data Architect"/>
    <x v="0"/>
    <n v="2056"/>
    <s v="11/21/72"/>
    <x v="1"/>
    <x v="0"/>
    <x v="0"/>
    <x v="0"/>
    <x v="1"/>
    <s v="1/7/2017"/>
    <s v=""/>
    <x v="0"/>
    <x v="0"/>
    <x v="1"/>
    <x v="19"/>
    <x v="21"/>
    <x v="1"/>
    <x v="1"/>
    <s v="4.94"/>
    <x v="1"/>
    <x v="3"/>
    <s v="2/6/2019"/>
    <x v="0"/>
    <x v="1"/>
  </r>
  <r>
    <s v="Rose, Ashley  "/>
    <n v="10054"/>
    <x v="0"/>
    <x v="4"/>
    <x v="1"/>
    <x v="0"/>
    <x v="0"/>
    <x v="1"/>
    <x v="0"/>
    <n v="60627"/>
    <x v="0"/>
    <x v="0"/>
    <s v="Production Technician I"/>
    <x v="0"/>
    <n v="1886"/>
    <s v="12/05/74"/>
    <x v="1"/>
    <x v="4"/>
    <x v="0"/>
    <x v="0"/>
    <x v="0"/>
    <s v="1/6/2014"/>
    <s v=""/>
    <x v="0"/>
    <x v="0"/>
    <x v="0"/>
    <x v="10"/>
    <x v="10"/>
    <x v="7"/>
    <x v="1"/>
    <s v="5.00"/>
    <x v="2"/>
    <x v="0"/>
    <s v="1/31/2019"/>
    <x v="0"/>
    <x v="12"/>
  </r>
  <r>
    <s v="Rossetti, Bruno"/>
    <n v="10065"/>
    <x v="0"/>
    <x v="0"/>
    <x v="0"/>
    <x v="1"/>
    <x v="0"/>
    <x v="1"/>
    <x v="0"/>
    <n v="53180"/>
    <x v="1"/>
    <x v="0"/>
    <s v="Production Technician I"/>
    <x v="0"/>
    <n v="2155"/>
    <s v="03/18/87"/>
    <x v="0"/>
    <x v="0"/>
    <x v="0"/>
    <x v="0"/>
    <x v="0"/>
    <s v="4/4/2011"/>
    <s v="8/13/2018"/>
    <x v="4"/>
    <x v="1"/>
    <x v="0"/>
    <x v="2"/>
    <x v="2"/>
    <x v="2"/>
    <x v="1"/>
    <s v="5.00"/>
    <x v="0"/>
    <x v="0"/>
    <s v="7/2/2018"/>
    <x v="0"/>
    <x v="6"/>
  </r>
  <r>
    <s v="Roup,Simon"/>
    <n v="10198"/>
    <x v="0"/>
    <x v="0"/>
    <x v="0"/>
    <x v="0"/>
    <x v="1"/>
    <x v="1"/>
    <x v="0"/>
    <n v="140920"/>
    <x v="0"/>
    <x v="18"/>
    <s v="IT Manager - DB"/>
    <x v="0"/>
    <n v="2481"/>
    <s v="04/05/73"/>
    <x v="0"/>
    <x v="0"/>
    <x v="0"/>
    <x v="0"/>
    <x v="0"/>
    <s v="1/20/2013"/>
    <s v=""/>
    <x v="0"/>
    <x v="0"/>
    <x v="1"/>
    <x v="15"/>
    <x v="17"/>
    <x v="1"/>
    <x v="1"/>
    <s v="3.60"/>
    <x v="0"/>
    <x v="4"/>
    <s v="2/18/2019"/>
    <x v="0"/>
    <x v="13"/>
  </r>
  <r>
    <s v="Ruiz, Ricardo"/>
    <n v="10222"/>
    <x v="0"/>
    <x v="2"/>
    <x v="0"/>
    <x v="1"/>
    <x v="1"/>
    <x v="1"/>
    <x v="1"/>
    <n v="148999"/>
    <x v="1"/>
    <x v="18"/>
    <s v="IT Manager - DB"/>
    <x v="0"/>
    <n v="1915"/>
    <s v="01/04/64"/>
    <x v="0"/>
    <x v="2"/>
    <x v="0"/>
    <x v="0"/>
    <x v="1"/>
    <s v="1/9/2012"/>
    <s v="11/4/2015"/>
    <x v="2"/>
    <x v="1"/>
    <x v="1"/>
    <x v="15"/>
    <x v="17"/>
    <x v="4"/>
    <x v="1"/>
    <s v="4.30"/>
    <x v="2"/>
    <x v="1"/>
    <s v="1/4/2015"/>
    <x v="0"/>
    <x v="12"/>
  </r>
  <r>
    <s v="Saada, Adell"/>
    <n v="10126"/>
    <x v="1"/>
    <x v="1"/>
    <x v="1"/>
    <x v="0"/>
    <x v="2"/>
    <x v="1"/>
    <x v="0"/>
    <n v="86214"/>
    <x v="0"/>
    <x v="3"/>
    <s v="Software Engineer"/>
    <x v="0"/>
    <n v="2132"/>
    <s v="07/24/86"/>
    <x v="1"/>
    <x v="1"/>
    <x v="0"/>
    <x v="0"/>
    <x v="0"/>
    <s v="11/5/2012"/>
    <s v=""/>
    <x v="0"/>
    <x v="0"/>
    <x v="2"/>
    <x v="6"/>
    <x v="6"/>
    <x v="1"/>
    <x v="1"/>
    <s v="4.20"/>
    <x v="1"/>
    <x v="1"/>
    <s v="2/13/2019"/>
    <x v="0"/>
    <x v="4"/>
  </r>
  <r>
    <s v="Saar-Beckles, Melinda"/>
    <n v="10295"/>
    <x v="0"/>
    <x v="0"/>
    <x v="1"/>
    <x v="4"/>
    <x v="0"/>
    <x v="2"/>
    <x v="1"/>
    <n v="47750"/>
    <x v="0"/>
    <x v="0"/>
    <s v="Production Technician I"/>
    <x v="0"/>
    <n v="1801"/>
    <s v="06/06/68"/>
    <x v="1"/>
    <x v="0"/>
    <x v="0"/>
    <x v="0"/>
    <x v="1"/>
    <s v="7/4/2016"/>
    <s v=""/>
    <x v="0"/>
    <x v="0"/>
    <x v="0"/>
    <x v="11"/>
    <x v="11"/>
    <x v="4"/>
    <x v="2"/>
    <s v="2.60"/>
    <x v="2"/>
    <x v="0"/>
    <s v="2/18/2019"/>
    <x v="3"/>
    <x v="6"/>
  </r>
  <r>
    <s v="Sadki, Nore  "/>
    <n v="10260"/>
    <x v="0"/>
    <x v="0"/>
    <x v="0"/>
    <x v="1"/>
    <x v="0"/>
    <x v="1"/>
    <x v="0"/>
    <n v="46428"/>
    <x v="1"/>
    <x v="0"/>
    <s v="Production Technician I"/>
    <x v="0"/>
    <n v="2148"/>
    <s v="12/21/74"/>
    <x v="0"/>
    <x v="0"/>
    <x v="0"/>
    <x v="0"/>
    <x v="0"/>
    <s v="1/5/2009"/>
    <s v="7/30/2018"/>
    <x v="10"/>
    <x v="1"/>
    <x v="0"/>
    <x v="0"/>
    <x v="0"/>
    <x v="2"/>
    <x v="1"/>
    <s v="4.60"/>
    <x v="0"/>
    <x v="0"/>
    <s v="2/5/2018"/>
    <x v="0"/>
    <x v="10"/>
  </r>
  <r>
    <s v="Sahoo, Adil"/>
    <n v="10233"/>
    <x v="1"/>
    <x v="1"/>
    <x v="0"/>
    <x v="0"/>
    <x v="0"/>
    <x v="1"/>
    <x v="0"/>
    <n v="57975"/>
    <x v="0"/>
    <x v="2"/>
    <s v="Production Technician II"/>
    <x v="0"/>
    <n v="2062"/>
    <s v="04/26/86"/>
    <x v="0"/>
    <x v="1"/>
    <x v="0"/>
    <x v="0"/>
    <x v="0"/>
    <s v="8/30/2010"/>
    <s v=""/>
    <x v="0"/>
    <x v="0"/>
    <x v="0"/>
    <x v="11"/>
    <x v="11"/>
    <x v="6"/>
    <x v="1"/>
    <s v="4.10"/>
    <x v="1"/>
    <x v="0"/>
    <s v="1/10/2019"/>
    <x v="0"/>
    <x v="13"/>
  </r>
  <r>
    <s v="Salter, Jason"/>
    <n v="10229"/>
    <x v="0"/>
    <x v="2"/>
    <x v="0"/>
    <x v="1"/>
    <x v="1"/>
    <x v="1"/>
    <x v="0"/>
    <n v="88527"/>
    <x v="1"/>
    <x v="5"/>
    <s v="Data Analyst "/>
    <x v="0"/>
    <n v="2452"/>
    <s v="12/17/87"/>
    <x v="0"/>
    <x v="2"/>
    <x v="0"/>
    <x v="0"/>
    <x v="1"/>
    <s v="1/5/2015"/>
    <s v="10/31/2015"/>
    <x v="2"/>
    <x v="1"/>
    <x v="1"/>
    <x v="1"/>
    <x v="1"/>
    <x v="0"/>
    <x v="1"/>
    <s v="4.20"/>
    <x v="1"/>
    <x v="3"/>
    <s v="4/20/2015"/>
    <x v="0"/>
    <x v="4"/>
  </r>
  <r>
    <s v="Sander, Kamrin"/>
    <n v="10169"/>
    <x v="1"/>
    <x v="1"/>
    <x v="1"/>
    <x v="0"/>
    <x v="0"/>
    <x v="1"/>
    <x v="0"/>
    <n v="56147"/>
    <x v="0"/>
    <x v="0"/>
    <s v="Production Technician I"/>
    <x v="0"/>
    <n v="2154"/>
    <s v="07/10/88"/>
    <x v="1"/>
    <x v="1"/>
    <x v="0"/>
    <x v="0"/>
    <x v="1"/>
    <s v="9/29/2014"/>
    <s v=""/>
    <x v="0"/>
    <x v="0"/>
    <x v="0"/>
    <x v="3"/>
    <x v="3"/>
    <x v="0"/>
    <x v="1"/>
    <s v="3.51"/>
    <x v="1"/>
    <x v="0"/>
    <s v="2/18/2019"/>
    <x v="0"/>
    <x v="4"/>
  </r>
  <r>
    <s v="Sewkumar, Nori"/>
    <n v="10071"/>
    <x v="0"/>
    <x v="0"/>
    <x v="1"/>
    <x v="2"/>
    <x v="0"/>
    <x v="1"/>
    <x v="0"/>
    <n v="50923"/>
    <x v="0"/>
    <x v="0"/>
    <s v="Production Technician I"/>
    <x v="0"/>
    <n v="2191"/>
    <s v="03/10/75"/>
    <x v="1"/>
    <x v="0"/>
    <x v="0"/>
    <x v="0"/>
    <x v="3"/>
    <s v="9/30/2013"/>
    <s v=""/>
    <x v="0"/>
    <x v="0"/>
    <x v="0"/>
    <x v="4"/>
    <x v="12"/>
    <x v="2"/>
    <x v="1"/>
    <s v="5.00"/>
    <x v="0"/>
    <x v="0"/>
    <s v="2/6/2019"/>
    <x v="0"/>
    <x v="15"/>
  </r>
  <r>
    <s v="Shepard, Anita "/>
    <n v="10179"/>
    <x v="1"/>
    <x v="1"/>
    <x v="1"/>
    <x v="0"/>
    <x v="1"/>
    <x v="1"/>
    <x v="0"/>
    <n v="50750"/>
    <x v="0"/>
    <x v="19"/>
    <s v="Network Engineer"/>
    <x v="0"/>
    <n v="1773"/>
    <s v="04/14/81"/>
    <x v="1"/>
    <x v="1"/>
    <x v="0"/>
    <x v="0"/>
    <x v="0"/>
    <s v="9/30/2014"/>
    <s v=""/>
    <x v="0"/>
    <x v="0"/>
    <x v="1"/>
    <x v="9"/>
    <x v="9"/>
    <x v="0"/>
    <x v="1"/>
    <s v="3.31"/>
    <x v="1"/>
    <x v="1"/>
    <s v="1/7/2019"/>
    <x v="0"/>
    <x v="10"/>
  </r>
  <r>
    <s v="Shields, Seffi"/>
    <n v="10091"/>
    <x v="1"/>
    <x v="1"/>
    <x v="1"/>
    <x v="0"/>
    <x v="0"/>
    <x v="1"/>
    <x v="0"/>
    <n v="52087"/>
    <x v="0"/>
    <x v="0"/>
    <s v="Production Technician I"/>
    <x v="0"/>
    <n v="2149"/>
    <s v="08/24/85"/>
    <x v="1"/>
    <x v="1"/>
    <x v="0"/>
    <x v="0"/>
    <x v="0"/>
    <s v="8/19/2013"/>
    <s v=""/>
    <x v="0"/>
    <x v="0"/>
    <x v="0"/>
    <x v="5"/>
    <x v="5"/>
    <x v="0"/>
    <x v="1"/>
    <s v="4.81"/>
    <x v="2"/>
    <x v="0"/>
    <s v="2/15/2019"/>
    <x v="0"/>
    <x v="3"/>
  </r>
  <r>
    <s v="Simard, Kramer"/>
    <n v="10178"/>
    <x v="1"/>
    <x v="1"/>
    <x v="0"/>
    <x v="0"/>
    <x v="1"/>
    <x v="1"/>
    <x v="0"/>
    <n v="87826"/>
    <x v="0"/>
    <x v="5"/>
    <s v="Data Analyst"/>
    <x v="0"/>
    <n v="2110"/>
    <s v="02/08/70"/>
    <x v="0"/>
    <x v="1"/>
    <x v="0"/>
    <x v="1"/>
    <x v="0"/>
    <s v="1/5/2015"/>
    <s v=""/>
    <x v="0"/>
    <x v="0"/>
    <x v="1"/>
    <x v="1"/>
    <x v="1"/>
    <x v="3"/>
    <x v="1"/>
    <s v="3.32"/>
    <x v="1"/>
    <x v="4"/>
    <s v="1/14/2019"/>
    <x v="0"/>
    <x v="7"/>
  </r>
  <r>
    <s v="Singh, Nan "/>
    <n v="10039"/>
    <x v="0"/>
    <x v="0"/>
    <x v="1"/>
    <x v="0"/>
    <x v="3"/>
    <x v="1"/>
    <x v="0"/>
    <n v="51920"/>
    <x v="0"/>
    <x v="22"/>
    <s v="Administrative Assistant"/>
    <x v="0"/>
    <n v="2330"/>
    <s v="05/19/88"/>
    <x v="1"/>
    <x v="0"/>
    <x v="0"/>
    <x v="0"/>
    <x v="0"/>
    <s v="5/1/2015"/>
    <s v=""/>
    <x v="0"/>
    <x v="0"/>
    <x v="3"/>
    <x v="12"/>
    <x v="15"/>
    <x v="7"/>
    <x v="1"/>
    <s v="5.00"/>
    <x v="1"/>
    <x v="3"/>
    <s v="1/15/2019"/>
    <x v="0"/>
    <x v="4"/>
  </r>
  <r>
    <s v="Sloan, Constance"/>
    <n v="10095"/>
    <x v="0"/>
    <x v="0"/>
    <x v="1"/>
    <x v="1"/>
    <x v="0"/>
    <x v="1"/>
    <x v="0"/>
    <n v="63878"/>
    <x v="1"/>
    <x v="2"/>
    <s v="Production Technician II"/>
    <x v="0"/>
    <n v="1851"/>
    <s v="11/25/87"/>
    <x v="1"/>
    <x v="0"/>
    <x v="0"/>
    <x v="0"/>
    <x v="0"/>
    <s v="10/26/2009"/>
    <s v="4/8/2015"/>
    <x v="15"/>
    <x v="1"/>
    <x v="0"/>
    <x v="0"/>
    <x v="0"/>
    <x v="6"/>
    <x v="1"/>
    <s v="4.68"/>
    <x v="2"/>
    <x v="0"/>
    <s v="4/2/2015"/>
    <x v="0"/>
    <x v="11"/>
  </r>
  <r>
    <s v="Smith, Joe"/>
    <n v="10027"/>
    <x v="0"/>
    <x v="0"/>
    <x v="0"/>
    <x v="0"/>
    <x v="0"/>
    <x v="0"/>
    <x v="0"/>
    <n v="60656"/>
    <x v="0"/>
    <x v="2"/>
    <s v="Production Technician II"/>
    <x v="0"/>
    <n v="2045"/>
    <s v="10/30/63"/>
    <x v="0"/>
    <x v="0"/>
    <x v="0"/>
    <x v="0"/>
    <x v="0"/>
    <s v="9/29/2014"/>
    <s v=""/>
    <x v="0"/>
    <x v="0"/>
    <x v="0"/>
    <x v="3"/>
    <x v="3"/>
    <x v="1"/>
    <x v="0"/>
    <s v="4.30"/>
    <x v="1"/>
    <x v="0"/>
    <s v="1/28/2019"/>
    <x v="0"/>
    <x v="6"/>
  </r>
  <r>
    <s v="Smith, John"/>
    <n v="10291"/>
    <x v="0"/>
    <x v="2"/>
    <x v="0"/>
    <x v="0"/>
    <x v="4"/>
    <x v="2"/>
    <x v="1"/>
    <n v="72992"/>
    <x v="0"/>
    <x v="16"/>
    <s v="Sales Manager"/>
    <x v="0"/>
    <n v="1886"/>
    <s v="08/16/84"/>
    <x v="0"/>
    <x v="2"/>
    <x v="0"/>
    <x v="0"/>
    <x v="1"/>
    <s v="5/18/2014"/>
    <s v=""/>
    <x v="0"/>
    <x v="0"/>
    <x v="4"/>
    <x v="18"/>
    <x v="20"/>
    <x v="4"/>
    <x v="2"/>
    <s v="2.40"/>
    <x v="2"/>
    <x v="0"/>
    <s v="1/16/2019"/>
    <x v="1"/>
    <x v="7"/>
  </r>
  <r>
    <s v="Smith, Leigh Ann"/>
    <n v="10153"/>
    <x v="1"/>
    <x v="1"/>
    <x v="1"/>
    <x v="1"/>
    <x v="3"/>
    <x v="1"/>
    <x v="1"/>
    <n v="55000"/>
    <x v="1"/>
    <x v="22"/>
    <s v="Administrative Assistant"/>
    <x v="0"/>
    <n v="1844"/>
    <s v="06/14/87"/>
    <x v="1"/>
    <x v="1"/>
    <x v="0"/>
    <x v="0"/>
    <x v="1"/>
    <s v="9/26/2011"/>
    <s v="9/25/2013"/>
    <x v="1"/>
    <x v="1"/>
    <x v="3"/>
    <x v="12"/>
    <x v="15"/>
    <x v="4"/>
    <x v="1"/>
    <s v="3.80"/>
    <x v="2"/>
    <x v="2"/>
    <s v="8/15/2013"/>
    <x v="0"/>
    <x v="1"/>
  </r>
  <r>
    <s v="Smith, Sade"/>
    <n v="10157"/>
    <x v="0"/>
    <x v="0"/>
    <x v="1"/>
    <x v="0"/>
    <x v="0"/>
    <x v="1"/>
    <x v="0"/>
    <n v="58939"/>
    <x v="0"/>
    <x v="0"/>
    <s v="Production Technician I"/>
    <x v="0"/>
    <n v="2130"/>
    <s v="02/02/65"/>
    <x v="1"/>
    <x v="0"/>
    <x v="0"/>
    <x v="0"/>
    <x v="0"/>
    <s v="11/11/2013"/>
    <s v=""/>
    <x v="0"/>
    <x v="0"/>
    <x v="0"/>
    <x v="7"/>
    <x v="7"/>
    <x v="3"/>
    <x v="1"/>
    <s v="3.73"/>
    <x v="1"/>
    <x v="0"/>
    <s v="1/24/2019"/>
    <x v="0"/>
    <x v="7"/>
  </r>
  <r>
    <s v="Soto, Julia "/>
    <n v="10119"/>
    <x v="1"/>
    <x v="1"/>
    <x v="1"/>
    <x v="0"/>
    <x v="1"/>
    <x v="1"/>
    <x v="0"/>
    <n v="66593"/>
    <x v="0"/>
    <x v="4"/>
    <s v="IT Support"/>
    <x v="0"/>
    <n v="2360"/>
    <s v="03/12/73"/>
    <x v="1"/>
    <x v="1"/>
    <x v="0"/>
    <x v="0"/>
    <x v="1"/>
    <s v="6/10/2011"/>
    <s v=""/>
    <x v="0"/>
    <x v="0"/>
    <x v="1"/>
    <x v="17"/>
    <x v="19"/>
    <x v="0"/>
    <x v="1"/>
    <s v="4.30"/>
    <x v="1"/>
    <x v="3"/>
    <s v="2/8/2019"/>
    <x v="0"/>
    <x v="5"/>
  </r>
  <r>
    <s v="Soze, Keyser"/>
    <n v="10180"/>
    <x v="1"/>
    <x v="1"/>
    <x v="0"/>
    <x v="4"/>
    <x v="1"/>
    <x v="1"/>
    <x v="0"/>
    <n v="87565"/>
    <x v="0"/>
    <x v="15"/>
    <s v="Sr. Network Engineer"/>
    <x v="0"/>
    <n v="1545"/>
    <s v="02/09/83"/>
    <x v="0"/>
    <x v="1"/>
    <x v="0"/>
    <x v="0"/>
    <x v="3"/>
    <s v="6/30/2016"/>
    <s v=""/>
    <x v="0"/>
    <x v="0"/>
    <x v="1"/>
    <x v="9"/>
    <x v="9"/>
    <x v="0"/>
    <x v="1"/>
    <s v="3.27"/>
    <x v="2"/>
    <x v="3"/>
    <s v="1/14/2019"/>
    <x v="0"/>
    <x v="13"/>
  </r>
  <r>
    <s v="Sparks, Taylor  "/>
    <n v="10302"/>
    <x v="1"/>
    <x v="1"/>
    <x v="1"/>
    <x v="0"/>
    <x v="0"/>
    <x v="3"/>
    <x v="0"/>
    <n v="64021"/>
    <x v="0"/>
    <x v="0"/>
    <s v="Production Technician I"/>
    <x v="0"/>
    <n v="2093"/>
    <s v="07/20/68"/>
    <x v="1"/>
    <x v="1"/>
    <x v="0"/>
    <x v="0"/>
    <x v="0"/>
    <s v="2/20/2012"/>
    <s v=""/>
    <x v="0"/>
    <x v="0"/>
    <x v="0"/>
    <x v="8"/>
    <x v="8"/>
    <x v="1"/>
    <x v="3"/>
    <s v="2.40"/>
    <x v="3"/>
    <x v="8"/>
    <s v="2/25/2019"/>
    <x v="5"/>
    <x v="11"/>
  </r>
  <r>
    <s v="Spirea, Kelley"/>
    <n v="10090"/>
    <x v="1"/>
    <x v="1"/>
    <x v="1"/>
    <x v="0"/>
    <x v="0"/>
    <x v="1"/>
    <x v="0"/>
    <n v="65714"/>
    <x v="0"/>
    <x v="9"/>
    <s v="Production Manager"/>
    <x v="0"/>
    <n v="2451"/>
    <s v="09/30/75"/>
    <x v="1"/>
    <x v="1"/>
    <x v="0"/>
    <x v="0"/>
    <x v="0"/>
    <s v="10/2/2012"/>
    <s v=""/>
    <x v="0"/>
    <x v="0"/>
    <x v="0"/>
    <x v="13"/>
    <x v="14"/>
    <x v="0"/>
    <x v="1"/>
    <s v="4.83"/>
    <x v="0"/>
    <x v="0"/>
    <s v="2/14/2019"/>
    <x v="0"/>
    <x v="3"/>
  </r>
  <r>
    <s v="Squatrito, Kristen"/>
    <n v="10030"/>
    <x v="0"/>
    <x v="2"/>
    <x v="1"/>
    <x v="1"/>
    <x v="0"/>
    <x v="0"/>
    <x v="0"/>
    <n v="62425"/>
    <x v="1"/>
    <x v="0"/>
    <s v="Production Technician I"/>
    <x v="0"/>
    <n v="2359"/>
    <s v="03/26/73"/>
    <x v="1"/>
    <x v="2"/>
    <x v="0"/>
    <x v="0"/>
    <x v="0"/>
    <s v="5/13/2013"/>
    <s v="6/29/2015"/>
    <x v="5"/>
    <x v="1"/>
    <x v="0"/>
    <x v="10"/>
    <x v="10"/>
    <x v="0"/>
    <x v="0"/>
    <s v="4.10"/>
    <x v="2"/>
    <x v="0"/>
    <s v="3/2/2015"/>
    <x v="0"/>
    <x v="7"/>
  </r>
  <r>
    <s v="Stanford,Barbara  M"/>
    <n v="10278"/>
    <x v="0"/>
    <x v="2"/>
    <x v="1"/>
    <x v="0"/>
    <x v="0"/>
    <x v="1"/>
    <x v="0"/>
    <n v="47961"/>
    <x v="0"/>
    <x v="0"/>
    <s v="Production Technician I"/>
    <x v="0"/>
    <n v="2050"/>
    <s v="08/25/82"/>
    <x v="1"/>
    <x v="2"/>
    <x v="0"/>
    <x v="0"/>
    <x v="2"/>
    <s v="1/10/2011"/>
    <s v=""/>
    <x v="0"/>
    <x v="0"/>
    <x v="0"/>
    <x v="2"/>
    <x v="2"/>
    <x v="2"/>
    <x v="1"/>
    <s v="4.10"/>
    <x v="2"/>
    <x v="0"/>
    <s v="2/7/2019"/>
    <x v="0"/>
    <x v="9"/>
  </r>
  <r>
    <s v="Stansfield, Norman"/>
    <n v="10307"/>
    <x v="1"/>
    <x v="1"/>
    <x v="0"/>
    <x v="0"/>
    <x v="4"/>
    <x v="3"/>
    <x v="0"/>
    <n v="58273"/>
    <x v="0"/>
    <x v="11"/>
    <s v="Area Sales Manager"/>
    <x v="22"/>
    <n v="89139"/>
    <s v="05/09/74"/>
    <x v="0"/>
    <x v="1"/>
    <x v="0"/>
    <x v="0"/>
    <x v="0"/>
    <s v="5/12/2014"/>
    <s v=""/>
    <x v="0"/>
    <x v="0"/>
    <x v="4"/>
    <x v="16"/>
    <x v="18"/>
    <x v="7"/>
    <x v="3"/>
    <s v="1.81"/>
    <x v="3"/>
    <x v="0"/>
    <s v="1/17/2019"/>
    <x v="4"/>
    <x v="14"/>
  </r>
  <r>
    <s v="Steans, Tyrone  "/>
    <n v="10147"/>
    <x v="0"/>
    <x v="0"/>
    <x v="0"/>
    <x v="0"/>
    <x v="3"/>
    <x v="1"/>
    <x v="0"/>
    <n v="63003"/>
    <x v="0"/>
    <x v="10"/>
    <s v="Accountant I"/>
    <x v="0"/>
    <n v="2703"/>
    <s v="09/01/86"/>
    <x v="0"/>
    <x v="0"/>
    <x v="0"/>
    <x v="0"/>
    <x v="0"/>
    <s v="9/29/2014"/>
    <s v=""/>
    <x v="0"/>
    <x v="0"/>
    <x v="3"/>
    <x v="12"/>
    <x v="15"/>
    <x v="1"/>
    <x v="1"/>
    <s v="3.90"/>
    <x v="0"/>
    <x v="3"/>
    <s v="1/18/2019"/>
    <x v="0"/>
    <x v="9"/>
  </r>
  <r>
    <s v="Stoica, Rick"/>
    <n v="10266"/>
    <x v="1"/>
    <x v="1"/>
    <x v="0"/>
    <x v="0"/>
    <x v="0"/>
    <x v="1"/>
    <x v="0"/>
    <n v="61355"/>
    <x v="0"/>
    <x v="0"/>
    <s v="Production Technician I"/>
    <x v="0"/>
    <n v="2301"/>
    <s v="03/14/85"/>
    <x v="0"/>
    <x v="1"/>
    <x v="0"/>
    <x v="0"/>
    <x v="3"/>
    <s v="2/17/2014"/>
    <s v=""/>
    <x v="0"/>
    <x v="0"/>
    <x v="0"/>
    <x v="11"/>
    <x v="11"/>
    <x v="0"/>
    <x v="1"/>
    <s v="4.70"/>
    <x v="1"/>
    <x v="0"/>
    <s v="1/11/2019"/>
    <x v="0"/>
    <x v="6"/>
  </r>
  <r>
    <s v="Strong, Caitrin"/>
    <n v="10241"/>
    <x v="1"/>
    <x v="1"/>
    <x v="1"/>
    <x v="0"/>
    <x v="4"/>
    <x v="1"/>
    <x v="0"/>
    <n v="60120"/>
    <x v="0"/>
    <x v="11"/>
    <s v="Area Sales Manager"/>
    <x v="23"/>
    <n v="59102"/>
    <s v="05/12/89"/>
    <x v="1"/>
    <x v="1"/>
    <x v="0"/>
    <x v="0"/>
    <x v="1"/>
    <s v="9/27/2010"/>
    <s v=""/>
    <x v="0"/>
    <x v="0"/>
    <x v="4"/>
    <x v="14"/>
    <x v="16"/>
    <x v="1"/>
    <x v="1"/>
    <s v="4.10"/>
    <x v="2"/>
    <x v="0"/>
    <s v="1/31/2019"/>
    <x v="0"/>
    <x v="19"/>
  </r>
  <r>
    <s v="Sullivan, Kissy "/>
    <n v="10158"/>
    <x v="1"/>
    <x v="1"/>
    <x v="1"/>
    <x v="0"/>
    <x v="0"/>
    <x v="1"/>
    <x v="0"/>
    <n v="63682"/>
    <x v="0"/>
    <x v="9"/>
    <s v="Production Manager"/>
    <x v="0"/>
    <n v="1776"/>
    <s v="03/28/78"/>
    <x v="1"/>
    <x v="1"/>
    <x v="0"/>
    <x v="0"/>
    <x v="1"/>
    <s v="1/8/2009"/>
    <s v=""/>
    <x v="0"/>
    <x v="0"/>
    <x v="0"/>
    <x v="13"/>
    <x v="14"/>
    <x v="1"/>
    <x v="1"/>
    <s v="3.73"/>
    <x v="2"/>
    <x v="0"/>
    <s v="1/24/2019"/>
    <x v="0"/>
    <x v="8"/>
  </r>
  <r>
    <s v="Sullivan, Timothy"/>
    <n v="10117"/>
    <x v="1"/>
    <x v="1"/>
    <x v="0"/>
    <x v="0"/>
    <x v="0"/>
    <x v="1"/>
    <x v="0"/>
    <n v="63025"/>
    <x v="0"/>
    <x v="0"/>
    <s v="Production Technician I"/>
    <x v="0"/>
    <n v="2747"/>
    <s v="10/07/82"/>
    <x v="0"/>
    <x v="1"/>
    <x v="0"/>
    <x v="1"/>
    <x v="0"/>
    <s v="1/5/2015"/>
    <s v=""/>
    <x v="0"/>
    <x v="0"/>
    <x v="0"/>
    <x v="0"/>
    <x v="0"/>
    <x v="2"/>
    <x v="1"/>
    <s v="4.36"/>
    <x v="0"/>
    <x v="0"/>
    <s v="1/24/2019"/>
    <x v="0"/>
    <x v="18"/>
  </r>
  <r>
    <s v="Sutwell, Barbara"/>
    <n v="10209"/>
    <x v="0"/>
    <x v="0"/>
    <x v="1"/>
    <x v="0"/>
    <x v="0"/>
    <x v="1"/>
    <x v="0"/>
    <n v="59238"/>
    <x v="0"/>
    <x v="0"/>
    <s v="Production Technician I"/>
    <x v="0"/>
    <n v="2718"/>
    <s v="08/15/68"/>
    <x v="1"/>
    <x v="0"/>
    <x v="1"/>
    <x v="0"/>
    <x v="3"/>
    <s v="5/14/2012"/>
    <s v=""/>
    <x v="0"/>
    <x v="0"/>
    <x v="0"/>
    <x v="3"/>
    <x v="3"/>
    <x v="1"/>
    <x v="1"/>
    <s v="3.40"/>
    <x v="0"/>
    <x v="0"/>
    <s v="1/31/2019"/>
    <x v="0"/>
    <x v="13"/>
  </r>
  <r>
    <s v="Szabo, Andrew"/>
    <n v="10024"/>
    <x v="0"/>
    <x v="0"/>
    <x v="0"/>
    <x v="0"/>
    <x v="2"/>
    <x v="0"/>
    <x v="0"/>
    <n v="92989"/>
    <x v="0"/>
    <x v="3"/>
    <s v="Software Engineer"/>
    <x v="0"/>
    <n v="2140"/>
    <s v="05/06/83"/>
    <x v="0"/>
    <x v="0"/>
    <x v="0"/>
    <x v="0"/>
    <x v="0"/>
    <s v="7/7/2014"/>
    <s v=""/>
    <x v="0"/>
    <x v="0"/>
    <x v="2"/>
    <x v="6"/>
    <x v="6"/>
    <x v="0"/>
    <x v="0"/>
    <s v="4.50"/>
    <x v="0"/>
    <x v="3"/>
    <s v="2/18/2019"/>
    <x v="0"/>
    <x v="0"/>
  </r>
  <r>
    <s v="Tannen, Biff"/>
    <n v="10173"/>
    <x v="1"/>
    <x v="1"/>
    <x v="0"/>
    <x v="0"/>
    <x v="1"/>
    <x v="1"/>
    <x v="0"/>
    <n v="90100"/>
    <x v="0"/>
    <x v="17"/>
    <s v="BI Developer"/>
    <x v="0"/>
    <n v="2134"/>
    <s v="10/24/87"/>
    <x v="0"/>
    <x v="1"/>
    <x v="0"/>
    <x v="0"/>
    <x v="0"/>
    <s v="4/20/2017"/>
    <s v=""/>
    <x v="0"/>
    <x v="0"/>
    <x v="1"/>
    <x v="19"/>
    <x v="21"/>
    <x v="1"/>
    <x v="1"/>
    <s v="3.40"/>
    <x v="1"/>
    <x v="1"/>
    <s v="1/2/2019"/>
    <x v="0"/>
    <x v="15"/>
  </r>
  <r>
    <s v="Tavares, Desiree  "/>
    <n v="10221"/>
    <x v="1"/>
    <x v="1"/>
    <x v="1"/>
    <x v="1"/>
    <x v="0"/>
    <x v="1"/>
    <x v="1"/>
    <n v="60754"/>
    <x v="1"/>
    <x v="0"/>
    <s v="Production Technician I"/>
    <x v="0"/>
    <n v="1801"/>
    <s v="04/03/75"/>
    <x v="1"/>
    <x v="1"/>
    <x v="2"/>
    <x v="0"/>
    <x v="1"/>
    <s v="4/27/2009"/>
    <s v="4/1/2013"/>
    <x v="4"/>
    <x v="1"/>
    <x v="0"/>
    <x v="4"/>
    <x v="4"/>
    <x v="4"/>
    <x v="1"/>
    <s v="4.50"/>
    <x v="0"/>
    <x v="0"/>
    <s v="2/15/2012"/>
    <x v="0"/>
    <x v="17"/>
  </r>
  <r>
    <s v="Tejeda, Lenora "/>
    <n v="10146"/>
    <x v="1"/>
    <x v="1"/>
    <x v="1"/>
    <x v="1"/>
    <x v="0"/>
    <x v="1"/>
    <x v="0"/>
    <n v="72202"/>
    <x v="1"/>
    <x v="2"/>
    <s v="Production Technician II"/>
    <x v="0"/>
    <n v="2129"/>
    <s v="05/24/53"/>
    <x v="1"/>
    <x v="1"/>
    <x v="0"/>
    <x v="0"/>
    <x v="0"/>
    <s v="5/16/2011"/>
    <s v="7/8/2017"/>
    <x v="4"/>
    <x v="1"/>
    <x v="0"/>
    <x v="3"/>
    <x v="3"/>
    <x v="2"/>
    <x v="1"/>
    <s v="3.93"/>
    <x v="1"/>
    <x v="0"/>
    <s v="4/18/2017"/>
    <x v="0"/>
    <x v="2"/>
  </r>
  <r>
    <s v="Terry, Sharlene "/>
    <n v="10161"/>
    <x v="0"/>
    <x v="0"/>
    <x v="1"/>
    <x v="0"/>
    <x v="4"/>
    <x v="1"/>
    <x v="0"/>
    <n v="58370"/>
    <x v="0"/>
    <x v="11"/>
    <s v="Area Sales Manager"/>
    <x v="24"/>
    <n v="97756"/>
    <s v="05/07/65"/>
    <x v="1"/>
    <x v="0"/>
    <x v="0"/>
    <x v="0"/>
    <x v="1"/>
    <s v="9/29/2014"/>
    <s v=""/>
    <x v="0"/>
    <x v="0"/>
    <x v="4"/>
    <x v="16"/>
    <x v="18"/>
    <x v="1"/>
    <x v="1"/>
    <s v="3.69"/>
    <x v="1"/>
    <x v="0"/>
    <s v="1/28/2019"/>
    <x v="0"/>
    <x v="19"/>
  </r>
  <r>
    <s v="Theamstern, Sophia"/>
    <n v="10141"/>
    <x v="0"/>
    <x v="0"/>
    <x v="1"/>
    <x v="1"/>
    <x v="0"/>
    <x v="1"/>
    <x v="0"/>
    <n v="48413"/>
    <x v="1"/>
    <x v="0"/>
    <s v="Production Technician I"/>
    <x v="0"/>
    <n v="2066"/>
    <s v="05/09/65"/>
    <x v="1"/>
    <x v="0"/>
    <x v="0"/>
    <x v="0"/>
    <x v="0"/>
    <s v="7/5/2011"/>
    <s v="9/5/2016"/>
    <x v="3"/>
    <x v="1"/>
    <x v="0"/>
    <x v="5"/>
    <x v="5"/>
    <x v="1"/>
    <x v="1"/>
    <s v="3.98"/>
    <x v="2"/>
    <x v="0"/>
    <s v="3/2/2016"/>
    <x v="0"/>
    <x v="0"/>
  </r>
  <r>
    <s v="Thibaud, Kenneth"/>
    <n v="10268"/>
    <x v="0"/>
    <x v="3"/>
    <x v="0"/>
    <x v="1"/>
    <x v="0"/>
    <x v="1"/>
    <x v="0"/>
    <n v="67176"/>
    <x v="1"/>
    <x v="2"/>
    <s v="Production Technician II"/>
    <x v="0"/>
    <n v="2472"/>
    <s v="09/16/75"/>
    <x v="0"/>
    <x v="3"/>
    <x v="0"/>
    <x v="0"/>
    <x v="0"/>
    <s v="6/25/2007"/>
    <s v="8/30/2010"/>
    <x v="12"/>
    <x v="1"/>
    <x v="0"/>
    <x v="4"/>
    <x v="4"/>
    <x v="8"/>
    <x v="1"/>
    <s v="4.10"/>
    <x v="2"/>
    <x v="0"/>
    <s v="7/14/2010"/>
    <x v="0"/>
    <x v="3"/>
  </r>
  <r>
    <s v="Tippett, Jeanette"/>
    <n v="10123"/>
    <x v="0"/>
    <x v="2"/>
    <x v="1"/>
    <x v="0"/>
    <x v="0"/>
    <x v="1"/>
    <x v="0"/>
    <n v="56339"/>
    <x v="0"/>
    <x v="0"/>
    <s v="Production Technician I"/>
    <x v="0"/>
    <n v="2093"/>
    <s v="06/05/67"/>
    <x v="1"/>
    <x v="2"/>
    <x v="0"/>
    <x v="0"/>
    <x v="1"/>
    <s v="2/18/2013"/>
    <s v=""/>
    <x v="0"/>
    <x v="0"/>
    <x v="0"/>
    <x v="8"/>
    <x v="8"/>
    <x v="1"/>
    <x v="1"/>
    <s v="4.21"/>
    <x v="0"/>
    <x v="0"/>
    <s v="1/14/2019"/>
    <x v="0"/>
    <x v="6"/>
  </r>
  <r>
    <s v="Torrence, Jack"/>
    <n v="10013"/>
    <x v="0"/>
    <x v="4"/>
    <x v="0"/>
    <x v="0"/>
    <x v="4"/>
    <x v="0"/>
    <x v="0"/>
    <n v="64397"/>
    <x v="0"/>
    <x v="11"/>
    <s v="Area Sales Manager"/>
    <x v="25"/>
    <n v="58782"/>
    <s v="01/15/68"/>
    <x v="0"/>
    <x v="4"/>
    <x v="0"/>
    <x v="0"/>
    <x v="0"/>
    <s v="1/9/2006"/>
    <s v=""/>
    <x v="0"/>
    <x v="0"/>
    <x v="4"/>
    <x v="16"/>
    <x v="18"/>
    <x v="1"/>
    <x v="0"/>
    <s v="4.10"/>
    <x v="1"/>
    <x v="0"/>
    <s v="1/4/2019"/>
    <x v="0"/>
    <x v="16"/>
  </r>
  <r>
    <s v="Trang, Mei"/>
    <n v="10287"/>
    <x v="0"/>
    <x v="0"/>
    <x v="1"/>
    <x v="0"/>
    <x v="0"/>
    <x v="2"/>
    <x v="0"/>
    <n v="63025"/>
    <x v="0"/>
    <x v="0"/>
    <s v="Production Technician I"/>
    <x v="0"/>
    <n v="2021"/>
    <s v="05/16/83"/>
    <x v="1"/>
    <x v="0"/>
    <x v="0"/>
    <x v="0"/>
    <x v="0"/>
    <s v="2/17/2014"/>
    <s v=""/>
    <x v="0"/>
    <x v="0"/>
    <x v="0"/>
    <x v="10"/>
    <x v="10"/>
    <x v="0"/>
    <x v="2"/>
    <s v="2.44"/>
    <x v="0"/>
    <x v="0"/>
    <s v="2/11/2019"/>
    <x v="6"/>
    <x v="19"/>
  </r>
  <r>
    <s v="Tredinnick, Neville "/>
    <n v="10044"/>
    <x v="1"/>
    <x v="1"/>
    <x v="0"/>
    <x v="1"/>
    <x v="1"/>
    <x v="1"/>
    <x v="0"/>
    <n v="75281"/>
    <x v="1"/>
    <x v="19"/>
    <s v="Network Engineer"/>
    <x v="0"/>
    <n v="1420"/>
    <s v="05/05/88"/>
    <x v="0"/>
    <x v="1"/>
    <x v="0"/>
    <x v="0"/>
    <x v="0"/>
    <s v="1/5/2015"/>
    <s v="2/12/2016"/>
    <x v="16"/>
    <x v="1"/>
    <x v="1"/>
    <x v="9"/>
    <x v="9"/>
    <x v="6"/>
    <x v="1"/>
    <s v="5.00"/>
    <x v="1"/>
    <x v="3"/>
    <s v="4/15/2015"/>
    <x v="0"/>
    <x v="17"/>
  </r>
  <r>
    <s v="True, Edward"/>
    <n v="10102"/>
    <x v="0"/>
    <x v="0"/>
    <x v="0"/>
    <x v="1"/>
    <x v="2"/>
    <x v="1"/>
    <x v="1"/>
    <n v="100416"/>
    <x v="1"/>
    <x v="3"/>
    <s v="Software Engineer"/>
    <x v="0"/>
    <n v="2451"/>
    <s v="06/14/83"/>
    <x v="0"/>
    <x v="0"/>
    <x v="2"/>
    <x v="0"/>
    <x v="1"/>
    <s v="2/18/2013"/>
    <s v="4/15/2018"/>
    <x v="16"/>
    <x v="1"/>
    <x v="2"/>
    <x v="6"/>
    <x v="6"/>
    <x v="4"/>
    <x v="1"/>
    <s v="4.60"/>
    <x v="1"/>
    <x v="2"/>
    <s v="2/12/2017"/>
    <x v="0"/>
    <x v="9"/>
  </r>
  <r>
    <s v="Trzeciak, Cybil"/>
    <n v="10270"/>
    <x v="0"/>
    <x v="0"/>
    <x v="1"/>
    <x v="1"/>
    <x v="0"/>
    <x v="1"/>
    <x v="0"/>
    <n v="74813"/>
    <x v="1"/>
    <x v="2"/>
    <s v="Production Technician II"/>
    <x v="0"/>
    <n v="1778"/>
    <s v="03/15/85"/>
    <x v="1"/>
    <x v="0"/>
    <x v="0"/>
    <x v="0"/>
    <x v="0"/>
    <s v="1/10/2011"/>
    <s v="7/2/2014"/>
    <x v="5"/>
    <x v="1"/>
    <x v="0"/>
    <x v="5"/>
    <x v="5"/>
    <x v="0"/>
    <x v="1"/>
    <s v="4.40"/>
    <x v="1"/>
    <x v="0"/>
    <s v="1/5/2014"/>
    <x v="0"/>
    <x v="14"/>
  </r>
  <r>
    <s v="Turpin, Jumil"/>
    <n v="10045"/>
    <x v="1"/>
    <x v="1"/>
    <x v="0"/>
    <x v="0"/>
    <x v="1"/>
    <x v="1"/>
    <x v="0"/>
    <n v="76029"/>
    <x v="0"/>
    <x v="19"/>
    <s v="Network Engineer"/>
    <x v="0"/>
    <n v="2343"/>
    <s v="03/31/69"/>
    <x v="0"/>
    <x v="1"/>
    <x v="1"/>
    <x v="0"/>
    <x v="0"/>
    <s v="3/30/2015"/>
    <s v=""/>
    <x v="0"/>
    <x v="0"/>
    <x v="1"/>
    <x v="9"/>
    <x v="9"/>
    <x v="3"/>
    <x v="1"/>
    <s v="5.00"/>
    <x v="2"/>
    <x v="4"/>
    <s v="1/14/2019"/>
    <x v="0"/>
    <x v="12"/>
  </r>
  <r>
    <s v="Valentin,Jackie"/>
    <n v="10205"/>
    <x v="1"/>
    <x v="1"/>
    <x v="1"/>
    <x v="0"/>
    <x v="4"/>
    <x v="1"/>
    <x v="0"/>
    <n v="57859"/>
    <x v="0"/>
    <x v="11"/>
    <s v="Area Sales Manager"/>
    <x v="26"/>
    <n v="85006"/>
    <s v="05/23/91"/>
    <x v="1"/>
    <x v="1"/>
    <x v="0"/>
    <x v="0"/>
    <x v="2"/>
    <s v="7/5/2011"/>
    <s v=""/>
    <x v="0"/>
    <x v="0"/>
    <x v="4"/>
    <x v="14"/>
    <x v="16"/>
    <x v="1"/>
    <x v="1"/>
    <s v="2.81"/>
    <x v="1"/>
    <x v="0"/>
    <s v="1/17/2019"/>
    <x v="0"/>
    <x v="7"/>
  </r>
  <r>
    <s v="Veera, Abdellah "/>
    <n v="10014"/>
    <x v="0"/>
    <x v="2"/>
    <x v="0"/>
    <x v="1"/>
    <x v="0"/>
    <x v="0"/>
    <x v="0"/>
    <n v="58523"/>
    <x v="1"/>
    <x v="0"/>
    <s v="Production Technician I"/>
    <x v="0"/>
    <n v="2171"/>
    <s v="01/31/87"/>
    <x v="0"/>
    <x v="2"/>
    <x v="0"/>
    <x v="0"/>
    <x v="0"/>
    <s v="8/13/2012"/>
    <s v="2/5/2016"/>
    <x v="15"/>
    <x v="1"/>
    <x v="0"/>
    <x v="2"/>
    <x v="2"/>
    <x v="0"/>
    <x v="0"/>
    <s v="4.50"/>
    <x v="0"/>
    <x v="0"/>
    <s v="2/1/2016"/>
    <x v="0"/>
    <x v="3"/>
  </r>
  <r>
    <s v="Vega, Vincent"/>
    <n v="10144"/>
    <x v="0"/>
    <x v="2"/>
    <x v="0"/>
    <x v="0"/>
    <x v="0"/>
    <x v="1"/>
    <x v="0"/>
    <n v="88976"/>
    <x v="0"/>
    <x v="28"/>
    <s v="Production Manager"/>
    <x v="0"/>
    <n v="2169"/>
    <s v="10/10/68"/>
    <x v="0"/>
    <x v="2"/>
    <x v="0"/>
    <x v="0"/>
    <x v="0"/>
    <s v="8/1/2011"/>
    <s v=""/>
    <x v="0"/>
    <x v="0"/>
    <x v="0"/>
    <x v="13"/>
    <x v="14"/>
    <x v="3"/>
    <x v="1"/>
    <s v="3.93"/>
    <x v="1"/>
    <x v="0"/>
    <s v="2/27/2019"/>
    <x v="0"/>
    <x v="5"/>
  </r>
  <r>
    <s v="Villanueva, Noah"/>
    <n v="10253"/>
    <x v="0"/>
    <x v="0"/>
    <x v="0"/>
    <x v="0"/>
    <x v="4"/>
    <x v="1"/>
    <x v="0"/>
    <n v="55875"/>
    <x v="0"/>
    <x v="11"/>
    <s v="Area Sales Manager"/>
    <x v="27"/>
    <n v="4063"/>
    <s v="07/11/89"/>
    <x v="0"/>
    <x v="0"/>
    <x v="0"/>
    <x v="0"/>
    <x v="3"/>
    <s v="3/5/2012"/>
    <s v=""/>
    <x v="0"/>
    <x v="0"/>
    <x v="4"/>
    <x v="14"/>
    <x v="16"/>
    <x v="7"/>
    <x v="1"/>
    <s v="4.50"/>
    <x v="2"/>
    <x v="0"/>
    <s v="1/18/2019"/>
    <x v="0"/>
    <x v="17"/>
  </r>
  <r>
    <s v="Voldemort, Lord"/>
    <n v="10118"/>
    <x v="1"/>
    <x v="1"/>
    <x v="0"/>
    <x v="3"/>
    <x v="1"/>
    <x v="1"/>
    <x v="0"/>
    <n v="113999"/>
    <x v="1"/>
    <x v="6"/>
    <s v="Database Administrator"/>
    <x v="0"/>
    <n v="1960"/>
    <s v="08/07/86"/>
    <x v="0"/>
    <x v="1"/>
    <x v="0"/>
    <x v="0"/>
    <x v="1"/>
    <s v="2/16/2015"/>
    <s v="2/22/2017"/>
    <x v="13"/>
    <x v="2"/>
    <x v="1"/>
    <x v="1"/>
    <x v="1"/>
    <x v="3"/>
    <x v="1"/>
    <s v="4.33"/>
    <x v="1"/>
    <x v="4"/>
    <s v="2/15/2017"/>
    <x v="0"/>
    <x v="9"/>
  </r>
  <r>
    <s v="Volk, Colleen"/>
    <n v="10022"/>
    <x v="1"/>
    <x v="1"/>
    <x v="1"/>
    <x v="3"/>
    <x v="0"/>
    <x v="0"/>
    <x v="0"/>
    <n v="49773"/>
    <x v="1"/>
    <x v="0"/>
    <s v="Production Technician I"/>
    <x v="0"/>
    <n v="2747"/>
    <s v="06/03/86"/>
    <x v="1"/>
    <x v="1"/>
    <x v="0"/>
    <x v="0"/>
    <x v="0"/>
    <s v="9/26/2011"/>
    <s v="2/8/2016"/>
    <x v="17"/>
    <x v="2"/>
    <x v="0"/>
    <x v="11"/>
    <x v="11"/>
    <x v="2"/>
    <x v="0"/>
    <s v="4.30"/>
    <x v="0"/>
    <x v="0"/>
    <s v="2/1/2015"/>
    <x v="0"/>
    <x v="19"/>
  </r>
  <r>
    <s v="Von Massenbach, Anna"/>
    <n v="10183"/>
    <x v="0"/>
    <x v="0"/>
    <x v="1"/>
    <x v="4"/>
    <x v="0"/>
    <x v="1"/>
    <x v="0"/>
    <n v="62068"/>
    <x v="0"/>
    <x v="0"/>
    <s v="Production Technician I"/>
    <x v="0"/>
    <n v="2124"/>
    <s v="04/06/85"/>
    <x v="1"/>
    <x v="0"/>
    <x v="0"/>
    <x v="0"/>
    <x v="0"/>
    <s v="7/5/2015"/>
    <s v=""/>
    <x v="0"/>
    <x v="0"/>
    <x v="0"/>
    <x v="0"/>
    <x v="0"/>
    <x v="0"/>
    <x v="1"/>
    <s v="3.21"/>
    <x v="1"/>
    <x v="0"/>
    <s v="1/29/2019"/>
    <x v="0"/>
    <x v="10"/>
  </r>
  <r>
    <s v="Walker, Roger"/>
    <n v="10190"/>
    <x v="0"/>
    <x v="0"/>
    <x v="0"/>
    <x v="0"/>
    <x v="0"/>
    <x v="1"/>
    <x v="0"/>
    <n v="66541"/>
    <x v="0"/>
    <x v="2"/>
    <s v="Production Technician II"/>
    <x v="0"/>
    <n v="2459"/>
    <s v="02/10/76"/>
    <x v="0"/>
    <x v="0"/>
    <x v="0"/>
    <x v="0"/>
    <x v="1"/>
    <s v="8/18/2014"/>
    <s v=""/>
    <x v="0"/>
    <x v="0"/>
    <x v="0"/>
    <x v="7"/>
    <x v="7"/>
    <x v="3"/>
    <x v="1"/>
    <s v="3.11"/>
    <x v="0"/>
    <x v="0"/>
    <s v="2/12/2019"/>
    <x v="0"/>
    <x v="6"/>
  </r>
  <r>
    <s v="Wallace, Courtney  E"/>
    <n v="10274"/>
    <x v="1"/>
    <x v="1"/>
    <x v="1"/>
    <x v="1"/>
    <x v="0"/>
    <x v="1"/>
    <x v="1"/>
    <n v="80512"/>
    <x v="1"/>
    <x v="9"/>
    <s v="Production Manager"/>
    <x v="0"/>
    <n v="2478"/>
    <s v="11/14/55"/>
    <x v="1"/>
    <x v="1"/>
    <x v="0"/>
    <x v="0"/>
    <x v="1"/>
    <s v="9/26/2011"/>
    <s v="1/2/2012"/>
    <x v="4"/>
    <x v="1"/>
    <x v="0"/>
    <x v="13"/>
    <x v="14"/>
    <x v="4"/>
    <x v="1"/>
    <s v="4.50"/>
    <x v="1"/>
    <x v="0"/>
    <s v="1/2/2012"/>
    <x v="0"/>
    <x v="14"/>
  </r>
  <r>
    <s v="Wallace, Theresa"/>
    <n v="10293"/>
    <x v="0"/>
    <x v="0"/>
    <x v="1"/>
    <x v="1"/>
    <x v="0"/>
    <x v="2"/>
    <x v="0"/>
    <n v="50274"/>
    <x v="1"/>
    <x v="0"/>
    <s v="Production Technician I"/>
    <x v="0"/>
    <n v="1887"/>
    <s v="08/02/80"/>
    <x v="1"/>
    <x v="0"/>
    <x v="0"/>
    <x v="0"/>
    <x v="0"/>
    <s v="8/13/2012"/>
    <s v="9/1/2015"/>
    <x v="1"/>
    <x v="1"/>
    <x v="0"/>
    <x v="3"/>
    <x v="3"/>
    <x v="6"/>
    <x v="2"/>
    <s v="2.50"/>
    <x v="1"/>
    <x v="0"/>
    <s v="9/5/2014"/>
    <x v="5"/>
    <x v="13"/>
  </r>
  <r>
    <s v="Wang, Charlie"/>
    <n v="10172"/>
    <x v="0"/>
    <x v="0"/>
    <x v="0"/>
    <x v="0"/>
    <x v="1"/>
    <x v="1"/>
    <x v="0"/>
    <n v="84903"/>
    <x v="0"/>
    <x v="24"/>
    <s v="Senior BI Developer"/>
    <x v="0"/>
    <n v="1887"/>
    <s v="07/08/81"/>
    <x v="0"/>
    <x v="0"/>
    <x v="0"/>
    <x v="0"/>
    <x v="3"/>
    <s v="2/15/2017"/>
    <s v=""/>
    <x v="0"/>
    <x v="0"/>
    <x v="1"/>
    <x v="19"/>
    <x v="21"/>
    <x v="1"/>
    <x v="1"/>
    <s v="3.42"/>
    <x v="2"/>
    <x v="4"/>
    <s v="1/4/2019"/>
    <x v="0"/>
    <x v="1"/>
  </r>
  <r>
    <s v="Warfield, Sarah"/>
    <n v="10127"/>
    <x v="0"/>
    <x v="3"/>
    <x v="1"/>
    <x v="0"/>
    <x v="1"/>
    <x v="1"/>
    <x v="0"/>
    <n v="107226"/>
    <x v="0"/>
    <x v="15"/>
    <s v="Sr. Network Engineer"/>
    <x v="0"/>
    <n v="2453"/>
    <s v="05/02/78"/>
    <x v="1"/>
    <x v="3"/>
    <x v="0"/>
    <x v="0"/>
    <x v="3"/>
    <s v="3/30/2015"/>
    <s v=""/>
    <x v="0"/>
    <x v="0"/>
    <x v="1"/>
    <x v="9"/>
    <x v="9"/>
    <x v="3"/>
    <x v="1"/>
    <s v="4.20"/>
    <x v="2"/>
    <x v="6"/>
    <s v="2/5/2019"/>
    <x v="0"/>
    <x v="10"/>
  </r>
  <r>
    <s v="Whittier, Scott"/>
    <n v="10072"/>
    <x v="0"/>
    <x v="0"/>
    <x v="0"/>
    <x v="1"/>
    <x v="0"/>
    <x v="1"/>
    <x v="0"/>
    <n v="58371"/>
    <x v="1"/>
    <x v="0"/>
    <s v="Production Technician I"/>
    <x v="0"/>
    <n v="2030"/>
    <s v="05/24/87"/>
    <x v="0"/>
    <x v="0"/>
    <x v="0"/>
    <x v="1"/>
    <x v="0"/>
    <s v="1/10/2011"/>
    <s v="5/15/2014"/>
    <x v="2"/>
    <x v="1"/>
    <x v="0"/>
    <x v="4"/>
    <x v="4"/>
    <x v="0"/>
    <x v="1"/>
    <s v="5.00"/>
    <x v="0"/>
    <x v="0"/>
    <s v="5/15/2014"/>
    <x v="0"/>
    <x v="17"/>
  </r>
  <r>
    <s v="Wilber, Barry"/>
    <n v="10048"/>
    <x v="1"/>
    <x v="1"/>
    <x v="0"/>
    <x v="1"/>
    <x v="0"/>
    <x v="1"/>
    <x v="0"/>
    <n v="55140"/>
    <x v="1"/>
    <x v="0"/>
    <s v="Production Technician I"/>
    <x v="0"/>
    <n v="2324"/>
    <s v="09/09/65"/>
    <x v="0"/>
    <x v="1"/>
    <x v="1"/>
    <x v="0"/>
    <x v="0"/>
    <s v="5/16/2011"/>
    <s v="9/7/2015"/>
    <x v="5"/>
    <x v="1"/>
    <x v="0"/>
    <x v="5"/>
    <x v="5"/>
    <x v="7"/>
    <x v="1"/>
    <s v="5.00"/>
    <x v="1"/>
    <x v="0"/>
    <s v="2/15/2015"/>
    <x v="0"/>
    <x v="10"/>
  </r>
  <r>
    <s v="Wilkes, Annie"/>
    <n v="10204"/>
    <x v="0"/>
    <x v="2"/>
    <x v="1"/>
    <x v="1"/>
    <x v="0"/>
    <x v="1"/>
    <x v="0"/>
    <n v="58062"/>
    <x v="1"/>
    <x v="0"/>
    <s v="Production Technician I"/>
    <x v="0"/>
    <n v="1876"/>
    <s v="07/30/83"/>
    <x v="1"/>
    <x v="2"/>
    <x v="0"/>
    <x v="0"/>
    <x v="0"/>
    <s v="1/10/2011"/>
    <s v="5/14/2012"/>
    <x v="4"/>
    <x v="1"/>
    <x v="0"/>
    <x v="7"/>
    <x v="7"/>
    <x v="2"/>
    <x v="1"/>
    <s v="3.60"/>
    <x v="0"/>
    <x v="0"/>
    <s v="2/6/2011"/>
    <x v="0"/>
    <x v="9"/>
  </r>
  <r>
    <s v="Williams, Jacquelyn  "/>
    <n v="10264"/>
    <x v="0"/>
    <x v="0"/>
    <x v="1"/>
    <x v="1"/>
    <x v="0"/>
    <x v="1"/>
    <x v="1"/>
    <n v="59728"/>
    <x v="1"/>
    <x v="0"/>
    <s v="Production Technician I"/>
    <x v="0"/>
    <n v="2109"/>
    <s v="10/02/69"/>
    <x v="1"/>
    <x v="0"/>
    <x v="0"/>
    <x v="1"/>
    <x v="1"/>
    <s v="1/9/2012"/>
    <s v="6/27/2015"/>
    <x v="10"/>
    <x v="1"/>
    <x v="0"/>
    <x v="7"/>
    <x v="7"/>
    <x v="4"/>
    <x v="1"/>
    <s v="4.30"/>
    <x v="2"/>
    <x v="0"/>
    <s v="6/2/2014"/>
    <x v="0"/>
    <x v="7"/>
  </r>
  <r>
    <s v="Winthrop, Jordan  "/>
    <n v="10033"/>
    <x v="0"/>
    <x v="0"/>
    <x v="0"/>
    <x v="1"/>
    <x v="0"/>
    <x v="0"/>
    <x v="0"/>
    <n v="70507"/>
    <x v="1"/>
    <x v="2"/>
    <s v="Production Technician II"/>
    <x v="0"/>
    <n v="2045"/>
    <s v="11/07/58"/>
    <x v="0"/>
    <x v="0"/>
    <x v="0"/>
    <x v="0"/>
    <x v="0"/>
    <s v="1/7/2013"/>
    <s v="2/21/2016"/>
    <x v="9"/>
    <x v="1"/>
    <x v="0"/>
    <x v="8"/>
    <x v="8"/>
    <x v="0"/>
    <x v="0"/>
    <s v="5.00"/>
    <x v="1"/>
    <x v="0"/>
    <s v="1/19/2016"/>
    <x v="0"/>
    <x v="10"/>
  </r>
  <r>
    <s v="Wolk, Hang  T"/>
    <n v="10174"/>
    <x v="0"/>
    <x v="0"/>
    <x v="1"/>
    <x v="0"/>
    <x v="0"/>
    <x v="1"/>
    <x v="0"/>
    <n v="60446"/>
    <x v="0"/>
    <x v="2"/>
    <s v="Production Technician II"/>
    <x v="0"/>
    <n v="2302"/>
    <s v="04/20/85"/>
    <x v="1"/>
    <x v="0"/>
    <x v="0"/>
    <x v="0"/>
    <x v="0"/>
    <s v="9/29/2014"/>
    <s v=""/>
    <x v="0"/>
    <x v="0"/>
    <x v="0"/>
    <x v="10"/>
    <x v="10"/>
    <x v="0"/>
    <x v="1"/>
    <s v="3.40"/>
    <x v="2"/>
    <x v="0"/>
    <s v="2/21/2019"/>
    <x v="0"/>
    <x v="15"/>
  </r>
  <r>
    <s v="Woodson, Jason"/>
    <n v="10135"/>
    <x v="0"/>
    <x v="0"/>
    <x v="0"/>
    <x v="0"/>
    <x v="0"/>
    <x v="1"/>
    <x v="0"/>
    <n v="65893"/>
    <x v="0"/>
    <x v="2"/>
    <s v="Production Technician II"/>
    <x v="0"/>
    <n v="1810"/>
    <s v="05/11/85"/>
    <x v="0"/>
    <x v="0"/>
    <x v="0"/>
    <x v="0"/>
    <x v="0"/>
    <s v="7/7/2014"/>
    <s v=""/>
    <x v="0"/>
    <x v="0"/>
    <x v="0"/>
    <x v="2"/>
    <x v="2"/>
    <x v="0"/>
    <x v="1"/>
    <s v="4.07"/>
    <x v="2"/>
    <x v="0"/>
    <s v="2/28/2019"/>
    <x v="0"/>
    <x v="13"/>
  </r>
  <r>
    <s v="Ybarra, Catherine "/>
    <n v="10301"/>
    <x v="0"/>
    <x v="0"/>
    <x v="1"/>
    <x v="1"/>
    <x v="0"/>
    <x v="3"/>
    <x v="0"/>
    <n v="48513"/>
    <x v="1"/>
    <x v="0"/>
    <s v="Production Technician I"/>
    <x v="0"/>
    <n v="2458"/>
    <s v="05/04/82"/>
    <x v="1"/>
    <x v="0"/>
    <x v="0"/>
    <x v="0"/>
    <x v="3"/>
    <s v="9/2/2008"/>
    <s v="9/29/2015"/>
    <x v="4"/>
    <x v="1"/>
    <x v="0"/>
    <x v="8"/>
    <x v="8"/>
    <x v="2"/>
    <x v="3"/>
    <s v="3.20"/>
    <x v="3"/>
    <x v="0"/>
    <s v="9/2/2015"/>
    <x v="3"/>
    <x v="6"/>
  </r>
  <r>
    <s v="Zamora, Jennifer"/>
    <n v="10010"/>
    <x v="0"/>
    <x v="0"/>
    <x v="1"/>
    <x v="0"/>
    <x v="1"/>
    <x v="0"/>
    <x v="0"/>
    <n v="220450"/>
    <x v="0"/>
    <x v="29"/>
    <s v="CIO"/>
    <x v="0"/>
    <n v="2067"/>
    <s v="08/30/79"/>
    <x v="1"/>
    <x v="0"/>
    <x v="0"/>
    <x v="0"/>
    <x v="0"/>
    <s v="4/10/2010"/>
    <s v=""/>
    <x v="0"/>
    <x v="0"/>
    <x v="1"/>
    <x v="13"/>
    <x v="14"/>
    <x v="3"/>
    <x v="0"/>
    <s v="4.60"/>
    <x v="0"/>
    <x v="1"/>
    <s v="2/21/2019"/>
    <x v="0"/>
    <x v="7"/>
  </r>
  <r>
    <s v="Zhou, Julia"/>
    <n v="10043"/>
    <x v="0"/>
    <x v="0"/>
    <x v="1"/>
    <x v="0"/>
    <x v="1"/>
    <x v="1"/>
    <x v="0"/>
    <n v="89292"/>
    <x v="0"/>
    <x v="5"/>
    <s v="Data Analyst"/>
    <x v="0"/>
    <n v="2148"/>
    <s v="02/24/79"/>
    <x v="1"/>
    <x v="0"/>
    <x v="0"/>
    <x v="0"/>
    <x v="0"/>
    <s v="3/30/2015"/>
    <s v=""/>
    <x v="0"/>
    <x v="0"/>
    <x v="1"/>
    <x v="1"/>
    <x v="1"/>
    <x v="3"/>
    <x v="1"/>
    <s v="5.00"/>
    <x v="1"/>
    <x v="3"/>
    <s v="2/1/2019"/>
    <x v="0"/>
    <x v="17"/>
  </r>
  <r>
    <s v="Zima, Colleen"/>
    <n v="10271"/>
    <x v="0"/>
    <x v="3"/>
    <x v="1"/>
    <x v="0"/>
    <x v="0"/>
    <x v="1"/>
    <x v="0"/>
    <n v="45046"/>
    <x v="0"/>
    <x v="0"/>
    <s v="Production Technician I"/>
    <x v="0"/>
    <n v="1730"/>
    <s v="08/17/78"/>
    <x v="1"/>
    <x v="3"/>
    <x v="0"/>
    <x v="0"/>
    <x v="3"/>
    <s v="9/29/2014"/>
    <s v=""/>
    <x v="0"/>
    <x v="0"/>
    <x v="0"/>
    <x v="10"/>
    <x v="10"/>
    <x v="0"/>
    <x v="1"/>
    <s v="4.50"/>
    <x v="0"/>
    <x v="0"/>
    <s v="1/30/2019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x v="0"/>
    <x v="0"/>
    <n v="10026"/>
    <n v="0"/>
    <x v="0"/>
    <n v="0"/>
    <x v="0"/>
    <x v="0"/>
    <n v="1"/>
    <n v="5"/>
    <n v="4"/>
    <n v="0"/>
    <n v="62506"/>
    <n v="0"/>
    <n v="19"/>
    <x v="0"/>
    <x v="0"/>
    <n v="1960"/>
    <d v="1983-07-10T00:00:00"/>
    <n v="41"/>
    <x v="0"/>
    <x v="0"/>
    <s v="Single"/>
    <s v="US Citizen"/>
    <s v="No"/>
    <s v="White"/>
    <s v="7/5/2011"/>
    <s v=""/>
    <x v="0"/>
    <s v="Active"/>
    <s v="Production       "/>
    <s v="Michael Albert"/>
    <n v="22"/>
    <x v="0"/>
    <s v="Exceeds"/>
    <x v="0"/>
    <x v="0"/>
    <n v="5"/>
    <n v="0"/>
    <s v="1/17/2019"/>
    <n v="0"/>
    <x v="0"/>
  </r>
  <r>
    <x v="1"/>
    <x v="1"/>
    <n v="10084"/>
    <n v="1"/>
    <x v="1"/>
    <n v="1"/>
    <x v="0"/>
    <x v="0"/>
    <n v="5"/>
    <n v="3"/>
    <n v="3"/>
    <n v="0"/>
    <n v="104437"/>
    <n v="1"/>
    <n v="27"/>
    <x v="1"/>
    <x v="0"/>
    <n v="2148"/>
    <d v="1975-05-05T00:00:00"/>
    <n v="49"/>
    <x v="0"/>
    <x v="0"/>
    <s v="Married"/>
    <s v="US Citizen"/>
    <s v="No"/>
    <s v="White"/>
    <s v="3/30/2015"/>
    <s v="6/16/2016"/>
    <x v="1"/>
    <s v="Voluntarily Terminated"/>
    <s v="IT/IS"/>
    <s v="Simon Roup"/>
    <n v="4"/>
    <x v="1"/>
    <s v="Fully Meets"/>
    <x v="0"/>
    <x v="1"/>
    <n v="3"/>
    <n v="6"/>
    <s v="2/24/2016"/>
    <n v="0"/>
    <x v="1"/>
  </r>
  <r>
    <x v="1"/>
    <x v="2"/>
    <n v="10196"/>
    <n v="1"/>
    <x v="1"/>
    <n v="1"/>
    <x v="1"/>
    <x v="1"/>
    <n v="5"/>
    <n v="5"/>
    <n v="3"/>
    <n v="0"/>
    <n v="64955"/>
    <n v="1"/>
    <n v="20"/>
    <x v="2"/>
    <x v="0"/>
    <n v="1810"/>
    <d v="1988-09-19T00:00:00"/>
    <n v="36"/>
    <x v="1"/>
    <x v="1"/>
    <s v="Married"/>
    <s v="US Citizen"/>
    <s v="No"/>
    <s v="White"/>
    <s v="7/5/2011"/>
    <s v="9/24/2012"/>
    <x v="2"/>
    <s v="Voluntarily Terminated"/>
    <s v="Production       "/>
    <s v="Kissy Sullivan"/>
    <n v="20"/>
    <x v="0"/>
    <s v="Fully Meets"/>
    <x v="0"/>
    <x v="2"/>
    <n v="3"/>
    <n v="0"/>
    <s v="5/15/2012"/>
    <n v="0"/>
    <x v="2"/>
  </r>
  <r>
    <x v="0"/>
    <x v="3"/>
    <n v="10088"/>
    <n v="1"/>
    <x v="1"/>
    <n v="1"/>
    <x v="1"/>
    <x v="1"/>
    <n v="1"/>
    <n v="5"/>
    <n v="3"/>
    <n v="0"/>
    <n v="64991"/>
    <n v="0"/>
    <n v="19"/>
    <x v="0"/>
    <x v="0"/>
    <n v="1886"/>
    <d v="1988-09-27T00:00:00"/>
    <n v="36"/>
    <x v="1"/>
    <x v="1"/>
    <s v="Married"/>
    <s v="US Citizen"/>
    <s v="No"/>
    <s v="White"/>
    <s v="1/7/2008"/>
    <s v=""/>
    <x v="0"/>
    <s v="Active"/>
    <s v="Production       "/>
    <s v="Elijiah Gray"/>
    <n v="16"/>
    <x v="1"/>
    <s v="Fully Meets"/>
    <x v="0"/>
    <x v="3"/>
    <n v="5"/>
    <n v="0"/>
    <s v="1/3/2019"/>
    <n v="0"/>
    <x v="3"/>
  </r>
  <r>
    <x v="1"/>
    <x v="4"/>
    <n v="10069"/>
    <n v="0"/>
    <x v="0"/>
    <n v="2"/>
    <x v="1"/>
    <x v="1"/>
    <n v="5"/>
    <n v="5"/>
    <n v="3"/>
    <n v="0"/>
    <n v="50825"/>
    <n v="1"/>
    <n v="19"/>
    <x v="0"/>
    <x v="0"/>
    <n v="2169"/>
    <d v="1989-09-08T00:00:00"/>
    <n v="35"/>
    <x v="1"/>
    <x v="1"/>
    <s v="Divorced"/>
    <s v="US Citizen"/>
    <s v="No"/>
    <s v="White"/>
    <s v="7/11/2011"/>
    <s v="9/6/2016"/>
    <x v="3"/>
    <s v="Voluntarily Terminated"/>
    <s v="Production       "/>
    <s v="Webster Butler"/>
    <n v="39"/>
    <x v="2"/>
    <s v="Fully Meets"/>
    <x v="0"/>
    <x v="4"/>
    <n v="4"/>
    <n v="0"/>
    <s v="2/1/2016"/>
    <n v="0"/>
    <x v="4"/>
  </r>
  <r>
    <x v="0"/>
    <x v="5"/>
    <n v="10002"/>
    <n v="0"/>
    <x v="0"/>
    <n v="0"/>
    <x v="1"/>
    <x v="1"/>
    <n v="1"/>
    <n v="5"/>
    <n v="4"/>
    <n v="0"/>
    <n v="57568"/>
    <n v="0"/>
    <n v="19"/>
    <x v="0"/>
    <x v="0"/>
    <n v="1844"/>
    <d v="1977-05-22T00:00:00"/>
    <n v="47"/>
    <x v="1"/>
    <x v="0"/>
    <s v="Single"/>
    <s v="US Citizen"/>
    <s v="No"/>
    <s v="White"/>
    <s v="1/9/2012"/>
    <s v=""/>
    <x v="0"/>
    <s v="Active"/>
    <s v="Production       "/>
    <s v="Amy Dunn"/>
    <n v="11"/>
    <x v="0"/>
    <s v="Exceeds"/>
    <x v="0"/>
    <x v="4"/>
    <n v="5"/>
    <n v="0"/>
    <s v="1/7/2019"/>
    <n v="0"/>
    <x v="3"/>
  </r>
  <r>
    <x v="0"/>
    <x v="6"/>
    <n v="10194"/>
    <n v="0"/>
    <x v="0"/>
    <n v="0"/>
    <x v="1"/>
    <x v="1"/>
    <n v="1"/>
    <n v="4"/>
    <n v="3"/>
    <n v="0"/>
    <n v="95660"/>
    <n v="0"/>
    <n v="24"/>
    <x v="3"/>
    <x v="0"/>
    <n v="2110"/>
    <d v="1979-05-24T00:00:00"/>
    <n v="45"/>
    <x v="1"/>
    <x v="0"/>
    <s v="Single"/>
    <s v="US Citizen"/>
    <s v="No"/>
    <s v="White"/>
    <s v="11/10/2014"/>
    <s v=""/>
    <x v="0"/>
    <s v="Active"/>
    <s v="Software Engineering"/>
    <s v="Alex Sweetwater"/>
    <n v="10"/>
    <x v="0"/>
    <s v="Fully Meets"/>
    <x v="0"/>
    <x v="5"/>
    <n v="3"/>
    <n v="4"/>
    <s v="1/2/2019"/>
    <n v="0"/>
    <x v="5"/>
  </r>
  <r>
    <x v="0"/>
    <x v="7"/>
    <n v="10062"/>
    <n v="0"/>
    <x v="0"/>
    <n v="4"/>
    <x v="0"/>
    <x v="0"/>
    <n v="1"/>
    <n v="5"/>
    <n v="3"/>
    <n v="0"/>
    <n v="59365"/>
    <n v="0"/>
    <n v="19"/>
    <x v="0"/>
    <x v="0"/>
    <n v="2199"/>
    <d v="1983-02-18T00:00:00"/>
    <n v="41"/>
    <x v="0"/>
    <x v="0"/>
    <s v="Widowed"/>
    <s v="US Citizen"/>
    <s v="No"/>
    <s v="White"/>
    <s v="9/30/2013"/>
    <s v=""/>
    <x v="0"/>
    <s v="Active"/>
    <s v="Production       "/>
    <s v="Ketsia Liebig"/>
    <n v="19"/>
    <x v="3"/>
    <s v="Fully Meets"/>
    <x v="0"/>
    <x v="4"/>
    <n v="4"/>
    <n v="0"/>
    <s v="2/25/2019"/>
    <n v="0"/>
    <x v="5"/>
  </r>
  <r>
    <x v="0"/>
    <x v="8"/>
    <n v="10114"/>
    <n v="0"/>
    <x v="0"/>
    <n v="0"/>
    <x v="1"/>
    <x v="1"/>
    <n v="3"/>
    <n v="5"/>
    <n v="3"/>
    <n v="1"/>
    <n v="47837"/>
    <n v="0"/>
    <n v="19"/>
    <x v="0"/>
    <x v="0"/>
    <n v="1902"/>
    <d v="1970-02-11T00:00:00"/>
    <n v="54"/>
    <x v="1"/>
    <x v="2"/>
    <s v="Single"/>
    <s v="US Citizen"/>
    <s v="No"/>
    <s v="Black or African American"/>
    <s v="7/6/2009"/>
    <s v=""/>
    <x v="0"/>
    <s v="Active"/>
    <s v="Production       "/>
    <s v="Brannon Miller"/>
    <n v="12"/>
    <x v="4"/>
    <s v="Fully Meets"/>
    <x v="0"/>
    <x v="6"/>
    <n v="3"/>
    <n v="0"/>
    <s v="1/25/2019"/>
    <n v="0"/>
    <x v="6"/>
  </r>
  <r>
    <x v="0"/>
    <x v="9"/>
    <n v="10250"/>
    <n v="0"/>
    <x v="0"/>
    <n v="2"/>
    <x v="0"/>
    <x v="0"/>
    <n v="1"/>
    <n v="3"/>
    <n v="3"/>
    <n v="0"/>
    <n v="50178"/>
    <n v="0"/>
    <n v="14"/>
    <x v="4"/>
    <x v="0"/>
    <n v="1886"/>
    <d v="1988-01-07T00:00:00"/>
    <n v="36"/>
    <x v="0"/>
    <x v="1"/>
    <s v="Divorced"/>
    <s v="US Citizen"/>
    <s v="No"/>
    <s v="White"/>
    <s v="1/5/2015"/>
    <s v=""/>
    <x v="0"/>
    <s v="Active"/>
    <s v="IT/IS"/>
    <s v="Peter Monroe"/>
    <n v="7"/>
    <x v="1"/>
    <s v="Fully Meets"/>
    <x v="0"/>
    <x v="4"/>
    <n v="5"/>
    <n v="6"/>
    <s v="2/18/2019"/>
    <n v="0"/>
    <x v="7"/>
  </r>
  <r>
    <x v="1"/>
    <x v="10"/>
    <n v="10252"/>
    <n v="1"/>
    <x v="1"/>
    <n v="1"/>
    <x v="1"/>
    <x v="1"/>
    <n v="5"/>
    <n v="5"/>
    <n v="3"/>
    <n v="1"/>
    <n v="54670"/>
    <n v="1"/>
    <n v="19"/>
    <x v="0"/>
    <x v="0"/>
    <n v="1902"/>
    <d v="1974-01-12T00:00:00"/>
    <n v="50"/>
    <x v="1"/>
    <x v="2"/>
    <s v="Married"/>
    <s v="US Citizen"/>
    <s v="Yes"/>
    <s v="Black or African American"/>
    <s v="1/10/2011"/>
    <s v="1/12/2017"/>
    <x v="4"/>
    <s v="Voluntarily Terminated"/>
    <s v="Production       "/>
    <s v="David Stanley"/>
    <n v="14"/>
    <x v="4"/>
    <s v="Fully Meets"/>
    <x v="0"/>
    <x v="7"/>
    <n v="4"/>
    <n v="0"/>
    <s v="1/30/2016"/>
    <n v="0"/>
    <x v="8"/>
  </r>
  <r>
    <x v="1"/>
    <x v="11"/>
    <n v="10242"/>
    <n v="1"/>
    <x v="1"/>
    <n v="1"/>
    <x v="0"/>
    <x v="0"/>
    <n v="5"/>
    <n v="5"/>
    <n v="3"/>
    <n v="1"/>
    <n v="47211"/>
    <n v="1"/>
    <n v="19"/>
    <x v="0"/>
    <x v="0"/>
    <n v="2062"/>
    <d v="1974-02-21T00:00:00"/>
    <n v="50"/>
    <x v="0"/>
    <x v="2"/>
    <s v="Married"/>
    <s v="US Citizen"/>
    <s v="Yes"/>
    <s v="Black or African American"/>
    <s v="4/2/2012"/>
    <s v="9/19/2016"/>
    <x v="5"/>
    <s v="Voluntarily Terminated"/>
    <s v="Production       "/>
    <s v="Kissy Sullivan"/>
    <n v="20"/>
    <x v="4"/>
    <s v="Fully Meets"/>
    <x v="0"/>
    <x v="7"/>
    <n v="3"/>
    <n v="0"/>
    <s v="5/6/2016"/>
    <n v="0"/>
    <x v="3"/>
  </r>
  <r>
    <x v="0"/>
    <x v="12"/>
    <n v="10012"/>
    <n v="0"/>
    <x v="0"/>
    <n v="2"/>
    <x v="0"/>
    <x v="0"/>
    <n v="1"/>
    <n v="3"/>
    <n v="4"/>
    <n v="1"/>
    <n v="92328"/>
    <n v="0"/>
    <n v="9"/>
    <x v="5"/>
    <x v="1"/>
    <n v="78230"/>
    <d v="1988-07-04T00:00:00"/>
    <n v="36"/>
    <x v="0"/>
    <x v="1"/>
    <s v="Divorced"/>
    <s v="US Citizen"/>
    <s v="No"/>
    <s v="Black or African American"/>
    <s v="11/10/2014"/>
    <s v=""/>
    <x v="0"/>
    <s v="Active"/>
    <s v="IT/IS"/>
    <s v="Simon Roup"/>
    <n v="4"/>
    <x v="4"/>
    <s v="Exceeds"/>
    <x v="0"/>
    <x v="8"/>
    <n v="4"/>
    <n v="5"/>
    <s v="2/25/2019"/>
    <n v="0"/>
    <x v="9"/>
  </r>
  <r>
    <x v="0"/>
    <x v="13"/>
    <n v="10265"/>
    <n v="0"/>
    <x v="0"/>
    <n v="0"/>
    <x v="0"/>
    <x v="0"/>
    <n v="1"/>
    <n v="5"/>
    <n v="3"/>
    <n v="0"/>
    <n v="58709"/>
    <n v="0"/>
    <n v="19"/>
    <x v="0"/>
    <x v="0"/>
    <n v="1810"/>
    <d v="1983-07-20T00:00:00"/>
    <n v="41"/>
    <x v="0"/>
    <x v="0"/>
    <s v="Single"/>
    <s v="US Citizen"/>
    <s v="No"/>
    <s v="Two or more races"/>
    <s v="2/20/2012"/>
    <s v=""/>
    <x v="0"/>
    <s v="Active"/>
    <s v="Production       "/>
    <s v="Kelley Spirea"/>
    <n v="18"/>
    <x v="2"/>
    <s v="Fully Meets"/>
    <x v="0"/>
    <x v="0"/>
    <n v="4"/>
    <n v="0"/>
    <s v="2/14/2019"/>
    <n v="0"/>
    <x v="10"/>
  </r>
  <r>
    <x v="1"/>
    <x v="14"/>
    <n v="10066"/>
    <n v="0"/>
    <x v="0"/>
    <n v="2"/>
    <x v="0"/>
    <x v="0"/>
    <n v="5"/>
    <n v="5"/>
    <n v="3"/>
    <n v="0"/>
    <n v="52505"/>
    <n v="1"/>
    <n v="19"/>
    <x v="0"/>
    <x v="0"/>
    <n v="2747"/>
    <d v="1977-07-15T00:00:00"/>
    <n v="47"/>
    <x v="0"/>
    <x v="0"/>
    <s v="Divorced"/>
    <s v="US Citizen"/>
    <s v="No"/>
    <s v="White"/>
    <s v="9/24/2012"/>
    <s v="4/6/2017"/>
    <x v="4"/>
    <s v="Voluntarily Terminated"/>
    <s v="Production       "/>
    <s v="Michael Albert"/>
    <n v="22"/>
    <x v="5"/>
    <s v="Fully Meets"/>
    <x v="0"/>
    <x v="4"/>
    <n v="5"/>
    <n v="0"/>
    <s v="3/2/2017"/>
    <n v="0"/>
    <x v="0"/>
  </r>
  <r>
    <x v="1"/>
    <x v="15"/>
    <n v="10061"/>
    <n v="0"/>
    <x v="0"/>
    <n v="0"/>
    <x v="0"/>
    <x v="0"/>
    <n v="4"/>
    <n v="5"/>
    <n v="3"/>
    <n v="0"/>
    <n v="57834"/>
    <n v="1"/>
    <n v="19"/>
    <x v="0"/>
    <x v="0"/>
    <n v="2050"/>
    <d v="1981-10-18T00:00:00"/>
    <n v="43"/>
    <x v="0"/>
    <x v="0"/>
    <s v="Single"/>
    <s v="US Citizen"/>
    <s v="No"/>
    <s v="White"/>
    <s v="2/21/2011"/>
    <s v="8/4/2017"/>
    <x v="6"/>
    <s v="Terminated for Cause"/>
    <s v="Production       "/>
    <s v="Kelley Spirea"/>
    <n v="18"/>
    <x v="2"/>
    <s v="Fully Meets"/>
    <x v="0"/>
    <x v="4"/>
    <n v="4"/>
    <n v="0"/>
    <s v="4/5/2017"/>
    <n v="0"/>
    <x v="11"/>
  </r>
  <r>
    <x v="0"/>
    <x v="16"/>
    <n v="10023"/>
    <n v="1"/>
    <x v="1"/>
    <n v="1"/>
    <x v="1"/>
    <x v="1"/>
    <n v="2"/>
    <n v="5"/>
    <n v="4"/>
    <n v="0"/>
    <n v="70131"/>
    <n v="0"/>
    <n v="20"/>
    <x v="2"/>
    <x v="0"/>
    <n v="2145"/>
    <d v="1966-04-17T00:00:00"/>
    <n v="58"/>
    <x v="1"/>
    <x v="2"/>
    <s v="Married"/>
    <s v="US Citizen"/>
    <s v="No"/>
    <s v="White"/>
    <s v="7/21/2016"/>
    <s v=""/>
    <x v="0"/>
    <s v="Active"/>
    <s v="Production       "/>
    <s v="Kelley Spirea"/>
    <n v="18"/>
    <x v="3"/>
    <s v="Exceeds"/>
    <x v="0"/>
    <x v="9"/>
    <n v="3"/>
    <n v="0"/>
    <s v="1/14/2019"/>
    <n v="0"/>
    <x v="7"/>
  </r>
  <r>
    <x v="0"/>
    <x v="17"/>
    <n v="10055"/>
    <n v="0"/>
    <x v="0"/>
    <n v="0"/>
    <x v="1"/>
    <x v="1"/>
    <n v="1"/>
    <n v="5"/>
    <n v="3"/>
    <n v="0"/>
    <n v="59026"/>
    <n v="0"/>
    <n v="19"/>
    <x v="0"/>
    <x v="0"/>
    <n v="1915"/>
    <d v="1970-10-27T00:00:00"/>
    <n v="54"/>
    <x v="1"/>
    <x v="2"/>
    <s v="Single"/>
    <s v="Eligible NonCitizen"/>
    <s v="No"/>
    <s v="White"/>
    <s v="4/4/2011"/>
    <s v=""/>
    <x v="0"/>
    <s v="Active"/>
    <s v="Production       "/>
    <s v="Elijiah Gray"/>
    <n v="16"/>
    <x v="2"/>
    <s v="Fully Meets"/>
    <x v="0"/>
    <x v="4"/>
    <n v="5"/>
    <n v="0"/>
    <s v="1/14/2019"/>
    <n v="0"/>
    <x v="8"/>
  </r>
  <r>
    <x v="1"/>
    <x v="18"/>
    <n v="10245"/>
    <n v="0"/>
    <x v="0"/>
    <n v="0"/>
    <x v="1"/>
    <x v="1"/>
    <n v="4"/>
    <n v="3"/>
    <n v="3"/>
    <n v="0"/>
    <n v="110000"/>
    <n v="1"/>
    <n v="8"/>
    <x v="6"/>
    <x v="0"/>
    <n v="2026"/>
    <d v="1986-04-04T00:00:00"/>
    <n v="38"/>
    <x v="1"/>
    <x v="1"/>
    <s v="Single"/>
    <s v="US Citizen"/>
    <s v="Yes"/>
    <s v="White"/>
    <s v="7/7/2014"/>
    <s v="9/12/2015"/>
    <x v="7"/>
    <s v="Terminated for Cause"/>
    <s v="IT/IS"/>
    <s v="Simon Roup"/>
    <n v="4"/>
    <x v="2"/>
    <s v="Fully Meets"/>
    <x v="0"/>
    <x v="10"/>
    <n v="4"/>
    <n v="5"/>
    <s v="1/15/2015"/>
    <n v="0"/>
    <x v="12"/>
  </r>
  <r>
    <x v="0"/>
    <x v="19"/>
    <n v="10277"/>
    <n v="0"/>
    <x v="0"/>
    <n v="0"/>
    <x v="0"/>
    <x v="0"/>
    <n v="3"/>
    <n v="5"/>
    <n v="3"/>
    <n v="0"/>
    <n v="53250"/>
    <n v="0"/>
    <n v="19"/>
    <x v="0"/>
    <x v="0"/>
    <n v="2452"/>
    <d v="1979-04-06T00:00:00"/>
    <n v="45"/>
    <x v="0"/>
    <x v="0"/>
    <s v="Single"/>
    <s v="US Citizen"/>
    <s v="No"/>
    <s v="Asian"/>
    <s v="7/8/2013"/>
    <s v=""/>
    <x v="0"/>
    <s v="Active"/>
    <s v="Production       "/>
    <s v="Webster Butler"/>
    <m/>
    <x v="0"/>
    <s v="Fully Meets"/>
    <x v="0"/>
    <x v="7"/>
    <n v="4"/>
    <n v="0"/>
    <s v="1/11/2019"/>
    <n v="0"/>
    <x v="13"/>
  </r>
  <r>
    <x v="0"/>
    <x v="20"/>
    <n v="10046"/>
    <n v="0"/>
    <x v="0"/>
    <n v="0"/>
    <x v="0"/>
    <x v="0"/>
    <n v="1"/>
    <n v="5"/>
    <n v="3"/>
    <n v="0"/>
    <n v="51044"/>
    <n v="0"/>
    <n v="19"/>
    <x v="0"/>
    <x v="0"/>
    <n v="2072"/>
    <d v="1970-12-22T00:00:00"/>
    <n v="54"/>
    <x v="0"/>
    <x v="2"/>
    <s v="Single"/>
    <s v="US Citizen"/>
    <s v="Yes"/>
    <s v="White"/>
    <s v="4/2/2012"/>
    <s v=""/>
    <x v="0"/>
    <s v="Active"/>
    <s v="Production       "/>
    <s v="Amy Dunn"/>
    <n v="11"/>
    <x v="2"/>
    <s v="Fully Meets"/>
    <x v="0"/>
    <x v="4"/>
    <n v="3"/>
    <n v="0"/>
    <s v="1/14/2019"/>
    <n v="0"/>
    <x v="13"/>
  </r>
  <r>
    <x v="0"/>
    <x v="21"/>
    <n v="10226"/>
    <n v="0"/>
    <x v="0"/>
    <n v="2"/>
    <x v="1"/>
    <x v="1"/>
    <n v="1"/>
    <n v="5"/>
    <n v="3"/>
    <n v="0"/>
    <n v="64919"/>
    <n v="0"/>
    <n v="19"/>
    <x v="0"/>
    <x v="0"/>
    <n v="2027"/>
    <d v="1958-12-27T00:00:00"/>
    <n v="66"/>
    <x v="1"/>
    <x v="3"/>
    <s v="Divorced"/>
    <s v="US Citizen"/>
    <s v="No"/>
    <s v="Asian"/>
    <s v="8/19/2013"/>
    <s v=""/>
    <x v="0"/>
    <s v="Active"/>
    <s v="Production       "/>
    <s v="Ketsia Liebig"/>
    <n v="19"/>
    <x v="1"/>
    <s v="Fully Meets"/>
    <x v="0"/>
    <x v="7"/>
    <n v="3"/>
    <n v="0"/>
    <s v="1/10/2019"/>
    <n v="0"/>
    <x v="4"/>
  </r>
  <r>
    <x v="0"/>
    <x v="22"/>
    <n v="10003"/>
    <n v="1"/>
    <x v="1"/>
    <n v="1"/>
    <x v="1"/>
    <x v="1"/>
    <n v="1"/>
    <n v="5"/>
    <n v="4"/>
    <n v="0"/>
    <n v="62910"/>
    <n v="0"/>
    <n v="19"/>
    <x v="0"/>
    <x v="0"/>
    <n v="2031"/>
    <d v="1989-09-01T00:00:00"/>
    <n v="35"/>
    <x v="1"/>
    <x v="1"/>
    <s v="Married"/>
    <s v="US Citizen"/>
    <s v="No"/>
    <s v="White"/>
    <s v="7/7/2014"/>
    <s v=""/>
    <x v="0"/>
    <s v="Active"/>
    <s v="Production       "/>
    <s v="Brannon Miller"/>
    <n v="12"/>
    <x v="1"/>
    <s v="Exceeds"/>
    <x v="0"/>
    <x v="4"/>
    <n v="3"/>
    <n v="0"/>
    <s v="2/27/2019"/>
    <n v="0"/>
    <x v="5"/>
  </r>
  <r>
    <x v="0"/>
    <x v="23"/>
    <n v="10294"/>
    <n v="0"/>
    <x v="0"/>
    <n v="0"/>
    <x v="1"/>
    <x v="1"/>
    <n v="1"/>
    <n v="5"/>
    <n v="2"/>
    <n v="0"/>
    <n v="66441"/>
    <n v="0"/>
    <n v="20"/>
    <x v="2"/>
    <x v="0"/>
    <n v="2171"/>
    <d v="1990-09-21T00:00:00"/>
    <n v="34"/>
    <x v="1"/>
    <x v="1"/>
    <s v="Single"/>
    <s v="US Citizen"/>
    <s v="No"/>
    <s v="White"/>
    <s v="4/4/2011"/>
    <s v=""/>
    <x v="0"/>
    <s v="Active"/>
    <s v="Production       "/>
    <s v="Michael Albert"/>
    <n v="22"/>
    <x v="6"/>
    <s v="Needs Improvement"/>
    <x v="1"/>
    <x v="11"/>
    <n v="3"/>
    <n v="0"/>
    <s v="2/27/2019"/>
    <n v="2"/>
    <x v="2"/>
  </r>
  <r>
    <x v="1"/>
    <x v="24"/>
    <n v="10267"/>
    <n v="0"/>
    <x v="0"/>
    <n v="0"/>
    <x v="1"/>
    <x v="1"/>
    <n v="5"/>
    <n v="5"/>
    <n v="3"/>
    <n v="0"/>
    <n v="57815"/>
    <n v="1"/>
    <n v="20"/>
    <x v="2"/>
    <x v="0"/>
    <n v="2210"/>
    <d v="1967-01-16T00:00:00"/>
    <n v="57"/>
    <x v="1"/>
    <x v="2"/>
    <s v="Single"/>
    <s v="US Citizen"/>
    <s v="No"/>
    <s v="White"/>
    <s v="1/10/2011"/>
    <s v="4/4/2014"/>
    <x v="1"/>
    <s v="Voluntarily Terminated"/>
    <s v="Production       "/>
    <s v="Elijiah Gray"/>
    <n v="16"/>
    <x v="2"/>
    <s v="Fully Meets"/>
    <x v="0"/>
    <x v="12"/>
    <n v="5"/>
    <n v="0"/>
    <s v="3/4/2014"/>
    <n v="0"/>
    <x v="14"/>
  </r>
  <r>
    <x v="1"/>
    <x v="25"/>
    <n v="10199"/>
    <n v="0"/>
    <x v="0"/>
    <n v="0"/>
    <x v="0"/>
    <x v="0"/>
    <n v="4"/>
    <n v="3"/>
    <n v="3"/>
    <n v="0"/>
    <n v="103613"/>
    <n v="1"/>
    <n v="30"/>
    <x v="7"/>
    <x v="2"/>
    <n v="6033"/>
    <d v="1964-07-30T00:00:00"/>
    <n v="60"/>
    <x v="0"/>
    <x v="3"/>
    <s v="Single"/>
    <s v="US Citizen"/>
    <s v="No"/>
    <s v="Black or African American"/>
    <s v="2/17/2014"/>
    <s v="2/19/2016"/>
    <x v="8"/>
    <s v="Terminated for Cause"/>
    <s v="IT/IS"/>
    <s v="Simon Roup"/>
    <n v="4"/>
    <x v="0"/>
    <s v="Fully Meets"/>
    <x v="0"/>
    <x v="13"/>
    <n v="5"/>
    <n v="7"/>
    <s v="1/10/2016"/>
    <n v="0"/>
    <x v="4"/>
  </r>
  <r>
    <x v="0"/>
    <x v="26"/>
    <n v="10081"/>
    <n v="1"/>
    <x v="1"/>
    <n v="1"/>
    <x v="1"/>
    <x v="1"/>
    <n v="1"/>
    <n v="1"/>
    <n v="3"/>
    <n v="1"/>
    <n v="106367"/>
    <n v="0"/>
    <n v="26"/>
    <x v="8"/>
    <x v="0"/>
    <n v="2468"/>
    <d v="1987-04-04T00:00:00"/>
    <n v="37"/>
    <x v="1"/>
    <x v="1"/>
    <s v="Married"/>
    <s v="US Citizen"/>
    <s v="No"/>
    <s v="Black or African American"/>
    <s v="2/16/2015"/>
    <s v=""/>
    <x v="0"/>
    <s v="Active"/>
    <s v="Admin Offices"/>
    <s v="Brandon R. LeBlanc"/>
    <n v="3"/>
    <x v="4"/>
    <s v="Fully Meets"/>
    <x v="0"/>
    <x v="4"/>
    <n v="4"/>
    <n v="3"/>
    <s v="2/18/2019"/>
    <n v="0"/>
    <x v="6"/>
  </r>
  <r>
    <x v="1"/>
    <x v="27"/>
    <n v="10175"/>
    <n v="0"/>
    <x v="0"/>
    <n v="0"/>
    <x v="0"/>
    <x v="0"/>
    <n v="5"/>
    <n v="5"/>
    <n v="3"/>
    <n v="0"/>
    <n v="74312"/>
    <n v="1"/>
    <n v="18"/>
    <x v="9"/>
    <x v="0"/>
    <n v="1901"/>
    <d v="1970-03-10T00:00:00"/>
    <n v="54"/>
    <x v="0"/>
    <x v="2"/>
    <s v="Single"/>
    <s v="US Citizen"/>
    <s v="No"/>
    <s v="Asian"/>
    <s v="9/30/2013"/>
    <s v="8/7/2014"/>
    <x v="9"/>
    <s v="Voluntarily Terminated"/>
    <s v="Production       "/>
    <s v="Janet King"/>
    <n v="2"/>
    <x v="1"/>
    <s v="Fully Meets"/>
    <x v="0"/>
    <x v="14"/>
    <n v="3"/>
    <n v="0"/>
    <s v="2/20/2014"/>
    <n v="0"/>
    <x v="15"/>
  </r>
  <r>
    <x v="1"/>
    <x v="28"/>
    <n v="10177"/>
    <n v="1"/>
    <x v="1"/>
    <n v="1"/>
    <x v="1"/>
    <x v="1"/>
    <n v="5"/>
    <n v="5"/>
    <n v="3"/>
    <n v="0"/>
    <n v="53492"/>
    <n v="1"/>
    <n v="19"/>
    <x v="0"/>
    <x v="0"/>
    <n v="1701"/>
    <d v="1990-08-24T00:00:00"/>
    <n v="34"/>
    <x v="1"/>
    <x v="1"/>
    <s v="Married"/>
    <s v="US Citizen"/>
    <s v="No"/>
    <s v="White"/>
    <s v="4/2/2012"/>
    <s v="6/15/2013"/>
    <x v="4"/>
    <s v="Voluntarily Terminated"/>
    <s v="Production       "/>
    <s v="David Stanley"/>
    <n v="14"/>
    <x v="2"/>
    <s v="Fully Meets"/>
    <x v="0"/>
    <x v="15"/>
    <n v="4"/>
    <n v="0"/>
    <s v="3/4/2013"/>
    <n v="0"/>
    <x v="16"/>
  </r>
  <r>
    <x v="0"/>
    <x v="29"/>
    <n v="10238"/>
    <n v="1"/>
    <x v="1"/>
    <n v="1"/>
    <x v="1"/>
    <x v="1"/>
    <n v="1"/>
    <n v="1"/>
    <n v="3"/>
    <n v="1"/>
    <n v="63000"/>
    <n v="0"/>
    <n v="1"/>
    <x v="10"/>
    <x v="0"/>
    <n v="1450"/>
    <d v="1987-11-24T00:00:00"/>
    <n v="37"/>
    <x v="1"/>
    <x v="1"/>
    <s v="Married"/>
    <s v="US Citizen"/>
    <s v="No"/>
    <s v="Black or African American"/>
    <s v="10/27/2008"/>
    <s v=""/>
    <x v="0"/>
    <s v="Active"/>
    <s v="Admin Offices"/>
    <s v="Brandon R. LeBlanc"/>
    <n v="1"/>
    <x v="4"/>
    <s v="Fully Meets"/>
    <x v="0"/>
    <x v="10"/>
    <n v="2"/>
    <n v="6"/>
    <s v="1/15/2019"/>
    <n v="0"/>
    <x v="15"/>
  </r>
  <r>
    <x v="0"/>
    <x v="30"/>
    <n v="10184"/>
    <n v="0"/>
    <x v="0"/>
    <n v="0"/>
    <x v="0"/>
    <x v="0"/>
    <n v="1"/>
    <n v="5"/>
    <n v="3"/>
    <n v="0"/>
    <n v="65288"/>
    <n v="0"/>
    <n v="20"/>
    <x v="2"/>
    <x v="0"/>
    <n v="1013"/>
    <d v="1983-07-28T00:00:00"/>
    <n v="41"/>
    <x v="0"/>
    <x v="0"/>
    <s v="Single"/>
    <s v="US Citizen"/>
    <s v="No"/>
    <s v="White"/>
    <s v="9/29/2014"/>
    <s v=""/>
    <x v="0"/>
    <s v="Active"/>
    <s v="Production       "/>
    <s v="Webster Butler"/>
    <m/>
    <x v="2"/>
    <s v="Fully Meets"/>
    <x v="0"/>
    <x v="16"/>
    <n v="3"/>
    <n v="0"/>
    <s v="2/1/2019"/>
    <n v="0"/>
    <x v="9"/>
  </r>
  <r>
    <x v="0"/>
    <x v="31"/>
    <n v="10203"/>
    <n v="0"/>
    <x v="0"/>
    <n v="3"/>
    <x v="1"/>
    <x v="1"/>
    <n v="3"/>
    <n v="5"/>
    <n v="3"/>
    <n v="1"/>
    <n v="64375"/>
    <n v="0"/>
    <n v="19"/>
    <x v="0"/>
    <x v="0"/>
    <n v="2043"/>
    <d v="1969-10-30T00:00:00"/>
    <n v="55"/>
    <x v="1"/>
    <x v="2"/>
    <s v="Separated"/>
    <s v="US Citizen"/>
    <s v="No"/>
    <s v="Black or African American"/>
    <s v="11/11/2013"/>
    <s v=""/>
    <x v="0"/>
    <s v="Active"/>
    <s v="Production       "/>
    <s v="Kissy Sullivan"/>
    <n v="20"/>
    <x v="4"/>
    <s v="Fully Meets"/>
    <x v="0"/>
    <x v="13"/>
    <n v="5"/>
    <n v="0"/>
    <s v="1/21/2019"/>
    <n v="0"/>
    <x v="1"/>
  </r>
  <r>
    <x v="1"/>
    <x v="32"/>
    <n v="10188"/>
    <n v="1"/>
    <x v="1"/>
    <n v="1"/>
    <x v="1"/>
    <x v="1"/>
    <n v="5"/>
    <n v="6"/>
    <n v="3"/>
    <n v="0"/>
    <n v="74326"/>
    <n v="1"/>
    <n v="3"/>
    <x v="11"/>
    <x v="3"/>
    <n v="21851"/>
    <d v="1964-06-01T00:00:00"/>
    <n v="60"/>
    <x v="1"/>
    <x v="3"/>
    <s v="Married"/>
    <s v="Eligible NonCitizen"/>
    <s v="No"/>
    <s v="Black or African American"/>
    <s v="8/15/2011"/>
    <s v="8/2/2014"/>
    <x v="4"/>
    <s v="Voluntarily Terminated"/>
    <s v="Sales"/>
    <s v="John Smith"/>
    <n v="17"/>
    <x v="2"/>
    <s v="Fully Meets"/>
    <x v="0"/>
    <x v="17"/>
    <n v="5"/>
    <n v="0"/>
    <s v="2/10/2013"/>
    <n v="1"/>
    <x v="5"/>
  </r>
  <r>
    <x v="0"/>
    <x v="33"/>
    <n v="10107"/>
    <n v="0"/>
    <x v="0"/>
    <n v="0"/>
    <x v="1"/>
    <x v="1"/>
    <n v="1"/>
    <n v="5"/>
    <n v="3"/>
    <n v="0"/>
    <n v="63763"/>
    <n v="0"/>
    <n v="20"/>
    <x v="2"/>
    <x v="0"/>
    <n v="2148"/>
    <d v="1980-03-02T00:00:00"/>
    <n v="44"/>
    <x v="1"/>
    <x v="0"/>
    <s v="Single"/>
    <s v="US Citizen"/>
    <s v="No"/>
    <s v="Black or African American"/>
    <s v="3/5/2012"/>
    <s v=""/>
    <x v="0"/>
    <s v="Active"/>
    <s v="Production       "/>
    <s v="Amy Dunn"/>
    <n v="11"/>
    <x v="3"/>
    <s v="Fully Meets"/>
    <x v="0"/>
    <x v="18"/>
    <n v="4"/>
    <n v="0"/>
    <s v="2/21/2019"/>
    <n v="0"/>
    <x v="2"/>
  </r>
  <r>
    <x v="0"/>
    <x v="34"/>
    <n v="10181"/>
    <n v="1"/>
    <x v="1"/>
    <n v="1"/>
    <x v="0"/>
    <x v="0"/>
    <n v="1"/>
    <n v="5"/>
    <n v="3"/>
    <n v="0"/>
    <n v="62162"/>
    <n v="0"/>
    <n v="20"/>
    <x v="2"/>
    <x v="0"/>
    <n v="1890"/>
    <d v="1977-08-19T00:00:00"/>
    <n v="47"/>
    <x v="0"/>
    <x v="0"/>
    <s v="Married"/>
    <s v="US Citizen"/>
    <s v="No"/>
    <s v="White"/>
    <s v="4/4/2011"/>
    <s v=""/>
    <x v="0"/>
    <s v="Active"/>
    <s v="Production       "/>
    <s v="Ketsia Liebig"/>
    <n v="19"/>
    <x v="1"/>
    <s v="Fully Meets"/>
    <x v="0"/>
    <x v="19"/>
    <n v="5"/>
    <n v="0"/>
    <s v="1/14/2019"/>
    <n v="0"/>
    <x v="3"/>
  </r>
  <r>
    <x v="0"/>
    <x v="35"/>
    <n v="10150"/>
    <n v="0"/>
    <x v="0"/>
    <n v="0"/>
    <x v="0"/>
    <x v="0"/>
    <n v="1"/>
    <n v="4"/>
    <n v="3"/>
    <n v="0"/>
    <n v="77692"/>
    <n v="0"/>
    <n v="25"/>
    <x v="12"/>
    <x v="0"/>
    <n v="2184"/>
    <d v="1966-11-22T00:00:00"/>
    <n v="58"/>
    <x v="0"/>
    <x v="2"/>
    <s v="Single"/>
    <s v="US Citizen"/>
    <s v="No"/>
    <s v="White"/>
    <s v="8/15/2011"/>
    <s v=""/>
    <x v="0"/>
    <s v="Active"/>
    <s v="Software Engineering"/>
    <s v="Jennifer Zamora"/>
    <n v="5"/>
    <x v="2"/>
    <s v="Fully Meets"/>
    <x v="0"/>
    <x v="20"/>
    <n v="3"/>
    <n v="5"/>
    <s v="1/21/2019"/>
    <n v="0"/>
    <x v="6"/>
  </r>
  <r>
    <x v="0"/>
    <x v="36"/>
    <n v="10001"/>
    <n v="0"/>
    <x v="0"/>
    <n v="0"/>
    <x v="0"/>
    <x v="0"/>
    <n v="1"/>
    <n v="5"/>
    <n v="4"/>
    <n v="0"/>
    <n v="72640"/>
    <n v="0"/>
    <n v="18"/>
    <x v="9"/>
    <x v="0"/>
    <n v="2169"/>
    <d v="1983-08-09T00:00:00"/>
    <n v="41"/>
    <x v="0"/>
    <x v="0"/>
    <s v="Single"/>
    <s v="US Citizen"/>
    <s v="No"/>
    <s v="White"/>
    <s v="1/28/2016"/>
    <s v=""/>
    <x v="0"/>
    <s v="Active"/>
    <s v="Production       "/>
    <s v="Janet King"/>
    <n v="2"/>
    <x v="1"/>
    <s v="Exceeds"/>
    <x v="0"/>
    <x v="4"/>
    <n v="3"/>
    <n v="0"/>
    <s v="2/22/2019"/>
    <n v="0"/>
    <x v="15"/>
  </r>
  <r>
    <x v="0"/>
    <x v="37"/>
    <n v="10085"/>
    <n v="0"/>
    <x v="0"/>
    <n v="0"/>
    <x v="1"/>
    <x v="1"/>
    <n v="1"/>
    <n v="4"/>
    <n v="3"/>
    <n v="0"/>
    <n v="93396"/>
    <n v="0"/>
    <n v="24"/>
    <x v="3"/>
    <x v="0"/>
    <n v="2132"/>
    <d v="1987-04-05T00:00:00"/>
    <n v="37"/>
    <x v="1"/>
    <x v="1"/>
    <s v="Single"/>
    <s v="US Citizen"/>
    <s v="No"/>
    <s v="White"/>
    <s v="11/11/2013"/>
    <s v=""/>
    <x v="0"/>
    <s v="Active"/>
    <s v="Software Engineering"/>
    <s v="Alex Sweetwater"/>
    <n v="10"/>
    <x v="1"/>
    <s v="Fully Meets"/>
    <x v="0"/>
    <x v="1"/>
    <n v="4"/>
    <n v="6"/>
    <s v="1/30/2019"/>
    <n v="0"/>
    <x v="2"/>
  </r>
  <r>
    <x v="0"/>
    <x v="38"/>
    <n v="10115"/>
    <n v="0"/>
    <x v="0"/>
    <n v="0"/>
    <x v="0"/>
    <x v="0"/>
    <n v="1"/>
    <n v="5"/>
    <n v="3"/>
    <n v="0"/>
    <n v="52846"/>
    <n v="0"/>
    <n v="19"/>
    <x v="0"/>
    <x v="0"/>
    <n v="1701"/>
    <d v="1983-02-02T00:00:00"/>
    <n v="41"/>
    <x v="0"/>
    <x v="0"/>
    <s v="Single"/>
    <s v="US Citizen"/>
    <s v="No"/>
    <s v="Black or African American"/>
    <s v="3/31/2014"/>
    <s v=""/>
    <x v="0"/>
    <s v="Active"/>
    <s v="Production       "/>
    <s v="Kelley Spirea"/>
    <n v="18"/>
    <x v="0"/>
    <s v="Fully Meets"/>
    <x v="0"/>
    <x v="21"/>
    <n v="3"/>
    <n v="0"/>
    <s v="2/1/2019"/>
    <n v="0"/>
    <x v="15"/>
  </r>
  <r>
    <x v="0"/>
    <x v="39"/>
    <n v="10082"/>
    <n v="0"/>
    <x v="0"/>
    <n v="0"/>
    <x v="1"/>
    <x v="1"/>
    <n v="2"/>
    <n v="3"/>
    <n v="3"/>
    <n v="0"/>
    <n v="100031"/>
    <n v="0"/>
    <n v="27"/>
    <x v="1"/>
    <x v="0"/>
    <n v="1886"/>
    <d v="1986-06-06T00:00:00"/>
    <n v="38"/>
    <x v="1"/>
    <x v="1"/>
    <s v="Single"/>
    <s v="US Citizen"/>
    <s v="No"/>
    <s v="Black or African American"/>
    <s v="6/30/2016"/>
    <s v=""/>
    <x v="0"/>
    <s v="Active"/>
    <s v="IT/IS"/>
    <s v="Simon Roup"/>
    <n v="4"/>
    <x v="0"/>
    <s v="Fully Meets"/>
    <x v="0"/>
    <x v="4"/>
    <n v="5"/>
    <n v="6"/>
    <s v="2/18/2019"/>
    <n v="0"/>
    <x v="10"/>
  </r>
  <r>
    <x v="0"/>
    <x v="40"/>
    <n v="10040"/>
    <n v="0"/>
    <x v="0"/>
    <n v="0"/>
    <x v="1"/>
    <x v="1"/>
    <n v="1"/>
    <n v="6"/>
    <n v="3"/>
    <n v="0"/>
    <n v="71860"/>
    <n v="0"/>
    <n v="3"/>
    <x v="11"/>
    <x v="4"/>
    <n v="5664"/>
    <d v="1963-05-15T00:00:00"/>
    <n v="61"/>
    <x v="1"/>
    <x v="3"/>
    <s v="Single"/>
    <s v="US Citizen"/>
    <s v="No"/>
    <s v="White"/>
    <s v="8/18/2014"/>
    <s v=""/>
    <x v="0"/>
    <s v="Active"/>
    <s v="Sales"/>
    <s v="John Smith"/>
    <n v="17"/>
    <x v="1"/>
    <s v="Fully Meets"/>
    <x v="0"/>
    <x v="4"/>
    <n v="5"/>
    <n v="0"/>
    <s v="1/21/2019"/>
    <n v="0"/>
    <x v="10"/>
  </r>
  <r>
    <x v="0"/>
    <x v="41"/>
    <n v="10067"/>
    <n v="0"/>
    <x v="0"/>
    <n v="0"/>
    <x v="1"/>
    <x v="1"/>
    <n v="1"/>
    <n v="5"/>
    <n v="3"/>
    <n v="0"/>
    <n v="61656"/>
    <n v="0"/>
    <n v="19"/>
    <x v="0"/>
    <x v="0"/>
    <n v="2763"/>
    <d v="1951-01-02T00:00:00"/>
    <n v="73"/>
    <x v="1"/>
    <x v="3"/>
    <s v="Single"/>
    <s v="US Citizen"/>
    <s v="No"/>
    <s v="White"/>
    <s v="9/29/2014"/>
    <s v=""/>
    <x v="0"/>
    <s v="Active"/>
    <s v="Production       "/>
    <s v="Michael Albert"/>
    <n v="22"/>
    <x v="2"/>
    <s v="Fully Meets"/>
    <x v="0"/>
    <x v="4"/>
    <n v="4"/>
    <n v="0"/>
    <s v="2/12/2019"/>
    <n v="0"/>
    <x v="17"/>
  </r>
  <r>
    <x v="0"/>
    <x v="42"/>
    <n v="10108"/>
    <n v="1"/>
    <x v="1"/>
    <n v="1"/>
    <x v="0"/>
    <x v="0"/>
    <n v="1"/>
    <n v="3"/>
    <n v="3"/>
    <n v="0"/>
    <n v="110929"/>
    <n v="0"/>
    <n v="5"/>
    <x v="13"/>
    <x v="0"/>
    <n v="2045"/>
    <d v="1972-02-09T00:00:00"/>
    <n v="52"/>
    <x v="0"/>
    <x v="2"/>
    <s v="Married"/>
    <s v="US Citizen"/>
    <s v="No"/>
    <s v="White"/>
    <s v="9/6/2016"/>
    <s v=""/>
    <x v="0"/>
    <s v="Active"/>
    <s v="IT/IS"/>
    <s v="Jennifer Zamora"/>
    <n v="5"/>
    <x v="1"/>
    <s v="Fully Meets"/>
    <x v="0"/>
    <x v="10"/>
    <n v="5"/>
    <n v="7"/>
    <s v="1/15/2019"/>
    <n v="0"/>
    <x v="12"/>
  </r>
  <r>
    <x v="0"/>
    <x v="43"/>
    <n v="10210"/>
    <n v="0"/>
    <x v="0"/>
    <n v="0"/>
    <x v="1"/>
    <x v="1"/>
    <n v="1"/>
    <n v="5"/>
    <n v="3"/>
    <n v="0"/>
    <n v="54237"/>
    <n v="0"/>
    <n v="19"/>
    <x v="0"/>
    <x v="0"/>
    <n v="2170"/>
    <d v="1979-02-12T00:00:00"/>
    <n v="45"/>
    <x v="1"/>
    <x v="0"/>
    <s v="Single"/>
    <s v="US Citizen"/>
    <s v="No"/>
    <s v="White"/>
    <s v="5/12/2014"/>
    <s v=""/>
    <x v="0"/>
    <s v="Active"/>
    <s v="Production       "/>
    <s v="Elijiah Gray"/>
    <n v="16"/>
    <x v="1"/>
    <s v="Fully Meets"/>
    <x v="0"/>
    <x v="22"/>
    <n v="4"/>
    <n v="0"/>
    <s v="2/19/2019"/>
    <n v="0"/>
    <x v="17"/>
  </r>
  <r>
    <x v="0"/>
    <x v="44"/>
    <n v="10154"/>
    <n v="0"/>
    <x v="0"/>
    <n v="0"/>
    <x v="0"/>
    <x v="0"/>
    <n v="1"/>
    <n v="5"/>
    <n v="3"/>
    <n v="0"/>
    <n v="60380"/>
    <n v="0"/>
    <n v="19"/>
    <x v="0"/>
    <x v="0"/>
    <n v="1845"/>
    <d v="1983-08-24T00:00:00"/>
    <n v="41"/>
    <x v="0"/>
    <x v="0"/>
    <s v="Single"/>
    <s v="US Citizen"/>
    <s v="No"/>
    <s v="White"/>
    <s v="7/8/2013"/>
    <s v=""/>
    <x v="0"/>
    <s v="Active"/>
    <s v="Production       "/>
    <s v="Webster Butler"/>
    <m/>
    <x v="0"/>
    <s v="Fully Meets"/>
    <x v="0"/>
    <x v="23"/>
    <n v="5"/>
    <n v="0"/>
    <s v="1/14/2019"/>
    <n v="0"/>
    <x v="6"/>
  </r>
  <r>
    <x v="0"/>
    <x v="45"/>
    <n v="10200"/>
    <n v="0"/>
    <x v="0"/>
    <n v="0"/>
    <x v="0"/>
    <x v="0"/>
    <n v="1"/>
    <n v="6"/>
    <n v="3"/>
    <n v="0"/>
    <n v="66808"/>
    <n v="0"/>
    <n v="3"/>
    <x v="11"/>
    <x v="1"/>
    <n v="78207"/>
    <d v="1970-06-11T00:00:00"/>
    <n v="54"/>
    <x v="0"/>
    <x v="2"/>
    <s v="Single"/>
    <s v="Eligible NonCitizen"/>
    <s v="No"/>
    <s v="Black or African American"/>
    <s v="5/14/2012"/>
    <s v=""/>
    <x v="0"/>
    <s v="Active"/>
    <s v="Sales"/>
    <s v="Lynn Daneault"/>
    <n v="21"/>
    <x v="3"/>
    <s v="Fully Meets"/>
    <x v="0"/>
    <x v="24"/>
    <n v="5"/>
    <n v="0"/>
    <s v="1/19/2019"/>
    <n v="0"/>
    <x v="1"/>
  </r>
  <r>
    <x v="1"/>
    <x v="46"/>
    <n v="10240"/>
    <n v="0"/>
    <x v="0"/>
    <n v="0"/>
    <x v="1"/>
    <x v="1"/>
    <n v="5"/>
    <n v="5"/>
    <n v="3"/>
    <n v="0"/>
    <n v="64786"/>
    <n v="1"/>
    <n v="19"/>
    <x v="0"/>
    <x v="0"/>
    <n v="1775"/>
    <d v="1983-08-27T00:00:00"/>
    <n v="41"/>
    <x v="1"/>
    <x v="0"/>
    <s v="Single"/>
    <s v="US Citizen"/>
    <s v="No"/>
    <s v="White"/>
    <s v="6/27/2011"/>
    <s v="11/15/2015"/>
    <x v="10"/>
    <s v="Voluntarily Terminated"/>
    <s v="Production       "/>
    <s v="Amy Dunn"/>
    <n v="11"/>
    <x v="1"/>
    <s v="Fully Meets"/>
    <x v="0"/>
    <x v="25"/>
    <n v="4"/>
    <n v="0"/>
    <s v="3/10/2015"/>
    <n v="0"/>
    <x v="2"/>
  </r>
  <r>
    <x v="0"/>
    <x v="47"/>
    <n v="10168"/>
    <n v="0"/>
    <x v="0"/>
    <n v="0"/>
    <x v="1"/>
    <x v="1"/>
    <n v="1"/>
    <n v="5"/>
    <n v="3"/>
    <n v="0"/>
    <n v="64816"/>
    <n v="0"/>
    <n v="19"/>
    <x v="0"/>
    <x v="0"/>
    <n v="2044"/>
    <d v="1988-05-31T00:00:00"/>
    <n v="36"/>
    <x v="1"/>
    <x v="1"/>
    <s v="Single"/>
    <s v="Non-Citizen"/>
    <s v="No"/>
    <s v="Black or African American"/>
    <s v="10/3/2011"/>
    <s v=""/>
    <x v="0"/>
    <s v="Active"/>
    <s v="Production       "/>
    <s v="Ketsia Liebig"/>
    <n v="19"/>
    <x v="1"/>
    <s v="Fully Meets"/>
    <x v="0"/>
    <x v="26"/>
    <n v="5"/>
    <n v="0"/>
    <s v="1/30/2019"/>
    <n v="0"/>
    <x v="2"/>
  </r>
  <r>
    <x v="0"/>
    <x v="48"/>
    <n v="10220"/>
    <n v="0"/>
    <x v="0"/>
    <n v="0"/>
    <x v="0"/>
    <x v="0"/>
    <n v="1"/>
    <n v="3"/>
    <n v="3"/>
    <n v="0"/>
    <n v="68678"/>
    <n v="0"/>
    <n v="14"/>
    <x v="4"/>
    <x v="0"/>
    <n v="2170"/>
    <d v="1985-09-05T00:00:00"/>
    <n v="39"/>
    <x v="0"/>
    <x v="1"/>
    <s v="Single"/>
    <s v="US Citizen"/>
    <s v="No"/>
    <s v="White"/>
    <s v="9/5/2012"/>
    <s v=""/>
    <x v="0"/>
    <s v="Active"/>
    <s v="IT/IS"/>
    <s v="Eric Dougall"/>
    <n v="6"/>
    <x v="1"/>
    <s v="Fully Meets"/>
    <x v="0"/>
    <x v="27"/>
    <n v="3"/>
    <n v="6"/>
    <s v="2/27/2019"/>
    <n v="0"/>
    <x v="4"/>
  </r>
  <r>
    <x v="1"/>
    <x v="49"/>
    <n v="10275"/>
    <n v="1"/>
    <x v="1"/>
    <n v="1"/>
    <x v="1"/>
    <x v="1"/>
    <n v="5"/>
    <n v="5"/>
    <n v="3"/>
    <n v="0"/>
    <n v="64066"/>
    <n v="1"/>
    <n v="20"/>
    <x v="2"/>
    <x v="0"/>
    <n v="1752"/>
    <d v="1981-08-31T00:00:00"/>
    <n v="43"/>
    <x v="1"/>
    <x v="0"/>
    <s v="Married"/>
    <s v="US Citizen"/>
    <s v="No"/>
    <s v="White"/>
    <s v="5/16/2011"/>
    <s v="1/7/2013"/>
    <x v="5"/>
    <s v="Voluntarily Terminated"/>
    <s v="Production       "/>
    <s v="Brannon Miller"/>
    <n v="12"/>
    <x v="2"/>
    <s v="Fully Meets"/>
    <x v="0"/>
    <x v="7"/>
    <n v="5"/>
    <n v="0"/>
    <s v="5/3/2012"/>
    <n v="0"/>
    <x v="9"/>
  </r>
  <r>
    <x v="1"/>
    <x v="50"/>
    <n v="10269"/>
    <n v="1"/>
    <x v="1"/>
    <n v="1"/>
    <x v="0"/>
    <x v="0"/>
    <n v="5"/>
    <n v="5"/>
    <n v="3"/>
    <n v="0"/>
    <n v="59369"/>
    <n v="1"/>
    <n v="20"/>
    <x v="2"/>
    <x v="0"/>
    <n v="2169"/>
    <d v="1978-11-25T00:00:00"/>
    <n v="46"/>
    <x v="0"/>
    <x v="0"/>
    <s v="Married"/>
    <s v="US Citizen"/>
    <s v="No"/>
    <s v="White"/>
    <s v="8/30/2010"/>
    <s v="9/26/2011"/>
    <x v="1"/>
    <s v="Voluntarily Terminated"/>
    <s v="Production       "/>
    <s v="David Stanley"/>
    <n v="14"/>
    <x v="1"/>
    <s v="Fully Meets"/>
    <x v="0"/>
    <x v="7"/>
    <n v="4"/>
    <n v="0"/>
    <s v="5/4/2011"/>
    <n v="0"/>
    <x v="16"/>
  </r>
  <r>
    <x v="0"/>
    <x v="51"/>
    <n v="10029"/>
    <n v="1"/>
    <x v="1"/>
    <n v="1"/>
    <x v="0"/>
    <x v="0"/>
    <n v="2"/>
    <n v="5"/>
    <n v="4"/>
    <n v="0"/>
    <n v="50373"/>
    <n v="0"/>
    <n v="19"/>
    <x v="0"/>
    <x v="0"/>
    <n v="2134"/>
    <d v="1980-08-26T00:00:00"/>
    <n v="44"/>
    <x v="0"/>
    <x v="0"/>
    <s v="Married"/>
    <s v="US Citizen"/>
    <s v="No"/>
    <s v="White"/>
    <s v="7/6/2016"/>
    <s v=""/>
    <x v="0"/>
    <s v="Active"/>
    <s v="Production       "/>
    <s v="Brannon Miller"/>
    <n v="12"/>
    <x v="3"/>
    <s v="Exceeds"/>
    <x v="0"/>
    <x v="28"/>
    <n v="4"/>
    <n v="0"/>
    <s v="2/28/2019"/>
    <n v="0"/>
    <x v="14"/>
  </r>
  <r>
    <x v="0"/>
    <x v="52"/>
    <n v="10261"/>
    <n v="0"/>
    <x v="0"/>
    <n v="0"/>
    <x v="0"/>
    <x v="0"/>
    <n v="1"/>
    <n v="5"/>
    <n v="3"/>
    <n v="0"/>
    <n v="63108"/>
    <n v="0"/>
    <n v="19"/>
    <x v="0"/>
    <x v="0"/>
    <n v="2452"/>
    <d v="1977-09-08T00:00:00"/>
    <n v="47"/>
    <x v="0"/>
    <x v="0"/>
    <s v="Single"/>
    <s v="US Citizen"/>
    <s v="No"/>
    <s v="White"/>
    <s v="7/8/2013"/>
    <s v=""/>
    <x v="0"/>
    <s v="Active"/>
    <s v="Production       "/>
    <s v="David Stanley"/>
    <n v="14"/>
    <x v="3"/>
    <s v="Fully Meets"/>
    <x v="0"/>
    <x v="9"/>
    <n v="5"/>
    <n v="0"/>
    <s v="1/14/2019"/>
    <n v="0"/>
    <x v="2"/>
  </r>
  <r>
    <x v="1"/>
    <x v="53"/>
    <n v="10292"/>
    <n v="0"/>
    <x v="0"/>
    <n v="0"/>
    <x v="0"/>
    <x v="0"/>
    <n v="4"/>
    <n v="5"/>
    <n v="2"/>
    <n v="0"/>
    <n v="59144"/>
    <n v="1"/>
    <n v="19"/>
    <x v="0"/>
    <x v="0"/>
    <n v="1880"/>
    <d v="1979-08-12T00:00:00"/>
    <n v="45"/>
    <x v="0"/>
    <x v="0"/>
    <s v="Single"/>
    <s v="US Citizen"/>
    <s v="No"/>
    <s v="Black or African American"/>
    <s v="7/11/2011"/>
    <s v="9/23/2016"/>
    <x v="7"/>
    <s v="Terminated for Cause"/>
    <s v="Production       "/>
    <s v="Kissy Sullivan"/>
    <n v="20"/>
    <x v="0"/>
    <s v="Needs Improvement"/>
    <x v="1"/>
    <x v="11"/>
    <n v="3"/>
    <n v="0"/>
    <s v="5/1/2016"/>
    <n v="5"/>
    <x v="7"/>
  </r>
  <r>
    <x v="0"/>
    <x v="54"/>
    <n v="10282"/>
    <n v="0"/>
    <x v="0"/>
    <n v="2"/>
    <x v="0"/>
    <x v="0"/>
    <n v="1"/>
    <n v="5"/>
    <n v="2"/>
    <n v="0"/>
    <n v="68051"/>
    <n v="0"/>
    <n v="18"/>
    <x v="9"/>
    <x v="0"/>
    <n v="1803"/>
    <d v="1975-12-17T00:00:00"/>
    <n v="49"/>
    <x v="0"/>
    <x v="0"/>
    <s v="Divorced"/>
    <s v="US Citizen"/>
    <s v="No"/>
    <s v="White"/>
    <s v="7/20/2010"/>
    <s v=""/>
    <x v="0"/>
    <s v="Active"/>
    <s v="Production       "/>
    <s v="Janet King"/>
    <n v="2"/>
    <x v="6"/>
    <s v="Needs Improvement"/>
    <x v="1"/>
    <x v="29"/>
    <n v="2"/>
    <n v="0"/>
    <s v="1/14/2019"/>
    <n v="3"/>
    <x v="2"/>
  </r>
  <r>
    <x v="0"/>
    <x v="55"/>
    <n v="10019"/>
    <n v="0"/>
    <x v="0"/>
    <n v="0"/>
    <x v="0"/>
    <x v="0"/>
    <n v="1"/>
    <n v="5"/>
    <n v="4"/>
    <n v="0"/>
    <n v="170500"/>
    <n v="0"/>
    <n v="10"/>
    <x v="14"/>
    <x v="0"/>
    <n v="2030"/>
    <d v="1983-03-19T00:00:00"/>
    <n v="41"/>
    <x v="0"/>
    <x v="0"/>
    <s v="Single"/>
    <s v="US Citizen"/>
    <s v="No"/>
    <s v="Black or African American"/>
    <s v="1/5/2009"/>
    <s v=""/>
    <x v="0"/>
    <s v="Active"/>
    <s v="Production       "/>
    <s v="Janet King"/>
    <n v="2"/>
    <x v="1"/>
    <s v="Exceeds"/>
    <x v="0"/>
    <x v="30"/>
    <n v="5"/>
    <n v="0"/>
    <s v="2/4/2019"/>
    <n v="0"/>
    <x v="3"/>
  </r>
  <r>
    <x v="0"/>
    <x v="56"/>
    <n v="10094"/>
    <n v="1"/>
    <x v="1"/>
    <n v="1"/>
    <x v="1"/>
    <x v="1"/>
    <n v="1"/>
    <n v="5"/>
    <n v="3"/>
    <n v="0"/>
    <n v="63381"/>
    <n v="0"/>
    <n v="19"/>
    <x v="0"/>
    <x v="0"/>
    <n v="2189"/>
    <d v="1977-03-31T00:00:00"/>
    <n v="47"/>
    <x v="1"/>
    <x v="0"/>
    <s v="Married"/>
    <s v="US Citizen"/>
    <s v="Yes"/>
    <s v="White"/>
    <s v="1/5/2015"/>
    <s v=""/>
    <x v="0"/>
    <s v="Active"/>
    <s v="Production       "/>
    <s v="Kelley Spirea"/>
    <n v="18"/>
    <x v="1"/>
    <s v="Fully Meets"/>
    <x v="0"/>
    <x v="31"/>
    <n v="5"/>
    <n v="0"/>
    <s v="2/14/2019"/>
    <n v="0"/>
    <x v="16"/>
  </r>
  <r>
    <x v="0"/>
    <x v="57"/>
    <n v="10193"/>
    <n v="1"/>
    <x v="1"/>
    <n v="1"/>
    <x v="0"/>
    <x v="0"/>
    <n v="1"/>
    <n v="3"/>
    <n v="3"/>
    <n v="0"/>
    <n v="83552"/>
    <n v="0"/>
    <n v="9"/>
    <x v="5"/>
    <x v="0"/>
    <n v="1810"/>
    <d v="1986-08-26T00:00:00"/>
    <n v="38"/>
    <x v="0"/>
    <x v="1"/>
    <s v="Married"/>
    <s v="US Citizen"/>
    <s v="No"/>
    <s v="White"/>
    <s v="3/30/2015"/>
    <s v=""/>
    <x v="0"/>
    <s v="Active"/>
    <s v="IT/IS"/>
    <s v="Simon Roup"/>
    <n v="4"/>
    <x v="1"/>
    <s v="Fully Meets"/>
    <x v="0"/>
    <x v="5"/>
    <n v="3"/>
    <n v="6"/>
    <s v="1/22/2019"/>
    <n v="0"/>
    <x v="4"/>
  </r>
  <r>
    <x v="0"/>
    <x v="58"/>
    <n v="10132"/>
    <n v="0"/>
    <x v="0"/>
    <n v="0"/>
    <x v="1"/>
    <x v="1"/>
    <n v="2"/>
    <n v="5"/>
    <n v="3"/>
    <n v="0"/>
    <n v="56149"/>
    <n v="0"/>
    <n v="19"/>
    <x v="0"/>
    <x v="0"/>
    <n v="1821"/>
    <d v="1987-04-10T00:00:00"/>
    <n v="37"/>
    <x v="1"/>
    <x v="1"/>
    <s v="Single"/>
    <s v="US Citizen"/>
    <s v="No"/>
    <s v="White"/>
    <s v="7/6/2016"/>
    <s v=""/>
    <x v="0"/>
    <s v="Active"/>
    <s v="Production       "/>
    <s v="Michael Albert"/>
    <n v="22"/>
    <x v="0"/>
    <s v="Fully Meets"/>
    <x v="0"/>
    <x v="32"/>
    <n v="5"/>
    <n v="0"/>
    <s v="1/28/2019"/>
    <n v="0"/>
    <x v="3"/>
  </r>
  <r>
    <x v="0"/>
    <x v="59"/>
    <n v="10083"/>
    <n v="0"/>
    <x v="0"/>
    <n v="0"/>
    <x v="0"/>
    <x v="0"/>
    <n v="1"/>
    <n v="3"/>
    <n v="3"/>
    <n v="0"/>
    <n v="92329"/>
    <n v="0"/>
    <n v="28"/>
    <x v="15"/>
    <x v="2"/>
    <n v="6278"/>
    <d v="1965-09-09T00:00:00"/>
    <n v="59"/>
    <x v="0"/>
    <x v="2"/>
    <s v="Single"/>
    <s v="US Citizen"/>
    <s v="No"/>
    <s v="White"/>
    <s v="11/10/2014"/>
    <s v=""/>
    <x v="0"/>
    <s v="Active"/>
    <s v="IT/IS"/>
    <s v="Peter Monroe"/>
    <n v="7"/>
    <x v="3"/>
    <s v="Fully Meets"/>
    <x v="0"/>
    <x v="4"/>
    <n v="3"/>
    <n v="4"/>
    <s v="1/2/2019"/>
    <n v="0"/>
    <x v="14"/>
  </r>
  <r>
    <x v="0"/>
    <x v="60"/>
    <n v="10099"/>
    <n v="0"/>
    <x v="0"/>
    <n v="0"/>
    <x v="1"/>
    <x v="1"/>
    <n v="1"/>
    <n v="6"/>
    <n v="3"/>
    <n v="0"/>
    <n v="65729"/>
    <n v="0"/>
    <n v="21"/>
    <x v="16"/>
    <x v="4"/>
    <n v="5473"/>
    <d v="1990-04-19T00:00:00"/>
    <n v="34"/>
    <x v="1"/>
    <x v="1"/>
    <s v="Single"/>
    <s v="US Citizen"/>
    <s v="No"/>
    <s v="White"/>
    <s v="5/5/2014"/>
    <s v=""/>
    <x v="0"/>
    <s v="Active"/>
    <s v="Sales"/>
    <s v="Debra Houlihan"/>
    <n v="15"/>
    <x v="1"/>
    <s v="Fully Meets"/>
    <x v="0"/>
    <x v="33"/>
    <n v="4"/>
    <n v="0"/>
    <s v="1/24/2019"/>
    <n v="0"/>
    <x v="12"/>
  </r>
  <r>
    <x v="0"/>
    <x v="61"/>
    <n v="10212"/>
    <n v="1"/>
    <x v="1"/>
    <n v="1"/>
    <x v="1"/>
    <x v="1"/>
    <n v="3"/>
    <n v="3"/>
    <n v="3"/>
    <n v="0"/>
    <n v="85028"/>
    <n v="0"/>
    <n v="28"/>
    <x v="15"/>
    <x v="2"/>
    <n v="6033"/>
    <d v="1952-01-18T00:00:00"/>
    <n v="72"/>
    <x v="1"/>
    <x v="3"/>
    <s v="Married"/>
    <s v="US Citizen"/>
    <s v="No"/>
    <s v="White"/>
    <s v="11/10/2014"/>
    <s v=""/>
    <x v="0"/>
    <s v="Active"/>
    <s v="IT/IS"/>
    <s v="Peter Monroe"/>
    <n v="7"/>
    <x v="0"/>
    <s v="Fully Meets"/>
    <x v="0"/>
    <x v="34"/>
    <n v="5"/>
    <n v="8"/>
    <s v="2/12/2019"/>
    <n v="0"/>
    <x v="5"/>
  </r>
  <r>
    <x v="0"/>
    <x v="62"/>
    <n v="10056"/>
    <n v="1"/>
    <x v="1"/>
    <n v="1"/>
    <x v="1"/>
    <x v="1"/>
    <n v="1"/>
    <n v="5"/>
    <n v="3"/>
    <n v="0"/>
    <n v="57583"/>
    <n v="0"/>
    <n v="19"/>
    <x v="0"/>
    <x v="0"/>
    <n v="2110"/>
    <d v="1978-11-05T00:00:00"/>
    <n v="46"/>
    <x v="1"/>
    <x v="0"/>
    <s v="Married"/>
    <s v="US Citizen"/>
    <s v="No"/>
    <s v="White"/>
    <s v="7/2/2012"/>
    <s v=""/>
    <x v="0"/>
    <s v="Active"/>
    <s v="Production       "/>
    <s v="Elijiah Gray"/>
    <n v="16"/>
    <x v="1"/>
    <s v="Fully Meets"/>
    <x v="0"/>
    <x v="4"/>
    <n v="3"/>
    <n v="0"/>
    <s v="2/25/2019"/>
    <n v="0"/>
    <x v="0"/>
  </r>
  <r>
    <x v="0"/>
    <x v="63"/>
    <n v="10143"/>
    <n v="0"/>
    <x v="0"/>
    <n v="0"/>
    <x v="0"/>
    <x v="0"/>
    <n v="1"/>
    <n v="5"/>
    <n v="3"/>
    <n v="0"/>
    <n v="56294"/>
    <n v="0"/>
    <n v="20"/>
    <x v="2"/>
    <x v="0"/>
    <n v="2458"/>
    <d v="1979-09-14T00:00:00"/>
    <n v="45"/>
    <x v="0"/>
    <x v="0"/>
    <s v="Single"/>
    <s v="Eligible NonCitizen"/>
    <s v="No"/>
    <s v="Two or more races"/>
    <s v="11/7/2011"/>
    <s v=""/>
    <x v="0"/>
    <s v="Active"/>
    <s v="Production       "/>
    <s v="Kissy Sullivan"/>
    <n v="20"/>
    <x v="0"/>
    <s v="Fully Meets"/>
    <x v="0"/>
    <x v="35"/>
    <n v="4"/>
    <n v="0"/>
    <s v="2/27/2019"/>
    <n v="0"/>
    <x v="16"/>
  </r>
  <r>
    <x v="0"/>
    <x v="64"/>
    <n v="10311"/>
    <n v="1"/>
    <x v="1"/>
    <n v="1"/>
    <x v="0"/>
    <x v="0"/>
    <n v="1"/>
    <n v="6"/>
    <n v="1"/>
    <n v="0"/>
    <n v="56991"/>
    <n v="0"/>
    <n v="19"/>
    <x v="0"/>
    <x v="0"/>
    <n v="2138"/>
    <d v="1988-04-15T00:00:00"/>
    <n v="36"/>
    <x v="0"/>
    <x v="1"/>
    <s v="Married"/>
    <s v="US Citizen"/>
    <s v="No"/>
    <s v="White"/>
    <s v="7/9/2018"/>
    <s v=""/>
    <x v="0"/>
    <s v="Active"/>
    <s v="Production       "/>
    <s v="Brannon Miller"/>
    <n v="12"/>
    <x v="1"/>
    <s v="Fully Meets"/>
    <x v="0"/>
    <x v="36"/>
    <n v="4"/>
    <n v="3"/>
    <s v="1/31/2019"/>
    <n v="2"/>
    <x v="4"/>
  </r>
  <r>
    <x v="1"/>
    <x v="65"/>
    <n v="10070"/>
    <n v="1"/>
    <x v="1"/>
    <n v="1"/>
    <x v="0"/>
    <x v="0"/>
    <n v="5"/>
    <n v="5"/>
    <n v="3"/>
    <n v="0"/>
    <n v="55722"/>
    <n v="1"/>
    <n v="19"/>
    <x v="0"/>
    <x v="0"/>
    <n v="1810"/>
    <d v="1977-10-31T00:00:00"/>
    <n v="47"/>
    <x v="0"/>
    <x v="0"/>
    <s v="Married"/>
    <s v="US Citizen"/>
    <s v="No"/>
    <s v="White"/>
    <s v="5/16/2011"/>
    <s v="6/8/2016"/>
    <x v="5"/>
    <s v="Voluntarily Terminated"/>
    <s v="Production       "/>
    <s v="Webster Butler"/>
    <n v="39"/>
    <x v="1"/>
    <s v="Fully Meets"/>
    <x v="0"/>
    <x v="4"/>
    <n v="4"/>
    <n v="0"/>
    <s v="4/2/2016"/>
    <n v="0"/>
    <x v="15"/>
  </r>
  <r>
    <x v="0"/>
    <x v="66"/>
    <n v="10155"/>
    <n v="0"/>
    <x v="0"/>
    <n v="0"/>
    <x v="1"/>
    <x v="1"/>
    <n v="1"/>
    <n v="4"/>
    <n v="3"/>
    <n v="0"/>
    <n v="101199"/>
    <n v="0"/>
    <n v="24"/>
    <x v="3"/>
    <x v="0"/>
    <n v="2176"/>
    <d v="1979-07-05T00:00:00"/>
    <n v="45"/>
    <x v="1"/>
    <x v="0"/>
    <s v="Single"/>
    <s v="US Citizen"/>
    <s v="No"/>
    <s v="Black or African American"/>
    <s v="1/9/2012"/>
    <s v=""/>
    <x v="0"/>
    <s v="Active"/>
    <s v="Software Engineering"/>
    <s v="Alex Sweetwater"/>
    <n v="10"/>
    <x v="6"/>
    <s v="Fully Meets"/>
    <x v="0"/>
    <x v="37"/>
    <n v="5"/>
    <n v="5"/>
    <s v="1/25/2019"/>
    <n v="0"/>
    <x v="12"/>
  </r>
  <r>
    <x v="0"/>
    <x v="67"/>
    <n v="10306"/>
    <n v="0"/>
    <x v="0"/>
    <n v="0"/>
    <x v="0"/>
    <x v="0"/>
    <n v="1"/>
    <n v="6"/>
    <n v="1"/>
    <n v="0"/>
    <n v="61568"/>
    <n v="0"/>
    <n v="3"/>
    <x v="11"/>
    <x v="5"/>
    <n v="36006"/>
    <d v="1975-11-02T00:00:00"/>
    <n v="49"/>
    <x v="0"/>
    <x v="0"/>
    <s v="Single"/>
    <s v="US Citizen"/>
    <s v="No"/>
    <s v="Two or more races"/>
    <s v="9/29/2014"/>
    <s v=""/>
    <x v="0"/>
    <s v="Active"/>
    <s v="Sales"/>
    <s v="John Smith"/>
    <n v="17"/>
    <x v="1"/>
    <s v="PIP"/>
    <x v="1"/>
    <x v="38"/>
    <n v="3"/>
    <n v="0"/>
    <s v="1/30/2019"/>
    <n v="6"/>
    <x v="14"/>
  </r>
  <r>
    <x v="1"/>
    <x v="68"/>
    <n v="10100"/>
    <n v="0"/>
    <x v="0"/>
    <n v="3"/>
    <x v="1"/>
    <x v="1"/>
    <n v="5"/>
    <n v="5"/>
    <n v="3"/>
    <n v="0"/>
    <n v="58275"/>
    <n v="1"/>
    <n v="20"/>
    <x v="2"/>
    <x v="0"/>
    <n v="2343"/>
    <d v="1951-02-25T00:00:00"/>
    <n v="73"/>
    <x v="1"/>
    <x v="3"/>
    <s v="Separated"/>
    <s v="US Citizen"/>
    <s v="No"/>
    <s v="Black or African American"/>
    <s v="4/4/2011"/>
    <s v="11/4/2015"/>
    <x v="11"/>
    <s v="Voluntarily Terminated"/>
    <s v="Production       "/>
    <s v="Kelley Spirea"/>
    <n v="18"/>
    <x v="2"/>
    <s v="Fully Meets"/>
    <x v="0"/>
    <x v="33"/>
    <n v="5"/>
    <n v="0"/>
    <s v="5/6/2015"/>
    <n v="0"/>
    <x v="0"/>
  </r>
  <r>
    <x v="0"/>
    <x v="69"/>
    <n v="10310"/>
    <n v="1"/>
    <x v="1"/>
    <n v="1"/>
    <x v="0"/>
    <x v="0"/>
    <n v="1"/>
    <n v="5"/>
    <n v="1"/>
    <n v="0"/>
    <n v="53189"/>
    <n v="0"/>
    <n v="19"/>
    <x v="0"/>
    <x v="0"/>
    <n v="2061"/>
    <d v="1967-04-19T00:00:00"/>
    <n v="57"/>
    <x v="0"/>
    <x v="2"/>
    <s v="Married"/>
    <s v="US Citizen"/>
    <s v="No"/>
    <s v="White"/>
    <s v="7/7/2014"/>
    <s v=""/>
    <x v="0"/>
    <s v="Active"/>
    <s v="Production       "/>
    <s v="Amy Dunn"/>
    <n v="11"/>
    <x v="1"/>
    <s v="PIP"/>
    <x v="1"/>
    <x v="39"/>
    <n v="2"/>
    <n v="0"/>
    <s v="1/31/2019"/>
    <n v="4"/>
    <x v="9"/>
  </r>
  <r>
    <x v="0"/>
    <x v="70"/>
    <n v="10197"/>
    <n v="0"/>
    <x v="0"/>
    <n v="0"/>
    <x v="0"/>
    <x v="0"/>
    <n v="1"/>
    <n v="3"/>
    <n v="3"/>
    <n v="0"/>
    <n v="96820"/>
    <n v="0"/>
    <n v="4"/>
    <x v="17"/>
    <x v="0"/>
    <n v="2045"/>
    <d v="1983-09-04T00:00:00"/>
    <n v="41"/>
    <x v="0"/>
    <x v="0"/>
    <s v="Single"/>
    <s v="US Citizen"/>
    <s v="No"/>
    <s v="White"/>
    <s v="2/15/2017"/>
    <s v=""/>
    <x v="0"/>
    <s v="Active"/>
    <s v="IT/IS"/>
    <s v="Brian Champaigne"/>
    <n v="13"/>
    <x v="1"/>
    <s v="Fully Meets"/>
    <x v="0"/>
    <x v="40"/>
    <n v="5"/>
    <n v="7"/>
    <s v="1/23/2019"/>
    <n v="0"/>
    <x v="3"/>
  </r>
  <r>
    <x v="0"/>
    <x v="71"/>
    <n v="10276"/>
    <n v="0"/>
    <x v="0"/>
    <n v="0"/>
    <x v="0"/>
    <x v="0"/>
    <n v="1"/>
    <n v="5"/>
    <n v="3"/>
    <n v="0"/>
    <n v="51259"/>
    <n v="0"/>
    <n v="19"/>
    <x v="0"/>
    <x v="0"/>
    <n v="2180"/>
    <d v="1982-11-15T00:00:00"/>
    <n v="42"/>
    <x v="0"/>
    <x v="0"/>
    <s v="Single"/>
    <s v="US Citizen"/>
    <s v="No"/>
    <s v="White"/>
    <s v="5/12/2014"/>
    <s v=""/>
    <x v="0"/>
    <s v="Active"/>
    <s v="Production       "/>
    <s v="Ketsia Liebig"/>
    <n v="19"/>
    <x v="1"/>
    <s v="Fully Meets"/>
    <x v="0"/>
    <x v="25"/>
    <n v="4"/>
    <n v="0"/>
    <s v="2/19/2019"/>
    <n v="0"/>
    <x v="0"/>
  </r>
  <r>
    <x v="0"/>
    <x v="72"/>
    <n v="10304"/>
    <n v="0"/>
    <x v="0"/>
    <n v="0"/>
    <x v="1"/>
    <x v="1"/>
    <n v="1"/>
    <n v="6"/>
    <n v="1"/>
    <n v="0"/>
    <n v="59231"/>
    <n v="0"/>
    <n v="3"/>
    <x v="11"/>
    <x v="6"/>
    <n v="98052"/>
    <d v="1987-05-14T00:00:00"/>
    <n v="37"/>
    <x v="1"/>
    <x v="1"/>
    <s v="Single"/>
    <s v="US Citizen"/>
    <s v="Yes"/>
    <s v="White"/>
    <s v="2/20/2012"/>
    <s v=""/>
    <x v="0"/>
    <s v="Active"/>
    <s v="Sales"/>
    <s v="John Smith"/>
    <n v="17"/>
    <x v="7"/>
    <s v="PIP"/>
    <x v="1"/>
    <x v="41"/>
    <n v="1"/>
    <n v="0"/>
    <s v="1/29/2019"/>
    <n v="2"/>
    <x v="1"/>
  </r>
  <r>
    <x v="0"/>
    <x v="73"/>
    <n v="10284"/>
    <n v="1"/>
    <x v="1"/>
    <n v="1"/>
    <x v="1"/>
    <x v="1"/>
    <n v="1"/>
    <n v="5"/>
    <n v="2"/>
    <n v="0"/>
    <n v="61584"/>
    <n v="0"/>
    <n v="19"/>
    <x v="0"/>
    <x v="0"/>
    <n v="2351"/>
    <d v="1978-12-02T00:00:00"/>
    <n v="46"/>
    <x v="1"/>
    <x v="0"/>
    <s v="Married"/>
    <s v="US Citizen"/>
    <s v="No"/>
    <s v="Black or African American"/>
    <s v="1/7/2013"/>
    <s v=""/>
    <x v="0"/>
    <s v="Active"/>
    <s v="Production       "/>
    <s v="Brannon Miller"/>
    <n v="12"/>
    <x v="1"/>
    <s v="Needs Improvement"/>
    <x v="1"/>
    <x v="42"/>
    <n v="4"/>
    <n v="0"/>
    <s v="1/18/2019"/>
    <n v="0"/>
    <x v="16"/>
  </r>
  <r>
    <x v="0"/>
    <x v="74"/>
    <n v="10207"/>
    <n v="0"/>
    <x v="0"/>
    <n v="0"/>
    <x v="1"/>
    <x v="1"/>
    <n v="1"/>
    <n v="5"/>
    <n v="3"/>
    <n v="0"/>
    <n v="46335"/>
    <n v="0"/>
    <n v="19"/>
    <x v="0"/>
    <x v="0"/>
    <n v="2125"/>
    <d v="1986-10-07T00:00:00"/>
    <n v="38"/>
    <x v="1"/>
    <x v="1"/>
    <s v="Single"/>
    <s v="US Citizen"/>
    <s v="Yes"/>
    <s v="White"/>
    <s v="4/2/2012"/>
    <s v=""/>
    <x v="0"/>
    <s v="Active"/>
    <s v="Production       "/>
    <s v="David Stanley"/>
    <n v="14"/>
    <x v="6"/>
    <s v="Fully Meets"/>
    <x v="0"/>
    <x v="43"/>
    <n v="5"/>
    <n v="0"/>
    <s v="2/19/2019"/>
    <n v="0"/>
    <x v="3"/>
  </r>
  <r>
    <x v="0"/>
    <x v="75"/>
    <n v="10133"/>
    <n v="1"/>
    <x v="1"/>
    <n v="1"/>
    <x v="1"/>
    <x v="1"/>
    <n v="1"/>
    <n v="3"/>
    <n v="3"/>
    <n v="0"/>
    <n v="70621"/>
    <n v="0"/>
    <n v="14"/>
    <x v="4"/>
    <x v="0"/>
    <n v="2119"/>
    <d v="1988-07-18T00:00:00"/>
    <n v="36"/>
    <x v="1"/>
    <x v="1"/>
    <s v="Married"/>
    <s v="US Citizen"/>
    <s v="No"/>
    <s v="White"/>
    <s v="1/5/2015"/>
    <s v=""/>
    <x v="0"/>
    <s v="Active"/>
    <s v="IT/IS"/>
    <s v="Peter Monroe"/>
    <n v="7"/>
    <x v="3"/>
    <s v="Fully Meets"/>
    <x v="0"/>
    <x v="44"/>
    <n v="4"/>
    <n v="6"/>
    <s v="2/25/2019"/>
    <n v="0"/>
    <x v="7"/>
  </r>
  <r>
    <x v="0"/>
    <x v="76"/>
    <n v="10028"/>
    <n v="0"/>
    <x v="0"/>
    <n v="0"/>
    <x v="0"/>
    <x v="0"/>
    <n v="1"/>
    <n v="3"/>
    <n v="4"/>
    <n v="0"/>
    <n v="138888"/>
    <n v="0"/>
    <n v="13"/>
    <x v="18"/>
    <x v="0"/>
    <n v="1886"/>
    <d v="1970-07-09T00:00:00"/>
    <n v="54"/>
    <x v="0"/>
    <x v="2"/>
    <s v="Single"/>
    <s v="US Citizen"/>
    <s v="No"/>
    <s v="Black or African American"/>
    <s v="1/5/2014"/>
    <s v=""/>
    <x v="0"/>
    <s v="Active"/>
    <s v="IT/IS"/>
    <s v="Jennifer Zamora"/>
    <n v="5"/>
    <x v="1"/>
    <s v="Exceeds"/>
    <x v="0"/>
    <x v="25"/>
    <n v="5"/>
    <n v="5"/>
    <s v="1/4/2019"/>
    <n v="0"/>
    <x v="6"/>
  </r>
  <r>
    <x v="0"/>
    <x v="77"/>
    <n v="10006"/>
    <n v="0"/>
    <x v="0"/>
    <n v="0"/>
    <x v="1"/>
    <x v="1"/>
    <n v="1"/>
    <n v="6"/>
    <n v="4"/>
    <n v="0"/>
    <n v="74241"/>
    <n v="0"/>
    <n v="3"/>
    <x v="11"/>
    <x v="7"/>
    <n v="90007"/>
    <d v="1988-11-08T00:00:00"/>
    <n v="36"/>
    <x v="1"/>
    <x v="1"/>
    <s v="Single"/>
    <s v="US Citizen"/>
    <s v="No"/>
    <s v="White"/>
    <s v="1/10/2011"/>
    <s v=""/>
    <x v="0"/>
    <s v="Active"/>
    <s v="Sales"/>
    <s v="Lynn Daneault"/>
    <n v="21"/>
    <x v="1"/>
    <s v="Exceeds"/>
    <x v="0"/>
    <x v="45"/>
    <n v="5"/>
    <n v="0"/>
    <s v="1/27/2019"/>
    <n v="0"/>
    <x v="15"/>
  </r>
  <r>
    <x v="0"/>
    <x v="78"/>
    <n v="10105"/>
    <n v="0"/>
    <x v="0"/>
    <n v="0"/>
    <x v="1"/>
    <x v="1"/>
    <n v="1"/>
    <n v="5"/>
    <n v="3"/>
    <n v="0"/>
    <n v="75188"/>
    <n v="0"/>
    <n v="18"/>
    <x v="9"/>
    <x v="0"/>
    <n v="1731"/>
    <d v="1973-11-28T00:00:00"/>
    <n v="51"/>
    <x v="1"/>
    <x v="2"/>
    <s v="Single"/>
    <s v="US Citizen"/>
    <s v="No"/>
    <s v="White"/>
    <s v="9/18/2014"/>
    <s v=""/>
    <x v="0"/>
    <s v="Active"/>
    <s v="Production       "/>
    <s v="Janet King"/>
    <n v="2"/>
    <x v="2"/>
    <s v="Fully Meets"/>
    <x v="0"/>
    <x v="46"/>
    <n v="4"/>
    <n v="0"/>
    <s v="1/15/2019"/>
    <n v="0"/>
    <x v="6"/>
  </r>
  <r>
    <x v="0"/>
    <x v="79"/>
    <n v="10211"/>
    <n v="1"/>
    <x v="1"/>
    <n v="1"/>
    <x v="1"/>
    <x v="1"/>
    <n v="1"/>
    <n v="5"/>
    <n v="3"/>
    <n v="0"/>
    <n v="62514"/>
    <n v="0"/>
    <n v="19"/>
    <x v="0"/>
    <x v="0"/>
    <n v="1749"/>
    <d v="1973-09-23T00:00:00"/>
    <n v="51"/>
    <x v="1"/>
    <x v="2"/>
    <s v="Married"/>
    <s v="US Citizen"/>
    <s v="No"/>
    <s v="White"/>
    <s v="4/26/2010"/>
    <s v=""/>
    <x v="0"/>
    <s v="Active"/>
    <s v="Production       "/>
    <s v="Ketsia Liebig"/>
    <n v="19"/>
    <x v="2"/>
    <s v="Fully Meets"/>
    <x v="0"/>
    <x v="47"/>
    <n v="3"/>
    <n v="0"/>
    <s v="1/21/2019"/>
    <n v="0"/>
    <x v="16"/>
  </r>
  <r>
    <x v="1"/>
    <x v="80"/>
    <n v="10064"/>
    <n v="1"/>
    <x v="1"/>
    <n v="1"/>
    <x v="1"/>
    <x v="1"/>
    <n v="5"/>
    <n v="5"/>
    <n v="3"/>
    <n v="0"/>
    <n v="60070"/>
    <n v="1"/>
    <n v="19"/>
    <x v="0"/>
    <x v="0"/>
    <n v="2343"/>
    <d v="1991-09-05T00:00:00"/>
    <n v="33"/>
    <x v="1"/>
    <x v="1"/>
    <s v="Married"/>
    <s v="US Citizen"/>
    <s v="No"/>
    <s v="White"/>
    <s v="4/4/2011"/>
    <s v="6/6/2017"/>
    <x v="12"/>
    <s v="Voluntarily Terminated"/>
    <s v="Production       "/>
    <s v="Kissy Sullivan"/>
    <n v="20"/>
    <x v="2"/>
    <s v="Fully Meets"/>
    <x v="0"/>
    <x v="4"/>
    <n v="3"/>
    <n v="0"/>
    <s v="4/9/2017"/>
    <n v="0"/>
    <x v="10"/>
  </r>
  <r>
    <x v="0"/>
    <x v="81"/>
    <n v="10247"/>
    <n v="0"/>
    <x v="0"/>
    <n v="0"/>
    <x v="0"/>
    <x v="0"/>
    <n v="1"/>
    <n v="5"/>
    <n v="3"/>
    <n v="0"/>
    <n v="48888"/>
    <n v="0"/>
    <n v="19"/>
    <x v="0"/>
    <x v="0"/>
    <n v="2026"/>
    <d v="1974-05-31T00:00:00"/>
    <n v="50"/>
    <x v="0"/>
    <x v="2"/>
    <s v="Single"/>
    <s v="US Citizen"/>
    <s v="No"/>
    <s v="White"/>
    <s v="11/10/2014"/>
    <s v=""/>
    <x v="0"/>
    <s v="Active"/>
    <s v="Production       "/>
    <s v="Kelley Spirea"/>
    <n v="18"/>
    <x v="0"/>
    <s v="Fully Meets"/>
    <x v="0"/>
    <x v="27"/>
    <n v="5"/>
    <n v="0"/>
    <s v="2/13/2019"/>
    <n v="0"/>
    <x v="12"/>
  </r>
  <r>
    <x v="0"/>
    <x v="82"/>
    <n v="10235"/>
    <n v="1"/>
    <x v="1"/>
    <n v="1"/>
    <x v="0"/>
    <x v="0"/>
    <n v="1"/>
    <n v="5"/>
    <n v="3"/>
    <n v="0"/>
    <n v="54285"/>
    <n v="0"/>
    <n v="19"/>
    <x v="0"/>
    <x v="0"/>
    <n v="2045"/>
    <d v="1978-08-25T00:00:00"/>
    <n v="46"/>
    <x v="0"/>
    <x v="0"/>
    <s v="Married"/>
    <s v="US Citizen"/>
    <s v="No"/>
    <s v="White"/>
    <s v="3/31/2014"/>
    <s v=""/>
    <x v="0"/>
    <s v="Active"/>
    <s v="Production       "/>
    <s v="Kelley Spirea"/>
    <n v="18"/>
    <x v="3"/>
    <s v="Fully Meets"/>
    <x v="0"/>
    <x v="7"/>
    <n v="3"/>
    <n v="0"/>
    <s v="1/11/2019"/>
    <n v="0"/>
    <x v="2"/>
  </r>
  <r>
    <x v="0"/>
    <x v="83"/>
    <n v="10299"/>
    <n v="0"/>
    <x v="0"/>
    <n v="3"/>
    <x v="1"/>
    <x v="1"/>
    <n v="1"/>
    <n v="5"/>
    <n v="1"/>
    <n v="0"/>
    <n v="56847"/>
    <n v="0"/>
    <n v="20"/>
    <x v="2"/>
    <x v="0"/>
    <n v="2133"/>
    <d v="1989-08-25T00:00:00"/>
    <n v="35"/>
    <x v="1"/>
    <x v="1"/>
    <s v="Separated"/>
    <s v="US Citizen"/>
    <s v="No"/>
    <s v="White"/>
    <s v="7/7/2014"/>
    <s v=""/>
    <x v="0"/>
    <s v="Active"/>
    <s v="Production       "/>
    <s v="Michael Albert"/>
    <n v="22"/>
    <x v="1"/>
    <s v="PIP"/>
    <x v="1"/>
    <x v="24"/>
    <n v="1"/>
    <n v="0"/>
    <s v="2/25/2019"/>
    <n v="2"/>
    <x v="14"/>
  </r>
  <r>
    <x v="1"/>
    <x v="84"/>
    <n v="10280"/>
    <n v="0"/>
    <x v="0"/>
    <n v="0"/>
    <x v="0"/>
    <x v="0"/>
    <n v="4"/>
    <n v="5"/>
    <n v="2"/>
    <n v="0"/>
    <n v="60340"/>
    <n v="1"/>
    <n v="19"/>
    <x v="0"/>
    <x v="0"/>
    <n v="2129"/>
    <d v="1983-09-02T00:00:00"/>
    <n v="41"/>
    <x v="0"/>
    <x v="0"/>
    <s v="Single"/>
    <s v="US Citizen"/>
    <s v="No"/>
    <s v="White"/>
    <s v="4/2/2012"/>
    <s v="9/27/2018"/>
    <x v="6"/>
    <s v="Terminated for Cause"/>
    <s v="Production       "/>
    <s v="Michael Albert"/>
    <n v="22"/>
    <x v="2"/>
    <s v="Needs Improvement"/>
    <x v="1"/>
    <x v="4"/>
    <n v="4"/>
    <n v="0"/>
    <s v="4/12/2018"/>
    <n v="5"/>
    <x v="7"/>
  </r>
  <r>
    <x v="1"/>
    <x v="85"/>
    <n v="10296"/>
    <n v="0"/>
    <x v="0"/>
    <n v="0"/>
    <x v="1"/>
    <x v="1"/>
    <n v="4"/>
    <n v="5"/>
    <n v="2"/>
    <n v="0"/>
    <n v="59124"/>
    <n v="1"/>
    <n v="19"/>
    <x v="0"/>
    <x v="0"/>
    <n v="2458"/>
    <d v="1989-05-06T00:00:00"/>
    <n v="35"/>
    <x v="1"/>
    <x v="1"/>
    <s v="Single"/>
    <s v="US Citizen"/>
    <s v="No"/>
    <s v="White"/>
    <s v="2/17/2014"/>
    <s v="2/25/2018"/>
    <x v="13"/>
    <s v="Terminated for Cause"/>
    <s v="Production       "/>
    <s v="Elijiah Gray"/>
    <n v="16"/>
    <x v="2"/>
    <s v="Needs Improvement"/>
    <x v="1"/>
    <x v="41"/>
    <n v="3"/>
    <n v="0"/>
    <s v="1/15/2017"/>
    <n v="5"/>
    <x v="5"/>
  </r>
  <r>
    <x v="1"/>
    <x v="86"/>
    <n v="10290"/>
    <n v="1"/>
    <x v="1"/>
    <n v="1"/>
    <x v="1"/>
    <x v="1"/>
    <n v="4"/>
    <n v="4"/>
    <n v="2"/>
    <n v="0"/>
    <n v="99280"/>
    <n v="1"/>
    <n v="24"/>
    <x v="3"/>
    <x v="0"/>
    <n v="1749"/>
    <d v="1987-05-15T00:00:00"/>
    <n v="37"/>
    <x v="1"/>
    <x v="1"/>
    <s v="Married"/>
    <s v="US Citizen"/>
    <s v="No"/>
    <s v="Black or African American"/>
    <s v="5/2/2011"/>
    <s v="6/5/2013"/>
    <x v="6"/>
    <s v="Terminated for Cause"/>
    <s v="Software Engineering"/>
    <s v="Alex Sweetwater"/>
    <n v="10"/>
    <x v="1"/>
    <s v="Needs Improvement"/>
    <x v="1"/>
    <x v="48"/>
    <n v="5"/>
    <n v="4"/>
    <s v="8/10/2012"/>
    <n v="4"/>
    <x v="5"/>
  </r>
  <r>
    <x v="0"/>
    <x v="87"/>
    <n v="10263"/>
    <n v="1"/>
    <x v="1"/>
    <n v="1"/>
    <x v="1"/>
    <x v="1"/>
    <n v="1"/>
    <n v="5"/>
    <n v="3"/>
    <n v="0"/>
    <n v="71776"/>
    <n v="0"/>
    <n v="20"/>
    <x v="2"/>
    <x v="0"/>
    <n v="1824"/>
    <d v="1978-09-22T00:00:00"/>
    <n v="46"/>
    <x v="1"/>
    <x v="0"/>
    <s v="Married"/>
    <s v="US Citizen"/>
    <s v="No"/>
    <s v="Black or African American"/>
    <s v="7/7/2014"/>
    <s v=""/>
    <x v="0"/>
    <s v="Active"/>
    <s v="Production       "/>
    <s v="Elijiah Gray"/>
    <n v="16"/>
    <x v="0"/>
    <s v="Fully Meets"/>
    <x v="0"/>
    <x v="9"/>
    <n v="5"/>
    <n v="0"/>
    <s v="2/22/2019"/>
    <n v="0"/>
    <x v="1"/>
  </r>
  <r>
    <x v="0"/>
    <x v="88"/>
    <n v="10136"/>
    <n v="0"/>
    <x v="0"/>
    <n v="0"/>
    <x v="1"/>
    <x v="1"/>
    <n v="1"/>
    <n v="5"/>
    <n v="3"/>
    <n v="0"/>
    <n v="65902"/>
    <n v="0"/>
    <n v="20"/>
    <x v="2"/>
    <x v="0"/>
    <n v="2324"/>
    <d v="1987-09-27T00:00:00"/>
    <n v="37"/>
    <x v="1"/>
    <x v="1"/>
    <s v="Single"/>
    <s v="US Citizen"/>
    <s v="No"/>
    <s v="Black or African American"/>
    <s v="2/17/2014"/>
    <s v=""/>
    <x v="0"/>
    <s v="Active"/>
    <s v="Production       "/>
    <s v="Webster Butler"/>
    <m/>
    <x v="0"/>
    <s v="Fully Meets"/>
    <x v="0"/>
    <x v="49"/>
    <n v="4"/>
    <n v="0"/>
    <s v="1/7/2019"/>
    <n v="0"/>
    <x v="10"/>
  </r>
  <r>
    <x v="1"/>
    <x v="89"/>
    <n v="10189"/>
    <n v="1"/>
    <x v="1"/>
    <n v="1"/>
    <x v="1"/>
    <x v="1"/>
    <n v="5"/>
    <n v="5"/>
    <n v="3"/>
    <n v="0"/>
    <n v="57748"/>
    <n v="1"/>
    <n v="19"/>
    <x v="0"/>
    <x v="0"/>
    <n v="2176"/>
    <d v="1955-04-14T00:00:00"/>
    <n v="69"/>
    <x v="1"/>
    <x v="3"/>
    <s v="Married"/>
    <s v="US Citizen"/>
    <s v="No"/>
    <s v="White"/>
    <s v="11/7/2011"/>
    <s v="5/17/2016"/>
    <x v="12"/>
    <s v="Voluntarily Terminated"/>
    <s v="Production       "/>
    <s v="Webster Butler"/>
    <n v="39"/>
    <x v="2"/>
    <s v="Fully Meets"/>
    <x v="0"/>
    <x v="50"/>
    <n v="3"/>
    <n v="0"/>
    <s v="2/4/2016"/>
    <n v="0"/>
    <x v="7"/>
  </r>
  <r>
    <x v="0"/>
    <x v="90"/>
    <n v="10308"/>
    <n v="1"/>
    <x v="1"/>
    <n v="1"/>
    <x v="0"/>
    <x v="0"/>
    <n v="1"/>
    <n v="5"/>
    <n v="1"/>
    <n v="0"/>
    <n v="64057"/>
    <n v="0"/>
    <n v="19"/>
    <x v="0"/>
    <x v="0"/>
    <n v="2132"/>
    <d v="1989-10-18T00:00:00"/>
    <n v="35"/>
    <x v="0"/>
    <x v="1"/>
    <s v="Married"/>
    <s v="US Citizen"/>
    <s v="No"/>
    <s v="White"/>
    <s v="5/11/2015"/>
    <s v=""/>
    <x v="0"/>
    <s v="Active"/>
    <s v="Production       "/>
    <s v="Amy Dunn"/>
    <n v="11"/>
    <x v="1"/>
    <s v="PIP"/>
    <x v="1"/>
    <x v="51"/>
    <n v="5"/>
    <n v="0"/>
    <s v="1/3/2019"/>
    <n v="6"/>
    <x v="3"/>
  </r>
  <r>
    <x v="0"/>
    <x v="91"/>
    <n v="10309"/>
    <n v="0"/>
    <x v="0"/>
    <n v="0"/>
    <x v="0"/>
    <x v="0"/>
    <n v="1"/>
    <n v="3"/>
    <n v="1"/>
    <n v="0"/>
    <n v="53366"/>
    <n v="0"/>
    <n v="15"/>
    <x v="19"/>
    <x v="0"/>
    <n v="2138"/>
    <d v="1987-06-18T00:00:00"/>
    <n v="37"/>
    <x v="0"/>
    <x v="1"/>
    <s v="Single"/>
    <s v="US Citizen"/>
    <s v="No"/>
    <s v="White"/>
    <s v="3/30/2015"/>
    <s v=""/>
    <x v="0"/>
    <s v="Active"/>
    <s v="IT/IS"/>
    <s v="Peter Monroe"/>
    <n v="7"/>
    <x v="0"/>
    <s v="PIP"/>
    <x v="1"/>
    <x v="52"/>
    <n v="3"/>
    <n v="6"/>
    <s v="2/4/2019"/>
    <n v="3"/>
    <x v="4"/>
  </r>
  <r>
    <x v="0"/>
    <x v="92"/>
    <n v="10049"/>
    <n v="1"/>
    <x v="1"/>
    <n v="1"/>
    <x v="1"/>
    <x v="1"/>
    <n v="1"/>
    <n v="5"/>
    <n v="3"/>
    <n v="0"/>
    <n v="58530"/>
    <n v="0"/>
    <n v="19"/>
    <x v="0"/>
    <x v="0"/>
    <n v="2155"/>
    <d v="1981-03-16T00:00:00"/>
    <n v="43"/>
    <x v="1"/>
    <x v="0"/>
    <s v="Married"/>
    <s v="US Citizen"/>
    <s v="No"/>
    <s v="White"/>
    <s v="1/9/2012"/>
    <s v=""/>
    <x v="0"/>
    <s v="Active"/>
    <s v="Production       "/>
    <s v="Brannon Miller"/>
    <n v="12"/>
    <x v="2"/>
    <s v="Fully Meets"/>
    <x v="0"/>
    <x v="4"/>
    <n v="5"/>
    <n v="0"/>
    <s v="1/29/2019"/>
    <n v="0"/>
    <x v="5"/>
  </r>
  <r>
    <x v="1"/>
    <x v="93"/>
    <n v="10093"/>
    <n v="0"/>
    <x v="0"/>
    <n v="0"/>
    <x v="0"/>
    <x v="0"/>
    <n v="5"/>
    <n v="5"/>
    <n v="3"/>
    <n v="0"/>
    <n v="72609"/>
    <n v="1"/>
    <n v="20"/>
    <x v="2"/>
    <x v="0"/>
    <n v="2143"/>
    <d v="1981-10-01T00:00:00"/>
    <n v="43"/>
    <x v="0"/>
    <x v="0"/>
    <s v="Single"/>
    <s v="US Citizen"/>
    <s v="Yes"/>
    <s v="White"/>
    <s v="5/16/2011"/>
    <s v="6/24/2013"/>
    <x v="2"/>
    <s v="Voluntarily Terminated"/>
    <s v="Production       "/>
    <s v="Amy Dunn"/>
    <n v="11"/>
    <x v="2"/>
    <s v="Fully Meets"/>
    <x v="0"/>
    <x v="53"/>
    <n v="5"/>
    <n v="0"/>
    <s v="4/5/2013"/>
    <n v="0"/>
    <x v="11"/>
  </r>
  <r>
    <x v="1"/>
    <x v="94"/>
    <n v="10163"/>
    <n v="1"/>
    <x v="1"/>
    <n v="1"/>
    <x v="1"/>
    <x v="1"/>
    <n v="5"/>
    <n v="5"/>
    <n v="3"/>
    <n v="0"/>
    <n v="55965"/>
    <n v="1"/>
    <n v="20"/>
    <x v="2"/>
    <x v="0"/>
    <n v="2170"/>
    <d v="1983-11-08T00:00:00"/>
    <n v="41"/>
    <x v="1"/>
    <x v="0"/>
    <s v="Married"/>
    <s v="US Citizen"/>
    <s v="No"/>
    <s v="White"/>
    <s v="4/4/2011"/>
    <s v="1/9/2013"/>
    <x v="1"/>
    <s v="Voluntarily Terminated"/>
    <s v="Production       "/>
    <s v="Ketsia Liebig"/>
    <n v="19"/>
    <x v="2"/>
    <s v="Fully Meets"/>
    <x v="0"/>
    <x v="54"/>
    <n v="3"/>
    <n v="0"/>
    <s v="1/7/2012"/>
    <n v="0"/>
    <x v="16"/>
  </r>
  <r>
    <x v="1"/>
    <x v="95"/>
    <n v="10305"/>
    <n v="1"/>
    <x v="1"/>
    <n v="1"/>
    <x v="0"/>
    <x v="0"/>
    <n v="1"/>
    <n v="6"/>
    <n v="3"/>
    <n v="0"/>
    <n v="70187"/>
    <n v="1"/>
    <n v="3"/>
    <x v="11"/>
    <x v="0"/>
    <n v="2330"/>
    <d v="1975-07-07T00:00:00"/>
    <n v="49"/>
    <x v="0"/>
    <x v="0"/>
    <s v="Married"/>
    <s v="US Citizen"/>
    <s v="No"/>
    <s v="White"/>
    <s v="9/29/2014"/>
    <s v="8/19/2018"/>
    <x v="14"/>
    <s v="Terminated for Cause"/>
    <s v="Sales"/>
    <s v="Lynn Daneault"/>
    <n v="21"/>
    <x v="3"/>
    <s v="PIP"/>
    <x v="1"/>
    <x v="11"/>
    <n v="5"/>
    <n v="0"/>
    <s v="1/28/2019"/>
    <n v="4"/>
    <x v="10"/>
  </r>
  <r>
    <x v="0"/>
    <x v="96"/>
    <n v="10015"/>
    <n v="0"/>
    <x v="0"/>
    <n v="0"/>
    <x v="0"/>
    <x v="0"/>
    <n v="1"/>
    <n v="3"/>
    <n v="4"/>
    <n v="0"/>
    <n v="178000"/>
    <n v="0"/>
    <n v="12"/>
    <x v="20"/>
    <x v="0"/>
    <n v="1460"/>
    <d v="1980-07-05T00:00:00"/>
    <n v="44"/>
    <x v="0"/>
    <x v="0"/>
    <s v="Single"/>
    <s v="US Citizen"/>
    <s v="No"/>
    <s v="Black or African American"/>
    <s v="4/15/2011"/>
    <s v=""/>
    <x v="0"/>
    <s v="Active"/>
    <s v="IT/IS"/>
    <s v="Jennifer Zamora"/>
    <n v="5"/>
    <x v="1"/>
    <s v="Exceeds"/>
    <x v="0"/>
    <x v="4"/>
    <n v="5"/>
    <n v="5"/>
    <s v="1/7/2019"/>
    <n v="0"/>
    <x v="3"/>
  </r>
  <r>
    <x v="0"/>
    <x v="97"/>
    <n v="10080"/>
    <n v="1"/>
    <x v="1"/>
    <n v="1"/>
    <x v="1"/>
    <x v="1"/>
    <n v="1"/>
    <n v="1"/>
    <n v="3"/>
    <n v="0"/>
    <n v="99351"/>
    <n v="0"/>
    <n v="26"/>
    <x v="8"/>
    <x v="0"/>
    <n v="2050"/>
    <d v="1979-04-16T00:00:00"/>
    <n v="45"/>
    <x v="1"/>
    <x v="0"/>
    <s v="Married"/>
    <s v="US Citizen"/>
    <s v="No"/>
    <s v="White"/>
    <s v="1/5/2009"/>
    <s v=""/>
    <x v="0"/>
    <s v="Active"/>
    <s v="Admin Offices"/>
    <s v="Board of Directors"/>
    <n v="9"/>
    <x v="8"/>
    <s v="Fully Meets"/>
    <x v="0"/>
    <x v="4"/>
    <n v="3"/>
    <n v="2"/>
    <s v="2/8/2019"/>
    <n v="0"/>
    <x v="2"/>
  </r>
  <r>
    <x v="0"/>
    <x v="98"/>
    <n v="10258"/>
    <n v="0"/>
    <x v="0"/>
    <n v="0"/>
    <x v="0"/>
    <x v="0"/>
    <n v="1"/>
    <n v="6"/>
    <n v="3"/>
    <n v="0"/>
    <n v="67251"/>
    <n v="0"/>
    <n v="3"/>
    <x v="11"/>
    <x v="2"/>
    <n v="6050"/>
    <d v="1963-08-28T00:00:00"/>
    <n v="61"/>
    <x v="0"/>
    <x v="3"/>
    <s v="Single"/>
    <s v="US Citizen"/>
    <s v="No"/>
    <s v="Black or African American"/>
    <s v="9/6/2011"/>
    <s v=""/>
    <x v="0"/>
    <s v="Active"/>
    <s v="Sales"/>
    <s v="Lynn Daneault"/>
    <n v="21"/>
    <x v="6"/>
    <s v="Fully Meets"/>
    <x v="0"/>
    <x v="25"/>
    <n v="3"/>
    <n v="0"/>
    <s v="1/27/2019"/>
    <n v="2"/>
    <x v="10"/>
  </r>
  <r>
    <x v="0"/>
    <x v="99"/>
    <n v="10273"/>
    <n v="0"/>
    <x v="0"/>
    <n v="0"/>
    <x v="1"/>
    <x v="1"/>
    <n v="1"/>
    <n v="3"/>
    <n v="3"/>
    <n v="0"/>
    <n v="65707"/>
    <n v="0"/>
    <n v="14"/>
    <x v="4"/>
    <x v="2"/>
    <n v="6040"/>
    <d v="1968-07-06T00:00:00"/>
    <n v="56"/>
    <x v="1"/>
    <x v="2"/>
    <s v="Single"/>
    <s v="US Citizen"/>
    <s v="No"/>
    <s v="White"/>
    <s v="5/1/2010"/>
    <s v=""/>
    <x v="0"/>
    <s v="Active"/>
    <s v="IT/IS"/>
    <s v="Eric Dougall"/>
    <n v="6"/>
    <x v="0"/>
    <s v="Fully Meets"/>
    <x v="0"/>
    <x v="27"/>
    <n v="4"/>
    <n v="5"/>
    <s v="2/1/2019"/>
    <n v="0"/>
    <x v="0"/>
  </r>
  <r>
    <x v="0"/>
    <x v="100"/>
    <n v="10111"/>
    <n v="0"/>
    <x v="0"/>
    <n v="0"/>
    <x v="0"/>
    <x v="0"/>
    <n v="1"/>
    <n v="5"/>
    <n v="3"/>
    <n v="0"/>
    <n v="52249"/>
    <n v="0"/>
    <n v="19"/>
    <x v="0"/>
    <x v="0"/>
    <n v="1905"/>
    <d v="1985-09-15T00:00:00"/>
    <n v="39"/>
    <x v="0"/>
    <x v="1"/>
    <s v="Single"/>
    <s v="US Citizen"/>
    <s v="Yes"/>
    <s v="White"/>
    <s v="3/30/2015"/>
    <s v=""/>
    <x v="0"/>
    <s v="Active"/>
    <s v="Production       "/>
    <s v="David Stanley"/>
    <n v="14"/>
    <x v="3"/>
    <s v="Fully Meets"/>
    <x v="0"/>
    <x v="10"/>
    <n v="3"/>
    <n v="0"/>
    <s v="2/18/2019"/>
    <n v="0"/>
    <x v="14"/>
  </r>
  <r>
    <x v="0"/>
    <x v="101"/>
    <n v="10257"/>
    <n v="0"/>
    <x v="0"/>
    <n v="0"/>
    <x v="1"/>
    <x v="1"/>
    <n v="1"/>
    <n v="5"/>
    <n v="3"/>
    <n v="0"/>
    <n v="53171"/>
    <n v="0"/>
    <n v="19"/>
    <x v="0"/>
    <x v="0"/>
    <n v="2121"/>
    <d v="1983-12-02T00:00:00"/>
    <n v="41"/>
    <x v="1"/>
    <x v="0"/>
    <s v="Single"/>
    <s v="US Citizen"/>
    <s v="Yes"/>
    <s v="Black or African American"/>
    <s v="5/16/2011"/>
    <s v=""/>
    <x v="0"/>
    <s v="Active"/>
    <s v="Production       "/>
    <s v="Kelley Spirea"/>
    <n v="18"/>
    <x v="0"/>
    <s v="Fully Meets"/>
    <x v="0"/>
    <x v="7"/>
    <n v="4"/>
    <n v="0"/>
    <s v="2/26/2019"/>
    <n v="0"/>
    <x v="8"/>
  </r>
  <r>
    <x v="0"/>
    <x v="102"/>
    <n v="10159"/>
    <n v="1"/>
    <x v="1"/>
    <n v="1"/>
    <x v="1"/>
    <x v="1"/>
    <n v="1"/>
    <n v="5"/>
    <n v="3"/>
    <n v="0"/>
    <n v="51337"/>
    <n v="0"/>
    <n v="19"/>
    <x v="0"/>
    <x v="0"/>
    <n v="2145"/>
    <d v="1990-10-01T00:00:00"/>
    <n v="34"/>
    <x v="1"/>
    <x v="1"/>
    <s v="Married"/>
    <s v="US Citizen"/>
    <s v="No"/>
    <s v="Black or African American"/>
    <s v="3/30/2015"/>
    <s v=""/>
    <x v="0"/>
    <s v="Active"/>
    <s v="Production       "/>
    <s v="Michael Albert"/>
    <n v="22"/>
    <x v="0"/>
    <s v="Fully Meets"/>
    <x v="0"/>
    <x v="55"/>
    <n v="3"/>
    <n v="0"/>
    <s v="1/16/2019"/>
    <n v="0"/>
    <x v="5"/>
  </r>
  <r>
    <x v="1"/>
    <x v="103"/>
    <n v="10122"/>
    <n v="0"/>
    <x v="0"/>
    <n v="2"/>
    <x v="1"/>
    <x v="1"/>
    <n v="5"/>
    <n v="5"/>
    <n v="3"/>
    <n v="1"/>
    <n v="51505"/>
    <n v="1"/>
    <n v="19"/>
    <x v="0"/>
    <x v="0"/>
    <n v="2330"/>
    <d v="1970-05-15T00:00:00"/>
    <n v="54"/>
    <x v="1"/>
    <x v="2"/>
    <s v="Divorced"/>
    <s v="US Citizen"/>
    <s v="No"/>
    <s v="Black or African American"/>
    <s v="11/7/2011"/>
    <s v="11/15/2016"/>
    <x v="2"/>
    <s v="Voluntarily Terminated"/>
    <s v="Production       "/>
    <s v="Elijiah Gray"/>
    <n v="16"/>
    <x v="4"/>
    <s v="Fully Meets"/>
    <x v="0"/>
    <x v="56"/>
    <n v="4"/>
    <n v="0"/>
    <s v="4/29/2016"/>
    <n v="0"/>
    <x v="4"/>
  </r>
  <r>
    <x v="1"/>
    <x v="104"/>
    <n v="10142"/>
    <n v="0"/>
    <x v="0"/>
    <n v="4"/>
    <x v="1"/>
    <x v="1"/>
    <n v="4"/>
    <n v="6"/>
    <n v="3"/>
    <n v="0"/>
    <n v="59370"/>
    <n v="1"/>
    <n v="3"/>
    <x v="11"/>
    <x v="8"/>
    <n v="43050"/>
    <d v="1971-07-10T00:00:00"/>
    <n v="53"/>
    <x v="1"/>
    <x v="2"/>
    <s v="Widowed"/>
    <s v="US Citizen"/>
    <s v="No"/>
    <s v="Black or African American"/>
    <s v="7/7/2014"/>
    <s v="9/5/2015"/>
    <x v="6"/>
    <s v="Terminated for Cause"/>
    <s v="Sales"/>
    <s v="John Smith"/>
    <n v="17"/>
    <x v="6"/>
    <s v="Fully Meets"/>
    <x v="0"/>
    <x v="57"/>
    <n v="4"/>
    <n v="0"/>
    <s v="1/15/2014"/>
    <n v="0"/>
    <x v="10"/>
  </r>
  <r>
    <x v="1"/>
    <x v="105"/>
    <n v="10283"/>
    <n v="1"/>
    <x v="1"/>
    <n v="1"/>
    <x v="0"/>
    <x v="0"/>
    <n v="5"/>
    <n v="5"/>
    <n v="2"/>
    <n v="1"/>
    <n v="54933"/>
    <n v="1"/>
    <n v="19"/>
    <x v="0"/>
    <x v="0"/>
    <n v="2062"/>
    <d v="1974-08-09T00:00:00"/>
    <n v="50"/>
    <x v="0"/>
    <x v="2"/>
    <s v="Married"/>
    <s v="US Citizen"/>
    <s v="No"/>
    <s v="Black or African American"/>
    <s v="4/2/2012"/>
    <s v="6/25/2015"/>
    <x v="12"/>
    <s v="Voluntarily Terminated"/>
    <s v="Production       "/>
    <s v="Webster Butler"/>
    <n v="39"/>
    <x v="4"/>
    <s v="Needs Improvement"/>
    <x v="1"/>
    <x v="57"/>
    <n v="4"/>
    <n v="0"/>
    <s v="1/20/2015"/>
    <n v="3"/>
    <x v="3"/>
  </r>
  <r>
    <x v="0"/>
    <x v="106"/>
    <n v="10018"/>
    <n v="0"/>
    <x v="0"/>
    <n v="0"/>
    <x v="1"/>
    <x v="1"/>
    <n v="1"/>
    <n v="5"/>
    <n v="4"/>
    <n v="0"/>
    <n v="57815"/>
    <n v="0"/>
    <n v="19"/>
    <x v="0"/>
    <x v="0"/>
    <n v="2451"/>
    <d v="1980-05-08T00:00:00"/>
    <n v="44"/>
    <x v="1"/>
    <x v="0"/>
    <s v="Single"/>
    <s v="US Citizen"/>
    <s v="Yes"/>
    <s v="Two or more races"/>
    <s v="9/29/2014"/>
    <s v=""/>
    <x v="0"/>
    <s v="Active"/>
    <s v="Production       "/>
    <s v="Amy Dunn"/>
    <n v="11"/>
    <x v="1"/>
    <s v="Exceeds"/>
    <x v="0"/>
    <x v="58"/>
    <n v="4"/>
    <n v="0"/>
    <s v="2/7/2019"/>
    <n v="0"/>
    <x v="2"/>
  </r>
  <r>
    <x v="0"/>
    <x v="107"/>
    <n v="10255"/>
    <n v="0"/>
    <x v="0"/>
    <n v="0"/>
    <x v="1"/>
    <x v="1"/>
    <n v="1"/>
    <n v="6"/>
    <n v="3"/>
    <n v="0"/>
    <n v="61555"/>
    <n v="0"/>
    <n v="3"/>
    <x v="11"/>
    <x v="9"/>
    <n v="46204"/>
    <d v="1989-09-22T00:00:00"/>
    <n v="35"/>
    <x v="1"/>
    <x v="1"/>
    <s v="Single"/>
    <s v="US Citizen"/>
    <s v="No"/>
    <s v="White"/>
    <s v="2/16/2015"/>
    <s v=""/>
    <x v="0"/>
    <s v="Active"/>
    <s v="Sales"/>
    <s v="Lynn Daneault"/>
    <n v="21"/>
    <x v="1"/>
    <s v="Fully Meets"/>
    <x v="0"/>
    <x v="10"/>
    <n v="5"/>
    <n v="0"/>
    <s v="1/25/2019"/>
    <n v="0"/>
    <x v="11"/>
  </r>
  <r>
    <x v="1"/>
    <x v="108"/>
    <n v="10246"/>
    <n v="0"/>
    <x v="0"/>
    <n v="0"/>
    <x v="1"/>
    <x v="1"/>
    <n v="4"/>
    <n v="3"/>
    <n v="3"/>
    <n v="0"/>
    <n v="114800"/>
    <n v="1"/>
    <n v="8"/>
    <x v="6"/>
    <x v="0"/>
    <n v="2127"/>
    <d v="1971-10-23T00:00:00"/>
    <n v="53"/>
    <x v="1"/>
    <x v="2"/>
    <s v="Single"/>
    <s v="US Citizen"/>
    <s v="No"/>
    <s v="White"/>
    <s v="2/16/2015"/>
    <s v="3/15/2015"/>
    <x v="13"/>
    <s v="Terminated for Cause"/>
    <s v="IT/IS"/>
    <s v="Simon Roup"/>
    <n v="4"/>
    <x v="1"/>
    <s v="Fully Meets"/>
    <x v="0"/>
    <x v="0"/>
    <n v="4"/>
    <n v="4"/>
    <s v="1/20/2015"/>
    <n v="0"/>
    <x v="18"/>
  </r>
  <r>
    <x v="0"/>
    <x v="109"/>
    <n v="10228"/>
    <n v="1"/>
    <x v="1"/>
    <n v="1"/>
    <x v="0"/>
    <x v="0"/>
    <n v="1"/>
    <n v="3"/>
    <n v="3"/>
    <n v="0"/>
    <n v="74679"/>
    <n v="0"/>
    <n v="14"/>
    <x v="4"/>
    <x v="0"/>
    <n v="2135"/>
    <d v="1989-11-24T00:00:00"/>
    <n v="35"/>
    <x v="0"/>
    <x v="1"/>
    <s v="Married"/>
    <s v="US Citizen"/>
    <s v="Yes"/>
    <s v="White"/>
    <s v="3/30/2015"/>
    <s v=""/>
    <x v="0"/>
    <s v="Active"/>
    <s v="IT/IS"/>
    <s v="Peter Monroe"/>
    <n v="7"/>
    <x v="0"/>
    <s v="Fully Meets"/>
    <x v="0"/>
    <x v="25"/>
    <n v="5"/>
    <n v="7"/>
    <s v="1/10/2019"/>
    <n v="0"/>
    <x v="11"/>
  </r>
  <r>
    <x v="0"/>
    <x v="110"/>
    <n v="10243"/>
    <n v="0"/>
    <x v="0"/>
    <n v="0"/>
    <x v="1"/>
    <x v="1"/>
    <n v="1"/>
    <n v="5"/>
    <n v="3"/>
    <n v="0"/>
    <n v="53018"/>
    <n v="0"/>
    <n v="19"/>
    <x v="0"/>
    <x v="0"/>
    <n v="2451"/>
    <d v="1992-06-18T00:00:00"/>
    <n v="32"/>
    <x v="1"/>
    <x v="1"/>
    <s v="Single"/>
    <s v="US Citizen"/>
    <s v="Yes"/>
    <s v="White"/>
    <s v="11/11/2013"/>
    <s v=""/>
    <x v="0"/>
    <s v="Active"/>
    <s v="Production       "/>
    <s v="Ketsia Liebig"/>
    <n v="19"/>
    <x v="1"/>
    <s v="Fully Meets"/>
    <x v="0"/>
    <x v="25"/>
    <n v="5"/>
    <n v="0"/>
    <s v="2/18/2019"/>
    <n v="0"/>
    <x v="10"/>
  </r>
  <r>
    <x v="0"/>
    <x v="111"/>
    <n v="10031"/>
    <n v="0"/>
    <x v="0"/>
    <n v="2"/>
    <x v="0"/>
    <x v="0"/>
    <n v="1"/>
    <n v="5"/>
    <n v="4"/>
    <n v="1"/>
    <n v="59892"/>
    <n v="0"/>
    <n v="19"/>
    <x v="0"/>
    <x v="0"/>
    <n v="2108"/>
    <d v="1969-09-29T00:00:00"/>
    <n v="55"/>
    <x v="0"/>
    <x v="2"/>
    <s v="Divorced"/>
    <s v="US Citizen"/>
    <s v="No"/>
    <s v="Black or African American"/>
    <s v="7/11/2011"/>
    <s v=""/>
    <x v="0"/>
    <s v="Active"/>
    <s v="Production       "/>
    <s v="Brannon Miller"/>
    <n v="12"/>
    <x v="4"/>
    <s v="Exceeds"/>
    <x v="0"/>
    <x v="10"/>
    <n v="4"/>
    <n v="0"/>
    <s v="2/18/2019"/>
    <n v="0"/>
    <x v="0"/>
  </r>
  <r>
    <x v="1"/>
    <x v="112"/>
    <n v="10300"/>
    <n v="1"/>
    <x v="1"/>
    <n v="1"/>
    <x v="0"/>
    <x v="0"/>
    <n v="5"/>
    <n v="5"/>
    <n v="1"/>
    <n v="1"/>
    <n v="68898"/>
    <n v="1"/>
    <n v="20"/>
    <x v="2"/>
    <x v="0"/>
    <n v="2128"/>
    <d v="1964-10-12T00:00:00"/>
    <n v="60"/>
    <x v="0"/>
    <x v="3"/>
    <s v="Married"/>
    <s v="US Citizen"/>
    <s v="No"/>
    <s v="Black or African American"/>
    <s v="4/26/2010"/>
    <s v="5/30/2011"/>
    <x v="1"/>
    <s v="Voluntarily Terminated"/>
    <s v="Production       "/>
    <s v="Brannon Miller"/>
    <n v="12"/>
    <x v="4"/>
    <s v="PIP"/>
    <x v="1"/>
    <x v="24"/>
    <n v="3"/>
    <n v="0"/>
    <s v="3/6/2011"/>
    <n v="3"/>
    <x v="18"/>
  </r>
  <r>
    <x v="0"/>
    <x v="113"/>
    <n v="10101"/>
    <n v="0"/>
    <x v="0"/>
    <n v="3"/>
    <x v="1"/>
    <x v="1"/>
    <n v="1"/>
    <n v="3"/>
    <n v="3"/>
    <n v="0"/>
    <n v="61242"/>
    <n v="0"/>
    <n v="14"/>
    <x v="4"/>
    <x v="0"/>
    <n v="2472"/>
    <d v="1981-04-16T00:00:00"/>
    <n v="43"/>
    <x v="1"/>
    <x v="0"/>
    <s v="Separated"/>
    <s v="US Citizen"/>
    <s v="Yes"/>
    <s v="White"/>
    <s v="1/5/2015"/>
    <s v=""/>
    <x v="0"/>
    <s v="Active"/>
    <s v="IT/IS"/>
    <s v="Peter Monroe"/>
    <n v="7"/>
    <x v="3"/>
    <s v="Fully Meets"/>
    <x v="0"/>
    <x v="59"/>
    <n v="4"/>
    <n v="5"/>
    <s v="1/28/2019"/>
    <n v="0"/>
    <x v="17"/>
  </r>
  <r>
    <x v="0"/>
    <x v="114"/>
    <n v="10237"/>
    <n v="1"/>
    <x v="1"/>
    <n v="1"/>
    <x v="1"/>
    <x v="1"/>
    <n v="3"/>
    <n v="5"/>
    <n v="3"/>
    <n v="0"/>
    <n v="66825"/>
    <n v="0"/>
    <n v="20"/>
    <x v="2"/>
    <x v="0"/>
    <n v="1886"/>
    <d v="1986-05-25T00:00:00"/>
    <n v="38"/>
    <x v="1"/>
    <x v="1"/>
    <s v="Married"/>
    <s v="US Citizen"/>
    <s v="No"/>
    <s v="White"/>
    <s v="5/12/2014"/>
    <s v=""/>
    <x v="0"/>
    <s v="Active"/>
    <s v="Production       "/>
    <s v="David Stanley"/>
    <n v="14"/>
    <x v="0"/>
    <s v="Fully Meets"/>
    <x v="0"/>
    <x v="0"/>
    <n v="3"/>
    <n v="0"/>
    <s v="2/7/2019"/>
    <n v="0"/>
    <x v="11"/>
  </r>
  <r>
    <x v="0"/>
    <x v="115"/>
    <n v="10051"/>
    <n v="1"/>
    <x v="1"/>
    <n v="1"/>
    <x v="0"/>
    <x v="0"/>
    <n v="1"/>
    <n v="5"/>
    <n v="3"/>
    <n v="0"/>
    <n v="48285"/>
    <n v="0"/>
    <n v="19"/>
    <x v="0"/>
    <x v="0"/>
    <n v="2169"/>
    <d v="1979-05-21T00:00:00"/>
    <n v="45"/>
    <x v="0"/>
    <x v="0"/>
    <s v="Married"/>
    <s v="US Citizen"/>
    <s v="No"/>
    <s v="White"/>
    <s v="7/2/2012"/>
    <s v=""/>
    <x v="0"/>
    <s v="Active"/>
    <s v="Production       "/>
    <s v="David Stanley"/>
    <n v="14"/>
    <x v="0"/>
    <s v="Fully Meets"/>
    <x v="0"/>
    <x v="4"/>
    <n v="3"/>
    <n v="0"/>
    <s v="1/14/2019"/>
    <n v="0"/>
    <x v="4"/>
  </r>
  <r>
    <x v="0"/>
    <x v="116"/>
    <n v="10218"/>
    <n v="0"/>
    <x v="0"/>
    <n v="3"/>
    <x v="1"/>
    <x v="1"/>
    <n v="3"/>
    <n v="5"/>
    <n v="3"/>
    <n v="0"/>
    <n v="66149"/>
    <n v="0"/>
    <n v="20"/>
    <x v="2"/>
    <x v="0"/>
    <n v="1824"/>
    <d v="1983-12-08T00:00:00"/>
    <n v="41"/>
    <x v="1"/>
    <x v="0"/>
    <s v="Separated"/>
    <s v="US Citizen"/>
    <s v="No"/>
    <s v="American Indian or Alaska Native"/>
    <s v="9/30/2013"/>
    <s v=""/>
    <x v="0"/>
    <s v="Active"/>
    <s v="Production       "/>
    <s v="Kissy Sullivan"/>
    <n v="20"/>
    <x v="2"/>
    <s v="Fully Meets"/>
    <x v="0"/>
    <x v="9"/>
    <n v="5"/>
    <n v="0"/>
    <s v="2/21/2019"/>
    <n v="0"/>
    <x v="0"/>
  </r>
  <r>
    <x v="0"/>
    <x v="117"/>
    <n v="10256"/>
    <n v="1"/>
    <x v="1"/>
    <n v="1"/>
    <x v="1"/>
    <x v="1"/>
    <n v="3"/>
    <n v="5"/>
    <n v="3"/>
    <n v="0"/>
    <n v="49256"/>
    <n v="0"/>
    <n v="19"/>
    <x v="0"/>
    <x v="0"/>
    <n v="1864"/>
    <d v="1974-10-09T00:00:00"/>
    <n v="50"/>
    <x v="1"/>
    <x v="2"/>
    <s v="Married"/>
    <s v="US Citizen"/>
    <s v="No"/>
    <s v="Asian"/>
    <s v="8/19/2013"/>
    <s v=""/>
    <x v="0"/>
    <s v="Active"/>
    <s v="Production       "/>
    <s v="Kissy Sullivan"/>
    <n v="20"/>
    <x v="0"/>
    <s v="Fully Meets"/>
    <x v="0"/>
    <x v="28"/>
    <n v="5"/>
    <n v="0"/>
    <s v="2/15/2019"/>
    <n v="0"/>
    <x v="2"/>
  </r>
  <r>
    <x v="0"/>
    <x v="118"/>
    <n v="10098"/>
    <n v="0"/>
    <x v="0"/>
    <n v="2"/>
    <x v="0"/>
    <x v="0"/>
    <n v="1"/>
    <n v="5"/>
    <n v="3"/>
    <n v="0"/>
    <n v="62957"/>
    <n v="0"/>
    <n v="18"/>
    <x v="9"/>
    <x v="0"/>
    <n v="1752"/>
    <d v="1981-07-11T00:00:00"/>
    <n v="43"/>
    <x v="0"/>
    <x v="0"/>
    <s v="Divorced"/>
    <s v="US Citizen"/>
    <s v="No"/>
    <s v="White"/>
    <s v="6/2/2015"/>
    <s v=""/>
    <x v="0"/>
    <s v="Active"/>
    <s v="Production       "/>
    <s v="Janet King"/>
    <n v="2"/>
    <x v="3"/>
    <s v="Fully Meets"/>
    <x v="0"/>
    <x v="60"/>
    <n v="3"/>
    <n v="0"/>
    <s v="1/4/2019"/>
    <n v="0"/>
    <x v="4"/>
  </r>
  <r>
    <x v="1"/>
    <x v="119"/>
    <n v="10059"/>
    <n v="0"/>
    <x v="0"/>
    <n v="2"/>
    <x v="1"/>
    <x v="1"/>
    <n v="5"/>
    <n v="5"/>
    <n v="3"/>
    <n v="0"/>
    <n v="63813"/>
    <n v="1"/>
    <n v="19"/>
    <x v="0"/>
    <x v="0"/>
    <n v="2176"/>
    <d v="1983-05-21T00:00:00"/>
    <n v="41"/>
    <x v="1"/>
    <x v="0"/>
    <s v="Divorced"/>
    <s v="US Citizen"/>
    <s v="No"/>
    <s v="White"/>
    <s v="2/21/2011"/>
    <s v="1/11/2014"/>
    <x v="11"/>
    <s v="Voluntarily Terminated"/>
    <s v="Production       "/>
    <s v="Kelley Spirea"/>
    <n v="18"/>
    <x v="6"/>
    <s v="Fully Meets"/>
    <x v="0"/>
    <x v="4"/>
    <n v="5"/>
    <n v="0"/>
    <s v="6/3/2013"/>
    <n v="0"/>
    <x v="1"/>
  </r>
  <r>
    <x v="0"/>
    <x v="120"/>
    <n v="10234"/>
    <n v="1"/>
    <x v="1"/>
    <n v="1"/>
    <x v="0"/>
    <x v="0"/>
    <n v="1"/>
    <n v="3"/>
    <n v="3"/>
    <n v="0"/>
    <n v="99020"/>
    <n v="0"/>
    <n v="4"/>
    <x v="17"/>
    <x v="0"/>
    <n v="2134"/>
    <d v="1989-06-30T00:00:00"/>
    <n v="35"/>
    <x v="0"/>
    <x v="1"/>
    <s v="Married"/>
    <s v="US Citizen"/>
    <s v="No"/>
    <s v="Black or African American"/>
    <s v="4/20/2017"/>
    <s v=""/>
    <x v="0"/>
    <s v="Active"/>
    <s v="IT/IS"/>
    <s v="Brian Champaigne"/>
    <n v="13"/>
    <x v="1"/>
    <s v="Fully Meets"/>
    <x v="0"/>
    <x v="7"/>
    <n v="5"/>
    <n v="5"/>
    <s v="1/28/2019"/>
    <n v="0"/>
    <x v="12"/>
  </r>
  <r>
    <x v="1"/>
    <x v="121"/>
    <n v="10109"/>
    <n v="0"/>
    <x v="0"/>
    <n v="0"/>
    <x v="0"/>
    <x v="0"/>
    <n v="5"/>
    <n v="6"/>
    <n v="3"/>
    <n v="0"/>
    <n v="71707"/>
    <n v="1"/>
    <n v="3"/>
    <x v="11"/>
    <x v="10"/>
    <n v="37129"/>
    <d v="1969-02-09T00:00:00"/>
    <n v="55"/>
    <x v="0"/>
    <x v="2"/>
    <s v="Single"/>
    <s v="US Citizen"/>
    <s v="No"/>
    <s v="Two or more races"/>
    <s v="3/7/2012"/>
    <s v="10/31/2014"/>
    <x v="10"/>
    <s v="Voluntarily Terminated"/>
    <s v="Sales"/>
    <s v="John Smith"/>
    <n v="17"/>
    <x v="0"/>
    <s v="Fully Meets"/>
    <x v="0"/>
    <x v="10"/>
    <n v="5"/>
    <n v="0"/>
    <s v="2/1/2013"/>
    <n v="0"/>
    <x v="11"/>
  </r>
  <r>
    <x v="0"/>
    <x v="122"/>
    <n v="10125"/>
    <n v="1"/>
    <x v="1"/>
    <n v="1"/>
    <x v="1"/>
    <x v="1"/>
    <n v="1"/>
    <n v="5"/>
    <n v="3"/>
    <n v="0"/>
    <n v="54828"/>
    <n v="0"/>
    <n v="19"/>
    <x v="0"/>
    <x v="0"/>
    <n v="2127"/>
    <d v="1977-03-23T00:00:00"/>
    <n v="47"/>
    <x v="1"/>
    <x v="0"/>
    <s v="Married"/>
    <s v="US Citizen"/>
    <s v="No"/>
    <s v="White"/>
    <s v="11/28/2011"/>
    <s v=""/>
    <x v="0"/>
    <s v="Active"/>
    <s v="Production       "/>
    <s v="Michael Albert"/>
    <n v="22"/>
    <x v="2"/>
    <s v="Fully Meets"/>
    <x v="0"/>
    <x v="7"/>
    <n v="4"/>
    <n v="0"/>
    <s v="2/22/2019"/>
    <n v="0"/>
    <x v="13"/>
  </r>
  <r>
    <x v="0"/>
    <x v="123"/>
    <n v="10074"/>
    <n v="0"/>
    <x v="0"/>
    <n v="0"/>
    <x v="0"/>
    <x v="0"/>
    <n v="1"/>
    <n v="5"/>
    <n v="3"/>
    <n v="0"/>
    <n v="64246"/>
    <n v="0"/>
    <n v="20"/>
    <x v="2"/>
    <x v="0"/>
    <n v="2155"/>
    <d v="1988-08-10T00:00:00"/>
    <n v="36"/>
    <x v="0"/>
    <x v="1"/>
    <s v="Single"/>
    <s v="US Citizen"/>
    <s v="Yes"/>
    <s v="White"/>
    <s v="11/11/2013"/>
    <s v=""/>
    <x v="0"/>
    <s v="Active"/>
    <s v="Production       "/>
    <s v="Kelley Spirea"/>
    <n v="18"/>
    <x v="0"/>
    <s v="Fully Meets"/>
    <x v="0"/>
    <x v="4"/>
    <n v="3"/>
    <n v="0"/>
    <s v="1/8/2019"/>
    <n v="0"/>
    <x v="11"/>
  </r>
  <r>
    <x v="1"/>
    <x v="124"/>
    <n v="10097"/>
    <n v="0"/>
    <x v="0"/>
    <n v="0"/>
    <x v="1"/>
    <x v="1"/>
    <n v="5"/>
    <n v="5"/>
    <n v="3"/>
    <n v="0"/>
    <n v="52177"/>
    <n v="1"/>
    <n v="19"/>
    <x v="0"/>
    <x v="0"/>
    <n v="2324"/>
    <d v="1952-08-18T00:00:00"/>
    <n v="72"/>
    <x v="1"/>
    <x v="3"/>
    <s v="Single"/>
    <s v="US Citizen"/>
    <s v="No"/>
    <s v="White"/>
    <s v="1/9/2012"/>
    <s v="12/15/2015"/>
    <x v="9"/>
    <s v="Voluntarily Terminated"/>
    <s v="Production       "/>
    <s v="Webster Butler"/>
    <n v="39"/>
    <x v="6"/>
    <s v="Fully Meets"/>
    <x v="0"/>
    <x v="61"/>
    <n v="4"/>
    <n v="0"/>
    <s v="5/2/2015"/>
    <n v="0"/>
    <x v="12"/>
  </r>
  <r>
    <x v="0"/>
    <x v="125"/>
    <n v="10007"/>
    <n v="1"/>
    <x v="1"/>
    <n v="1"/>
    <x v="1"/>
    <x v="1"/>
    <n v="1"/>
    <n v="5"/>
    <n v="4"/>
    <n v="0"/>
    <n v="62065"/>
    <n v="0"/>
    <n v="19"/>
    <x v="0"/>
    <x v="0"/>
    <n v="1886"/>
    <d v="1974-05-02T00:00:00"/>
    <n v="50"/>
    <x v="1"/>
    <x v="2"/>
    <s v="Married"/>
    <s v="US Citizen"/>
    <s v="No"/>
    <s v="White"/>
    <s v="5/12/2014"/>
    <s v=""/>
    <x v="0"/>
    <s v="Active"/>
    <s v="Production       "/>
    <s v="Amy Dunn"/>
    <n v="11"/>
    <x v="6"/>
    <s v="Exceeds"/>
    <x v="0"/>
    <x v="53"/>
    <n v="4"/>
    <n v="0"/>
    <s v="2/15/2019"/>
    <n v="0"/>
    <x v="14"/>
  </r>
  <r>
    <x v="0"/>
    <x v="126"/>
    <n v="10129"/>
    <n v="0"/>
    <x v="0"/>
    <n v="0"/>
    <x v="0"/>
    <x v="0"/>
    <n v="1"/>
    <n v="5"/>
    <n v="3"/>
    <n v="0"/>
    <n v="46998"/>
    <n v="0"/>
    <n v="19"/>
    <x v="0"/>
    <x v="0"/>
    <n v="2149"/>
    <d v="1984-01-04T00:00:00"/>
    <n v="40"/>
    <x v="0"/>
    <x v="0"/>
    <s v="Single"/>
    <s v="US Citizen"/>
    <s v="No"/>
    <s v="White"/>
    <s v="8/13/2012"/>
    <s v=""/>
    <x v="0"/>
    <s v="Active"/>
    <s v="Production       "/>
    <s v="Ketsia Liebig"/>
    <n v="19"/>
    <x v="2"/>
    <s v="Fully Meets"/>
    <x v="0"/>
    <x v="62"/>
    <n v="4"/>
    <n v="0"/>
    <s v="2/11/2019"/>
    <n v="0"/>
    <x v="0"/>
  </r>
  <r>
    <x v="1"/>
    <x v="127"/>
    <n v="10075"/>
    <n v="0"/>
    <x v="0"/>
    <n v="0"/>
    <x v="1"/>
    <x v="1"/>
    <n v="5"/>
    <n v="5"/>
    <n v="3"/>
    <n v="0"/>
    <n v="68099"/>
    <n v="1"/>
    <n v="20"/>
    <x v="2"/>
    <x v="0"/>
    <n v="2021"/>
    <d v="1972-08-27T00:00:00"/>
    <n v="52"/>
    <x v="1"/>
    <x v="2"/>
    <s v="Single"/>
    <s v="US Citizen"/>
    <s v="No"/>
    <s v="White"/>
    <s v="1/10/2011"/>
    <s v="6/18/2013"/>
    <x v="2"/>
    <s v="Voluntarily Terminated"/>
    <s v="Production       "/>
    <s v="Kelley Spirea"/>
    <n v="18"/>
    <x v="6"/>
    <s v="Fully Meets"/>
    <x v="0"/>
    <x v="4"/>
    <n v="3"/>
    <n v="0"/>
    <s v="1/30/2013"/>
    <n v="0"/>
    <x v="3"/>
  </r>
  <r>
    <x v="0"/>
    <x v="128"/>
    <n v="10167"/>
    <n v="1"/>
    <x v="1"/>
    <n v="1"/>
    <x v="0"/>
    <x v="0"/>
    <n v="1"/>
    <n v="6"/>
    <n v="3"/>
    <n v="0"/>
    <n v="70545"/>
    <n v="0"/>
    <n v="3"/>
    <x v="11"/>
    <x v="11"/>
    <n v="3062"/>
    <d v="1988-09-14T00:00:00"/>
    <n v="36"/>
    <x v="0"/>
    <x v="1"/>
    <s v="Married"/>
    <s v="US Citizen"/>
    <s v="No"/>
    <s v="American Indian or Alaska Native"/>
    <s v="8/18/2014"/>
    <s v=""/>
    <x v="0"/>
    <s v="Active"/>
    <s v="Sales"/>
    <s v="John Smith"/>
    <n v="17"/>
    <x v="1"/>
    <s v="Fully Meets"/>
    <x v="0"/>
    <x v="63"/>
    <n v="5"/>
    <n v="0"/>
    <s v="1/30/2019"/>
    <n v="0"/>
    <x v="9"/>
  </r>
  <r>
    <x v="1"/>
    <x v="129"/>
    <n v="10195"/>
    <n v="1"/>
    <x v="1"/>
    <n v="1"/>
    <x v="1"/>
    <x v="1"/>
    <n v="5"/>
    <n v="5"/>
    <n v="3"/>
    <n v="0"/>
    <n v="63478"/>
    <n v="1"/>
    <n v="20"/>
    <x v="2"/>
    <x v="0"/>
    <n v="2445"/>
    <d v="1984-02-16T00:00:00"/>
    <n v="40"/>
    <x v="1"/>
    <x v="0"/>
    <s v="Married"/>
    <s v="Non-Citizen"/>
    <s v="No"/>
    <s v="White"/>
    <s v="8/15/2011"/>
    <s v="4/7/2012"/>
    <x v="10"/>
    <s v="Voluntarily Terminated"/>
    <s v="Production       "/>
    <s v="Michael Albert"/>
    <n v="30"/>
    <x v="1"/>
    <s v="Fully Meets"/>
    <x v="0"/>
    <x v="64"/>
    <n v="5"/>
    <n v="0"/>
    <s v="3/5/2012"/>
    <n v="0"/>
    <x v="7"/>
  </r>
  <r>
    <x v="0"/>
    <x v="130"/>
    <n v="10112"/>
    <n v="0"/>
    <x v="0"/>
    <n v="0"/>
    <x v="1"/>
    <x v="1"/>
    <n v="1"/>
    <n v="3"/>
    <n v="3"/>
    <n v="0"/>
    <n v="97999"/>
    <n v="0"/>
    <n v="8"/>
    <x v="6"/>
    <x v="0"/>
    <n v="2493"/>
    <d v="1984-02-21T00:00:00"/>
    <n v="40"/>
    <x v="1"/>
    <x v="0"/>
    <s v="Single"/>
    <s v="US Citizen"/>
    <s v="No"/>
    <s v="White"/>
    <s v="3/30/2015"/>
    <s v=""/>
    <x v="0"/>
    <s v="Active"/>
    <s v="IT/IS"/>
    <s v="Simon Roup"/>
    <n v="4"/>
    <x v="1"/>
    <s v="Fully Meets"/>
    <x v="0"/>
    <x v="65"/>
    <n v="5"/>
    <n v="6"/>
    <s v="1/3/2019"/>
    <n v="0"/>
    <x v="6"/>
  </r>
  <r>
    <x v="0"/>
    <x v="131"/>
    <n v="10272"/>
    <n v="1"/>
    <x v="1"/>
    <n v="1"/>
    <x v="1"/>
    <x v="1"/>
    <n v="1"/>
    <n v="6"/>
    <n v="3"/>
    <n v="0"/>
    <n v="180000"/>
    <n v="0"/>
    <n v="11"/>
    <x v="21"/>
    <x v="12"/>
    <n v="2908"/>
    <d v="1966-03-17T00:00:00"/>
    <n v="58"/>
    <x v="1"/>
    <x v="2"/>
    <s v="Married"/>
    <s v="US Citizen"/>
    <s v="No"/>
    <s v="White"/>
    <s v="5/5/2014"/>
    <s v=""/>
    <x v="0"/>
    <s v="Active"/>
    <s v="Sales"/>
    <s v="Janet King"/>
    <n v="2"/>
    <x v="0"/>
    <s v="Fully Meets"/>
    <x v="0"/>
    <x v="10"/>
    <n v="4"/>
    <n v="0"/>
    <s v="1/21/2019"/>
    <n v="0"/>
    <x v="5"/>
  </r>
  <r>
    <x v="1"/>
    <x v="132"/>
    <n v="10182"/>
    <n v="1"/>
    <x v="1"/>
    <n v="1"/>
    <x v="1"/>
    <x v="1"/>
    <n v="1"/>
    <n v="1"/>
    <n v="3"/>
    <n v="0"/>
    <n v="49920"/>
    <n v="1"/>
    <n v="2"/>
    <x v="22"/>
    <x v="0"/>
    <n v="2170"/>
    <d v="1985-09-16T00:00:00"/>
    <n v="39"/>
    <x v="1"/>
    <x v="1"/>
    <s v="Married"/>
    <s v="US Citizen"/>
    <s v="No"/>
    <s v="Black or African American"/>
    <s v="2/16/2015"/>
    <s v="4/15/2015"/>
    <x v="13"/>
    <s v="Terminated for Cause"/>
    <s v="Admin Offices"/>
    <s v="Brandon R. LeBlanc"/>
    <n v="1"/>
    <x v="1"/>
    <s v="Fully Meets"/>
    <x v="0"/>
    <x v="66"/>
    <n v="3"/>
    <n v="4"/>
    <s v="4/15/2015"/>
    <n v="0"/>
    <x v="16"/>
  </r>
  <r>
    <x v="0"/>
    <x v="133"/>
    <n v="10248"/>
    <n v="0"/>
    <x v="0"/>
    <n v="0"/>
    <x v="1"/>
    <x v="1"/>
    <n v="1"/>
    <n v="5"/>
    <n v="3"/>
    <n v="0"/>
    <n v="55425"/>
    <n v="0"/>
    <n v="19"/>
    <x v="0"/>
    <x v="0"/>
    <n v="2176"/>
    <d v="1986-06-10T00:00:00"/>
    <n v="38"/>
    <x v="1"/>
    <x v="1"/>
    <s v="Single"/>
    <s v="US Citizen"/>
    <s v="No"/>
    <s v="White"/>
    <s v="2/20/2012"/>
    <s v=""/>
    <x v="0"/>
    <s v="Active"/>
    <s v="Production       "/>
    <s v="Ketsia Liebig"/>
    <n v="19"/>
    <x v="0"/>
    <s v="Fully Meets"/>
    <x v="0"/>
    <x v="12"/>
    <n v="4"/>
    <n v="0"/>
    <s v="1/7/2019"/>
    <n v="0"/>
    <x v="6"/>
  </r>
  <r>
    <x v="0"/>
    <x v="134"/>
    <n v="10201"/>
    <n v="0"/>
    <x v="0"/>
    <n v="0"/>
    <x v="1"/>
    <x v="1"/>
    <n v="2"/>
    <n v="5"/>
    <n v="3"/>
    <n v="0"/>
    <n v="69340"/>
    <n v="0"/>
    <n v="20"/>
    <x v="2"/>
    <x v="0"/>
    <n v="2021"/>
    <d v="1984-03-11T00:00:00"/>
    <n v="40"/>
    <x v="1"/>
    <x v="0"/>
    <s v="Single"/>
    <s v="US Citizen"/>
    <s v="No"/>
    <s v="White"/>
    <s v="6/6/2016"/>
    <s v=""/>
    <x v="0"/>
    <s v="Active"/>
    <s v="Production       "/>
    <s v="Elijiah Gray"/>
    <n v="16"/>
    <x v="0"/>
    <s v="Fully Meets"/>
    <x v="0"/>
    <x v="24"/>
    <n v="5"/>
    <n v="0"/>
    <s v="1/18/2019"/>
    <n v="0"/>
    <x v="6"/>
  </r>
  <r>
    <x v="0"/>
    <x v="135"/>
    <n v="10214"/>
    <n v="0"/>
    <x v="0"/>
    <n v="3"/>
    <x v="1"/>
    <x v="1"/>
    <n v="2"/>
    <n v="5"/>
    <n v="3"/>
    <n v="0"/>
    <n v="64995"/>
    <n v="0"/>
    <n v="20"/>
    <x v="2"/>
    <x v="0"/>
    <n v="2351"/>
    <d v="1992-05-07T00:00:00"/>
    <n v="32"/>
    <x v="1"/>
    <x v="1"/>
    <s v="Separated"/>
    <s v="US Citizen"/>
    <s v="No"/>
    <s v="White"/>
    <s v="6/5/2015"/>
    <s v=""/>
    <x v="0"/>
    <s v="Active"/>
    <s v="Production       "/>
    <s v="Webster Butler"/>
    <m/>
    <x v="1"/>
    <s v="Fully Meets"/>
    <x v="0"/>
    <x v="10"/>
    <n v="3"/>
    <n v="0"/>
    <s v="2/14/2019"/>
    <n v="0"/>
    <x v="16"/>
  </r>
  <r>
    <x v="1"/>
    <x v="136"/>
    <n v="10160"/>
    <n v="0"/>
    <x v="0"/>
    <n v="2"/>
    <x v="1"/>
    <x v="1"/>
    <n v="5"/>
    <n v="5"/>
    <n v="3"/>
    <n v="0"/>
    <n v="68182"/>
    <n v="1"/>
    <n v="20"/>
    <x v="2"/>
    <x v="0"/>
    <n v="1742"/>
    <d v="1976-09-22T00:00:00"/>
    <n v="48"/>
    <x v="1"/>
    <x v="0"/>
    <s v="Divorced"/>
    <s v="US Citizen"/>
    <s v="No"/>
    <s v="White"/>
    <s v="2/21/2011"/>
    <s v="4/1/2013"/>
    <x v="5"/>
    <s v="Voluntarily Terminated"/>
    <s v="Production       "/>
    <s v="Amy Dunn"/>
    <n v="11"/>
    <x v="2"/>
    <s v="Fully Meets"/>
    <x v="0"/>
    <x v="67"/>
    <n v="3"/>
    <n v="0"/>
    <s v="2/1/2013"/>
    <n v="0"/>
    <x v="19"/>
  </r>
  <r>
    <x v="1"/>
    <x v="137"/>
    <n v="10289"/>
    <n v="1"/>
    <x v="1"/>
    <n v="1"/>
    <x v="0"/>
    <x v="0"/>
    <n v="5"/>
    <n v="5"/>
    <n v="2"/>
    <n v="0"/>
    <n v="83082"/>
    <n v="1"/>
    <n v="18"/>
    <x v="9"/>
    <x v="0"/>
    <n v="2128"/>
    <d v="1976-11-15T00:00:00"/>
    <n v="48"/>
    <x v="0"/>
    <x v="0"/>
    <s v="Married"/>
    <s v="US Citizen"/>
    <s v="No"/>
    <s v="Asian"/>
    <s v="2/21/2011"/>
    <s v="9/24/2012"/>
    <x v="5"/>
    <s v="Voluntarily Terminated"/>
    <s v="Production       "/>
    <s v="Janet King"/>
    <n v="2"/>
    <x v="1"/>
    <s v="Needs Improvement"/>
    <x v="1"/>
    <x v="68"/>
    <n v="2"/>
    <n v="0"/>
    <s v="4/12/2012"/>
    <n v="3"/>
    <x v="6"/>
  </r>
  <r>
    <x v="0"/>
    <x v="138"/>
    <n v="10139"/>
    <n v="0"/>
    <x v="0"/>
    <n v="0"/>
    <x v="1"/>
    <x v="1"/>
    <n v="1"/>
    <n v="5"/>
    <n v="3"/>
    <n v="0"/>
    <n v="51908"/>
    <n v="0"/>
    <n v="19"/>
    <x v="0"/>
    <x v="0"/>
    <n v="1775"/>
    <d v="1991-01-28T00:00:00"/>
    <n v="33"/>
    <x v="1"/>
    <x v="1"/>
    <s v="Single"/>
    <s v="US Citizen"/>
    <s v="No"/>
    <s v="White"/>
    <s v="8/19/2013"/>
    <s v=""/>
    <x v="0"/>
    <s v="Active"/>
    <s v="Production       "/>
    <s v="Brannon Miller"/>
    <n v="12"/>
    <x v="1"/>
    <s v="Fully Meets"/>
    <x v="0"/>
    <x v="69"/>
    <n v="3"/>
    <n v="0"/>
    <s v="1/14/2019"/>
    <n v="0"/>
    <x v="15"/>
  </r>
  <r>
    <x v="0"/>
    <x v="139"/>
    <n v="10227"/>
    <n v="0"/>
    <x v="0"/>
    <n v="0"/>
    <x v="1"/>
    <x v="1"/>
    <n v="1"/>
    <n v="5"/>
    <n v="3"/>
    <n v="0"/>
    <n v="61242"/>
    <n v="0"/>
    <n v="19"/>
    <x v="0"/>
    <x v="0"/>
    <n v="2081"/>
    <d v="1972-09-11T00:00:00"/>
    <n v="52"/>
    <x v="1"/>
    <x v="2"/>
    <s v="Single"/>
    <s v="US Citizen"/>
    <s v="No"/>
    <s v="Black or African American"/>
    <s v="11/5/2012"/>
    <s v=""/>
    <x v="0"/>
    <s v="Active"/>
    <s v="Production       "/>
    <s v="David Stanley"/>
    <n v="14"/>
    <x v="0"/>
    <s v="Fully Meets"/>
    <x v="0"/>
    <x v="28"/>
    <n v="3"/>
    <n v="0"/>
    <s v="1/17/2019"/>
    <n v="0"/>
    <x v="10"/>
  </r>
  <r>
    <x v="0"/>
    <x v="140"/>
    <n v="10236"/>
    <n v="0"/>
    <x v="0"/>
    <n v="2"/>
    <x v="1"/>
    <x v="1"/>
    <n v="1"/>
    <n v="5"/>
    <n v="3"/>
    <n v="0"/>
    <n v="45069"/>
    <n v="0"/>
    <n v="19"/>
    <x v="0"/>
    <x v="0"/>
    <n v="1778"/>
    <d v="1966-03-22T00:00:00"/>
    <n v="58"/>
    <x v="1"/>
    <x v="2"/>
    <s v="Divorced"/>
    <s v="US Citizen"/>
    <s v="No"/>
    <s v="White"/>
    <s v="9/30/2013"/>
    <s v=""/>
    <x v="0"/>
    <s v="Active"/>
    <s v="Production       "/>
    <s v="Kissy Sullivan"/>
    <n v="20"/>
    <x v="3"/>
    <s v="Fully Meets"/>
    <x v="0"/>
    <x v="25"/>
    <n v="5"/>
    <n v="0"/>
    <s v="2/22/2019"/>
    <n v="0"/>
    <x v="10"/>
  </r>
  <r>
    <x v="0"/>
    <x v="141"/>
    <n v="10009"/>
    <n v="0"/>
    <x v="0"/>
    <n v="2"/>
    <x v="1"/>
    <x v="1"/>
    <n v="1"/>
    <n v="5"/>
    <n v="4"/>
    <n v="0"/>
    <n v="60724"/>
    <n v="0"/>
    <n v="20"/>
    <x v="2"/>
    <x v="0"/>
    <n v="1821"/>
    <d v="1986-11-06T00:00:00"/>
    <n v="38"/>
    <x v="1"/>
    <x v="1"/>
    <s v="Divorced"/>
    <s v="US Citizen"/>
    <s v="No"/>
    <s v="American Indian or Alaska Native"/>
    <s v="7/5/2011"/>
    <s v=""/>
    <x v="0"/>
    <s v="Active"/>
    <s v="Production       "/>
    <s v="Ketsia Liebig"/>
    <n v="19"/>
    <x v="0"/>
    <s v="Exceeds"/>
    <x v="0"/>
    <x v="0"/>
    <n v="4"/>
    <n v="0"/>
    <s v="2/25/2019"/>
    <n v="0"/>
    <x v="17"/>
  </r>
  <r>
    <x v="0"/>
    <x v="142"/>
    <n v="10060"/>
    <n v="0"/>
    <x v="0"/>
    <n v="3"/>
    <x v="1"/>
    <x v="1"/>
    <n v="1"/>
    <n v="5"/>
    <n v="3"/>
    <n v="0"/>
    <n v="60436"/>
    <n v="0"/>
    <n v="19"/>
    <x v="0"/>
    <x v="0"/>
    <n v="2109"/>
    <d v="1964-04-13T00:00:00"/>
    <n v="60"/>
    <x v="1"/>
    <x v="3"/>
    <s v="Separated"/>
    <s v="US Citizen"/>
    <s v="No"/>
    <s v="White"/>
    <s v="1/6/2014"/>
    <s v=""/>
    <x v="0"/>
    <s v="Active"/>
    <s v="Production       "/>
    <s v="Kelley Spirea"/>
    <n v="18"/>
    <x v="0"/>
    <s v="Fully Meets"/>
    <x v="0"/>
    <x v="4"/>
    <n v="5"/>
    <n v="0"/>
    <s v="1/21/2019"/>
    <n v="0"/>
    <x v="9"/>
  </r>
  <r>
    <x v="1"/>
    <x v="143"/>
    <n v="10034"/>
    <n v="1"/>
    <x v="1"/>
    <n v="1"/>
    <x v="0"/>
    <x v="0"/>
    <n v="5"/>
    <n v="5"/>
    <n v="4"/>
    <n v="0"/>
    <n v="46837"/>
    <n v="1"/>
    <n v="19"/>
    <x v="0"/>
    <x v="0"/>
    <n v="2445"/>
    <d v="1959-08-19T00:00:00"/>
    <n v="65"/>
    <x v="0"/>
    <x v="3"/>
    <s v="Married"/>
    <s v="US Citizen"/>
    <s v="No"/>
    <s v="White"/>
    <s v="11/7/2011"/>
    <s v="4/29/2018"/>
    <x v="11"/>
    <s v="Voluntarily Terminated"/>
    <s v="Production       "/>
    <s v="Michael Albert"/>
    <n v="22"/>
    <x v="6"/>
    <s v="Exceeds"/>
    <x v="0"/>
    <x v="27"/>
    <n v="4"/>
    <n v="0"/>
    <s v="2/14/2018"/>
    <n v="0"/>
    <x v="9"/>
  </r>
  <r>
    <x v="0"/>
    <x v="144"/>
    <n v="10156"/>
    <n v="1"/>
    <x v="1"/>
    <n v="1"/>
    <x v="1"/>
    <x v="1"/>
    <n v="3"/>
    <n v="3"/>
    <n v="3"/>
    <n v="0"/>
    <n v="105700"/>
    <n v="0"/>
    <n v="8"/>
    <x v="6"/>
    <x v="0"/>
    <n v="2301"/>
    <d v="1986-11-07T00:00:00"/>
    <n v="38"/>
    <x v="1"/>
    <x v="1"/>
    <s v="Married"/>
    <s v="US Citizen"/>
    <s v="No"/>
    <s v="Asian"/>
    <s v="1/5/2015"/>
    <s v=""/>
    <x v="0"/>
    <s v="Active"/>
    <s v="IT/IS"/>
    <s v="Simon Roup"/>
    <n v="4"/>
    <x v="1"/>
    <s v="Fully Meets"/>
    <x v="0"/>
    <x v="70"/>
    <n v="3"/>
    <n v="5"/>
    <s v="2/11/2019"/>
    <n v="0"/>
    <x v="4"/>
  </r>
  <r>
    <x v="0"/>
    <x v="145"/>
    <n v="10036"/>
    <n v="0"/>
    <x v="0"/>
    <n v="0"/>
    <x v="1"/>
    <x v="1"/>
    <n v="1"/>
    <n v="5"/>
    <n v="4"/>
    <n v="0"/>
    <n v="63322"/>
    <n v="0"/>
    <n v="20"/>
    <x v="2"/>
    <x v="0"/>
    <n v="2128"/>
    <d v="1969-09-08T00:00:00"/>
    <n v="55"/>
    <x v="1"/>
    <x v="2"/>
    <s v="Single"/>
    <s v="US Citizen"/>
    <s v="No"/>
    <s v="White"/>
    <s v="7/7/2014"/>
    <s v=""/>
    <x v="0"/>
    <s v="Active"/>
    <s v="Production       "/>
    <s v="Brannon Miller"/>
    <n v="12"/>
    <x v="0"/>
    <s v="Exceeds"/>
    <x v="0"/>
    <x v="25"/>
    <n v="3"/>
    <n v="0"/>
    <s v="1/11/2019"/>
    <n v="0"/>
    <x v="0"/>
  </r>
  <r>
    <x v="1"/>
    <x v="146"/>
    <n v="10138"/>
    <n v="1"/>
    <x v="1"/>
    <n v="1"/>
    <x v="1"/>
    <x v="1"/>
    <n v="5"/>
    <n v="5"/>
    <n v="3"/>
    <n v="0"/>
    <n v="61154"/>
    <n v="1"/>
    <n v="19"/>
    <x v="0"/>
    <x v="0"/>
    <n v="2446"/>
    <d v="1986-04-17T00:00:00"/>
    <n v="38"/>
    <x v="1"/>
    <x v="1"/>
    <s v="Married"/>
    <s v="US Citizen"/>
    <s v="No"/>
    <s v="Black or African American"/>
    <s v="1/10/2011"/>
    <s v="4/1/2016"/>
    <x v="5"/>
    <s v="Voluntarily Terminated"/>
    <s v="Production       "/>
    <s v="Elijiah Gray"/>
    <n v="16"/>
    <x v="6"/>
    <s v="Fully Meets"/>
    <x v="0"/>
    <x v="49"/>
    <n v="4"/>
    <n v="0"/>
    <s v="2/3/2016"/>
    <n v="0"/>
    <x v="6"/>
  </r>
  <r>
    <x v="1"/>
    <x v="147"/>
    <n v="10244"/>
    <n v="0"/>
    <x v="0"/>
    <n v="0"/>
    <x v="1"/>
    <x v="1"/>
    <n v="5"/>
    <n v="6"/>
    <n v="3"/>
    <n v="0"/>
    <n v="68999"/>
    <n v="1"/>
    <n v="21"/>
    <x v="16"/>
    <x v="13"/>
    <n v="19444"/>
    <d v="1989-11-11T00:00:00"/>
    <n v="35"/>
    <x v="1"/>
    <x v="1"/>
    <s v="Single"/>
    <s v="US Citizen"/>
    <s v="No"/>
    <s v="White"/>
    <s v="11/7/2011"/>
    <s v="4/24/2014"/>
    <x v="15"/>
    <s v="Voluntarily Terminated"/>
    <s v="Sales"/>
    <s v="Debra Houlihan"/>
    <n v="15"/>
    <x v="2"/>
    <s v="Fully Meets"/>
    <x v="0"/>
    <x v="10"/>
    <n v="5"/>
    <n v="0"/>
    <s v="3/30/2013"/>
    <n v="0"/>
    <x v="4"/>
  </r>
  <r>
    <x v="0"/>
    <x v="148"/>
    <n v="10192"/>
    <n v="0"/>
    <x v="0"/>
    <n v="0"/>
    <x v="0"/>
    <x v="0"/>
    <n v="1"/>
    <n v="5"/>
    <n v="3"/>
    <n v="0"/>
    <n v="50482"/>
    <n v="0"/>
    <n v="19"/>
    <x v="0"/>
    <x v="0"/>
    <n v="1887"/>
    <d v="1976-01-19T00:00:00"/>
    <n v="48"/>
    <x v="0"/>
    <x v="0"/>
    <s v="Single"/>
    <s v="US Citizen"/>
    <s v="No"/>
    <s v="White"/>
    <s v="9/30/2013"/>
    <s v=""/>
    <x v="0"/>
    <s v="Active"/>
    <s v="Production       "/>
    <s v="Michael Albert"/>
    <n v="22"/>
    <x v="1"/>
    <s v="Fully Meets"/>
    <x v="0"/>
    <x v="71"/>
    <n v="4"/>
    <n v="0"/>
    <s v="1/23/2019"/>
    <n v="0"/>
    <x v="18"/>
  </r>
  <r>
    <x v="0"/>
    <x v="149"/>
    <n v="10231"/>
    <n v="0"/>
    <x v="0"/>
    <n v="0"/>
    <x v="0"/>
    <x v="0"/>
    <n v="1"/>
    <n v="6"/>
    <n v="3"/>
    <n v="0"/>
    <n v="65310"/>
    <n v="0"/>
    <n v="3"/>
    <x v="11"/>
    <x v="14"/>
    <n v="80820"/>
    <d v="1979-11-27T00:00:00"/>
    <n v="45"/>
    <x v="0"/>
    <x v="0"/>
    <s v="Single"/>
    <s v="US Citizen"/>
    <s v="No"/>
    <s v="White"/>
    <s v="8/19/2013"/>
    <s v=""/>
    <x v="0"/>
    <s v="Active"/>
    <s v="Sales"/>
    <s v="Lynn Daneault"/>
    <n v="21"/>
    <x v="1"/>
    <s v="Fully Meets"/>
    <x v="0"/>
    <x v="25"/>
    <n v="5"/>
    <n v="0"/>
    <s v="1/22/2019"/>
    <n v="0"/>
    <x v="13"/>
  </r>
  <r>
    <x v="0"/>
    <x v="150"/>
    <n v="10089"/>
    <n v="1"/>
    <x v="1"/>
    <n v="1"/>
    <x v="1"/>
    <x v="1"/>
    <n v="1"/>
    <n v="2"/>
    <n v="3"/>
    <n v="0"/>
    <n v="250000"/>
    <n v="0"/>
    <n v="16"/>
    <x v="23"/>
    <x v="0"/>
    <n v="1902"/>
    <d v="1954-09-21T00:00:00"/>
    <n v="70"/>
    <x v="1"/>
    <x v="3"/>
    <s v="Married"/>
    <s v="US Citizen"/>
    <s v="Yes"/>
    <s v="White"/>
    <s v="7/2/2012"/>
    <s v=""/>
    <x v="0"/>
    <s v="Active"/>
    <s v="Executive Office"/>
    <s v="Board of Directors"/>
    <n v="9"/>
    <x v="1"/>
    <s v="Fully Meets"/>
    <x v="0"/>
    <x v="72"/>
    <n v="3"/>
    <n v="0"/>
    <s v="1/17/2019"/>
    <n v="0"/>
    <x v="18"/>
  </r>
  <r>
    <x v="1"/>
    <x v="151"/>
    <n v="10166"/>
    <n v="1"/>
    <x v="1"/>
    <n v="1"/>
    <x v="1"/>
    <x v="1"/>
    <n v="5"/>
    <n v="5"/>
    <n v="3"/>
    <n v="0"/>
    <n v="54005"/>
    <n v="1"/>
    <n v="19"/>
    <x v="0"/>
    <x v="0"/>
    <n v="2170"/>
    <d v="1973-12-08T00:00:00"/>
    <n v="51"/>
    <x v="1"/>
    <x v="2"/>
    <s v="Married"/>
    <s v="US Citizen"/>
    <s v="No"/>
    <s v="White"/>
    <s v="9/26/2011"/>
    <s v="6/4/2015"/>
    <x v="11"/>
    <s v="Voluntarily Terminated"/>
    <s v="Production       "/>
    <s v="Webster Butler"/>
    <n v="39"/>
    <x v="2"/>
    <s v="Fully Meets"/>
    <x v="0"/>
    <x v="63"/>
    <n v="5"/>
    <n v="0"/>
    <s v="3/1/2015"/>
    <n v="0"/>
    <x v="7"/>
  </r>
  <r>
    <x v="1"/>
    <x v="152"/>
    <n v="10170"/>
    <n v="1"/>
    <x v="1"/>
    <n v="1"/>
    <x v="1"/>
    <x v="1"/>
    <n v="5"/>
    <n v="5"/>
    <n v="3"/>
    <n v="0"/>
    <n v="45433"/>
    <n v="1"/>
    <n v="19"/>
    <x v="0"/>
    <x v="0"/>
    <n v="2127"/>
    <d v="1970-10-08T00:00:00"/>
    <n v="54"/>
    <x v="1"/>
    <x v="2"/>
    <s v="Married"/>
    <s v="US Citizen"/>
    <s v="No"/>
    <s v="White"/>
    <s v="9/26/2011"/>
    <s v="1/9/2014"/>
    <x v="11"/>
    <s v="Voluntarily Terminated"/>
    <s v="Production       "/>
    <s v="Amy Dunn"/>
    <n v="11"/>
    <x v="2"/>
    <s v="Fully Meets"/>
    <x v="0"/>
    <x v="73"/>
    <n v="4"/>
    <n v="0"/>
    <s v="1/30/2013"/>
    <n v="0"/>
    <x v="16"/>
  </r>
  <r>
    <x v="0"/>
    <x v="153"/>
    <n v="10208"/>
    <n v="0"/>
    <x v="0"/>
    <n v="0"/>
    <x v="0"/>
    <x v="0"/>
    <n v="1"/>
    <n v="5"/>
    <n v="3"/>
    <n v="0"/>
    <n v="46654"/>
    <n v="0"/>
    <n v="19"/>
    <x v="0"/>
    <x v="0"/>
    <n v="1721"/>
    <d v="1977-11-10T00:00:00"/>
    <n v="47"/>
    <x v="0"/>
    <x v="0"/>
    <s v="Single"/>
    <s v="US Citizen"/>
    <s v="No"/>
    <s v="Black or African American"/>
    <s v="2/17/2014"/>
    <s v=""/>
    <x v="0"/>
    <s v="Active"/>
    <s v="Production       "/>
    <s v="Ketsia Liebig"/>
    <n v="19"/>
    <x v="0"/>
    <s v="Fully Meets"/>
    <x v="0"/>
    <x v="34"/>
    <n v="3"/>
    <n v="0"/>
    <s v="2/6/2019"/>
    <n v="0"/>
    <x v="2"/>
  </r>
  <r>
    <x v="0"/>
    <x v="154"/>
    <n v="10176"/>
    <n v="1"/>
    <x v="1"/>
    <n v="1"/>
    <x v="0"/>
    <x v="0"/>
    <n v="1"/>
    <n v="5"/>
    <n v="3"/>
    <n v="0"/>
    <n v="63973"/>
    <n v="0"/>
    <n v="19"/>
    <x v="0"/>
    <x v="0"/>
    <n v="1801"/>
    <d v="1980-02-02T00:00:00"/>
    <n v="44"/>
    <x v="0"/>
    <x v="0"/>
    <s v="Married"/>
    <s v="US Citizen"/>
    <s v="No"/>
    <s v="Asian"/>
    <s v="1/10/2011"/>
    <s v=""/>
    <x v="0"/>
    <s v="Active"/>
    <s v="Production       "/>
    <s v="Brannon Miller"/>
    <n v="12"/>
    <x v="1"/>
    <s v="Fully Meets"/>
    <x v="0"/>
    <x v="74"/>
    <n v="3"/>
    <n v="0"/>
    <s v="1/21/2019"/>
    <n v="0"/>
    <x v="1"/>
  </r>
  <r>
    <x v="0"/>
    <x v="155"/>
    <n v="10165"/>
    <n v="0"/>
    <x v="0"/>
    <n v="0"/>
    <x v="0"/>
    <x v="0"/>
    <n v="1"/>
    <n v="6"/>
    <n v="3"/>
    <n v="1"/>
    <n v="71339"/>
    <n v="0"/>
    <n v="3"/>
    <x v="11"/>
    <x v="15"/>
    <n v="10171"/>
    <d v="1969-02-24T00:00:00"/>
    <n v="55"/>
    <x v="0"/>
    <x v="2"/>
    <s v="Single"/>
    <s v="US Citizen"/>
    <s v="Yes"/>
    <s v="Black or African American"/>
    <s v="3/7/2011"/>
    <s v=""/>
    <x v="0"/>
    <s v="Active"/>
    <s v="Sales"/>
    <s v="John Smith"/>
    <n v="17"/>
    <x v="4"/>
    <s v="Fully Meets"/>
    <x v="0"/>
    <x v="75"/>
    <n v="5"/>
    <n v="0"/>
    <s v="1/17/2019"/>
    <n v="0"/>
    <x v="11"/>
  </r>
  <r>
    <x v="0"/>
    <x v="156"/>
    <n v="10113"/>
    <n v="1"/>
    <x v="1"/>
    <n v="1"/>
    <x v="0"/>
    <x v="0"/>
    <n v="3"/>
    <n v="3"/>
    <n v="3"/>
    <n v="0"/>
    <n v="93206"/>
    <n v="0"/>
    <n v="28"/>
    <x v="15"/>
    <x v="0"/>
    <n v="2169"/>
    <d v="1986-04-23T00:00:00"/>
    <n v="38"/>
    <x v="0"/>
    <x v="1"/>
    <s v="Married"/>
    <s v="US Citizen"/>
    <s v="No"/>
    <s v="White"/>
    <s v="11/10/2014"/>
    <s v=""/>
    <x v="0"/>
    <s v="Active"/>
    <s v="IT/IS"/>
    <s v="Peter Monroe"/>
    <n v="7"/>
    <x v="3"/>
    <s v="Fully Meets"/>
    <x v="0"/>
    <x v="6"/>
    <n v="5"/>
    <n v="6"/>
    <s v="1/7/2019"/>
    <n v="0"/>
    <x v="10"/>
  </r>
  <r>
    <x v="1"/>
    <x v="157"/>
    <n v="10092"/>
    <n v="1"/>
    <x v="1"/>
    <n v="1"/>
    <x v="0"/>
    <x v="0"/>
    <n v="4"/>
    <n v="5"/>
    <n v="3"/>
    <n v="0"/>
    <n v="82758"/>
    <n v="1"/>
    <n v="18"/>
    <x v="9"/>
    <x v="0"/>
    <n v="1890"/>
    <d v="1972-07-01T00:00:00"/>
    <n v="52"/>
    <x v="0"/>
    <x v="2"/>
    <s v="Married"/>
    <s v="US Citizen"/>
    <s v="No"/>
    <s v="White"/>
    <s v="1/10/2011"/>
    <s v="12/12/2015"/>
    <x v="6"/>
    <s v="Terminated for Cause"/>
    <s v="Production       "/>
    <s v="Janet King"/>
    <n v="2"/>
    <x v="3"/>
    <s v="Fully Meets"/>
    <x v="0"/>
    <x v="76"/>
    <n v="4"/>
    <n v="0"/>
    <s v="2/15/2015"/>
    <n v="0"/>
    <x v="9"/>
  </r>
  <r>
    <x v="1"/>
    <x v="158"/>
    <n v="10106"/>
    <n v="0"/>
    <x v="0"/>
    <n v="2"/>
    <x v="1"/>
    <x v="1"/>
    <n v="5"/>
    <n v="5"/>
    <n v="3"/>
    <n v="0"/>
    <n v="66074"/>
    <n v="1"/>
    <n v="20"/>
    <x v="2"/>
    <x v="0"/>
    <n v="2090"/>
    <d v="1979-07-25T00:00:00"/>
    <n v="45"/>
    <x v="1"/>
    <x v="0"/>
    <s v="Divorced"/>
    <s v="US Citizen"/>
    <s v="No"/>
    <s v="Asian"/>
    <s v="1/7/2013"/>
    <s v="3/31/2014"/>
    <x v="4"/>
    <s v="Voluntarily Terminated"/>
    <s v="Production       "/>
    <s v="David Stanley"/>
    <n v="14"/>
    <x v="1"/>
    <s v="Fully Meets"/>
    <x v="0"/>
    <x v="46"/>
    <n v="3"/>
    <n v="0"/>
    <s v="2/20/2014"/>
    <n v="0"/>
    <x v="11"/>
  </r>
  <r>
    <x v="0"/>
    <x v="159"/>
    <n v="10052"/>
    <n v="1"/>
    <x v="1"/>
    <n v="1"/>
    <x v="0"/>
    <x v="0"/>
    <n v="1"/>
    <n v="5"/>
    <n v="3"/>
    <n v="0"/>
    <n v="46120"/>
    <n v="0"/>
    <n v="19"/>
    <x v="0"/>
    <x v="0"/>
    <n v="2048"/>
    <d v="1986-12-09T00:00:00"/>
    <n v="38"/>
    <x v="0"/>
    <x v="1"/>
    <s v="Married"/>
    <s v="US Citizen"/>
    <s v="No"/>
    <s v="White"/>
    <s v="7/9/2012"/>
    <s v=""/>
    <x v="0"/>
    <s v="Active"/>
    <s v="Production       "/>
    <s v="David Stanley"/>
    <n v="14"/>
    <x v="0"/>
    <s v="Fully Meets"/>
    <x v="0"/>
    <x v="4"/>
    <n v="5"/>
    <n v="0"/>
    <s v="2/4/2019"/>
    <n v="0"/>
    <x v="13"/>
  </r>
  <r>
    <x v="0"/>
    <x v="160"/>
    <n v="10038"/>
    <n v="0"/>
    <x v="0"/>
    <n v="2"/>
    <x v="0"/>
    <x v="0"/>
    <n v="1"/>
    <n v="1"/>
    <n v="3"/>
    <n v="0"/>
    <n v="64520"/>
    <n v="0"/>
    <n v="1"/>
    <x v="10"/>
    <x v="0"/>
    <n v="1460"/>
    <d v="1984-04-26T00:00:00"/>
    <n v="40"/>
    <x v="0"/>
    <x v="0"/>
    <s v="Divorced"/>
    <s v="US Citizen"/>
    <s v="No"/>
    <s v="Black or African American"/>
    <s v="1/6/2014"/>
    <s v=""/>
    <x v="0"/>
    <s v="Active"/>
    <s v="Admin Offices"/>
    <s v="Brandon R. LeBlanc"/>
    <n v="1"/>
    <x v="7"/>
    <s v="Fully Meets"/>
    <x v="0"/>
    <x v="4"/>
    <n v="4"/>
    <n v="4"/>
    <s v="1/17/2019"/>
    <n v="0"/>
    <x v="2"/>
  </r>
  <r>
    <x v="1"/>
    <x v="161"/>
    <n v="10249"/>
    <n v="1"/>
    <x v="1"/>
    <n v="1"/>
    <x v="0"/>
    <x v="0"/>
    <n v="5"/>
    <n v="5"/>
    <n v="3"/>
    <n v="0"/>
    <n v="61962"/>
    <n v="1"/>
    <n v="20"/>
    <x v="2"/>
    <x v="0"/>
    <n v="2126"/>
    <d v="1984-05-09T00:00:00"/>
    <n v="40"/>
    <x v="0"/>
    <x v="0"/>
    <s v="Married"/>
    <s v="US Citizen"/>
    <s v="No"/>
    <s v="White"/>
    <s v="4/2/2012"/>
    <s v="4/15/2013"/>
    <x v="11"/>
    <s v="Voluntarily Terminated"/>
    <s v="Production       "/>
    <s v="Kissy Sullivan"/>
    <n v="20"/>
    <x v="2"/>
    <s v="Fully Meets"/>
    <x v="0"/>
    <x v="77"/>
    <n v="3"/>
    <n v="0"/>
    <s v="2/20/2013"/>
    <n v="0"/>
    <x v="11"/>
  </r>
  <r>
    <x v="0"/>
    <x v="162"/>
    <n v="10232"/>
    <n v="0"/>
    <x v="0"/>
    <n v="0"/>
    <x v="1"/>
    <x v="1"/>
    <n v="1"/>
    <n v="3"/>
    <n v="3"/>
    <n v="0"/>
    <n v="81584"/>
    <n v="0"/>
    <n v="22"/>
    <x v="24"/>
    <x v="0"/>
    <n v="1886"/>
    <d v="1987-06-14T00:00:00"/>
    <n v="37"/>
    <x v="1"/>
    <x v="1"/>
    <s v="Single"/>
    <s v="US Citizen"/>
    <s v="No"/>
    <s v="Asian"/>
    <s v="10/2/2016"/>
    <s v=""/>
    <x v="0"/>
    <s v="Active"/>
    <s v="IT/IS"/>
    <s v="Brian Champaigne"/>
    <n v="13"/>
    <x v="1"/>
    <s v="Fully Meets"/>
    <x v="0"/>
    <x v="28"/>
    <n v="5"/>
    <n v="7"/>
    <s v="1/8/2019"/>
    <n v="0"/>
    <x v="4"/>
  </r>
  <r>
    <x v="1"/>
    <x v="163"/>
    <n v="10087"/>
    <n v="0"/>
    <x v="0"/>
    <n v="0"/>
    <x v="1"/>
    <x v="1"/>
    <n v="5"/>
    <n v="5"/>
    <n v="3"/>
    <n v="0"/>
    <n v="63676"/>
    <n v="1"/>
    <n v="19"/>
    <x v="0"/>
    <x v="0"/>
    <n v="1810"/>
    <d v="1979-01-17T00:00:00"/>
    <n v="45"/>
    <x v="1"/>
    <x v="0"/>
    <s v="Single"/>
    <s v="US Citizen"/>
    <s v="No"/>
    <s v="Asian"/>
    <s v="9/26/2011"/>
    <s v="8/19/2018"/>
    <x v="3"/>
    <s v="Voluntarily Terminated"/>
    <s v="Production       "/>
    <s v="Kissy Sullivan"/>
    <n v="20"/>
    <x v="6"/>
    <s v="Fully Meets"/>
    <x v="0"/>
    <x v="78"/>
    <n v="3"/>
    <n v="0"/>
    <s v="7/2/2017"/>
    <n v="0"/>
    <x v="1"/>
  </r>
  <r>
    <x v="0"/>
    <x v="164"/>
    <n v="10134"/>
    <n v="1"/>
    <x v="1"/>
    <n v="1"/>
    <x v="0"/>
    <x v="0"/>
    <n v="1"/>
    <n v="1"/>
    <n v="3"/>
    <n v="0"/>
    <n v="93046"/>
    <n v="0"/>
    <n v="23"/>
    <x v="25"/>
    <x v="0"/>
    <n v="1460"/>
    <d v="1984-06-10T00:00:00"/>
    <n v="40"/>
    <x v="0"/>
    <x v="0"/>
    <s v="Married"/>
    <s v="US Citizen"/>
    <s v="No"/>
    <s v="White"/>
    <s v="1/5/2016"/>
    <s v=""/>
    <x v="0"/>
    <s v="Active"/>
    <s v="Admin Offices"/>
    <s v="Janet King"/>
    <n v="2"/>
    <x v="6"/>
    <s v="Fully Meets"/>
    <x v="0"/>
    <x v="28"/>
    <n v="4"/>
    <n v="0"/>
    <s v="1/28/2019"/>
    <n v="0"/>
    <x v="11"/>
  </r>
  <r>
    <x v="0"/>
    <x v="165"/>
    <n v="10251"/>
    <n v="1"/>
    <x v="1"/>
    <n v="1"/>
    <x v="0"/>
    <x v="0"/>
    <n v="1"/>
    <n v="5"/>
    <n v="3"/>
    <n v="0"/>
    <n v="64738"/>
    <n v="0"/>
    <n v="19"/>
    <x v="0"/>
    <x v="0"/>
    <n v="1776"/>
    <d v="1982-09-02T00:00:00"/>
    <n v="42"/>
    <x v="0"/>
    <x v="0"/>
    <s v="Married"/>
    <s v="US Citizen"/>
    <s v="No"/>
    <s v="Asian"/>
    <s v="5/14/2012"/>
    <s v=""/>
    <x v="0"/>
    <s v="Active"/>
    <s v="Production       "/>
    <s v="Elijiah Gray"/>
    <n v="16"/>
    <x v="2"/>
    <s v="Fully Meets"/>
    <x v="0"/>
    <x v="28"/>
    <n v="3"/>
    <n v="0"/>
    <s v="2/22/2019"/>
    <n v="0"/>
    <x v="18"/>
  </r>
  <r>
    <x v="0"/>
    <x v="166"/>
    <n v="10103"/>
    <n v="0"/>
    <x v="0"/>
    <n v="3"/>
    <x v="0"/>
    <x v="0"/>
    <n v="1"/>
    <n v="6"/>
    <n v="3"/>
    <n v="0"/>
    <n v="70468"/>
    <n v="0"/>
    <n v="3"/>
    <x v="11"/>
    <x v="16"/>
    <n v="84111"/>
    <d v="1988-12-27T00:00:00"/>
    <n v="36"/>
    <x v="0"/>
    <x v="1"/>
    <s v="Separated"/>
    <s v="US Citizen"/>
    <s v="No"/>
    <s v="Black or African American"/>
    <s v="4/30/2012"/>
    <s v=""/>
    <x v="0"/>
    <s v="Active"/>
    <s v="Sales"/>
    <s v="John Smith"/>
    <n v="17"/>
    <x v="7"/>
    <s v="Fully Meets"/>
    <x v="0"/>
    <x v="79"/>
    <n v="3"/>
    <n v="0"/>
    <s v="1/29/2019"/>
    <n v="0"/>
    <x v="7"/>
  </r>
  <r>
    <x v="0"/>
    <x v="167"/>
    <n v="10017"/>
    <n v="1"/>
    <x v="1"/>
    <n v="1"/>
    <x v="1"/>
    <x v="1"/>
    <n v="1"/>
    <n v="5"/>
    <n v="4"/>
    <n v="0"/>
    <n v="77915"/>
    <n v="0"/>
    <n v="18"/>
    <x v="9"/>
    <x v="0"/>
    <n v="2110"/>
    <d v="1981-10-26T00:00:00"/>
    <n v="43"/>
    <x v="1"/>
    <x v="0"/>
    <s v="Married"/>
    <s v="US Citizen"/>
    <s v="No"/>
    <s v="White"/>
    <s v="9/30/2013"/>
    <s v=""/>
    <x v="0"/>
    <s v="Active"/>
    <s v="Production       "/>
    <s v="Janet King"/>
    <n v="2"/>
    <x v="7"/>
    <s v="Exceeds"/>
    <x v="0"/>
    <x v="28"/>
    <n v="3"/>
    <n v="0"/>
    <s v="1/21/2019"/>
    <n v="0"/>
    <x v="17"/>
  </r>
  <r>
    <x v="1"/>
    <x v="168"/>
    <n v="10186"/>
    <n v="1"/>
    <x v="1"/>
    <n v="1"/>
    <x v="1"/>
    <x v="1"/>
    <n v="5"/>
    <n v="5"/>
    <n v="3"/>
    <n v="0"/>
    <n v="52624"/>
    <n v="1"/>
    <n v="19"/>
    <x v="0"/>
    <x v="0"/>
    <n v="1886"/>
    <d v="1981-03-26T00:00:00"/>
    <n v="43"/>
    <x v="1"/>
    <x v="0"/>
    <s v="Married"/>
    <s v="US Citizen"/>
    <s v="No"/>
    <s v="White"/>
    <s v="7/5/2011"/>
    <s v="9/26/2018"/>
    <x v="5"/>
    <s v="Voluntarily Terminated"/>
    <s v="Production       "/>
    <s v="Michael Albert"/>
    <n v="22"/>
    <x v="1"/>
    <s v="Fully Meets"/>
    <x v="0"/>
    <x v="80"/>
    <n v="4"/>
    <n v="0"/>
    <s v="3/2/2018"/>
    <n v="0"/>
    <x v="7"/>
  </r>
  <r>
    <x v="0"/>
    <x v="169"/>
    <n v="10137"/>
    <n v="1"/>
    <x v="1"/>
    <n v="1"/>
    <x v="0"/>
    <x v="0"/>
    <n v="3"/>
    <n v="5"/>
    <n v="3"/>
    <n v="0"/>
    <n v="63450"/>
    <n v="0"/>
    <n v="20"/>
    <x v="2"/>
    <x v="0"/>
    <n v="1770"/>
    <d v="1979-03-19T00:00:00"/>
    <n v="45"/>
    <x v="0"/>
    <x v="0"/>
    <s v="Married"/>
    <s v="US Citizen"/>
    <s v="No"/>
    <s v="White"/>
    <s v="7/8/2013"/>
    <s v=""/>
    <x v="0"/>
    <s v="Active"/>
    <s v="Production       "/>
    <s v="Kelley Spirea"/>
    <n v="18"/>
    <x v="0"/>
    <s v="Fully Meets"/>
    <x v="0"/>
    <x v="49"/>
    <n v="3"/>
    <n v="0"/>
    <s v="2/18/2019"/>
    <n v="0"/>
    <x v="10"/>
  </r>
  <r>
    <x v="0"/>
    <x v="170"/>
    <n v="10008"/>
    <n v="0"/>
    <x v="0"/>
    <n v="0"/>
    <x v="1"/>
    <x v="1"/>
    <n v="1"/>
    <n v="3"/>
    <n v="4"/>
    <n v="1"/>
    <n v="51777"/>
    <n v="0"/>
    <n v="14"/>
    <x v="4"/>
    <x v="2"/>
    <n v="6070"/>
    <d v="1988-10-05T00:00:00"/>
    <n v="36"/>
    <x v="1"/>
    <x v="1"/>
    <s v="Single"/>
    <s v="US Citizen"/>
    <s v="Yes"/>
    <s v="Black or African American"/>
    <s v="1/21/2011"/>
    <s v=""/>
    <x v="0"/>
    <s v="Active"/>
    <s v="IT/IS"/>
    <s v="Eric Dougall"/>
    <n v="6"/>
    <x v="4"/>
    <s v="Exceeds"/>
    <x v="0"/>
    <x v="61"/>
    <n v="4"/>
    <n v="5"/>
    <s v="1/25/2019"/>
    <n v="0"/>
    <x v="15"/>
  </r>
  <r>
    <x v="1"/>
    <x v="171"/>
    <n v="10096"/>
    <n v="0"/>
    <x v="0"/>
    <n v="4"/>
    <x v="1"/>
    <x v="1"/>
    <n v="5"/>
    <n v="5"/>
    <n v="3"/>
    <n v="0"/>
    <n v="67237"/>
    <n v="1"/>
    <n v="20"/>
    <x v="2"/>
    <x v="0"/>
    <n v="2122"/>
    <d v="1976-12-26T00:00:00"/>
    <n v="48"/>
    <x v="1"/>
    <x v="0"/>
    <s v="Widowed"/>
    <s v="US Citizen"/>
    <s v="No"/>
    <s v="White"/>
    <s v="7/8/2013"/>
    <s v="9/15/2016"/>
    <x v="11"/>
    <s v="Voluntarily Terminated"/>
    <s v="Production       "/>
    <s v="Michael Albert"/>
    <n v="22"/>
    <x v="0"/>
    <s v="Fully Meets"/>
    <x v="0"/>
    <x v="81"/>
    <n v="4"/>
    <n v="0"/>
    <s v="6/10/2016"/>
    <n v="0"/>
    <x v="3"/>
  </r>
  <r>
    <x v="0"/>
    <x v="172"/>
    <n v="10035"/>
    <n v="0"/>
    <x v="0"/>
    <n v="0"/>
    <x v="1"/>
    <x v="1"/>
    <n v="1"/>
    <n v="5"/>
    <n v="4"/>
    <n v="0"/>
    <n v="73330"/>
    <n v="0"/>
    <n v="20"/>
    <x v="2"/>
    <x v="0"/>
    <n v="2324"/>
    <d v="1982-03-28T00:00:00"/>
    <n v="42"/>
    <x v="1"/>
    <x v="0"/>
    <s v="Single"/>
    <s v="US Citizen"/>
    <s v="No"/>
    <s v="Black or African American"/>
    <s v="8/19/2013"/>
    <s v=""/>
    <x v="0"/>
    <s v="Active"/>
    <s v="Production       "/>
    <s v="Elijiah Gray"/>
    <n v="16"/>
    <x v="1"/>
    <s v="Exceeds"/>
    <x v="0"/>
    <x v="7"/>
    <n v="4"/>
    <n v="0"/>
    <s v="2/12/2019"/>
    <n v="0"/>
    <x v="5"/>
  </r>
  <r>
    <x v="0"/>
    <x v="173"/>
    <n v="10057"/>
    <n v="1"/>
    <x v="1"/>
    <n v="1"/>
    <x v="1"/>
    <x v="1"/>
    <n v="3"/>
    <n v="5"/>
    <n v="3"/>
    <n v="0"/>
    <n v="52057"/>
    <n v="0"/>
    <n v="19"/>
    <x v="0"/>
    <x v="0"/>
    <n v="2122"/>
    <d v="1975-10-22T00:00:00"/>
    <n v="49"/>
    <x v="1"/>
    <x v="0"/>
    <s v="Married"/>
    <s v="US Citizen"/>
    <s v="No"/>
    <s v="Black or African American"/>
    <s v="2/16/2015"/>
    <s v=""/>
    <x v="0"/>
    <s v="Active"/>
    <s v="Production       "/>
    <s v="Elijiah Gray"/>
    <n v="16"/>
    <x v="7"/>
    <s v="Fully Meets"/>
    <x v="0"/>
    <x v="4"/>
    <n v="3"/>
    <n v="0"/>
    <s v="1/23/2019"/>
    <n v="0"/>
    <x v="16"/>
  </r>
  <r>
    <x v="1"/>
    <x v="174"/>
    <n v="10004"/>
    <n v="0"/>
    <x v="0"/>
    <n v="0"/>
    <x v="1"/>
    <x v="1"/>
    <n v="5"/>
    <n v="5"/>
    <n v="4"/>
    <n v="1"/>
    <n v="47434"/>
    <n v="1"/>
    <n v="19"/>
    <x v="0"/>
    <x v="0"/>
    <n v="1844"/>
    <d v="1973-02-14T00:00:00"/>
    <n v="51"/>
    <x v="1"/>
    <x v="2"/>
    <s v="Single"/>
    <s v="US Citizen"/>
    <s v="Yes"/>
    <s v="Black or African American"/>
    <s v="11/7/2011"/>
    <s v="11/14/2015"/>
    <x v="4"/>
    <s v="Voluntarily Terminated"/>
    <s v="Production       "/>
    <s v="Webster Butler"/>
    <n v="39"/>
    <x v="4"/>
    <s v="Exceeds"/>
    <x v="0"/>
    <x v="4"/>
    <n v="4"/>
    <n v="0"/>
    <s v="2/2/2015"/>
    <n v="0"/>
    <x v="1"/>
  </r>
  <r>
    <x v="1"/>
    <x v="175"/>
    <n v="10191"/>
    <n v="0"/>
    <x v="0"/>
    <n v="4"/>
    <x v="0"/>
    <x v="0"/>
    <n v="5"/>
    <n v="5"/>
    <n v="3"/>
    <n v="0"/>
    <n v="52788"/>
    <n v="1"/>
    <n v="19"/>
    <x v="0"/>
    <x v="0"/>
    <n v="1938"/>
    <d v="1972-11-09T00:00:00"/>
    <n v="52"/>
    <x v="0"/>
    <x v="2"/>
    <s v="Widowed"/>
    <s v="US Citizen"/>
    <s v="No"/>
    <s v="White"/>
    <s v="9/24/2012"/>
    <s v="9/26/2017"/>
    <x v="2"/>
    <s v="Voluntarily Terminated"/>
    <s v="Production       "/>
    <s v="Amy Dunn"/>
    <n v="11"/>
    <x v="1"/>
    <s v="Fully Meets"/>
    <x v="0"/>
    <x v="82"/>
    <n v="4"/>
    <n v="0"/>
    <s v="4/1/2017"/>
    <n v="0"/>
    <x v="19"/>
  </r>
  <r>
    <x v="0"/>
    <x v="176"/>
    <n v="10219"/>
    <n v="0"/>
    <x v="0"/>
    <n v="0"/>
    <x v="1"/>
    <x v="1"/>
    <n v="1"/>
    <n v="5"/>
    <n v="3"/>
    <n v="0"/>
    <n v="45395"/>
    <n v="0"/>
    <n v="19"/>
    <x v="0"/>
    <x v="0"/>
    <n v="2189"/>
    <d v="1986-07-07T00:00:00"/>
    <n v="38"/>
    <x v="1"/>
    <x v="1"/>
    <s v="Single"/>
    <s v="US Citizen"/>
    <s v="No"/>
    <s v="White"/>
    <s v="1/6/2014"/>
    <s v=""/>
    <x v="0"/>
    <s v="Active"/>
    <s v="Production       "/>
    <s v="Ketsia Liebig"/>
    <n v="19"/>
    <x v="0"/>
    <s v="Fully Meets"/>
    <x v="0"/>
    <x v="0"/>
    <n v="4"/>
    <n v="0"/>
    <s v="2/26/2019"/>
    <n v="0"/>
    <x v="15"/>
  </r>
  <r>
    <x v="0"/>
    <x v="177"/>
    <n v="10077"/>
    <n v="1"/>
    <x v="1"/>
    <n v="1"/>
    <x v="1"/>
    <x v="1"/>
    <n v="2"/>
    <n v="5"/>
    <n v="3"/>
    <n v="0"/>
    <n v="62385"/>
    <n v="0"/>
    <n v="20"/>
    <x v="2"/>
    <x v="0"/>
    <n v="2324"/>
    <d v="1976-08-25T00:00:00"/>
    <n v="48"/>
    <x v="1"/>
    <x v="0"/>
    <s v="Married"/>
    <s v="US Citizen"/>
    <s v="No"/>
    <s v="White"/>
    <s v="5/11/2016"/>
    <s v=""/>
    <x v="0"/>
    <s v="Active"/>
    <s v="Production       "/>
    <s v="Webster Butler"/>
    <m/>
    <x v="0"/>
    <s v="Fully Meets"/>
    <x v="0"/>
    <x v="4"/>
    <n v="3"/>
    <n v="0"/>
    <s v="1/21/2019"/>
    <n v="0"/>
    <x v="6"/>
  </r>
  <r>
    <x v="1"/>
    <x v="178"/>
    <n v="10073"/>
    <n v="1"/>
    <x v="1"/>
    <n v="1"/>
    <x v="1"/>
    <x v="1"/>
    <n v="5"/>
    <n v="5"/>
    <n v="3"/>
    <n v="0"/>
    <n v="68407"/>
    <n v="1"/>
    <n v="20"/>
    <x v="2"/>
    <x v="0"/>
    <n v="2176"/>
    <d v="1986-12-10T00:00:00"/>
    <n v="38"/>
    <x v="1"/>
    <x v="1"/>
    <s v="Married"/>
    <s v="US Citizen"/>
    <s v="No"/>
    <s v="Two or more races"/>
    <s v="7/5/2011"/>
    <s v="8/19/2012"/>
    <x v="4"/>
    <s v="Voluntarily Terminated"/>
    <s v="Production       "/>
    <s v="Amy Dunn"/>
    <n v="11"/>
    <x v="0"/>
    <s v="Fully Meets"/>
    <x v="0"/>
    <x v="4"/>
    <n v="4"/>
    <n v="0"/>
    <s v="7/2/2012"/>
    <n v="0"/>
    <x v="7"/>
  </r>
  <r>
    <x v="0"/>
    <x v="179"/>
    <n v="10279"/>
    <n v="1"/>
    <x v="1"/>
    <n v="1"/>
    <x v="1"/>
    <x v="1"/>
    <n v="1"/>
    <n v="5"/>
    <n v="3"/>
    <n v="0"/>
    <n v="61349"/>
    <n v="0"/>
    <n v="19"/>
    <x v="0"/>
    <x v="0"/>
    <n v="2451"/>
    <d v="1974-11-07T00:00:00"/>
    <n v="50"/>
    <x v="1"/>
    <x v="2"/>
    <s v="Married"/>
    <s v="US Citizen"/>
    <s v="No"/>
    <s v="White"/>
    <s v="11/11/2013"/>
    <s v=""/>
    <x v="0"/>
    <s v="Active"/>
    <s v="Production       "/>
    <s v="Brannon Miller"/>
    <n v="12"/>
    <x v="0"/>
    <s v="Fully Meets"/>
    <x v="0"/>
    <x v="28"/>
    <n v="3"/>
    <n v="0"/>
    <s v="1/22/2019"/>
    <n v="0"/>
    <x v="17"/>
  </r>
  <r>
    <x v="0"/>
    <x v="180"/>
    <n v="10110"/>
    <n v="0"/>
    <x v="0"/>
    <n v="0"/>
    <x v="1"/>
    <x v="1"/>
    <n v="1"/>
    <n v="4"/>
    <n v="3"/>
    <n v="0"/>
    <n v="105688"/>
    <n v="0"/>
    <n v="24"/>
    <x v="3"/>
    <x v="0"/>
    <n v="2135"/>
    <d v="1987-11-07T00:00:00"/>
    <n v="37"/>
    <x v="1"/>
    <x v="1"/>
    <s v="Single"/>
    <s v="US Citizen"/>
    <s v="No"/>
    <s v="Asian"/>
    <s v="11/11/2013"/>
    <s v=""/>
    <x v="0"/>
    <s v="Active"/>
    <s v="Software Engineering"/>
    <s v="Alex Sweetwater"/>
    <n v="10"/>
    <x v="2"/>
    <s v="Fully Meets"/>
    <x v="0"/>
    <x v="10"/>
    <n v="5"/>
    <n v="4"/>
    <s v="1/14/2019"/>
    <n v="0"/>
    <x v="15"/>
  </r>
  <r>
    <x v="0"/>
    <x v="181"/>
    <n v="10053"/>
    <n v="1"/>
    <x v="1"/>
    <n v="1"/>
    <x v="1"/>
    <x v="1"/>
    <n v="1"/>
    <n v="5"/>
    <n v="3"/>
    <n v="0"/>
    <n v="54132"/>
    <n v="0"/>
    <n v="19"/>
    <x v="0"/>
    <x v="0"/>
    <n v="2330"/>
    <d v="1977-11-22T00:00:00"/>
    <n v="47"/>
    <x v="1"/>
    <x v="0"/>
    <s v="Married"/>
    <s v="US Citizen"/>
    <s v="No"/>
    <s v="White"/>
    <s v="5/31/2011"/>
    <s v=""/>
    <x v="0"/>
    <s v="Active"/>
    <s v="Production       "/>
    <s v="David Stanley"/>
    <n v="14"/>
    <x v="1"/>
    <s v="Fully Meets"/>
    <x v="0"/>
    <x v="4"/>
    <n v="4"/>
    <n v="0"/>
    <s v="1/10/2019"/>
    <n v="0"/>
    <x v="12"/>
  </r>
  <r>
    <x v="0"/>
    <x v="182"/>
    <n v="10076"/>
    <n v="0"/>
    <x v="0"/>
    <n v="0"/>
    <x v="1"/>
    <x v="1"/>
    <n v="1"/>
    <n v="5"/>
    <n v="3"/>
    <n v="0"/>
    <n v="55315"/>
    <n v="0"/>
    <n v="20"/>
    <x v="2"/>
    <x v="0"/>
    <n v="2149"/>
    <d v="1987-05-21T00:00:00"/>
    <n v="37"/>
    <x v="1"/>
    <x v="1"/>
    <s v="Single"/>
    <s v="US Citizen"/>
    <s v="No"/>
    <s v="Black or African American"/>
    <s v="3/30/2015"/>
    <s v=""/>
    <x v="0"/>
    <s v="Active"/>
    <s v="Production       "/>
    <s v="Ketsia Liebig"/>
    <n v="19"/>
    <x v="0"/>
    <s v="Fully Meets"/>
    <x v="0"/>
    <x v="4"/>
    <n v="5"/>
    <n v="0"/>
    <s v="2/7/2019"/>
    <n v="0"/>
    <x v="7"/>
  </r>
  <r>
    <x v="0"/>
    <x v="183"/>
    <n v="10145"/>
    <n v="1"/>
    <x v="1"/>
    <n v="1"/>
    <x v="1"/>
    <x v="1"/>
    <n v="1"/>
    <n v="5"/>
    <n v="3"/>
    <n v="0"/>
    <n v="62810"/>
    <n v="0"/>
    <n v="19"/>
    <x v="0"/>
    <x v="0"/>
    <n v="2184"/>
    <d v="1987-01-07T00:00:00"/>
    <n v="37"/>
    <x v="1"/>
    <x v="1"/>
    <s v="Married"/>
    <s v="US Citizen"/>
    <s v="No"/>
    <s v="Black or African American"/>
    <s v="1/7/2013"/>
    <s v=""/>
    <x v="0"/>
    <s v="Active"/>
    <s v="Production       "/>
    <s v="Kissy Sullivan"/>
    <n v="20"/>
    <x v="6"/>
    <s v="Fully Meets"/>
    <x v="0"/>
    <x v="83"/>
    <n v="3"/>
    <n v="0"/>
    <s v="1/30/2019"/>
    <n v="0"/>
    <x v="11"/>
  </r>
  <r>
    <x v="0"/>
    <x v="184"/>
    <n v="10202"/>
    <n v="1"/>
    <x v="1"/>
    <n v="1"/>
    <x v="0"/>
    <x v="0"/>
    <n v="2"/>
    <n v="6"/>
    <n v="3"/>
    <n v="0"/>
    <n v="63291"/>
    <n v="0"/>
    <n v="3"/>
    <x v="11"/>
    <x v="1"/>
    <n v="78789"/>
    <d v="1984-07-01T00:00:00"/>
    <n v="40"/>
    <x v="0"/>
    <x v="0"/>
    <s v="Married"/>
    <s v="US Citizen"/>
    <s v="No"/>
    <s v="Two or more races"/>
    <s v="7/6/2016"/>
    <s v=""/>
    <x v="0"/>
    <s v="Active"/>
    <s v="Sales"/>
    <s v="Lynn Daneault"/>
    <n v="21"/>
    <x v="7"/>
    <s v="Fully Meets"/>
    <x v="0"/>
    <x v="43"/>
    <n v="4"/>
    <n v="0"/>
    <s v="1/29/2019"/>
    <n v="0"/>
    <x v="10"/>
  </r>
  <r>
    <x v="1"/>
    <x v="185"/>
    <n v="10128"/>
    <n v="0"/>
    <x v="0"/>
    <n v="0"/>
    <x v="1"/>
    <x v="1"/>
    <n v="5"/>
    <n v="5"/>
    <n v="3"/>
    <n v="1"/>
    <n v="62659"/>
    <n v="1"/>
    <n v="19"/>
    <x v="0"/>
    <x v="0"/>
    <n v="1760"/>
    <d v="1968-05-30T00:00:00"/>
    <n v="56"/>
    <x v="1"/>
    <x v="2"/>
    <s v="Single"/>
    <s v="US Citizen"/>
    <s v="No"/>
    <s v="Black or African American"/>
    <s v="4/2/2012"/>
    <s v="11/11/2016"/>
    <x v="4"/>
    <s v="Voluntarily Terminated"/>
    <s v="Production       "/>
    <s v="Kelley Spirea"/>
    <n v="18"/>
    <x v="4"/>
    <s v="Fully Meets"/>
    <x v="0"/>
    <x v="84"/>
    <n v="4"/>
    <n v="0"/>
    <s v="2/5/2016"/>
    <n v="0"/>
    <x v="1"/>
  </r>
  <r>
    <x v="0"/>
    <x v="186"/>
    <n v="10068"/>
    <n v="0"/>
    <x v="0"/>
    <n v="0"/>
    <x v="1"/>
    <x v="1"/>
    <n v="1"/>
    <n v="5"/>
    <n v="3"/>
    <n v="0"/>
    <n v="55688"/>
    <n v="0"/>
    <n v="19"/>
    <x v="0"/>
    <x v="0"/>
    <n v="2346"/>
    <d v="1976-09-22T00:00:00"/>
    <n v="48"/>
    <x v="1"/>
    <x v="0"/>
    <s v="Single"/>
    <s v="US Citizen"/>
    <s v="No"/>
    <s v="White"/>
    <s v="3/30/2015"/>
    <s v=""/>
    <x v="0"/>
    <s v="Active"/>
    <s v="Production       "/>
    <s v="Michael Albert"/>
    <n v="22"/>
    <x v="6"/>
    <s v="Fully Meets"/>
    <x v="0"/>
    <x v="4"/>
    <n v="4"/>
    <n v="0"/>
    <s v="1/21/2019"/>
    <n v="0"/>
    <x v="18"/>
  </r>
  <r>
    <x v="0"/>
    <x v="187"/>
    <n v="10116"/>
    <n v="0"/>
    <x v="0"/>
    <n v="0"/>
    <x v="0"/>
    <x v="0"/>
    <n v="1"/>
    <n v="5"/>
    <n v="3"/>
    <n v="0"/>
    <n v="83667"/>
    <n v="0"/>
    <n v="18"/>
    <x v="9"/>
    <x v="0"/>
    <n v="2045"/>
    <d v="1981-08-10T00:00:00"/>
    <n v="43"/>
    <x v="0"/>
    <x v="0"/>
    <s v="Single"/>
    <s v="US Citizen"/>
    <s v="Yes"/>
    <s v="Hispanic"/>
    <s v="8/16/2012"/>
    <s v=""/>
    <x v="0"/>
    <s v="Active"/>
    <s v="Production       "/>
    <s v="Janet King"/>
    <n v="2"/>
    <x v="1"/>
    <s v="Fully Meets"/>
    <x v="0"/>
    <x v="85"/>
    <n v="3"/>
    <n v="0"/>
    <s v="1/14/2019"/>
    <n v="0"/>
    <x v="4"/>
  </r>
  <r>
    <x v="1"/>
    <x v="188"/>
    <n v="10298"/>
    <n v="0"/>
    <x v="0"/>
    <n v="0"/>
    <x v="0"/>
    <x v="0"/>
    <n v="5"/>
    <n v="5"/>
    <n v="1"/>
    <n v="0"/>
    <n v="55800"/>
    <n v="1"/>
    <n v="20"/>
    <x v="2"/>
    <x v="0"/>
    <n v="2472"/>
    <d v="1985-06-29T00:00:00"/>
    <n v="39"/>
    <x v="0"/>
    <x v="1"/>
    <s v="Single"/>
    <s v="US Citizen"/>
    <s v="No"/>
    <s v="White"/>
    <s v="8/15/2011"/>
    <s v="9/4/2014"/>
    <x v="5"/>
    <s v="Voluntarily Terminated"/>
    <s v="Production       "/>
    <s v="Brannon Miller"/>
    <n v="12"/>
    <x v="0"/>
    <s v="PIP"/>
    <x v="1"/>
    <x v="24"/>
    <n v="2"/>
    <n v="0"/>
    <s v="1/14/2013"/>
    <n v="6"/>
    <x v="16"/>
  </r>
  <r>
    <x v="0"/>
    <x v="189"/>
    <n v="10213"/>
    <n v="1"/>
    <x v="1"/>
    <n v="1"/>
    <x v="0"/>
    <x v="0"/>
    <n v="1"/>
    <n v="5"/>
    <n v="3"/>
    <n v="0"/>
    <n v="58207"/>
    <n v="0"/>
    <n v="20"/>
    <x v="2"/>
    <x v="0"/>
    <n v="1450"/>
    <d v="1992-08-17T00:00:00"/>
    <n v="32"/>
    <x v="0"/>
    <x v="1"/>
    <s v="Married"/>
    <s v="US Citizen"/>
    <s v="No"/>
    <s v="White"/>
    <s v="11/7/2011"/>
    <s v=""/>
    <x v="0"/>
    <s v="Active"/>
    <s v="Production       "/>
    <s v="David Stanley"/>
    <n v="14"/>
    <x v="0"/>
    <s v="Fully Meets"/>
    <x v="0"/>
    <x v="30"/>
    <n v="3"/>
    <n v="0"/>
    <s v="1/8/2019"/>
    <n v="0"/>
    <x v="15"/>
  </r>
  <r>
    <x v="0"/>
    <x v="190"/>
    <n v="10288"/>
    <n v="1"/>
    <x v="1"/>
    <n v="1"/>
    <x v="0"/>
    <x v="0"/>
    <n v="1"/>
    <n v="3"/>
    <n v="2"/>
    <n v="1"/>
    <n v="157000"/>
    <n v="0"/>
    <n v="13"/>
    <x v="26"/>
    <x v="0"/>
    <n v="2134"/>
    <d v="1986-10-05T00:00:00"/>
    <n v="38"/>
    <x v="0"/>
    <x v="1"/>
    <s v="Married"/>
    <s v="Eligible NonCitizen"/>
    <s v="Yes"/>
    <s v="Black or African American"/>
    <s v="2/15/2012"/>
    <s v=""/>
    <x v="0"/>
    <s v="Active"/>
    <s v="IT/IS"/>
    <s v="Jennifer Zamora"/>
    <n v="5"/>
    <x v="4"/>
    <s v="Needs Improvement"/>
    <x v="1"/>
    <x v="86"/>
    <n v="3"/>
    <n v="6"/>
    <s v="2/22/2019"/>
    <n v="4"/>
    <x v="13"/>
  </r>
  <r>
    <x v="0"/>
    <x v="191"/>
    <n v="10025"/>
    <n v="0"/>
    <x v="0"/>
    <n v="0"/>
    <x v="1"/>
    <x v="1"/>
    <n v="1"/>
    <n v="5"/>
    <n v="4"/>
    <n v="0"/>
    <n v="72460"/>
    <n v="0"/>
    <n v="20"/>
    <x v="2"/>
    <x v="0"/>
    <n v="2126"/>
    <d v="1970-04-24T00:00:00"/>
    <n v="54"/>
    <x v="1"/>
    <x v="2"/>
    <s v="Single"/>
    <s v="US Citizen"/>
    <s v="No"/>
    <s v="Black or African American"/>
    <s v="5/13/2013"/>
    <s v=""/>
    <x v="0"/>
    <s v="Active"/>
    <s v="Production       "/>
    <s v="Kissy Sullivan"/>
    <n v="20"/>
    <x v="1"/>
    <s v="Exceeds"/>
    <x v="0"/>
    <x v="27"/>
    <n v="3"/>
    <n v="0"/>
    <s v="1/14/2019"/>
    <n v="0"/>
    <x v="0"/>
  </r>
  <r>
    <x v="0"/>
    <x v="192"/>
    <n v="10223"/>
    <n v="0"/>
    <x v="0"/>
    <n v="0"/>
    <x v="0"/>
    <x v="0"/>
    <n v="3"/>
    <n v="5"/>
    <n v="3"/>
    <n v="1"/>
    <n v="72106"/>
    <n v="0"/>
    <n v="20"/>
    <x v="2"/>
    <x v="0"/>
    <n v="2127"/>
    <d v="1976-12-03T00:00:00"/>
    <n v="48"/>
    <x v="0"/>
    <x v="0"/>
    <s v="Single"/>
    <s v="US Citizen"/>
    <s v="No"/>
    <s v="Black or African American"/>
    <s v="1/9/2012"/>
    <s v=""/>
    <x v="0"/>
    <s v="Active"/>
    <s v="Production       "/>
    <s v="Kelley Spirea"/>
    <n v="18"/>
    <x v="4"/>
    <s v="Fully Meets"/>
    <x v="0"/>
    <x v="28"/>
    <n v="4"/>
    <n v="0"/>
    <s v="1/31/2019"/>
    <n v="0"/>
    <x v="8"/>
  </r>
  <r>
    <x v="0"/>
    <x v="193"/>
    <n v="10151"/>
    <n v="1"/>
    <x v="1"/>
    <n v="1"/>
    <x v="1"/>
    <x v="1"/>
    <n v="1"/>
    <n v="3"/>
    <n v="3"/>
    <n v="0"/>
    <n v="52599"/>
    <n v="0"/>
    <n v="15"/>
    <x v="19"/>
    <x v="0"/>
    <n v="2048"/>
    <d v="1979-04-04T00:00:00"/>
    <n v="45"/>
    <x v="1"/>
    <x v="0"/>
    <s v="Married"/>
    <s v="US Citizen"/>
    <s v="No"/>
    <s v="White"/>
    <s v="2/16/2015"/>
    <s v=""/>
    <x v="0"/>
    <s v="Active"/>
    <s v="IT/IS"/>
    <s v="Peter Monroe"/>
    <n v="7"/>
    <x v="6"/>
    <s v="Fully Meets"/>
    <x v="0"/>
    <x v="87"/>
    <n v="3"/>
    <n v="6"/>
    <s v="2/11/2019"/>
    <n v="0"/>
    <x v="16"/>
  </r>
  <r>
    <x v="0"/>
    <x v="194"/>
    <n v="10254"/>
    <n v="0"/>
    <x v="0"/>
    <n v="2"/>
    <x v="1"/>
    <x v="1"/>
    <n v="1"/>
    <n v="5"/>
    <n v="3"/>
    <n v="0"/>
    <n v="63430"/>
    <n v="0"/>
    <n v="19"/>
    <x v="0"/>
    <x v="0"/>
    <n v="2453"/>
    <d v="1984-07-07T00:00:00"/>
    <n v="40"/>
    <x v="1"/>
    <x v="0"/>
    <s v="Divorced"/>
    <s v="US Citizen"/>
    <s v="No"/>
    <s v="White"/>
    <s v="4/1/2013"/>
    <s v=""/>
    <x v="0"/>
    <s v="Active"/>
    <s v="Production       "/>
    <s v="Elijiah Gray"/>
    <n v="16"/>
    <x v="0"/>
    <s v="Fully Meets"/>
    <x v="0"/>
    <x v="9"/>
    <n v="4"/>
    <n v="0"/>
    <s v="1/17/2019"/>
    <n v="0"/>
    <x v="19"/>
  </r>
  <r>
    <x v="0"/>
    <x v="195"/>
    <n v="10120"/>
    <n v="0"/>
    <x v="0"/>
    <n v="3"/>
    <x v="0"/>
    <x v="0"/>
    <n v="1"/>
    <n v="5"/>
    <n v="3"/>
    <n v="0"/>
    <n v="74417"/>
    <n v="0"/>
    <n v="20"/>
    <x v="2"/>
    <x v="0"/>
    <n v="1460"/>
    <d v="1974-12-01T00:00:00"/>
    <n v="50"/>
    <x v="0"/>
    <x v="2"/>
    <s v="Separated"/>
    <s v="US Citizen"/>
    <s v="No"/>
    <s v="Black or African American"/>
    <s v="5/13/2013"/>
    <s v=""/>
    <x v="0"/>
    <s v="Active"/>
    <s v="Production       "/>
    <s v="Michael Albert"/>
    <n v="22"/>
    <x v="0"/>
    <s v="Fully Meets"/>
    <x v="0"/>
    <x v="88"/>
    <n v="5"/>
    <n v="0"/>
    <s v="1/28/2019"/>
    <n v="0"/>
    <x v="17"/>
  </r>
  <r>
    <x v="0"/>
    <x v="196"/>
    <n v="10216"/>
    <n v="0"/>
    <x v="0"/>
    <n v="0"/>
    <x v="0"/>
    <x v="0"/>
    <n v="1"/>
    <n v="5"/>
    <n v="3"/>
    <n v="0"/>
    <n v="57575"/>
    <n v="0"/>
    <n v="19"/>
    <x v="0"/>
    <x v="0"/>
    <n v="1550"/>
    <d v="1980-04-18T00:00:00"/>
    <n v="44"/>
    <x v="0"/>
    <x v="0"/>
    <s v="Single"/>
    <s v="US Citizen"/>
    <s v="No"/>
    <s v="Asian"/>
    <s v="7/8/2013"/>
    <s v=""/>
    <x v="0"/>
    <s v="Active"/>
    <s v="Production       "/>
    <s v="Kissy Sullivan"/>
    <n v="20"/>
    <x v="0"/>
    <s v="Fully Meets"/>
    <x v="0"/>
    <x v="28"/>
    <n v="4"/>
    <n v="0"/>
    <s v="1/22/2019"/>
    <n v="0"/>
    <x v="13"/>
  </r>
  <r>
    <x v="0"/>
    <x v="197"/>
    <n v="10079"/>
    <n v="0"/>
    <x v="0"/>
    <n v="0"/>
    <x v="0"/>
    <x v="0"/>
    <n v="1"/>
    <n v="3"/>
    <n v="3"/>
    <n v="0"/>
    <n v="87921"/>
    <n v="0"/>
    <n v="22"/>
    <x v="24"/>
    <x v="0"/>
    <n v="2056"/>
    <d v="1970-04-25T00:00:00"/>
    <n v="54"/>
    <x v="0"/>
    <x v="2"/>
    <s v="Single"/>
    <s v="US Citizen"/>
    <s v="No"/>
    <s v="Asian"/>
    <s v="2/10/2017"/>
    <s v=""/>
    <x v="0"/>
    <s v="Active"/>
    <s v="IT/IS"/>
    <s v="Brian Champaigne"/>
    <n v="13"/>
    <x v="1"/>
    <s v="Fully Meets"/>
    <x v="0"/>
    <x v="4"/>
    <n v="3"/>
    <n v="6"/>
    <s v="2/25/2019"/>
    <n v="0"/>
    <x v="1"/>
  </r>
  <r>
    <x v="1"/>
    <x v="198"/>
    <n v="10215"/>
    <n v="0"/>
    <x v="0"/>
    <n v="0"/>
    <x v="0"/>
    <x v="0"/>
    <n v="5"/>
    <n v="5"/>
    <n v="3"/>
    <n v="1"/>
    <n v="50470"/>
    <n v="1"/>
    <n v="19"/>
    <x v="0"/>
    <x v="0"/>
    <n v="2110"/>
    <d v="1989-05-02T00:00:00"/>
    <n v="35"/>
    <x v="0"/>
    <x v="1"/>
    <s v="Single"/>
    <s v="US Citizen"/>
    <s v="No"/>
    <s v="Black or African American"/>
    <s v="9/26/2011"/>
    <s v="4/4/2014"/>
    <x v="3"/>
    <s v="Voluntarily Terminated"/>
    <s v="Production       "/>
    <s v="Webster Butler"/>
    <n v="39"/>
    <x v="4"/>
    <s v="Fully Meets"/>
    <x v="0"/>
    <x v="25"/>
    <n v="3"/>
    <n v="0"/>
    <s v="3/2/2013"/>
    <n v="0"/>
    <x v="5"/>
  </r>
  <r>
    <x v="1"/>
    <x v="199"/>
    <n v="10185"/>
    <n v="1"/>
    <x v="1"/>
    <n v="1"/>
    <x v="0"/>
    <x v="0"/>
    <n v="5"/>
    <n v="5"/>
    <n v="3"/>
    <n v="0"/>
    <n v="46664"/>
    <n v="1"/>
    <n v="19"/>
    <x v="0"/>
    <x v="0"/>
    <n v="2421"/>
    <d v="1983-03-28T00:00:00"/>
    <n v="41"/>
    <x v="0"/>
    <x v="0"/>
    <s v="Married"/>
    <s v="US Citizen"/>
    <s v="No"/>
    <s v="White"/>
    <s v="4/1/2013"/>
    <s v="5/25/2016"/>
    <x v="11"/>
    <s v="Voluntarily Terminated"/>
    <s v="Production       "/>
    <s v="Amy Dunn"/>
    <n v="11"/>
    <x v="3"/>
    <s v="Fully Meets"/>
    <x v="0"/>
    <x v="80"/>
    <n v="3"/>
    <n v="0"/>
    <s v="3/6/2016"/>
    <n v="0"/>
    <x v="18"/>
  </r>
  <r>
    <x v="0"/>
    <x v="200"/>
    <n v="10063"/>
    <n v="1"/>
    <x v="1"/>
    <n v="1"/>
    <x v="0"/>
    <x v="0"/>
    <n v="3"/>
    <n v="5"/>
    <n v="3"/>
    <n v="0"/>
    <n v="48495"/>
    <n v="0"/>
    <n v="19"/>
    <x v="0"/>
    <x v="0"/>
    <n v="2136"/>
    <d v="1977-04-08T00:00:00"/>
    <n v="47"/>
    <x v="0"/>
    <x v="0"/>
    <s v="Married"/>
    <s v="US Citizen"/>
    <s v="No"/>
    <s v="White"/>
    <s v="5/12/2014"/>
    <s v=""/>
    <x v="0"/>
    <s v="Active"/>
    <s v="Production       "/>
    <s v="Ketsia Liebig"/>
    <n v="19"/>
    <x v="0"/>
    <s v="Fully Meets"/>
    <x v="0"/>
    <x v="4"/>
    <n v="5"/>
    <n v="0"/>
    <s v="2/18/2019"/>
    <n v="0"/>
    <x v="17"/>
  </r>
  <r>
    <x v="0"/>
    <x v="201"/>
    <n v="10037"/>
    <n v="0"/>
    <x v="0"/>
    <n v="3"/>
    <x v="1"/>
    <x v="1"/>
    <n v="1"/>
    <n v="5"/>
    <n v="4"/>
    <n v="1"/>
    <n v="52984"/>
    <n v="0"/>
    <n v="19"/>
    <x v="0"/>
    <x v="0"/>
    <n v="1810"/>
    <d v="1967-06-03T00:00:00"/>
    <n v="57"/>
    <x v="1"/>
    <x v="2"/>
    <s v="Separated"/>
    <s v="US Citizen"/>
    <s v="No"/>
    <s v="Black or African American"/>
    <s v="4/1/2013"/>
    <s v=""/>
    <x v="0"/>
    <s v="Active"/>
    <s v="Production       "/>
    <s v="Brannon Miller"/>
    <n v="12"/>
    <x v="4"/>
    <s v="Exceeds"/>
    <x v="0"/>
    <x v="49"/>
    <n v="3"/>
    <n v="0"/>
    <s v="2/13/2019"/>
    <n v="0"/>
    <x v="8"/>
  </r>
  <r>
    <x v="0"/>
    <x v="202"/>
    <n v="10042"/>
    <n v="0"/>
    <x v="0"/>
    <n v="0"/>
    <x v="1"/>
    <x v="1"/>
    <n v="1"/>
    <n v="6"/>
    <n v="3"/>
    <n v="0"/>
    <n v="63695"/>
    <n v="0"/>
    <n v="3"/>
    <x v="11"/>
    <x v="17"/>
    <n v="30428"/>
    <d v="1989-03-31T00:00:00"/>
    <n v="35"/>
    <x v="1"/>
    <x v="1"/>
    <s v="Single"/>
    <s v="US Citizen"/>
    <s v="No"/>
    <s v="Two or more races"/>
    <s v="7/8/2013"/>
    <s v=""/>
    <x v="0"/>
    <s v="Active"/>
    <s v="Sales"/>
    <s v="Lynn Daneault"/>
    <n v="21"/>
    <x v="1"/>
    <s v="Fully Meets"/>
    <x v="0"/>
    <x v="4"/>
    <n v="5"/>
    <n v="0"/>
    <s v="1/25/2019"/>
    <n v="0"/>
    <x v="4"/>
  </r>
  <r>
    <x v="0"/>
    <x v="203"/>
    <n v="10206"/>
    <n v="0"/>
    <x v="0"/>
    <n v="0"/>
    <x v="1"/>
    <x v="1"/>
    <n v="1"/>
    <n v="5"/>
    <n v="3"/>
    <n v="0"/>
    <n v="62061"/>
    <n v="0"/>
    <n v="19"/>
    <x v="0"/>
    <x v="0"/>
    <n v="2132"/>
    <d v="1984-07-07T00:00:00"/>
    <n v="40"/>
    <x v="1"/>
    <x v="0"/>
    <s v="Single"/>
    <s v="US Citizen"/>
    <s v="No"/>
    <s v="White"/>
    <s v="7/8/2013"/>
    <s v=""/>
    <x v="0"/>
    <s v="Active"/>
    <s v="Production       "/>
    <s v="David Stanley"/>
    <n v="14"/>
    <x v="0"/>
    <s v="Fully Meets"/>
    <x v="0"/>
    <x v="63"/>
    <n v="5"/>
    <n v="0"/>
    <s v="1/2/2019"/>
    <n v="0"/>
    <x v="6"/>
  </r>
  <r>
    <x v="0"/>
    <x v="204"/>
    <n v="10104"/>
    <n v="0"/>
    <x v="0"/>
    <n v="0"/>
    <x v="1"/>
    <x v="1"/>
    <n v="1"/>
    <n v="5"/>
    <n v="3"/>
    <n v="0"/>
    <n v="66738"/>
    <n v="0"/>
    <n v="20"/>
    <x v="2"/>
    <x v="0"/>
    <n v="1040"/>
    <d v="1985-11-23T00:00:00"/>
    <n v="39"/>
    <x v="1"/>
    <x v="1"/>
    <s v="Single"/>
    <s v="US Citizen"/>
    <s v="No"/>
    <s v="White"/>
    <s v="11/10/2014"/>
    <s v=""/>
    <x v="0"/>
    <s v="Active"/>
    <s v="Production       "/>
    <s v="Elijiah Gray"/>
    <n v="16"/>
    <x v="1"/>
    <s v="Fully Meets"/>
    <x v="0"/>
    <x v="79"/>
    <n v="5"/>
    <n v="0"/>
    <s v="1/16/2019"/>
    <n v="0"/>
    <x v="14"/>
  </r>
  <r>
    <x v="1"/>
    <x v="205"/>
    <n v="10303"/>
    <n v="0"/>
    <x v="0"/>
    <n v="0"/>
    <x v="1"/>
    <x v="1"/>
    <n v="4"/>
    <n v="5"/>
    <n v="1"/>
    <n v="0"/>
    <n v="52674"/>
    <n v="1"/>
    <n v="19"/>
    <x v="0"/>
    <x v="0"/>
    <n v="2152"/>
    <d v="1980-09-30T00:00:00"/>
    <n v="44"/>
    <x v="1"/>
    <x v="0"/>
    <s v="Single"/>
    <s v="US Citizen"/>
    <s v="No"/>
    <s v="Two or more races"/>
    <s v="3/31/2014"/>
    <s v="5/1/2018"/>
    <x v="7"/>
    <s v="Terminated for Cause"/>
    <s v="Production       "/>
    <s v="Kissy Sullivan"/>
    <n v="20"/>
    <x v="0"/>
    <s v="PIP"/>
    <x v="1"/>
    <x v="89"/>
    <n v="2"/>
    <n v="0"/>
    <s v="3/9/2018"/>
    <n v="6"/>
    <x v="2"/>
  </r>
  <r>
    <x v="1"/>
    <x v="206"/>
    <n v="10078"/>
    <n v="1"/>
    <x v="1"/>
    <n v="1"/>
    <x v="1"/>
    <x v="1"/>
    <n v="5"/>
    <n v="5"/>
    <n v="3"/>
    <n v="0"/>
    <n v="71966"/>
    <n v="1"/>
    <n v="20"/>
    <x v="2"/>
    <x v="0"/>
    <n v="2492"/>
    <d v="1952-02-11T00:00:00"/>
    <n v="72"/>
    <x v="1"/>
    <x v="3"/>
    <s v="Married"/>
    <s v="US Citizen"/>
    <s v="No"/>
    <s v="Asian"/>
    <s v="5/14/2012"/>
    <s v="8/19/2013"/>
    <x v="5"/>
    <s v="Voluntarily Terminated"/>
    <s v="Production       "/>
    <s v="Webster Butler"/>
    <n v="39"/>
    <x v="0"/>
    <s v="Fully Meets"/>
    <x v="0"/>
    <x v="4"/>
    <n v="3"/>
    <n v="0"/>
    <s v="7/2/2013"/>
    <n v="0"/>
    <x v="1"/>
  </r>
  <r>
    <x v="0"/>
    <x v="207"/>
    <n v="10121"/>
    <n v="0"/>
    <x v="0"/>
    <n v="0"/>
    <x v="1"/>
    <x v="1"/>
    <n v="1"/>
    <n v="6"/>
    <n v="3"/>
    <n v="0"/>
    <n v="63051"/>
    <n v="0"/>
    <n v="3"/>
    <x v="11"/>
    <x v="18"/>
    <n v="33174"/>
    <d v="1990-05-11T00:00:00"/>
    <n v="34"/>
    <x v="1"/>
    <x v="1"/>
    <s v="Single"/>
    <s v="US Citizen"/>
    <s v="Yes"/>
    <s v="White"/>
    <s v="9/30/2013"/>
    <s v=""/>
    <x v="0"/>
    <s v="Active"/>
    <s v="Sales"/>
    <s v="Lynn Daneault"/>
    <n v="21"/>
    <x v="1"/>
    <s v="Fully Meets"/>
    <x v="0"/>
    <x v="8"/>
    <n v="3"/>
    <n v="0"/>
    <s v="1/25/2019"/>
    <n v="0"/>
    <x v="0"/>
  </r>
  <r>
    <x v="0"/>
    <x v="208"/>
    <n v="10021"/>
    <n v="1"/>
    <x v="1"/>
    <n v="1"/>
    <x v="0"/>
    <x v="0"/>
    <n v="1"/>
    <n v="5"/>
    <n v="4"/>
    <n v="0"/>
    <n v="47414"/>
    <n v="0"/>
    <n v="19"/>
    <x v="0"/>
    <x v="0"/>
    <n v="2478"/>
    <d v="1976-12-11T00:00:00"/>
    <n v="48"/>
    <x v="0"/>
    <x v="0"/>
    <s v="Married"/>
    <s v="US Citizen"/>
    <s v="No"/>
    <s v="White"/>
    <s v="9/30/2013"/>
    <s v=""/>
    <x v="0"/>
    <s v="Active"/>
    <s v="Production       "/>
    <s v="Kelley Spirea"/>
    <n v="18"/>
    <x v="0"/>
    <s v="Exceeds"/>
    <x v="0"/>
    <x v="4"/>
    <n v="3"/>
    <n v="0"/>
    <s v="2/7/2019"/>
    <n v="0"/>
    <x v="13"/>
  </r>
  <r>
    <x v="0"/>
    <x v="209"/>
    <n v="10281"/>
    <n v="0"/>
    <x v="0"/>
    <n v="0"/>
    <x v="0"/>
    <x v="0"/>
    <n v="1"/>
    <n v="5"/>
    <n v="2"/>
    <n v="0"/>
    <n v="53060"/>
    <n v="0"/>
    <n v="19"/>
    <x v="0"/>
    <x v="0"/>
    <n v="1760"/>
    <d v="1979-11-24T00:00:00"/>
    <n v="45"/>
    <x v="0"/>
    <x v="0"/>
    <s v="Single"/>
    <s v="US Citizen"/>
    <s v="No"/>
    <s v="Black or African American"/>
    <s v="2/17/2014"/>
    <s v=""/>
    <x v="0"/>
    <s v="Active"/>
    <s v="Production       "/>
    <s v="Michael Albert"/>
    <n v="22"/>
    <x v="0"/>
    <s v="Needs Improvement"/>
    <x v="1"/>
    <x v="90"/>
    <n v="3"/>
    <n v="0"/>
    <s v="2/4/2019"/>
    <n v="4"/>
    <x v="16"/>
  </r>
  <r>
    <x v="0"/>
    <x v="210"/>
    <n v="10041"/>
    <n v="0"/>
    <x v="0"/>
    <n v="0"/>
    <x v="0"/>
    <x v="0"/>
    <n v="1"/>
    <n v="6"/>
    <n v="3"/>
    <n v="0"/>
    <n v="68829"/>
    <n v="0"/>
    <n v="3"/>
    <x v="11"/>
    <x v="19"/>
    <n v="27229"/>
    <d v="1982-05-19T00:00:00"/>
    <n v="42"/>
    <x v="0"/>
    <x v="0"/>
    <s v="Single"/>
    <s v="US Citizen"/>
    <s v="No"/>
    <s v="White"/>
    <s v="1/5/2015"/>
    <s v=""/>
    <x v="0"/>
    <s v="Active"/>
    <s v="Sales"/>
    <s v="John Smith"/>
    <n v="17"/>
    <x v="7"/>
    <s v="Fully Meets"/>
    <x v="0"/>
    <x v="4"/>
    <n v="5"/>
    <n v="0"/>
    <s v="1/14/2019"/>
    <n v="0"/>
    <x v="19"/>
  </r>
  <r>
    <x v="1"/>
    <x v="211"/>
    <n v="10148"/>
    <n v="1"/>
    <x v="1"/>
    <n v="1"/>
    <x v="1"/>
    <x v="1"/>
    <n v="5"/>
    <n v="5"/>
    <n v="3"/>
    <n v="0"/>
    <n v="63515"/>
    <n v="1"/>
    <n v="19"/>
    <x v="0"/>
    <x v="0"/>
    <n v="2351"/>
    <d v="1979-05-01T00:00:00"/>
    <n v="45"/>
    <x v="1"/>
    <x v="0"/>
    <s v="Married"/>
    <s v="US Citizen"/>
    <s v="No"/>
    <s v="White"/>
    <s v="2/7/2011"/>
    <s v="1/12/2014"/>
    <x v="4"/>
    <s v="Voluntarily Terminated"/>
    <s v="Production       "/>
    <s v="Elijiah Gray"/>
    <n v="16"/>
    <x v="2"/>
    <s v="Fully Meets"/>
    <x v="0"/>
    <x v="91"/>
    <n v="4"/>
    <n v="0"/>
    <s v="3/4/2013"/>
    <n v="0"/>
    <x v="10"/>
  </r>
  <r>
    <x v="1"/>
    <x v="212"/>
    <n v="10005"/>
    <n v="0"/>
    <x v="0"/>
    <n v="0"/>
    <x v="0"/>
    <x v="0"/>
    <n v="5"/>
    <n v="4"/>
    <n v="4"/>
    <n v="1"/>
    <n v="108987"/>
    <n v="1"/>
    <n v="24"/>
    <x v="3"/>
    <x v="0"/>
    <n v="1844"/>
    <d v="1979-02-20T00:00:00"/>
    <n v="45"/>
    <x v="0"/>
    <x v="0"/>
    <s v="Single"/>
    <s v="US Citizen"/>
    <s v="No"/>
    <s v="Black or African American"/>
    <s v="11/7/2011"/>
    <s v="9/7/2015"/>
    <x v="4"/>
    <s v="Voluntarily Terminated"/>
    <s v="Software Engineering"/>
    <s v="Alex Sweetwater"/>
    <n v="10"/>
    <x v="4"/>
    <s v="Exceeds"/>
    <x v="0"/>
    <x v="4"/>
    <n v="5"/>
    <n v="3"/>
    <s v="8/16/2015"/>
    <n v="0"/>
    <x v="13"/>
  </r>
  <r>
    <x v="1"/>
    <x v="213"/>
    <n v="10259"/>
    <n v="1"/>
    <x v="1"/>
    <n v="1"/>
    <x v="0"/>
    <x v="0"/>
    <n v="5"/>
    <n v="3"/>
    <n v="3"/>
    <n v="0"/>
    <n v="93093"/>
    <n v="1"/>
    <n v="9"/>
    <x v="5"/>
    <x v="0"/>
    <n v="2747"/>
    <d v="1984-09-05T00:00:00"/>
    <n v="40"/>
    <x v="0"/>
    <x v="0"/>
    <s v="Married"/>
    <s v="US Citizen"/>
    <s v="No"/>
    <s v="White"/>
    <s v="12/1/2014"/>
    <s v="5/1/2016"/>
    <x v="7"/>
    <s v="Voluntarily Terminated"/>
    <s v="IT/IS"/>
    <s v="Simon Roup"/>
    <n v="4"/>
    <x v="3"/>
    <s v="Fully Meets"/>
    <x v="0"/>
    <x v="27"/>
    <n v="4"/>
    <n v="5"/>
    <s v="1/16/2016"/>
    <n v="0"/>
    <x v="5"/>
  </r>
  <r>
    <x v="1"/>
    <x v="214"/>
    <n v="10286"/>
    <n v="0"/>
    <x v="0"/>
    <n v="0"/>
    <x v="0"/>
    <x v="0"/>
    <n v="5"/>
    <n v="5"/>
    <n v="2"/>
    <n v="0"/>
    <n v="53564"/>
    <n v="1"/>
    <n v="19"/>
    <x v="0"/>
    <x v="0"/>
    <n v="2458"/>
    <d v="1988-03-17T00:00:00"/>
    <n v="36"/>
    <x v="0"/>
    <x v="1"/>
    <s v="Single"/>
    <s v="US Citizen"/>
    <s v="No"/>
    <s v="Black or African American"/>
    <s v="1/10/2011"/>
    <s v="12/28/2017"/>
    <x v="1"/>
    <s v="Voluntarily Terminated"/>
    <s v="Production       "/>
    <s v="Webster Butler"/>
    <n v="39"/>
    <x v="2"/>
    <s v="Needs Improvement"/>
    <x v="1"/>
    <x v="92"/>
    <n v="5"/>
    <n v="0"/>
    <s v="4/6/2017"/>
    <n v="4"/>
    <x v="3"/>
  </r>
  <r>
    <x v="1"/>
    <x v="215"/>
    <n v="10297"/>
    <n v="1"/>
    <x v="1"/>
    <n v="1"/>
    <x v="1"/>
    <x v="1"/>
    <n v="5"/>
    <n v="5"/>
    <n v="2"/>
    <n v="0"/>
    <n v="60270"/>
    <n v="1"/>
    <n v="20"/>
    <x v="2"/>
    <x v="0"/>
    <n v="2472"/>
    <d v="1989-07-18T00:00:00"/>
    <n v="35"/>
    <x v="1"/>
    <x v="1"/>
    <s v="Married"/>
    <s v="US Citizen"/>
    <s v="No"/>
    <s v="Asian"/>
    <s v="7/5/2011"/>
    <s v="9/15/2015"/>
    <x v="5"/>
    <s v="Voluntarily Terminated"/>
    <s v="Production       "/>
    <s v="Amy Dunn"/>
    <n v="11"/>
    <x v="6"/>
    <s v="Needs Improvement"/>
    <x v="1"/>
    <x v="93"/>
    <n v="5"/>
    <n v="0"/>
    <s v="2/6/2015"/>
    <n v="5"/>
    <x v="4"/>
  </r>
  <r>
    <x v="1"/>
    <x v="216"/>
    <n v="10171"/>
    <n v="0"/>
    <x v="0"/>
    <n v="0"/>
    <x v="1"/>
    <x v="1"/>
    <n v="5"/>
    <n v="5"/>
    <n v="3"/>
    <n v="0"/>
    <n v="45998"/>
    <n v="1"/>
    <n v="19"/>
    <x v="0"/>
    <x v="0"/>
    <n v="2176"/>
    <d v="1986-07-20T00:00:00"/>
    <n v="38"/>
    <x v="1"/>
    <x v="1"/>
    <s v="Single"/>
    <s v="US Citizen"/>
    <s v="No"/>
    <s v="White"/>
    <s v="5/16/2011"/>
    <s v="10/25/2015"/>
    <x v="16"/>
    <s v="Voluntarily Terminated"/>
    <s v="Production       "/>
    <s v="Amy Dunn"/>
    <n v="11"/>
    <x v="0"/>
    <s v="Fully Meets"/>
    <x v="0"/>
    <x v="94"/>
    <n v="4"/>
    <n v="0"/>
    <s v="5/13/2014"/>
    <n v="0"/>
    <x v="14"/>
  </r>
  <r>
    <x v="1"/>
    <x v="217"/>
    <n v="10032"/>
    <n v="1"/>
    <x v="1"/>
    <n v="1"/>
    <x v="1"/>
    <x v="1"/>
    <n v="5"/>
    <n v="5"/>
    <n v="4"/>
    <n v="0"/>
    <n v="57954"/>
    <n v="1"/>
    <n v="20"/>
    <x v="2"/>
    <x v="0"/>
    <n v="1886"/>
    <d v="1986-08-17T00:00:00"/>
    <n v="38"/>
    <x v="1"/>
    <x v="1"/>
    <s v="Married"/>
    <s v="US Citizen"/>
    <s v="No"/>
    <s v="White"/>
    <s v="5/16/2011"/>
    <s v="2/4/2013"/>
    <x v="11"/>
    <s v="Voluntarily Terminated"/>
    <s v="Production       "/>
    <s v="Ketsia Liebig"/>
    <n v="19"/>
    <x v="1"/>
    <s v="Exceeds"/>
    <x v="0"/>
    <x v="7"/>
    <n v="5"/>
    <n v="0"/>
    <s v="1/10/2013"/>
    <n v="0"/>
    <x v="8"/>
  </r>
  <r>
    <x v="1"/>
    <x v="218"/>
    <n v="10130"/>
    <n v="1"/>
    <x v="1"/>
    <n v="1"/>
    <x v="1"/>
    <x v="1"/>
    <n v="5"/>
    <n v="5"/>
    <n v="3"/>
    <n v="0"/>
    <n v="74669"/>
    <n v="1"/>
    <n v="18"/>
    <x v="9"/>
    <x v="0"/>
    <n v="2030"/>
    <d v="1977-05-09T00:00:00"/>
    <n v="47"/>
    <x v="1"/>
    <x v="0"/>
    <s v="Married"/>
    <s v="US Citizen"/>
    <s v="No"/>
    <s v="White"/>
    <s v="10/25/2010"/>
    <s v="5/18/2016"/>
    <x v="4"/>
    <s v="Voluntarily Terminated"/>
    <s v="Production       "/>
    <s v="Janet King"/>
    <n v="2"/>
    <x v="1"/>
    <s v="Fully Meets"/>
    <x v="0"/>
    <x v="95"/>
    <n v="5"/>
    <n v="0"/>
    <s v="3/5/2015"/>
    <n v="0"/>
    <x v="16"/>
  </r>
  <r>
    <x v="0"/>
    <x v="219"/>
    <n v="10217"/>
    <n v="1"/>
    <x v="1"/>
    <n v="1"/>
    <x v="1"/>
    <x v="1"/>
    <n v="1"/>
    <n v="5"/>
    <n v="3"/>
    <n v="0"/>
    <n v="74226"/>
    <n v="0"/>
    <n v="20"/>
    <x v="2"/>
    <x v="0"/>
    <n v="2050"/>
    <d v="1979-03-10T00:00:00"/>
    <n v="45"/>
    <x v="1"/>
    <x v="0"/>
    <s v="Married"/>
    <s v="Eligible NonCitizen"/>
    <s v="No"/>
    <s v="Asian"/>
    <s v="4/2/2012"/>
    <s v=""/>
    <x v="0"/>
    <s v="Active"/>
    <s v="Production       "/>
    <s v="Brannon Miller"/>
    <n v="12"/>
    <x v="0"/>
    <s v="Fully Meets"/>
    <x v="0"/>
    <x v="25"/>
    <n v="3"/>
    <n v="0"/>
    <s v="1/14/2019"/>
    <n v="0"/>
    <x v="15"/>
  </r>
  <r>
    <x v="0"/>
    <x v="220"/>
    <n v="10016"/>
    <n v="1"/>
    <x v="1"/>
    <n v="1"/>
    <x v="1"/>
    <x v="1"/>
    <n v="1"/>
    <n v="3"/>
    <n v="4"/>
    <n v="0"/>
    <n v="93554"/>
    <n v="0"/>
    <n v="9"/>
    <x v="5"/>
    <x v="0"/>
    <n v="1886"/>
    <d v="1984-09-16T00:00:00"/>
    <n v="40"/>
    <x v="1"/>
    <x v="0"/>
    <s v="Married"/>
    <s v="US Citizen"/>
    <s v="No"/>
    <s v="Black or African American"/>
    <s v="11/10/2014"/>
    <s v=""/>
    <x v="0"/>
    <s v="Active"/>
    <s v="IT/IS"/>
    <s v="Simon Roup"/>
    <n v="4"/>
    <x v="3"/>
    <s v="Exceeds"/>
    <x v="0"/>
    <x v="0"/>
    <n v="5"/>
    <n v="7"/>
    <s v="1/4/2019"/>
    <n v="0"/>
    <x v="7"/>
  </r>
  <r>
    <x v="1"/>
    <x v="221"/>
    <n v="10050"/>
    <n v="1"/>
    <x v="1"/>
    <n v="1"/>
    <x v="0"/>
    <x v="0"/>
    <n v="5"/>
    <n v="5"/>
    <n v="3"/>
    <n v="0"/>
    <n v="64724"/>
    <n v="1"/>
    <n v="19"/>
    <x v="0"/>
    <x v="0"/>
    <n v="2451"/>
    <d v="1988-03-06T00:00:00"/>
    <n v="36"/>
    <x v="0"/>
    <x v="1"/>
    <s v="Married"/>
    <s v="US Citizen"/>
    <s v="No"/>
    <s v="Asian"/>
    <s v="7/5/2011"/>
    <s v="11/30/2012"/>
    <x v="11"/>
    <s v="Voluntarily Terminated"/>
    <s v="Production       "/>
    <s v="Brannon Miller"/>
    <n v="12"/>
    <x v="2"/>
    <s v="Fully Meets"/>
    <x v="0"/>
    <x v="4"/>
    <n v="3"/>
    <n v="0"/>
    <s v="2/20/2012"/>
    <n v="0"/>
    <x v="13"/>
  </r>
  <r>
    <x v="0"/>
    <x v="222"/>
    <n v="10164"/>
    <n v="0"/>
    <x v="0"/>
    <n v="0"/>
    <x v="0"/>
    <x v="0"/>
    <n v="1"/>
    <n v="5"/>
    <n v="3"/>
    <n v="0"/>
    <n v="47001"/>
    <n v="0"/>
    <n v="19"/>
    <x v="0"/>
    <x v="0"/>
    <n v="2451"/>
    <d v="1981-11-23T00:00:00"/>
    <n v="43"/>
    <x v="0"/>
    <x v="0"/>
    <s v="Single"/>
    <s v="US Citizen"/>
    <s v="No"/>
    <s v="White"/>
    <s v="11/5/2007"/>
    <s v=""/>
    <x v="0"/>
    <s v="Active"/>
    <s v="Production       "/>
    <s v="David Stanley"/>
    <n v="14"/>
    <x v="2"/>
    <s v="Fully Meets"/>
    <x v="0"/>
    <x v="54"/>
    <n v="3"/>
    <n v="0"/>
    <s v="2/25/2019"/>
    <n v="0"/>
    <x v="3"/>
  </r>
  <r>
    <x v="0"/>
    <x v="223"/>
    <n v="10124"/>
    <n v="1"/>
    <x v="1"/>
    <n v="1"/>
    <x v="1"/>
    <x v="1"/>
    <n v="1"/>
    <n v="6"/>
    <n v="3"/>
    <n v="0"/>
    <n v="61844"/>
    <n v="0"/>
    <n v="3"/>
    <x v="11"/>
    <x v="20"/>
    <n v="40220"/>
    <d v="1988-08-29T00:00:00"/>
    <n v="36"/>
    <x v="1"/>
    <x v="1"/>
    <s v="Married"/>
    <s v="US Citizen"/>
    <s v="No"/>
    <s v="Black or African American"/>
    <s v="1/9/2012"/>
    <s v=""/>
    <x v="0"/>
    <s v="Active"/>
    <s v="Sales"/>
    <s v="Lynn Daneault"/>
    <n v="21"/>
    <x v="7"/>
    <s v="Fully Meets"/>
    <x v="0"/>
    <x v="7"/>
    <n v="5"/>
    <n v="0"/>
    <s v="2/1/2019"/>
    <n v="0"/>
    <x v="9"/>
  </r>
  <r>
    <x v="1"/>
    <x v="224"/>
    <n v="10187"/>
    <n v="0"/>
    <x v="0"/>
    <n v="2"/>
    <x v="1"/>
    <x v="1"/>
    <n v="5"/>
    <n v="5"/>
    <n v="3"/>
    <n v="0"/>
    <n v="46799"/>
    <n v="1"/>
    <n v="19"/>
    <x v="0"/>
    <x v="0"/>
    <n v="1742"/>
    <d v="1984-10-15T00:00:00"/>
    <n v="40"/>
    <x v="1"/>
    <x v="0"/>
    <s v="Divorced"/>
    <s v="Eligible NonCitizen"/>
    <s v="No"/>
    <s v="Asian"/>
    <s v="5/16/2011"/>
    <s v="6/4/2018"/>
    <x v="4"/>
    <s v="Voluntarily Terminated"/>
    <s v="Production       "/>
    <s v="Kissy Sullivan"/>
    <n v="20"/>
    <x v="2"/>
    <s v="Fully Meets"/>
    <x v="0"/>
    <x v="96"/>
    <n v="4"/>
    <n v="0"/>
    <s v="4/2/2018"/>
    <n v="0"/>
    <x v="15"/>
  </r>
  <r>
    <x v="0"/>
    <x v="225"/>
    <n v="10225"/>
    <n v="0"/>
    <x v="0"/>
    <n v="0"/>
    <x v="0"/>
    <x v="0"/>
    <n v="1"/>
    <n v="5"/>
    <n v="3"/>
    <n v="0"/>
    <n v="59472"/>
    <n v="0"/>
    <n v="19"/>
    <x v="0"/>
    <x v="0"/>
    <n v="2109"/>
    <d v="1961-06-19T00:00:00"/>
    <n v="63"/>
    <x v="0"/>
    <x v="3"/>
    <s v="Single"/>
    <s v="US Citizen"/>
    <s v="No"/>
    <s v="White"/>
    <s v="1/6/2014"/>
    <s v=""/>
    <x v="0"/>
    <s v="Active"/>
    <s v="Production       "/>
    <s v="Kelley Spirea"/>
    <n v="18"/>
    <x v="3"/>
    <s v="Fully Meets"/>
    <x v="0"/>
    <x v="12"/>
    <n v="3"/>
    <n v="0"/>
    <s v="1/7/2019"/>
    <n v="0"/>
    <x v="15"/>
  </r>
  <r>
    <x v="1"/>
    <x v="226"/>
    <n v="10262"/>
    <n v="0"/>
    <x v="0"/>
    <n v="2"/>
    <x v="1"/>
    <x v="1"/>
    <n v="5"/>
    <n v="5"/>
    <n v="3"/>
    <n v="0"/>
    <n v="46430"/>
    <n v="1"/>
    <n v="19"/>
    <x v="0"/>
    <x v="0"/>
    <n v="2474"/>
    <d v="1970-09-22T00:00:00"/>
    <n v="54"/>
    <x v="1"/>
    <x v="2"/>
    <s v="Divorced"/>
    <s v="US Citizen"/>
    <s v="No"/>
    <s v="White"/>
    <s v="9/24/2012"/>
    <s v="6/18/2013"/>
    <x v="5"/>
    <s v="Voluntarily Terminated"/>
    <s v="Production       "/>
    <s v="Kissy Sullivan"/>
    <n v="20"/>
    <x v="1"/>
    <s v="Fully Meets"/>
    <x v="0"/>
    <x v="10"/>
    <n v="5"/>
    <n v="0"/>
    <s v="4/2/2013"/>
    <n v="0"/>
    <x v="7"/>
  </r>
  <r>
    <x v="1"/>
    <x v="227"/>
    <n v="10131"/>
    <n v="1"/>
    <x v="1"/>
    <n v="1"/>
    <x v="0"/>
    <x v="0"/>
    <n v="5"/>
    <n v="1"/>
    <n v="3"/>
    <n v="1"/>
    <n v="83363"/>
    <n v="1"/>
    <n v="23"/>
    <x v="3"/>
    <x v="0"/>
    <n v="2045"/>
    <d v="1984-11-06T00:00:00"/>
    <n v="40"/>
    <x v="0"/>
    <x v="0"/>
    <s v="Married"/>
    <s v="Eligible NonCitizen"/>
    <s v="No"/>
    <s v="Black or African American"/>
    <s v="2/21/2011"/>
    <s v="8/15/2015"/>
    <x v="1"/>
    <s v="Voluntarily Terminated"/>
    <s v="Software Engineering"/>
    <s v="Janet King"/>
    <n v="2"/>
    <x v="4"/>
    <s v="Fully Meets"/>
    <x v="0"/>
    <x v="97"/>
    <n v="4"/>
    <n v="0"/>
    <s v="4/19/2014"/>
    <n v="0"/>
    <x v="6"/>
  </r>
  <r>
    <x v="0"/>
    <x v="228"/>
    <n v="10239"/>
    <n v="1"/>
    <x v="1"/>
    <n v="1"/>
    <x v="1"/>
    <x v="1"/>
    <n v="1"/>
    <n v="3"/>
    <n v="3"/>
    <n v="0"/>
    <n v="95920"/>
    <n v="0"/>
    <n v="4"/>
    <x v="17"/>
    <x v="0"/>
    <n v="2110"/>
    <d v="1980-05-12T00:00:00"/>
    <n v="44"/>
    <x v="1"/>
    <x v="0"/>
    <s v="Married"/>
    <s v="US Citizen"/>
    <s v="No"/>
    <s v="Black or African American"/>
    <s v="10/2/2016"/>
    <s v=""/>
    <x v="0"/>
    <s v="Active"/>
    <s v="IT/IS"/>
    <s v="Brian Champaigne"/>
    <n v="13"/>
    <x v="1"/>
    <s v="Fully Meets"/>
    <x v="0"/>
    <x v="9"/>
    <n v="4"/>
    <n v="6"/>
    <s v="2/6/2019"/>
    <n v="0"/>
    <x v="18"/>
  </r>
  <r>
    <x v="1"/>
    <x v="229"/>
    <n v="10152"/>
    <n v="0"/>
    <x v="0"/>
    <n v="2"/>
    <x v="0"/>
    <x v="0"/>
    <n v="5"/>
    <n v="5"/>
    <n v="3"/>
    <n v="0"/>
    <n v="61729"/>
    <n v="1"/>
    <n v="19"/>
    <x v="0"/>
    <x v="0"/>
    <n v="2478"/>
    <d v="1984-12-31T00:00:00"/>
    <n v="40"/>
    <x v="0"/>
    <x v="0"/>
    <s v="Divorced"/>
    <s v="US Citizen"/>
    <s v="No"/>
    <s v="White"/>
    <s v="9/26/2011"/>
    <s v="4/7/2018"/>
    <x v="11"/>
    <s v="Voluntarily Terminated"/>
    <s v="Production       "/>
    <s v="Michael Albert"/>
    <n v="22"/>
    <x v="1"/>
    <s v="Fully Meets"/>
    <x v="0"/>
    <x v="23"/>
    <n v="5"/>
    <n v="0"/>
    <s v="2/4/2018"/>
    <n v="0"/>
    <x v="5"/>
  </r>
  <r>
    <x v="0"/>
    <x v="230"/>
    <n v="10140"/>
    <n v="1"/>
    <x v="1"/>
    <n v="1"/>
    <x v="0"/>
    <x v="0"/>
    <n v="1"/>
    <n v="6"/>
    <n v="3"/>
    <n v="0"/>
    <n v="61809"/>
    <n v="0"/>
    <n v="3"/>
    <x v="11"/>
    <x v="21"/>
    <n v="83706"/>
    <d v="1954-10-12T00:00:00"/>
    <n v="70"/>
    <x v="0"/>
    <x v="3"/>
    <s v="Married"/>
    <s v="US Citizen"/>
    <s v="No"/>
    <s v="White"/>
    <s v="5/12/2014"/>
    <s v=""/>
    <x v="0"/>
    <s v="Active"/>
    <s v="Sales"/>
    <s v="John Smith"/>
    <n v="17"/>
    <x v="6"/>
    <s v="Fully Meets"/>
    <x v="0"/>
    <x v="98"/>
    <n v="3"/>
    <n v="0"/>
    <s v="1/28/2019"/>
    <n v="0"/>
    <x v="6"/>
  </r>
  <r>
    <x v="1"/>
    <x v="231"/>
    <n v="10058"/>
    <n v="0"/>
    <x v="0"/>
    <n v="2"/>
    <x v="0"/>
    <x v="0"/>
    <n v="5"/>
    <n v="5"/>
    <n v="3"/>
    <n v="0"/>
    <n v="45115"/>
    <n v="1"/>
    <n v="19"/>
    <x v="0"/>
    <x v="0"/>
    <n v="2176"/>
    <d v="1982-07-22T00:00:00"/>
    <n v="42"/>
    <x v="0"/>
    <x v="0"/>
    <s v="Divorced"/>
    <s v="US Citizen"/>
    <s v="Yes"/>
    <s v="White"/>
    <s v="5/16/2011"/>
    <s v="1/15/2016"/>
    <x v="9"/>
    <s v="Voluntarily Terminated"/>
    <s v="Production       "/>
    <s v="Elijiah Gray"/>
    <n v="16"/>
    <x v="0"/>
    <s v="Fully Meets"/>
    <x v="0"/>
    <x v="4"/>
    <n v="4"/>
    <n v="0"/>
    <s v="3/30/2015"/>
    <n v="0"/>
    <x v="17"/>
  </r>
  <r>
    <x v="0"/>
    <x v="232"/>
    <n v="10011"/>
    <n v="1"/>
    <x v="1"/>
    <n v="1"/>
    <x v="1"/>
    <x v="1"/>
    <n v="1"/>
    <n v="5"/>
    <n v="4"/>
    <n v="0"/>
    <n v="46738"/>
    <n v="0"/>
    <n v="19"/>
    <x v="0"/>
    <x v="0"/>
    <n v="2171"/>
    <d v="1973-01-12T00:00:00"/>
    <n v="51"/>
    <x v="1"/>
    <x v="2"/>
    <s v="Married"/>
    <s v="US Citizen"/>
    <s v="No"/>
    <s v="Asian"/>
    <s v="11/28/2011"/>
    <s v=""/>
    <x v="0"/>
    <s v="Active"/>
    <s v="Production       "/>
    <s v="Webster Butler"/>
    <m/>
    <x v="2"/>
    <s v="Exceeds"/>
    <x v="0"/>
    <x v="99"/>
    <n v="5"/>
    <n v="0"/>
    <s v="2/11/2019"/>
    <n v="0"/>
    <x v="7"/>
  </r>
  <r>
    <x v="1"/>
    <x v="233"/>
    <n v="10230"/>
    <n v="0"/>
    <x v="0"/>
    <n v="2"/>
    <x v="1"/>
    <x v="1"/>
    <n v="5"/>
    <n v="5"/>
    <n v="3"/>
    <n v="0"/>
    <n v="64971"/>
    <n v="1"/>
    <n v="20"/>
    <x v="2"/>
    <x v="0"/>
    <n v="1902"/>
    <d v="1981-09-05T00:00:00"/>
    <n v="43"/>
    <x v="1"/>
    <x v="0"/>
    <s v="Divorced"/>
    <s v="Eligible NonCitizen"/>
    <s v="No"/>
    <s v="Black or African American"/>
    <s v="9/26/2011"/>
    <s v="10/22/2011"/>
    <x v="3"/>
    <s v="Voluntarily Terminated"/>
    <s v="Production       "/>
    <s v="David Stanley"/>
    <n v="14"/>
    <x v="2"/>
    <s v="Fully Meets"/>
    <x v="0"/>
    <x v="10"/>
    <n v="4"/>
    <n v="0"/>
    <s v="10/22/2011"/>
    <n v="0"/>
    <x v="18"/>
  </r>
  <r>
    <x v="1"/>
    <x v="234"/>
    <n v="10224"/>
    <n v="1"/>
    <x v="1"/>
    <n v="1"/>
    <x v="0"/>
    <x v="0"/>
    <n v="5"/>
    <n v="5"/>
    <n v="3"/>
    <n v="0"/>
    <n v="55578"/>
    <n v="1"/>
    <n v="20"/>
    <x v="2"/>
    <x v="0"/>
    <n v="2138"/>
    <d v="1972-07-03T00:00:00"/>
    <n v="52"/>
    <x v="0"/>
    <x v="2"/>
    <s v="Married"/>
    <s v="US Citizen"/>
    <s v="No"/>
    <s v="White"/>
    <s v="7/5/2011"/>
    <s v="2/8/2012"/>
    <x v="4"/>
    <s v="Voluntarily Terminated"/>
    <s v="Production       "/>
    <s v="Kissy Sullivan"/>
    <n v="20"/>
    <x v="1"/>
    <s v="Fully Meets"/>
    <x v="0"/>
    <x v="7"/>
    <n v="5"/>
    <n v="0"/>
    <s v="1/6/2012"/>
    <n v="0"/>
    <x v="13"/>
  </r>
  <r>
    <x v="1"/>
    <x v="235"/>
    <n v="10047"/>
    <n v="1"/>
    <x v="1"/>
    <n v="1"/>
    <x v="0"/>
    <x v="0"/>
    <n v="5"/>
    <n v="5"/>
    <n v="3"/>
    <n v="0"/>
    <n v="50428"/>
    <n v="1"/>
    <n v="19"/>
    <x v="0"/>
    <x v="0"/>
    <n v="1420"/>
    <d v="1974-01-07T00:00:00"/>
    <n v="50"/>
    <x v="0"/>
    <x v="2"/>
    <s v="Married"/>
    <s v="US Citizen"/>
    <s v="No"/>
    <s v="Black or African American"/>
    <s v="1/10/2011"/>
    <s v="1/26/2016"/>
    <x v="6"/>
    <s v="Voluntarily Terminated"/>
    <s v="Production       "/>
    <s v="Amy Dunn"/>
    <n v="11"/>
    <x v="1"/>
    <s v="Fully Meets"/>
    <x v="0"/>
    <x v="4"/>
    <n v="3"/>
    <n v="0"/>
    <s v="1/10/2015"/>
    <n v="0"/>
    <x v="17"/>
  </r>
  <r>
    <x v="1"/>
    <x v="236"/>
    <n v="10285"/>
    <n v="1"/>
    <x v="1"/>
    <n v="1"/>
    <x v="1"/>
    <x v="1"/>
    <n v="4"/>
    <n v="5"/>
    <n v="2"/>
    <n v="0"/>
    <n v="61422"/>
    <n v="1"/>
    <n v="19"/>
    <x v="0"/>
    <x v="0"/>
    <n v="1460"/>
    <d v="1985-01-07T00:00:00"/>
    <n v="39"/>
    <x v="1"/>
    <x v="1"/>
    <s v="Married"/>
    <s v="US Citizen"/>
    <s v="No"/>
    <s v="White"/>
    <s v="1/10/2011"/>
    <s v="5/17/2016"/>
    <x v="6"/>
    <s v="Terminated for Cause"/>
    <s v="Production       "/>
    <s v="Ketsia Liebig"/>
    <n v="19"/>
    <x v="1"/>
    <s v="Needs Improvement"/>
    <x v="1"/>
    <x v="63"/>
    <n v="3"/>
    <n v="0"/>
    <s v="4/5/2016"/>
    <n v="4"/>
    <x v="7"/>
  </r>
  <r>
    <x v="0"/>
    <x v="237"/>
    <n v="10020"/>
    <n v="0"/>
    <x v="0"/>
    <n v="4"/>
    <x v="0"/>
    <x v="0"/>
    <n v="1"/>
    <n v="5"/>
    <n v="4"/>
    <n v="0"/>
    <n v="63353"/>
    <n v="0"/>
    <n v="19"/>
    <x v="0"/>
    <x v="0"/>
    <n v="1730"/>
    <d v="1985-01-28T00:00:00"/>
    <n v="39"/>
    <x v="0"/>
    <x v="1"/>
    <s v="Widowed"/>
    <s v="US Citizen"/>
    <s v="No"/>
    <s v="White"/>
    <s v="7/8/2013"/>
    <s v=""/>
    <x v="0"/>
    <s v="Active"/>
    <s v="Production       "/>
    <s v="Brannon Miller"/>
    <n v="12"/>
    <x v="3"/>
    <s v="Exceeds"/>
    <x v="0"/>
    <x v="63"/>
    <n v="5"/>
    <n v="0"/>
    <s v="2/11/2019"/>
    <n v="0"/>
    <x v="6"/>
  </r>
  <r>
    <x v="0"/>
    <x v="238"/>
    <n v="10162"/>
    <n v="1"/>
    <x v="1"/>
    <n v="1"/>
    <x v="1"/>
    <x v="1"/>
    <n v="1"/>
    <n v="3"/>
    <n v="3"/>
    <n v="0"/>
    <n v="89883"/>
    <n v="0"/>
    <n v="9"/>
    <x v="5"/>
    <x v="0"/>
    <n v="1886"/>
    <d v="1981-10-11T00:00:00"/>
    <n v="43"/>
    <x v="1"/>
    <x v="0"/>
    <s v="Married"/>
    <s v="US Citizen"/>
    <s v="No"/>
    <s v="White"/>
    <s v="2/16/2015"/>
    <s v=""/>
    <x v="0"/>
    <s v="Active"/>
    <s v="IT/IS"/>
    <s v="Simon Roup"/>
    <n v="4"/>
    <x v="3"/>
    <s v="Fully Meets"/>
    <x v="0"/>
    <x v="100"/>
    <n v="5"/>
    <n v="6"/>
    <s v="2/14/2019"/>
    <n v="0"/>
    <x v="3"/>
  </r>
  <r>
    <x v="1"/>
    <x v="239"/>
    <n v="10149"/>
    <n v="0"/>
    <x v="0"/>
    <n v="0"/>
    <x v="1"/>
    <x v="1"/>
    <n v="5"/>
    <n v="3"/>
    <n v="3"/>
    <n v="0"/>
    <n v="120000"/>
    <n v="1"/>
    <n v="29"/>
    <x v="27"/>
    <x v="0"/>
    <n v="2703"/>
    <d v="1973-05-27T00:00:00"/>
    <n v="51"/>
    <x v="1"/>
    <x v="2"/>
    <s v="Single"/>
    <s v="US Citizen"/>
    <s v="Yes"/>
    <s v="White"/>
    <s v="1/5/2015"/>
    <s v="11/10/2018"/>
    <x v="4"/>
    <s v="Voluntarily Terminated"/>
    <s v="IT/IS"/>
    <s v="Simon Roup"/>
    <n v="4"/>
    <x v="0"/>
    <s v="Fully Meets"/>
    <x v="0"/>
    <x v="42"/>
    <n v="3"/>
    <n v="7"/>
    <s v="2/13/2018"/>
    <n v="0"/>
    <x v="8"/>
  </r>
  <r>
    <x v="0"/>
    <x v="240"/>
    <n v="10086"/>
    <n v="0"/>
    <x v="0"/>
    <n v="0"/>
    <x v="1"/>
    <x v="1"/>
    <n v="1"/>
    <n v="3"/>
    <n v="3"/>
    <n v="0"/>
    <n v="150290"/>
    <n v="0"/>
    <n v="7"/>
    <x v="28"/>
    <x v="0"/>
    <n v="2056"/>
    <d v="1972-11-21T00:00:00"/>
    <n v="52"/>
    <x v="1"/>
    <x v="2"/>
    <s v="Single"/>
    <s v="US Citizen"/>
    <s v="No"/>
    <s v="Black or African American"/>
    <s v="1/7/2017"/>
    <s v=""/>
    <x v="0"/>
    <s v="Active"/>
    <s v="IT/IS"/>
    <s v="Brian Champaigne"/>
    <n v="13"/>
    <x v="1"/>
    <s v="Fully Meets"/>
    <x v="0"/>
    <x v="101"/>
    <n v="3"/>
    <n v="5"/>
    <s v="2/6/2019"/>
    <n v="0"/>
    <x v="1"/>
  </r>
  <r>
    <x v="0"/>
    <x v="241"/>
    <n v="10054"/>
    <n v="0"/>
    <x v="0"/>
    <n v="3"/>
    <x v="1"/>
    <x v="1"/>
    <n v="1"/>
    <n v="5"/>
    <n v="3"/>
    <n v="0"/>
    <n v="60627"/>
    <n v="0"/>
    <n v="19"/>
    <x v="0"/>
    <x v="0"/>
    <n v="1886"/>
    <d v="1974-12-05T00:00:00"/>
    <n v="50"/>
    <x v="1"/>
    <x v="2"/>
    <s v="Separated"/>
    <s v="US Citizen"/>
    <s v="No"/>
    <s v="White"/>
    <s v="1/6/2014"/>
    <s v=""/>
    <x v="0"/>
    <s v="Active"/>
    <s v="Production       "/>
    <s v="David Stanley"/>
    <n v="14"/>
    <x v="7"/>
    <s v="Fully Meets"/>
    <x v="0"/>
    <x v="4"/>
    <n v="4"/>
    <n v="0"/>
    <s v="1/31/2019"/>
    <n v="0"/>
    <x v="12"/>
  </r>
  <r>
    <x v="1"/>
    <x v="242"/>
    <n v="10065"/>
    <n v="0"/>
    <x v="0"/>
    <n v="0"/>
    <x v="0"/>
    <x v="0"/>
    <n v="5"/>
    <n v="5"/>
    <n v="3"/>
    <n v="0"/>
    <n v="53180"/>
    <n v="1"/>
    <n v="19"/>
    <x v="0"/>
    <x v="0"/>
    <n v="2155"/>
    <d v="1987-03-18T00:00:00"/>
    <n v="37"/>
    <x v="0"/>
    <x v="1"/>
    <s v="Single"/>
    <s v="US Citizen"/>
    <s v="No"/>
    <s v="White"/>
    <s v="4/4/2011"/>
    <s v="8/13/2018"/>
    <x v="4"/>
    <s v="Voluntarily Terminated"/>
    <s v="Production       "/>
    <s v="Kissy Sullivan"/>
    <n v="20"/>
    <x v="2"/>
    <s v="Fully Meets"/>
    <x v="0"/>
    <x v="4"/>
    <n v="5"/>
    <n v="0"/>
    <s v="7/2/2018"/>
    <n v="0"/>
    <x v="6"/>
  </r>
  <r>
    <x v="0"/>
    <x v="243"/>
    <n v="10198"/>
    <n v="0"/>
    <x v="0"/>
    <n v="0"/>
    <x v="0"/>
    <x v="0"/>
    <n v="1"/>
    <n v="3"/>
    <n v="3"/>
    <n v="0"/>
    <n v="140920"/>
    <n v="0"/>
    <n v="13"/>
    <x v="29"/>
    <x v="0"/>
    <n v="2481"/>
    <d v="1973-04-05T00:00:00"/>
    <n v="51"/>
    <x v="0"/>
    <x v="2"/>
    <s v="Single"/>
    <s v="US Citizen"/>
    <s v="No"/>
    <s v="White"/>
    <s v="1/20/2013"/>
    <s v=""/>
    <x v="0"/>
    <s v="Active"/>
    <s v="IT/IS"/>
    <s v="Jennifer Zamora"/>
    <n v="5"/>
    <x v="1"/>
    <s v="Fully Meets"/>
    <x v="0"/>
    <x v="63"/>
    <n v="5"/>
    <n v="7"/>
    <s v="2/18/2019"/>
    <n v="0"/>
    <x v="13"/>
  </r>
  <r>
    <x v="1"/>
    <x v="244"/>
    <n v="10222"/>
    <n v="0"/>
    <x v="0"/>
    <n v="2"/>
    <x v="0"/>
    <x v="0"/>
    <n v="5"/>
    <n v="3"/>
    <n v="3"/>
    <n v="1"/>
    <n v="148999"/>
    <n v="1"/>
    <n v="13"/>
    <x v="29"/>
    <x v="0"/>
    <n v="1915"/>
    <d v="1964-01-04T00:00:00"/>
    <n v="60"/>
    <x v="0"/>
    <x v="3"/>
    <s v="Divorced"/>
    <s v="US Citizen"/>
    <s v="No"/>
    <s v="Black or African American"/>
    <s v="1/9/2012"/>
    <s v="11/4/2015"/>
    <x v="2"/>
    <s v="Voluntarily Terminated"/>
    <s v="IT/IS"/>
    <s v="Jennifer Zamora"/>
    <n v="5"/>
    <x v="4"/>
    <s v="Fully Meets"/>
    <x v="0"/>
    <x v="25"/>
    <n v="4"/>
    <n v="6"/>
    <s v="1/4/2015"/>
    <n v="0"/>
    <x v="12"/>
  </r>
  <r>
    <x v="0"/>
    <x v="245"/>
    <n v="10126"/>
    <n v="1"/>
    <x v="1"/>
    <n v="1"/>
    <x v="1"/>
    <x v="1"/>
    <n v="1"/>
    <n v="4"/>
    <n v="3"/>
    <n v="0"/>
    <n v="86214"/>
    <n v="0"/>
    <n v="24"/>
    <x v="3"/>
    <x v="0"/>
    <n v="2132"/>
    <d v="1986-07-24T00:00:00"/>
    <n v="38"/>
    <x v="1"/>
    <x v="1"/>
    <s v="Married"/>
    <s v="US Citizen"/>
    <s v="No"/>
    <s v="White"/>
    <s v="11/5/2012"/>
    <s v=""/>
    <x v="0"/>
    <s v="Active"/>
    <s v="Software Engineering"/>
    <s v="Alex Sweetwater"/>
    <n v="10"/>
    <x v="1"/>
    <s v="Fully Meets"/>
    <x v="0"/>
    <x v="7"/>
    <n v="3"/>
    <n v="6"/>
    <s v="2/13/2019"/>
    <n v="0"/>
    <x v="4"/>
  </r>
  <r>
    <x v="0"/>
    <x v="246"/>
    <n v="10295"/>
    <n v="0"/>
    <x v="0"/>
    <n v="0"/>
    <x v="1"/>
    <x v="1"/>
    <n v="2"/>
    <n v="5"/>
    <n v="2"/>
    <n v="1"/>
    <n v="47750"/>
    <n v="0"/>
    <n v="19"/>
    <x v="0"/>
    <x v="0"/>
    <n v="1801"/>
    <d v="1968-06-06T00:00:00"/>
    <n v="56"/>
    <x v="1"/>
    <x v="2"/>
    <s v="Single"/>
    <s v="US Citizen"/>
    <s v="No"/>
    <s v="Black or African American"/>
    <s v="7/4/2016"/>
    <s v=""/>
    <x v="0"/>
    <s v="Active"/>
    <s v="Production       "/>
    <s v="Kelley Spirea"/>
    <n v="18"/>
    <x v="4"/>
    <s v="Needs Improvement"/>
    <x v="1"/>
    <x v="102"/>
    <n v="4"/>
    <n v="0"/>
    <s v="2/18/2019"/>
    <n v="5"/>
    <x v="6"/>
  </r>
  <r>
    <x v="1"/>
    <x v="247"/>
    <n v="10260"/>
    <n v="0"/>
    <x v="0"/>
    <n v="0"/>
    <x v="0"/>
    <x v="0"/>
    <n v="5"/>
    <n v="5"/>
    <n v="3"/>
    <n v="0"/>
    <n v="46428"/>
    <n v="1"/>
    <n v="19"/>
    <x v="0"/>
    <x v="0"/>
    <n v="2148"/>
    <d v="1974-12-21T00:00:00"/>
    <n v="50"/>
    <x v="0"/>
    <x v="2"/>
    <s v="Single"/>
    <s v="US Citizen"/>
    <s v="No"/>
    <s v="White"/>
    <s v="1/5/2009"/>
    <s v="7/30/2018"/>
    <x v="10"/>
    <s v="Voluntarily Terminated"/>
    <s v="Production       "/>
    <s v="Michael Albert"/>
    <n v="22"/>
    <x v="2"/>
    <s v="Fully Meets"/>
    <x v="0"/>
    <x v="0"/>
    <n v="5"/>
    <n v="0"/>
    <s v="2/5/2018"/>
    <n v="0"/>
    <x v="10"/>
  </r>
  <r>
    <x v="0"/>
    <x v="248"/>
    <n v="10233"/>
    <n v="1"/>
    <x v="1"/>
    <n v="1"/>
    <x v="0"/>
    <x v="0"/>
    <n v="1"/>
    <n v="5"/>
    <n v="3"/>
    <n v="0"/>
    <n v="57975"/>
    <n v="0"/>
    <n v="20"/>
    <x v="2"/>
    <x v="0"/>
    <n v="2062"/>
    <d v="1986-04-26T00:00:00"/>
    <n v="38"/>
    <x v="0"/>
    <x v="1"/>
    <s v="Married"/>
    <s v="US Citizen"/>
    <s v="No"/>
    <s v="White"/>
    <s v="8/30/2010"/>
    <s v=""/>
    <x v="0"/>
    <s v="Active"/>
    <s v="Production       "/>
    <s v="Kelley Spirea"/>
    <n v="18"/>
    <x v="6"/>
    <s v="Fully Meets"/>
    <x v="0"/>
    <x v="28"/>
    <n v="3"/>
    <n v="0"/>
    <s v="1/10/2019"/>
    <n v="0"/>
    <x v="13"/>
  </r>
  <r>
    <x v="1"/>
    <x v="249"/>
    <n v="10229"/>
    <n v="0"/>
    <x v="0"/>
    <n v="2"/>
    <x v="0"/>
    <x v="0"/>
    <n v="5"/>
    <n v="3"/>
    <n v="3"/>
    <n v="0"/>
    <n v="88527"/>
    <n v="1"/>
    <n v="9"/>
    <x v="30"/>
    <x v="0"/>
    <n v="2452"/>
    <d v="1987-12-17T00:00:00"/>
    <n v="37"/>
    <x v="0"/>
    <x v="1"/>
    <s v="Divorced"/>
    <s v="US Citizen"/>
    <s v="No"/>
    <s v="Black or African American"/>
    <s v="1/5/2015"/>
    <s v="10/31/2015"/>
    <x v="2"/>
    <s v="Voluntarily Terminated"/>
    <s v="IT/IS"/>
    <s v="Simon Roup"/>
    <n v="4"/>
    <x v="0"/>
    <s v="Fully Meets"/>
    <x v="0"/>
    <x v="7"/>
    <n v="3"/>
    <n v="5"/>
    <s v="4/20/2015"/>
    <n v="0"/>
    <x v="4"/>
  </r>
  <r>
    <x v="0"/>
    <x v="250"/>
    <n v="10169"/>
    <n v="1"/>
    <x v="1"/>
    <n v="1"/>
    <x v="1"/>
    <x v="1"/>
    <n v="1"/>
    <n v="5"/>
    <n v="3"/>
    <n v="0"/>
    <n v="56147"/>
    <n v="0"/>
    <n v="19"/>
    <x v="0"/>
    <x v="0"/>
    <n v="2154"/>
    <d v="1988-07-10T00:00:00"/>
    <n v="36"/>
    <x v="1"/>
    <x v="1"/>
    <s v="Married"/>
    <s v="US Citizen"/>
    <s v="No"/>
    <s v="Black or African American"/>
    <s v="9/29/2014"/>
    <s v=""/>
    <x v="0"/>
    <s v="Active"/>
    <s v="Production       "/>
    <s v="Elijiah Gray"/>
    <n v="16"/>
    <x v="0"/>
    <s v="Fully Meets"/>
    <x v="0"/>
    <x v="103"/>
    <n v="3"/>
    <n v="0"/>
    <s v="2/18/2019"/>
    <n v="0"/>
    <x v="4"/>
  </r>
  <r>
    <x v="0"/>
    <x v="251"/>
    <n v="10071"/>
    <n v="0"/>
    <x v="0"/>
    <n v="0"/>
    <x v="1"/>
    <x v="1"/>
    <n v="3"/>
    <n v="5"/>
    <n v="3"/>
    <n v="0"/>
    <n v="50923"/>
    <n v="0"/>
    <n v="19"/>
    <x v="0"/>
    <x v="0"/>
    <n v="2191"/>
    <d v="1975-03-10T00:00:00"/>
    <n v="49"/>
    <x v="1"/>
    <x v="0"/>
    <s v="Single"/>
    <s v="US Citizen"/>
    <s v="No"/>
    <s v="Asian"/>
    <s v="9/30/2013"/>
    <s v=""/>
    <x v="0"/>
    <s v="Active"/>
    <s v="Production       "/>
    <s v="Webster Butler"/>
    <m/>
    <x v="2"/>
    <s v="Fully Meets"/>
    <x v="0"/>
    <x v="4"/>
    <n v="5"/>
    <n v="0"/>
    <s v="2/6/2019"/>
    <n v="0"/>
    <x v="15"/>
  </r>
  <r>
    <x v="0"/>
    <x v="252"/>
    <n v="10179"/>
    <n v="1"/>
    <x v="1"/>
    <n v="1"/>
    <x v="1"/>
    <x v="1"/>
    <n v="1"/>
    <n v="3"/>
    <n v="3"/>
    <n v="0"/>
    <n v="50750"/>
    <n v="0"/>
    <n v="15"/>
    <x v="19"/>
    <x v="0"/>
    <n v="1773"/>
    <d v="1981-04-14T00:00:00"/>
    <n v="43"/>
    <x v="1"/>
    <x v="0"/>
    <s v="Married"/>
    <s v="US Citizen"/>
    <s v="No"/>
    <s v="White"/>
    <s v="9/30/2014"/>
    <s v=""/>
    <x v="0"/>
    <s v="Active"/>
    <s v="IT/IS"/>
    <s v="Peter Monroe"/>
    <n v="7"/>
    <x v="0"/>
    <s v="Fully Meets"/>
    <x v="0"/>
    <x v="104"/>
    <n v="3"/>
    <n v="6"/>
    <s v="1/7/2019"/>
    <n v="0"/>
    <x v="10"/>
  </r>
  <r>
    <x v="0"/>
    <x v="253"/>
    <n v="10091"/>
    <n v="1"/>
    <x v="1"/>
    <n v="1"/>
    <x v="1"/>
    <x v="1"/>
    <n v="1"/>
    <n v="5"/>
    <n v="3"/>
    <n v="0"/>
    <n v="52087"/>
    <n v="0"/>
    <n v="19"/>
    <x v="0"/>
    <x v="0"/>
    <n v="2149"/>
    <d v="1985-08-24T00:00:00"/>
    <n v="39"/>
    <x v="1"/>
    <x v="1"/>
    <s v="Married"/>
    <s v="US Citizen"/>
    <s v="No"/>
    <s v="White"/>
    <s v="8/19/2013"/>
    <s v=""/>
    <x v="0"/>
    <s v="Active"/>
    <s v="Production       "/>
    <s v="Amy Dunn"/>
    <n v="11"/>
    <x v="0"/>
    <s v="Fully Meets"/>
    <x v="0"/>
    <x v="105"/>
    <n v="4"/>
    <n v="0"/>
    <s v="2/15/2019"/>
    <n v="0"/>
    <x v="3"/>
  </r>
  <r>
    <x v="0"/>
    <x v="254"/>
    <n v="10178"/>
    <n v="1"/>
    <x v="1"/>
    <n v="1"/>
    <x v="0"/>
    <x v="0"/>
    <n v="1"/>
    <n v="3"/>
    <n v="3"/>
    <n v="0"/>
    <n v="87826"/>
    <n v="0"/>
    <n v="9"/>
    <x v="5"/>
    <x v="0"/>
    <n v="2110"/>
    <d v="1970-02-08T00:00:00"/>
    <n v="54"/>
    <x v="0"/>
    <x v="2"/>
    <s v="Married"/>
    <s v="US Citizen"/>
    <s v="Yes"/>
    <s v="White"/>
    <s v="1/5/2015"/>
    <s v=""/>
    <x v="0"/>
    <s v="Active"/>
    <s v="IT/IS"/>
    <s v="Simon Roup"/>
    <n v="4"/>
    <x v="3"/>
    <s v="Fully Meets"/>
    <x v="0"/>
    <x v="106"/>
    <n v="3"/>
    <n v="7"/>
    <s v="1/14/2019"/>
    <n v="0"/>
    <x v="7"/>
  </r>
  <r>
    <x v="0"/>
    <x v="255"/>
    <n v="10039"/>
    <n v="0"/>
    <x v="0"/>
    <n v="0"/>
    <x v="1"/>
    <x v="1"/>
    <n v="1"/>
    <n v="1"/>
    <n v="3"/>
    <n v="0"/>
    <n v="51920"/>
    <n v="0"/>
    <n v="2"/>
    <x v="22"/>
    <x v="0"/>
    <n v="2330"/>
    <d v="1988-05-19T00:00:00"/>
    <n v="36"/>
    <x v="1"/>
    <x v="1"/>
    <s v="Single"/>
    <s v="US Citizen"/>
    <s v="No"/>
    <s v="White"/>
    <s v="5/1/2015"/>
    <s v=""/>
    <x v="0"/>
    <s v="Active"/>
    <s v="Admin Offices"/>
    <s v="Brandon R. LeBlanc"/>
    <n v="1"/>
    <x v="7"/>
    <s v="Fully Meets"/>
    <x v="0"/>
    <x v="4"/>
    <n v="3"/>
    <n v="5"/>
    <s v="1/15/2019"/>
    <n v="0"/>
    <x v="4"/>
  </r>
  <r>
    <x v="1"/>
    <x v="256"/>
    <n v="10095"/>
    <n v="0"/>
    <x v="0"/>
    <n v="0"/>
    <x v="1"/>
    <x v="1"/>
    <n v="5"/>
    <n v="5"/>
    <n v="3"/>
    <n v="0"/>
    <n v="63878"/>
    <n v="1"/>
    <n v="20"/>
    <x v="2"/>
    <x v="0"/>
    <n v="1851"/>
    <d v="1987-11-25T00:00:00"/>
    <n v="37"/>
    <x v="1"/>
    <x v="1"/>
    <s v="Single"/>
    <s v="US Citizen"/>
    <s v="No"/>
    <s v="White"/>
    <s v="10/26/2009"/>
    <s v="4/8/2015"/>
    <x v="15"/>
    <s v="Voluntarily Terminated"/>
    <s v="Production       "/>
    <s v="Michael Albert"/>
    <n v="22"/>
    <x v="6"/>
    <s v="Fully Meets"/>
    <x v="0"/>
    <x v="107"/>
    <n v="4"/>
    <n v="0"/>
    <s v="4/2/2015"/>
    <n v="0"/>
    <x v="11"/>
  </r>
  <r>
    <x v="0"/>
    <x v="257"/>
    <n v="10027"/>
    <n v="0"/>
    <x v="0"/>
    <n v="0"/>
    <x v="0"/>
    <x v="0"/>
    <n v="1"/>
    <n v="5"/>
    <n v="4"/>
    <n v="0"/>
    <n v="60656"/>
    <n v="0"/>
    <n v="20"/>
    <x v="2"/>
    <x v="0"/>
    <n v="2045"/>
    <d v="1963-10-30T00:00:00"/>
    <n v="61"/>
    <x v="0"/>
    <x v="3"/>
    <s v="Single"/>
    <s v="US Citizen"/>
    <s v="No"/>
    <s v="White"/>
    <s v="9/29/2014"/>
    <s v=""/>
    <x v="0"/>
    <s v="Active"/>
    <s v="Production       "/>
    <s v="Elijiah Gray"/>
    <n v="16"/>
    <x v="1"/>
    <s v="Exceeds"/>
    <x v="0"/>
    <x v="25"/>
    <n v="3"/>
    <n v="0"/>
    <s v="1/28/2019"/>
    <n v="0"/>
    <x v="6"/>
  </r>
  <r>
    <x v="0"/>
    <x v="258"/>
    <n v="10291"/>
    <n v="0"/>
    <x v="0"/>
    <n v="2"/>
    <x v="0"/>
    <x v="0"/>
    <n v="1"/>
    <n v="6"/>
    <n v="2"/>
    <n v="1"/>
    <n v="72992"/>
    <n v="0"/>
    <n v="21"/>
    <x v="16"/>
    <x v="0"/>
    <n v="1886"/>
    <d v="1984-08-16T00:00:00"/>
    <n v="40"/>
    <x v="0"/>
    <x v="0"/>
    <s v="Divorced"/>
    <s v="US Citizen"/>
    <s v="No"/>
    <s v="Black or African American"/>
    <s v="5/18/2014"/>
    <s v=""/>
    <x v="0"/>
    <s v="Active"/>
    <s v="Sales"/>
    <s v="Debra Houlihan"/>
    <n v="15"/>
    <x v="4"/>
    <s v="Needs Improvement"/>
    <x v="1"/>
    <x v="93"/>
    <n v="4"/>
    <n v="0"/>
    <s v="1/16/2019"/>
    <n v="2"/>
    <x v="7"/>
  </r>
  <r>
    <x v="1"/>
    <x v="259"/>
    <n v="10153"/>
    <n v="1"/>
    <x v="1"/>
    <n v="1"/>
    <x v="1"/>
    <x v="1"/>
    <n v="5"/>
    <n v="1"/>
    <n v="3"/>
    <n v="1"/>
    <n v="55000"/>
    <n v="1"/>
    <n v="2"/>
    <x v="22"/>
    <x v="0"/>
    <n v="1844"/>
    <d v="1987-06-14T00:00:00"/>
    <n v="37"/>
    <x v="1"/>
    <x v="1"/>
    <s v="Married"/>
    <s v="US Citizen"/>
    <s v="No"/>
    <s v="Black or African American"/>
    <s v="9/26/2011"/>
    <s v="9/25/2013"/>
    <x v="1"/>
    <s v="Voluntarily Terminated"/>
    <s v="Admin Offices"/>
    <s v="Brandon R. LeBlanc"/>
    <n v="1"/>
    <x v="4"/>
    <s v="Fully Meets"/>
    <x v="0"/>
    <x v="23"/>
    <n v="4"/>
    <n v="4"/>
    <s v="8/15/2013"/>
    <n v="0"/>
    <x v="1"/>
  </r>
  <r>
    <x v="0"/>
    <x v="260"/>
    <n v="10157"/>
    <n v="0"/>
    <x v="0"/>
    <n v="0"/>
    <x v="1"/>
    <x v="1"/>
    <n v="1"/>
    <n v="5"/>
    <n v="3"/>
    <n v="0"/>
    <n v="58939"/>
    <n v="0"/>
    <n v="19"/>
    <x v="0"/>
    <x v="0"/>
    <n v="2130"/>
    <d v="1965-02-02T00:00:00"/>
    <n v="59"/>
    <x v="1"/>
    <x v="2"/>
    <s v="Single"/>
    <s v="US Citizen"/>
    <s v="No"/>
    <s v="White"/>
    <s v="11/11/2013"/>
    <s v=""/>
    <x v="0"/>
    <s v="Active"/>
    <s v="Production       "/>
    <s v="Ketsia Liebig"/>
    <n v="19"/>
    <x v="3"/>
    <s v="Fully Meets"/>
    <x v="0"/>
    <x v="55"/>
    <n v="3"/>
    <n v="0"/>
    <s v="1/24/2019"/>
    <n v="0"/>
    <x v="7"/>
  </r>
  <r>
    <x v="0"/>
    <x v="261"/>
    <n v="10119"/>
    <n v="1"/>
    <x v="1"/>
    <n v="1"/>
    <x v="1"/>
    <x v="1"/>
    <n v="1"/>
    <n v="3"/>
    <n v="3"/>
    <n v="0"/>
    <n v="66593"/>
    <n v="0"/>
    <n v="14"/>
    <x v="4"/>
    <x v="0"/>
    <n v="2360"/>
    <d v="1973-03-12T00:00:00"/>
    <n v="51"/>
    <x v="1"/>
    <x v="2"/>
    <s v="Married"/>
    <s v="US Citizen"/>
    <s v="No"/>
    <s v="Black or African American"/>
    <s v="6/10/2011"/>
    <s v=""/>
    <x v="0"/>
    <s v="Active"/>
    <s v="IT/IS"/>
    <s v="Eric Dougall"/>
    <n v="6"/>
    <x v="0"/>
    <s v="Fully Meets"/>
    <x v="0"/>
    <x v="25"/>
    <n v="3"/>
    <n v="5"/>
    <s v="2/8/2019"/>
    <n v="0"/>
    <x v="5"/>
  </r>
  <r>
    <x v="0"/>
    <x v="262"/>
    <n v="10180"/>
    <n v="1"/>
    <x v="1"/>
    <n v="1"/>
    <x v="0"/>
    <x v="0"/>
    <n v="2"/>
    <n v="3"/>
    <n v="3"/>
    <n v="0"/>
    <n v="87565"/>
    <n v="0"/>
    <n v="28"/>
    <x v="15"/>
    <x v="0"/>
    <n v="1545"/>
    <d v="1983-02-09T00:00:00"/>
    <n v="41"/>
    <x v="0"/>
    <x v="0"/>
    <s v="Married"/>
    <s v="US Citizen"/>
    <s v="No"/>
    <s v="Asian"/>
    <s v="6/30/2016"/>
    <s v=""/>
    <x v="0"/>
    <s v="Active"/>
    <s v="IT/IS"/>
    <s v="Peter Monroe"/>
    <n v="7"/>
    <x v="0"/>
    <s v="Fully Meets"/>
    <x v="0"/>
    <x v="108"/>
    <n v="4"/>
    <n v="5"/>
    <s v="1/14/2019"/>
    <n v="0"/>
    <x v="13"/>
  </r>
  <r>
    <x v="0"/>
    <x v="263"/>
    <n v="10302"/>
    <n v="1"/>
    <x v="1"/>
    <n v="1"/>
    <x v="1"/>
    <x v="1"/>
    <n v="1"/>
    <n v="5"/>
    <n v="1"/>
    <n v="0"/>
    <n v="64021"/>
    <n v="0"/>
    <n v="19"/>
    <x v="0"/>
    <x v="0"/>
    <n v="2093"/>
    <d v="1968-07-20T00:00:00"/>
    <n v="56"/>
    <x v="1"/>
    <x v="2"/>
    <s v="Married"/>
    <s v="US Citizen"/>
    <s v="No"/>
    <s v="White"/>
    <s v="2/20/2012"/>
    <s v=""/>
    <x v="0"/>
    <s v="Active"/>
    <s v="Production       "/>
    <s v="Brannon Miller"/>
    <n v="12"/>
    <x v="1"/>
    <s v="PIP"/>
    <x v="1"/>
    <x v="93"/>
    <n v="2"/>
    <n v="1"/>
    <s v="2/25/2019"/>
    <n v="6"/>
    <x v="11"/>
  </r>
  <r>
    <x v="0"/>
    <x v="264"/>
    <n v="10090"/>
    <n v="1"/>
    <x v="1"/>
    <n v="1"/>
    <x v="1"/>
    <x v="1"/>
    <n v="1"/>
    <n v="5"/>
    <n v="3"/>
    <n v="0"/>
    <n v="65714"/>
    <n v="0"/>
    <n v="18"/>
    <x v="9"/>
    <x v="0"/>
    <n v="2451"/>
    <d v="1975-09-30T00:00:00"/>
    <n v="49"/>
    <x v="1"/>
    <x v="0"/>
    <s v="Married"/>
    <s v="US Citizen"/>
    <s v="No"/>
    <s v="White"/>
    <s v="10/2/2012"/>
    <s v=""/>
    <x v="0"/>
    <s v="Active"/>
    <s v="Production       "/>
    <s v="Janet King"/>
    <n v="2"/>
    <x v="0"/>
    <s v="Fully Meets"/>
    <x v="0"/>
    <x v="72"/>
    <n v="5"/>
    <n v="0"/>
    <s v="2/14/2019"/>
    <n v="0"/>
    <x v="3"/>
  </r>
  <r>
    <x v="1"/>
    <x v="265"/>
    <n v="10030"/>
    <n v="0"/>
    <x v="0"/>
    <n v="2"/>
    <x v="1"/>
    <x v="1"/>
    <n v="5"/>
    <n v="5"/>
    <n v="4"/>
    <n v="0"/>
    <n v="62425"/>
    <n v="1"/>
    <n v="19"/>
    <x v="0"/>
    <x v="0"/>
    <n v="2359"/>
    <d v="1973-03-26T00:00:00"/>
    <n v="51"/>
    <x v="1"/>
    <x v="2"/>
    <s v="Divorced"/>
    <s v="US Citizen"/>
    <s v="No"/>
    <s v="White"/>
    <s v="5/13/2013"/>
    <s v="6/29/2015"/>
    <x v="5"/>
    <s v="Voluntarily Terminated"/>
    <s v="Production       "/>
    <s v="David Stanley"/>
    <n v="14"/>
    <x v="0"/>
    <s v="Exceeds"/>
    <x v="0"/>
    <x v="28"/>
    <n v="4"/>
    <n v="0"/>
    <s v="3/2/2015"/>
    <n v="0"/>
    <x v="7"/>
  </r>
  <r>
    <x v="0"/>
    <x v="266"/>
    <n v="10278"/>
    <n v="0"/>
    <x v="0"/>
    <n v="2"/>
    <x v="1"/>
    <x v="1"/>
    <n v="1"/>
    <n v="5"/>
    <n v="3"/>
    <n v="0"/>
    <n v="47961"/>
    <n v="0"/>
    <n v="19"/>
    <x v="0"/>
    <x v="0"/>
    <n v="2050"/>
    <d v="1982-08-25T00:00:00"/>
    <n v="42"/>
    <x v="1"/>
    <x v="0"/>
    <s v="Divorced"/>
    <s v="US Citizen"/>
    <s v="No"/>
    <s v="Two or more races"/>
    <s v="1/10/2011"/>
    <s v=""/>
    <x v="0"/>
    <s v="Active"/>
    <s v="Production       "/>
    <s v="Kissy Sullivan"/>
    <n v="20"/>
    <x v="2"/>
    <s v="Fully Meets"/>
    <x v="0"/>
    <x v="28"/>
    <n v="4"/>
    <n v="0"/>
    <s v="2/7/2019"/>
    <n v="0"/>
    <x v="9"/>
  </r>
  <r>
    <x v="0"/>
    <x v="267"/>
    <n v="10307"/>
    <n v="1"/>
    <x v="1"/>
    <n v="1"/>
    <x v="0"/>
    <x v="0"/>
    <n v="1"/>
    <n v="6"/>
    <n v="1"/>
    <n v="0"/>
    <n v="58273"/>
    <n v="0"/>
    <n v="3"/>
    <x v="11"/>
    <x v="22"/>
    <n v="89139"/>
    <d v="1974-05-09T00:00:00"/>
    <n v="50"/>
    <x v="0"/>
    <x v="2"/>
    <s v="Married"/>
    <s v="US Citizen"/>
    <s v="No"/>
    <s v="White"/>
    <s v="5/12/2014"/>
    <s v=""/>
    <x v="0"/>
    <s v="Active"/>
    <s v="Sales"/>
    <s v="Lynn Daneault"/>
    <n v="21"/>
    <x v="7"/>
    <s v="PIP"/>
    <x v="1"/>
    <x v="109"/>
    <n v="2"/>
    <n v="0"/>
    <s v="1/17/2019"/>
    <n v="3"/>
    <x v="14"/>
  </r>
  <r>
    <x v="0"/>
    <x v="268"/>
    <n v="10147"/>
    <n v="0"/>
    <x v="0"/>
    <n v="0"/>
    <x v="0"/>
    <x v="0"/>
    <n v="1"/>
    <n v="1"/>
    <n v="3"/>
    <n v="0"/>
    <n v="63003"/>
    <n v="0"/>
    <n v="1"/>
    <x v="10"/>
    <x v="0"/>
    <n v="2703"/>
    <d v="1986-09-01T00:00:00"/>
    <n v="38"/>
    <x v="0"/>
    <x v="1"/>
    <s v="Single"/>
    <s v="US Citizen"/>
    <s v="No"/>
    <s v="White"/>
    <s v="9/29/2014"/>
    <s v=""/>
    <x v="0"/>
    <s v="Active"/>
    <s v="Admin Offices"/>
    <s v="Brandon R. LeBlanc"/>
    <n v="1"/>
    <x v="1"/>
    <s v="Fully Meets"/>
    <x v="0"/>
    <x v="58"/>
    <n v="5"/>
    <n v="5"/>
    <s v="1/18/2019"/>
    <n v="0"/>
    <x v="9"/>
  </r>
  <r>
    <x v="0"/>
    <x v="269"/>
    <n v="10266"/>
    <n v="1"/>
    <x v="1"/>
    <n v="1"/>
    <x v="0"/>
    <x v="0"/>
    <n v="1"/>
    <n v="5"/>
    <n v="3"/>
    <n v="0"/>
    <n v="61355"/>
    <n v="0"/>
    <n v="19"/>
    <x v="0"/>
    <x v="0"/>
    <n v="2301"/>
    <d v="1985-03-14T00:00:00"/>
    <n v="39"/>
    <x v="0"/>
    <x v="1"/>
    <s v="Married"/>
    <s v="US Citizen"/>
    <s v="No"/>
    <s v="Asian"/>
    <s v="2/17/2014"/>
    <s v=""/>
    <x v="0"/>
    <s v="Active"/>
    <s v="Production       "/>
    <s v="Kelley Spirea"/>
    <n v="18"/>
    <x v="0"/>
    <s v="Fully Meets"/>
    <x v="0"/>
    <x v="27"/>
    <n v="3"/>
    <n v="0"/>
    <s v="1/11/2019"/>
    <n v="0"/>
    <x v="6"/>
  </r>
  <r>
    <x v="0"/>
    <x v="270"/>
    <n v="10241"/>
    <n v="1"/>
    <x v="1"/>
    <n v="1"/>
    <x v="1"/>
    <x v="1"/>
    <n v="1"/>
    <n v="6"/>
    <n v="3"/>
    <n v="0"/>
    <n v="60120"/>
    <n v="0"/>
    <n v="3"/>
    <x v="11"/>
    <x v="23"/>
    <n v="59102"/>
    <d v="1989-05-12T00:00:00"/>
    <n v="35"/>
    <x v="1"/>
    <x v="1"/>
    <s v="Married"/>
    <s v="US Citizen"/>
    <s v="No"/>
    <s v="Black or African American"/>
    <s v="9/27/2010"/>
    <s v=""/>
    <x v="0"/>
    <s v="Active"/>
    <s v="Sales"/>
    <s v="John Smith"/>
    <n v="17"/>
    <x v="1"/>
    <s v="Fully Meets"/>
    <x v="0"/>
    <x v="28"/>
    <n v="4"/>
    <n v="0"/>
    <s v="1/31/2019"/>
    <n v="0"/>
    <x v="19"/>
  </r>
  <r>
    <x v="0"/>
    <x v="271"/>
    <n v="10158"/>
    <n v="1"/>
    <x v="1"/>
    <n v="1"/>
    <x v="1"/>
    <x v="1"/>
    <n v="1"/>
    <n v="5"/>
    <n v="3"/>
    <n v="0"/>
    <n v="63682"/>
    <n v="0"/>
    <n v="18"/>
    <x v="9"/>
    <x v="0"/>
    <n v="1776"/>
    <d v="1978-03-28T00:00:00"/>
    <n v="46"/>
    <x v="1"/>
    <x v="0"/>
    <s v="Married"/>
    <s v="US Citizen"/>
    <s v="No"/>
    <s v="Black or African American"/>
    <s v="1/8/2009"/>
    <s v=""/>
    <x v="0"/>
    <s v="Active"/>
    <s v="Production       "/>
    <s v="Janet King"/>
    <n v="2"/>
    <x v="1"/>
    <s v="Fully Meets"/>
    <x v="0"/>
    <x v="55"/>
    <n v="4"/>
    <n v="0"/>
    <s v="1/24/2019"/>
    <n v="0"/>
    <x v="8"/>
  </r>
  <r>
    <x v="0"/>
    <x v="272"/>
    <n v="10117"/>
    <n v="1"/>
    <x v="1"/>
    <n v="1"/>
    <x v="0"/>
    <x v="0"/>
    <n v="1"/>
    <n v="5"/>
    <n v="3"/>
    <n v="0"/>
    <n v="63025"/>
    <n v="0"/>
    <n v="19"/>
    <x v="0"/>
    <x v="0"/>
    <n v="2747"/>
    <d v="1982-10-07T00:00:00"/>
    <n v="42"/>
    <x v="0"/>
    <x v="0"/>
    <s v="Married"/>
    <s v="US Citizen"/>
    <s v="Yes"/>
    <s v="White"/>
    <s v="1/5/2015"/>
    <s v=""/>
    <x v="0"/>
    <s v="Active"/>
    <s v="Production       "/>
    <s v="Michael Albert"/>
    <n v="22"/>
    <x v="2"/>
    <s v="Fully Meets"/>
    <x v="0"/>
    <x v="99"/>
    <n v="5"/>
    <n v="0"/>
    <s v="1/24/2019"/>
    <n v="0"/>
    <x v="18"/>
  </r>
  <r>
    <x v="0"/>
    <x v="273"/>
    <n v="10209"/>
    <n v="0"/>
    <x v="0"/>
    <n v="0"/>
    <x v="1"/>
    <x v="1"/>
    <n v="1"/>
    <n v="5"/>
    <n v="3"/>
    <n v="0"/>
    <n v="59238"/>
    <n v="0"/>
    <n v="19"/>
    <x v="0"/>
    <x v="0"/>
    <n v="2718"/>
    <d v="1968-08-15T00:00:00"/>
    <n v="56"/>
    <x v="1"/>
    <x v="2"/>
    <s v="Single"/>
    <s v="Eligible NonCitizen"/>
    <s v="No"/>
    <s v="Asian"/>
    <s v="5/14/2012"/>
    <s v=""/>
    <x v="0"/>
    <s v="Active"/>
    <s v="Production       "/>
    <s v="Elijiah Gray"/>
    <n v="16"/>
    <x v="1"/>
    <s v="Fully Meets"/>
    <x v="0"/>
    <x v="43"/>
    <n v="5"/>
    <n v="0"/>
    <s v="1/31/2019"/>
    <n v="0"/>
    <x v="13"/>
  </r>
  <r>
    <x v="0"/>
    <x v="274"/>
    <n v="10024"/>
    <n v="0"/>
    <x v="0"/>
    <n v="0"/>
    <x v="0"/>
    <x v="0"/>
    <n v="1"/>
    <n v="4"/>
    <n v="4"/>
    <n v="0"/>
    <n v="92989"/>
    <n v="0"/>
    <n v="24"/>
    <x v="3"/>
    <x v="0"/>
    <n v="2140"/>
    <d v="1983-05-06T00:00:00"/>
    <n v="41"/>
    <x v="0"/>
    <x v="0"/>
    <s v="Single"/>
    <s v="US Citizen"/>
    <s v="No"/>
    <s v="White"/>
    <s v="7/7/2014"/>
    <s v=""/>
    <x v="0"/>
    <s v="Active"/>
    <s v="Software Engineering"/>
    <s v="Alex Sweetwater"/>
    <n v="10"/>
    <x v="0"/>
    <s v="Exceeds"/>
    <x v="0"/>
    <x v="10"/>
    <n v="5"/>
    <n v="5"/>
    <s v="2/18/2019"/>
    <n v="0"/>
    <x v="0"/>
  </r>
  <r>
    <x v="0"/>
    <x v="275"/>
    <n v="10173"/>
    <n v="1"/>
    <x v="1"/>
    <n v="1"/>
    <x v="0"/>
    <x v="0"/>
    <n v="1"/>
    <n v="3"/>
    <n v="3"/>
    <n v="0"/>
    <n v="90100"/>
    <n v="0"/>
    <n v="4"/>
    <x v="17"/>
    <x v="0"/>
    <n v="2134"/>
    <d v="1987-10-24T00:00:00"/>
    <n v="37"/>
    <x v="0"/>
    <x v="1"/>
    <s v="Married"/>
    <s v="US Citizen"/>
    <s v="No"/>
    <s v="White"/>
    <s v="4/20/2017"/>
    <s v=""/>
    <x v="0"/>
    <s v="Active"/>
    <s v="IT/IS"/>
    <s v="Brian Champaigne"/>
    <n v="13"/>
    <x v="1"/>
    <s v="Fully Meets"/>
    <x v="0"/>
    <x v="43"/>
    <n v="3"/>
    <n v="6"/>
    <s v="1/2/2019"/>
    <n v="0"/>
    <x v="15"/>
  </r>
  <r>
    <x v="1"/>
    <x v="276"/>
    <n v="10221"/>
    <n v="1"/>
    <x v="1"/>
    <n v="1"/>
    <x v="1"/>
    <x v="1"/>
    <n v="5"/>
    <n v="5"/>
    <n v="3"/>
    <n v="1"/>
    <n v="60754"/>
    <n v="1"/>
    <n v="19"/>
    <x v="0"/>
    <x v="0"/>
    <n v="1801"/>
    <d v="1975-04-03T00:00:00"/>
    <n v="49"/>
    <x v="1"/>
    <x v="0"/>
    <s v="Married"/>
    <s v="Non-Citizen"/>
    <s v="No"/>
    <s v="Black or African American"/>
    <s v="4/27/2009"/>
    <s v="4/1/2013"/>
    <x v="4"/>
    <s v="Voluntarily Terminated"/>
    <s v="Production       "/>
    <s v="Webster Butler"/>
    <n v="39"/>
    <x v="4"/>
    <s v="Fully Meets"/>
    <x v="0"/>
    <x v="10"/>
    <n v="5"/>
    <n v="0"/>
    <s v="2/15/2012"/>
    <n v="0"/>
    <x v="17"/>
  </r>
  <r>
    <x v="1"/>
    <x v="277"/>
    <n v="10146"/>
    <n v="1"/>
    <x v="1"/>
    <n v="1"/>
    <x v="1"/>
    <x v="1"/>
    <n v="5"/>
    <n v="5"/>
    <n v="3"/>
    <n v="0"/>
    <n v="72202"/>
    <n v="1"/>
    <n v="20"/>
    <x v="2"/>
    <x v="0"/>
    <n v="2129"/>
    <d v="1953-05-24T00:00:00"/>
    <n v="71"/>
    <x v="1"/>
    <x v="3"/>
    <s v="Married"/>
    <s v="US Citizen"/>
    <s v="No"/>
    <s v="White"/>
    <s v="5/16/2011"/>
    <s v="7/8/2017"/>
    <x v="4"/>
    <s v="Voluntarily Terminated"/>
    <s v="Production       "/>
    <s v="Elijiah Gray"/>
    <n v="16"/>
    <x v="2"/>
    <s v="Fully Meets"/>
    <x v="0"/>
    <x v="83"/>
    <n v="3"/>
    <n v="0"/>
    <s v="4/18/2017"/>
    <n v="0"/>
    <x v="2"/>
  </r>
  <r>
    <x v="0"/>
    <x v="278"/>
    <n v="10161"/>
    <n v="0"/>
    <x v="0"/>
    <n v="0"/>
    <x v="1"/>
    <x v="1"/>
    <n v="1"/>
    <n v="6"/>
    <n v="3"/>
    <n v="0"/>
    <n v="58370"/>
    <n v="0"/>
    <n v="3"/>
    <x v="11"/>
    <x v="24"/>
    <n v="97756"/>
    <d v="1965-05-07T00:00:00"/>
    <n v="59"/>
    <x v="1"/>
    <x v="2"/>
    <s v="Single"/>
    <s v="US Citizen"/>
    <s v="No"/>
    <s v="Black or African American"/>
    <s v="9/29/2014"/>
    <s v=""/>
    <x v="0"/>
    <s v="Active"/>
    <s v="Sales"/>
    <s v="Lynn Daneault"/>
    <n v="21"/>
    <x v="1"/>
    <s v="Fully Meets"/>
    <x v="0"/>
    <x v="100"/>
    <n v="3"/>
    <n v="0"/>
    <s v="1/28/2019"/>
    <n v="0"/>
    <x v="19"/>
  </r>
  <r>
    <x v="1"/>
    <x v="279"/>
    <n v="10141"/>
    <n v="0"/>
    <x v="0"/>
    <n v="0"/>
    <x v="1"/>
    <x v="1"/>
    <n v="5"/>
    <n v="5"/>
    <n v="3"/>
    <n v="0"/>
    <n v="48413"/>
    <n v="1"/>
    <n v="19"/>
    <x v="0"/>
    <x v="0"/>
    <n v="2066"/>
    <d v="1965-05-09T00:00:00"/>
    <n v="59"/>
    <x v="1"/>
    <x v="2"/>
    <s v="Single"/>
    <s v="US Citizen"/>
    <s v="No"/>
    <s v="White"/>
    <s v="7/5/2011"/>
    <s v="9/5/2016"/>
    <x v="3"/>
    <s v="Voluntarily Terminated"/>
    <s v="Production       "/>
    <s v="Amy Dunn"/>
    <n v="11"/>
    <x v="1"/>
    <s v="Fully Meets"/>
    <x v="0"/>
    <x v="98"/>
    <n v="4"/>
    <n v="0"/>
    <s v="3/2/2016"/>
    <n v="0"/>
    <x v="0"/>
  </r>
  <r>
    <x v="1"/>
    <x v="280"/>
    <n v="10268"/>
    <n v="0"/>
    <x v="0"/>
    <n v="4"/>
    <x v="0"/>
    <x v="0"/>
    <n v="5"/>
    <n v="5"/>
    <n v="3"/>
    <n v="0"/>
    <n v="67176"/>
    <n v="1"/>
    <n v="20"/>
    <x v="2"/>
    <x v="0"/>
    <n v="2472"/>
    <d v="1975-09-16T00:00:00"/>
    <n v="49"/>
    <x v="0"/>
    <x v="0"/>
    <s v="Widowed"/>
    <s v="US Citizen"/>
    <s v="No"/>
    <s v="White"/>
    <s v="6/25/2007"/>
    <s v="8/30/2010"/>
    <x v="12"/>
    <s v="Voluntarily Terminated"/>
    <s v="Production       "/>
    <s v="Webster Butler"/>
    <n v="39"/>
    <x v="8"/>
    <s v="Fully Meets"/>
    <x v="0"/>
    <x v="28"/>
    <n v="4"/>
    <n v="0"/>
    <s v="7/14/2010"/>
    <n v="0"/>
    <x v="3"/>
  </r>
  <r>
    <x v="0"/>
    <x v="281"/>
    <n v="10123"/>
    <n v="0"/>
    <x v="0"/>
    <n v="2"/>
    <x v="1"/>
    <x v="1"/>
    <n v="1"/>
    <n v="5"/>
    <n v="3"/>
    <n v="0"/>
    <n v="56339"/>
    <n v="0"/>
    <n v="19"/>
    <x v="0"/>
    <x v="0"/>
    <n v="2093"/>
    <d v="1967-06-05T00:00:00"/>
    <n v="57"/>
    <x v="1"/>
    <x v="2"/>
    <s v="Divorced"/>
    <s v="US Citizen"/>
    <s v="No"/>
    <s v="Black or African American"/>
    <s v="2/18/2013"/>
    <s v=""/>
    <x v="0"/>
    <s v="Active"/>
    <s v="Production       "/>
    <s v="Brannon Miller"/>
    <n v="12"/>
    <x v="1"/>
    <s v="Fully Meets"/>
    <x v="0"/>
    <x v="110"/>
    <n v="5"/>
    <n v="0"/>
    <s v="1/14/2019"/>
    <n v="0"/>
    <x v="6"/>
  </r>
  <r>
    <x v="0"/>
    <x v="282"/>
    <n v="10013"/>
    <n v="0"/>
    <x v="0"/>
    <n v="3"/>
    <x v="0"/>
    <x v="0"/>
    <n v="1"/>
    <n v="6"/>
    <n v="4"/>
    <n v="0"/>
    <n v="64397"/>
    <n v="0"/>
    <n v="3"/>
    <x v="11"/>
    <x v="25"/>
    <n v="58782"/>
    <d v="1968-01-15T00:00:00"/>
    <n v="56"/>
    <x v="0"/>
    <x v="2"/>
    <s v="Separated"/>
    <s v="US Citizen"/>
    <s v="No"/>
    <s v="White"/>
    <s v="1/9/2006"/>
    <s v=""/>
    <x v="0"/>
    <s v="Active"/>
    <s v="Sales"/>
    <s v="Lynn Daneault"/>
    <n v="21"/>
    <x v="1"/>
    <s v="Exceeds"/>
    <x v="0"/>
    <x v="28"/>
    <n v="3"/>
    <n v="0"/>
    <s v="1/4/2019"/>
    <n v="0"/>
    <x v="16"/>
  </r>
  <r>
    <x v="0"/>
    <x v="283"/>
    <n v="10287"/>
    <n v="0"/>
    <x v="0"/>
    <n v="0"/>
    <x v="1"/>
    <x v="1"/>
    <n v="1"/>
    <n v="5"/>
    <n v="2"/>
    <n v="0"/>
    <n v="63025"/>
    <n v="0"/>
    <n v="19"/>
    <x v="0"/>
    <x v="0"/>
    <n v="2021"/>
    <d v="1983-05-16T00:00:00"/>
    <n v="41"/>
    <x v="1"/>
    <x v="0"/>
    <s v="Single"/>
    <s v="US Citizen"/>
    <s v="No"/>
    <s v="White"/>
    <s v="2/17/2014"/>
    <s v=""/>
    <x v="0"/>
    <s v="Active"/>
    <s v="Production       "/>
    <s v="David Stanley"/>
    <n v="14"/>
    <x v="0"/>
    <s v="Needs Improvement"/>
    <x v="1"/>
    <x v="111"/>
    <n v="5"/>
    <n v="0"/>
    <s v="2/11/2019"/>
    <n v="4"/>
    <x v="19"/>
  </r>
  <r>
    <x v="1"/>
    <x v="284"/>
    <n v="10044"/>
    <n v="1"/>
    <x v="1"/>
    <n v="1"/>
    <x v="0"/>
    <x v="0"/>
    <n v="5"/>
    <n v="3"/>
    <n v="3"/>
    <n v="0"/>
    <n v="75281"/>
    <n v="1"/>
    <n v="15"/>
    <x v="19"/>
    <x v="0"/>
    <n v="1420"/>
    <d v="1988-05-05T00:00:00"/>
    <n v="36"/>
    <x v="0"/>
    <x v="1"/>
    <s v="Married"/>
    <s v="US Citizen"/>
    <s v="No"/>
    <s v="White"/>
    <s v="1/5/2015"/>
    <s v="2/12/2016"/>
    <x v="16"/>
    <s v="Voluntarily Terminated"/>
    <s v="IT/IS"/>
    <s v="Peter Monroe"/>
    <n v="7"/>
    <x v="6"/>
    <s v="Fully Meets"/>
    <x v="0"/>
    <x v="4"/>
    <n v="3"/>
    <n v="5"/>
    <s v="4/15/2015"/>
    <n v="0"/>
    <x v="17"/>
  </r>
  <r>
    <x v="1"/>
    <x v="285"/>
    <n v="10102"/>
    <n v="0"/>
    <x v="0"/>
    <n v="0"/>
    <x v="0"/>
    <x v="0"/>
    <n v="5"/>
    <n v="4"/>
    <n v="3"/>
    <n v="1"/>
    <n v="100416"/>
    <n v="1"/>
    <n v="24"/>
    <x v="3"/>
    <x v="0"/>
    <n v="2451"/>
    <d v="1983-06-14T00:00:00"/>
    <n v="41"/>
    <x v="0"/>
    <x v="0"/>
    <s v="Single"/>
    <s v="Non-Citizen"/>
    <s v="No"/>
    <s v="Black or African American"/>
    <s v="2/18/2013"/>
    <s v="4/15/2018"/>
    <x v="16"/>
    <s v="Voluntarily Terminated"/>
    <s v="Software Engineering"/>
    <s v="Alex Sweetwater"/>
    <n v="10"/>
    <x v="4"/>
    <s v="Fully Meets"/>
    <x v="0"/>
    <x v="0"/>
    <n v="3"/>
    <n v="4"/>
    <s v="2/12/2017"/>
    <n v="0"/>
    <x v="9"/>
  </r>
  <r>
    <x v="1"/>
    <x v="286"/>
    <n v="10270"/>
    <n v="0"/>
    <x v="0"/>
    <n v="0"/>
    <x v="1"/>
    <x v="1"/>
    <n v="5"/>
    <n v="5"/>
    <n v="3"/>
    <n v="0"/>
    <n v="74813"/>
    <n v="1"/>
    <n v="20"/>
    <x v="2"/>
    <x v="0"/>
    <n v="1778"/>
    <d v="1985-03-15T00:00:00"/>
    <n v="39"/>
    <x v="1"/>
    <x v="1"/>
    <s v="Single"/>
    <s v="US Citizen"/>
    <s v="No"/>
    <s v="White"/>
    <s v="1/10/2011"/>
    <s v="7/2/2014"/>
    <x v="5"/>
    <s v="Voluntarily Terminated"/>
    <s v="Production       "/>
    <s v="Amy Dunn"/>
    <n v="11"/>
    <x v="0"/>
    <s v="Fully Meets"/>
    <x v="0"/>
    <x v="9"/>
    <n v="3"/>
    <n v="0"/>
    <s v="1/5/2014"/>
    <n v="0"/>
    <x v="14"/>
  </r>
  <r>
    <x v="0"/>
    <x v="287"/>
    <n v="10045"/>
    <n v="1"/>
    <x v="1"/>
    <n v="1"/>
    <x v="0"/>
    <x v="0"/>
    <n v="1"/>
    <n v="3"/>
    <n v="3"/>
    <n v="0"/>
    <n v="76029"/>
    <n v="0"/>
    <n v="15"/>
    <x v="19"/>
    <x v="0"/>
    <n v="2343"/>
    <d v="1969-03-31T00:00:00"/>
    <n v="55"/>
    <x v="0"/>
    <x v="2"/>
    <s v="Married"/>
    <s v="Eligible NonCitizen"/>
    <s v="No"/>
    <s v="White"/>
    <s v="3/30/2015"/>
    <s v=""/>
    <x v="0"/>
    <s v="Active"/>
    <s v="IT/IS"/>
    <s v="Peter Monroe"/>
    <n v="7"/>
    <x v="3"/>
    <s v="Fully Meets"/>
    <x v="0"/>
    <x v="4"/>
    <n v="4"/>
    <n v="7"/>
    <s v="1/14/2019"/>
    <n v="0"/>
    <x v="12"/>
  </r>
  <r>
    <x v="0"/>
    <x v="288"/>
    <n v="10205"/>
    <n v="1"/>
    <x v="1"/>
    <n v="1"/>
    <x v="1"/>
    <x v="1"/>
    <n v="1"/>
    <n v="6"/>
    <n v="3"/>
    <n v="0"/>
    <n v="57859"/>
    <n v="0"/>
    <n v="3"/>
    <x v="11"/>
    <x v="26"/>
    <n v="85006"/>
    <d v="1991-05-23T00:00:00"/>
    <n v="33"/>
    <x v="1"/>
    <x v="1"/>
    <s v="Married"/>
    <s v="US Citizen"/>
    <s v="No"/>
    <s v="Two or more races"/>
    <s v="7/5/2011"/>
    <s v=""/>
    <x v="0"/>
    <s v="Active"/>
    <s v="Sales"/>
    <s v="John Smith"/>
    <n v="17"/>
    <x v="1"/>
    <s v="Fully Meets"/>
    <x v="0"/>
    <x v="112"/>
    <n v="3"/>
    <n v="0"/>
    <s v="1/17/2019"/>
    <n v="0"/>
    <x v="7"/>
  </r>
  <r>
    <x v="1"/>
    <x v="289"/>
    <n v="10014"/>
    <n v="0"/>
    <x v="0"/>
    <n v="2"/>
    <x v="0"/>
    <x v="0"/>
    <n v="5"/>
    <n v="5"/>
    <n v="4"/>
    <n v="0"/>
    <n v="58523"/>
    <n v="1"/>
    <n v="19"/>
    <x v="0"/>
    <x v="0"/>
    <n v="2171"/>
    <d v="1987-01-31T00:00:00"/>
    <n v="37"/>
    <x v="0"/>
    <x v="1"/>
    <s v="Divorced"/>
    <s v="US Citizen"/>
    <s v="No"/>
    <s v="White"/>
    <s v="8/13/2012"/>
    <s v="2/5/2016"/>
    <x v="15"/>
    <s v="Voluntarily Terminated"/>
    <s v="Production       "/>
    <s v="Kissy Sullivan"/>
    <n v="20"/>
    <x v="0"/>
    <s v="Exceeds"/>
    <x v="0"/>
    <x v="10"/>
    <n v="5"/>
    <n v="0"/>
    <s v="2/1/2016"/>
    <n v="0"/>
    <x v="3"/>
  </r>
  <r>
    <x v="0"/>
    <x v="290"/>
    <n v="10144"/>
    <n v="0"/>
    <x v="0"/>
    <n v="2"/>
    <x v="0"/>
    <x v="0"/>
    <n v="1"/>
    <n v="5"/>
    <n v="3"/>
    <n v="0"/>
    <n v="88976"/>
    <n v="0"/>
    <n v="17"/>
    <x v="9"/>
    <x v="0"/>
    <n v="2169"/>
    <d v="1968-10-10T00:00:00"/>
    <n v="56"/>
    <x v="0"/>
    <x v="2"/>
    <s v="Divorced"/>
    <s v="US Citizen"/>
    <s v="No"/>
    <s v="White"/>
    <s v="8/1/2011"/>
    <s v=""/>
    <x v="0"/>
    <s v="Active"/>
    <s v="Production       "/>
    <s v="Janet King"/>
    <n v="2"/>
    <x v="3"/>
    <s v="Fully Meets"/>
    <x v="0"/>
    <x v="83"/>
    <n v="3"/>
    <n v="0"/>
    <s v="2/27/2019"/>
    <n v="0"/>
    <x v="5"/>
  </r>
  <r>
    <x v="0"/>
    <x v="291"/>
    <n v="10253"/>
    <n v="0"/>
    <x v="0"/>
    <n v="0"/>
    <x v="0"/>
    <x v="0"/>
    <n v="1"/>
    <n v="6"/>
    <n v="3"/>
    <n v="0"/>
    <n v="55875"/>
    <n v="0"/>
    <n v="3"/>
    <x v="11"/>
    <x v="27"/>
    <n v="4063"/>
    <d v="1989-07-11T00:00:00"/>
    <n v="35"/>
    <x v="0"/>
    <x v="1"/>
    <s v="Single"/>
    <s v="US Citizen"/>
    <s v="No"/>
    <s v="Asian"/>
    <s v="3/5/2012"/>
    <s v=""/>
    <x v="0"/>
    <s v="Active"/>
    <s v="Sales"/>
    <s v="John Smith"/>
    <n v="17"/>
    <x v="7"/>
    <s v="Fully Meets"/>
    <x v="0"/>
    <x v="10"/>
    <n v="4"/>
    <n v="0"/>
    <s v="1/18/2019"/>
    <n v="0"/>
    <x v="17"/>
  </r>
  <r>
    <x v="1"/>
    <x v="292"/>
    <n v="10118"/>
    <n v="1"/>
    <x v="1"/>
    <n v="1"/>
    <x v="0"/>
    <x v="0"/>
    <n v="4"/>
    <n v="3"/>
    <n v="3"/>
    <n v="0"/>
    <n v="113999"/>
    <n v="1"/>
    <n v="8"/>
    <x v="6"/>
    <x v="0"/>
    <n v="1960"/>
    <d v="1986-08-07T00:00:00"/>
    <n v="38"/>
    <x v="0"/>
    <x v="1"/>
    <s v="Married"/>
    <s v="US Citizen"/>
    <s v="No"/>
    <s v="Black or African American"/>
    <s v="2/16/2015"/>
    <s v="2/22/2017"/>
    <x v="13"/>
    <s v="Terminated for Cause"/>
    <s v="IT/IS"/>
    <s v="Simon Roup"/>
    <n v="4"/>
    <x v="3"/>
    <s v="Fully Meets"/>
    <x v="0"/>
    <x v="113"/>
    <n v="3"/>
    <n v="7"/>
    <s v="2/15/2017"/>
    <n v="0"/>
    <x v="9"/>
  </r>
  <r>
    <x v="1"/>
    <x v="293"/>
    <n v="10022"/>
    <n v="1"/>
    <x v="1"/>
    <n v="1"/>
    <x v="1"/>
    <x v="1"/>
    <n v="4"/>
    <n v="5"/>
    <n v="4"/>
    <n v="0"/>
    <n v="49773"/>
    <n v="1"/>
    <n v="19"/>
    <x v="0"/>
    <x v="0"/>
    <n v="2747"/>
    <d v="1986-06-03T00:00:00"/>
    <n v="38"/>
    <x v="1"/>
    <x v="1"/>
    <s v="Married"/>
    <s v="US Citizen"/>
    <s v="No"/>
    <s v="White"/>
    <s v="9/26/2011"/>
    <s v="2/8/2016"/>
    <x v="17"/>
    <s v="Terminated for Cause"/>
    <s v="Production       "/>
    <s v="Kelley Spirea"/>
    <n v="18"/>
    <x v="2"/>
    <s v="Exceeds"/>
    <x v="0"/>
    <x v="25"/>
    <n v="5"/>
    <n v="0"/>
    <s v="2/1/2015"/>
    <n v="0"/>
    <x v="19"/>
  </r>
  <r>
    <x v="0"/>
    <x v="294"/>
    <n v="10183"/>
    <n v="0"/>
    <x v="0"/>
    <n v="0"/>
    <x v="1"/>
    <x v="1"/>
    <n v="2"/>
    <n v="5"/>
    <n v="3"/>
    <n v="0"/>
    <n v="62068"/>
    <n v="0"/>
    <n v="19"/>
    <x v="0"/>
    <x v="0"/>
    <n v="2124"/>
    <d v="1985-04-06T00:00:00"/>
    <n v="39"/>
    <x v="1"/>
    <x v="1"/>
    <s v="Single"/>
    <s v="US Citizen"/>
    <s v="No"/>
    <s v="White"/>
    <s v="7/5/2015"/>
    <s v=""/>
    <x v="0"/>
    <s v="Active"/>
    <s v="Production       "/>
    <s v="Michael Albert"/>
    <n v="22"/>
    <x v="0"/>
    <s v="Fully Meets"/>
    <x v="0"/>
    <x v="114"/>
    <n v="3"/>
    <n v="0"/>
    <s v="1/29/2019"/>
    <n v="0"/>
    <x v="10"/>
  </r>
  <r>
    <x v="0"/>
    <x v="295"/>
    <n v="10190"/>
    <n v="0"/>
    <x v="0"/>
    <n v="0"/>
    <x v="0"/>
    <x v="0"/>
    <n v="1"/>
    <n v="5"/>
    <n v="3"/>
    <n v="0"/>
    <n v="66541"/>
    <n v="0"/>
    <n v="20"/>
    <x v="2"/>
    <x v="0"/>
    <n v="2459"/>
    <d v="1976-02-10T00:00:00"/>
    <n v="48"/>
    <x v="0"/>
    <x v="0"/>
    <s v="Single"/>
    <s v="US Citizen"/>
    <s v="No"/>
    <s v="Black or African American"/>
    <s v="8/18/2014"/>
    <s v=""/>
    <x v="0"/>
    <s v="Active"/>
    <s v="Production       "/>
    <s v="Ketsia Liebig"/>
    <n v="19"/>
    <x v="3"/>
    <s v="Fully Meets"/>
    <x v="0"/>
    <x v="115"/>
    <n v="5"/>
    <n v="0"/>
    <s v="2/12/2019"/>
    <n v="0"/>
    <x v="6"/>
  </r>
  <r>
    <x v="1"/>
    <x v="296"/>
    <n v="10274"/>
    <n v="1"/>
    <x v="1"/>
    <n v="1"/>
    <x v="1"/>
    <x v="1"/>
    <n v="5"/>
    <n v="5"/>
    <n v="3"/>
    <n v="1"/>
    <n v="80512"/>
    <n v="1"/>
    <n v="18"/>
    <x v="9"/>
    <x v="0"/>
    <n v="2478"/>
    <d v="1955-11-14T00:00:00"/>
    <n v="69"/>
    <x v="1"/>
    <x v="3"/>
    <s v="Married"/>
    <s v="US Citizen"/>
    <s v="No"/>
    <s v="Black or African American"/>
    <s v="9/26/2011"/>
    <s v="1/2/2012"/>
    <x v="4"/>
    <s v="Voluntarily Terminated"/>
    <s v="Production       "/>
    <s v="Janet King"/>
    <n v="2"/>
    <x v="4"/>
    <s v="Fully Meets"/>
    <x v="0"/>
    <x v="10"/>
    <n v="3"/>
    <n v="0"/>
    <s v="1/2/2012"/>
    <n v="0"/>
    <x v="14"/>
  </r>
  <r>
    <x v="1"/>
    <x v="297"/>
    <n v="10293"/>
    <n v="0"/>
    <x v="0"/>
    <n v="0"/>
    <x v="1"/>
    <x v="1"/>
    <n v="5"/>
    <n v="5"/>
    <n v="2"/>
    <n v="0"/>
    <n v="50274"/>
    <n v="1"/>
    <n v="19"/>
    <x v="0"/>
    <x v="0"/>
    <n v="1887"/>
    <d v="1980-08-02T00:00:00"/>
    <n v="44"/>
    <x v="1"/>
    <x v="0"/>
    <s v="Single"/>
    <s v="US Citizen"/>
    <s v="No"/>
    <s v="White"/>
    <s v="8/13/2012"/>
    <s v="9/1/2015"/>
    <x v="1"/>
    <s v="Voluntarily Terminated"/>
    <s v="Production       "/>
    <s v="Elijiah Gray"/>
    <n v="16"/>
    <x v="6"/>
    <s v="Needs Improvement"/>
    <x v="1"/>
    <x v="116"/>
    <n v="3"/>
    <n v="0"/>
    <s v="9/5/2014"/>
    <n v="6"/>
    <x v="13"/>
  </r>
  <r>
    <x v="0"/>
    <x v="298"/>
    <n v="10172"/>
    <n v="0"/>
    <x v="0"/>
    <n v="0"/>
    <x v="0"/>
    <x v="0"/>
    <n v="1"/>
    <n v="3"/>
    <n v="3"/>
    <n v="0"/>
    <n v="84903"/>
    <n v="0"/>
    <n v="22"/>
    <x v="24"/>
    <x v="0"/>
    <n v="1887"/>
    <d v="1981-07-08T00:00:00"/>
    <n v="43"/>
    <x v="0"/>
    <x v="0"/>
    <s v="Single"/>
    <s v="US Citizen"/>
    <s v="No"/>
    <s v="Asian"/>
    <s v="2/15/2017"/>
    <s v=""/>
    <x v="0"/>
    <s v="Active"/>
    <s v="IT/IS"/>
    <s v="Brian Champaigne"/>
    <n v="13"/>
    <x v="1"/>
    <s v="Fully Meets"/>
    <x v="0"/>
    <x v="117"/>
    <n v="4"/>
    <n v="7"/>
    <s v="1/4/2019"/>
    <n v="0"/>
    <x v="1"/>
  </r>
  <r>
    <x v="0"/>
    <x v="299"/>
    <n v="10127"/>
    <n v="0"/>
    <x v="0"/>
    <n v="4"/>
    <x v="1"/>
    <x v="1"/>
    <n v="1"/>
    <n v="3"/>
    <n v="3"/>
    <n v="0"/>
    <n v="107226"/>
    <n v="0"/>
    <n v="28"/>
    <x v="15"/>
    <x v="0"/>
    <n v="2453"/>
    <d v="1978-05-02T00:00:00"/>
    <n v="46"/>
    <x v="1"/>
    <x v="0"/>
    <s v="Widowed"/>
    <s v="US Citizen"/>
    <s v="No"/>
    <s v="Asian"/>
    <s v="3/30/2015"/>
    <s v=""/>
    <x v="0"/>
    <s v="Active"/>
    <s v="IT/IS"/>
    <s v="Peter Monroe"/>
    <n v="7"/>
    <x v="3"/>
    <s v="Fully Meets"/>
    <x v="0"/>
    <x v="7"/>
    <n v="4"/>
    <n v="8"/>
    <s v="2/5/2019"/>
    <n v="0"/>
    <x v="10"/>
  </r>
  <r>
    <x v="1"/>
    <x v="300"/>
    <n v="10072"/>
    <n v="0"/>
    <x v="0"/>
    <n v="0"/>
    <x v="0"/>
    <x v="0"/>
    <n v="5"/>
    <n v="5"/>
    <n v="3"/>
    <n v="0"/>
    <n v="58371"/>
    <n v="1"/>
    <n v="19"/>
    <x v="0"/>
    <x v="0"/>
    <n v="2030"/>
    <d v="1987-05-24T00:00:00"/>
    <n v="37"/>
    <x v="0"/>
    <x v="1"/>
    <s v="Single"/>
    <s v="US Citizen"/>
    <s v="Yes"/>
    <s v="White"/>
    <s v="1/10/2011"/>
    <s v="5/15/2014"/>
    <x v="2"/>
    <s v="Voluntarily Terminated"/>
    <s v="Production       "/>
    <s v="Webster Butler"/>
    <n v="39"/>
    <x v="0"/>
    <s v="Fully Meets"/>
    <x v="0"/>
    <x v="4"/>
    <n v="5"/>
    <n v="0"/>
    <s v="5/15/2014"/>
    <n v="0"/>
    <x v="17"/>
  </r>
  <r>
    <x v="1"/>
    <x v="301"/>
    <n v="10048"/>
    <n v="1"/>
    <x v="1"/>
    <n v="1"/>
    <x v="0"/>
    <x v="0"/>
    <n v="5"/>
    <n v="5"/>
    <n v="3"/>
    <n v="0"/>
    <n v="55140"/>
    <n v="1"/>
    <n v="19"/>
    <x v="0"/>
    <x v="0"/>
    <n v="2324"/>
    <d v="1965-09-09T00:00:00"/>
    <n v="59"/>
    <x v="0"/>
    <x v="2"/>
    <s v="Married"/>
    <s v="Eligible NonCitizen"/>
    <s v="No"/>
    <s v="White"/>
    <s v="5/16/2011"/>
    <s v="9/7/2015"/>
    <x v="5"/>
    <s v="Voluntarily Terminated"/>
    <s v="Production       "/>
    <s v="Amy Dunn"/>
    <n v="11"/>
    <x v="7"/>
    <s v="Fully Meets"/>
    <x v="0"/>
    <x v="4"/>
    <n v="3"/>
    <n v="0"/>
    <s v="2/15/2015"/>
    <n v="0"/>
    <x v="10"/>
  </r>
  <r>
    <x v="1"/>
    <x v="302"/>
    <n v="10204"/>
    <n v="0"/>
    <x v="0"/>
    <n v="2"/>
    <x v="1"/>
    <x v="1"/>
    <n v="5"/>
    <n v="5"/>
    <n v="3"/>
    <n v="0"/>
    <n v="58062"/>
    <n v="1"/>
    <n v="19"/>
    <x v="0"/>
    <x v="0"/>
    <n v="1876"/>
    <d v="1983-07-30T00:00:00"/>
    <n v="41"/>
    <x v="1"/>
    <x v="0"/>
    <s v="Divorced"/>
    <s v="US Citizen"/>
    <s v="No"/>
    <s v="White"/>
    <s v="1/10/2011"/>
    <s v="5/14/2012"/>
    <x v="4"/>
    <s v="Voluntarily Terminated"/>
    <s v="Production       "/>
    <s v="Ketsia Liebig"/>
    <n v="19"/>
    <x v="2"/>
    <s v="Fully Meets"/>
    <x v="0"/>
    <x v="63"/>
    <n v="5"/>
    <n v="0"/>
    <s v="2/6/2011"/>
    <n v="0"/>
    <x v="9"/>
  </r>
  <r>
    <x v="1"/>
    <x v="303"/>
    <n v="10264"/>
    <n v="0"/>
    <x v="0"/>
    <n v="0"/>
    <x v="1"/>
    <x v="1"/>
    <n v="5"/>
    <n v="5"/>
    <n v="3"/>
    <n v="1"/>
    <n v="59728"/>
    <n v="1"/>
    <n v="19"/>
    <x v="0"/>
    <x v="0"/>
    <n v="2109"/>
    <d v="1969-10-02T00:00:00"/>
    <n v="55"/>
    <x v="1"/>
    <x v="2"/>
    <s v="Single"/>
    <s v="US Citizen"/>
    <s v="Yes"/>
    <s v="Black or African American"/>
    <s v="1/9/2012"/>
    <s v="6/27/2015"/>
    <x v="10"/>
    <s v="Voluntarily Terminated"/>
    <s v="Production       "/>
    <s v="Ketsia Liebig"/>
    <n v="19"/>
    <x v="4"/>
    <s v="Fully Meets"/>
    <x v="0"/>
    <x v="25"/>
    <n v="4"/>
    <n v="0"/>
    <s v="6/2/2014"/>
    <n v="0"/>
    <x v="7"/>
  </r>
  <r>
    <x v="1"/>
    <x v="304"/>
    <n v="10033"/>
    <n v="0"/>
    <x v="0"/>
    <n v="0"/>
    <x v="0"/>
    <x v="0"/>
    <n v="5"/>
    <n v="5"/>
    <n v="4"/>
    <n v="0"/>
    <n v="70507"/>
    <n v="1"/>
    <n v="20"/>
    <x v="2"/>
    <x v="0"/>
    <n v="2045"/>
    <d v="1958-11-07T00:00:00"/>
    <n v="66"/>
    <x v="0"/>
    <x v="3"/>
    <s v="Single"/>
    <s v="US Citizen"/>
    <s v="No"/>
    <s v="White"/>
    <s v="1/7/2013"/>
    <s v="2/21/2016"/>
    <x v="9"/>
    <s v="Voluntarily Terminated"/>
    <s v="Production       "/>
    <s v="Brannon Miller"/>
    <n v="12"/>
    <x v="0"/>
    <s v="Exceeds"/>
    <x v="0"/>
    <x v="4"/>
    <n v="3"/>
    <n v="0"/>
    <s v="1/19/2016"/>
    <n v="0"/>
    <x v="10"/>
  </r>
  <r>
    <x v="0"/>
    <x v="305"/>
    <n v="10174"/>
    <n v="0"/>
    <x v="0"/>
    <n v="0"/>
    <x v="1"/>
    <x v="1"/>
    <n v="1"/>
    <n v="5"/>
    <n v="3"/>
    <n v="0"/>
    <n v="60446"/>
    <n v="0"/>
    <n v="20"/>
    <x v="2"/>
    <x v="0"/>
    <n v="2302"/>
    <d v="1985-04-20T00:00:00"/>
    <n v="39"/>
    <x v="1"/>
    <x v="1"/>
    <s v="Single"/>
    <s v="US Citizen"/>
    <s v="No"/>
    <s v="White"/>
    <s v="9/29/2014"/>
    <s v=""/>
    <x v="0"/>
    <s v="Active"/>
    <s v="Production       "/>
    <s v="David Stanley"/>
    <n v="14"/>
    <x v="0"/>
    <s v="Fully Meets"/>
    <x v="0"/>
    <x v="43"/>
    <n v="4"/>
    <n v="0"/>
    <s v="2/21/2019"/>
    <n v="0"/>
    <x v="15"/>
  </r>
  <r>
    <x v="0"/>
    <x v="306"/>
    <n v="10135"/>
    <n v="0"/>
    <x v="0"/>
    <n v="0"/>
    <x v="0"/>
    <x v="0"/>
    <n v="1"/>
    <n v="5"/>
    <n v="3"/>
    <n v="0"/>
    <n v="65893"/>
    <n v="0"/>
    <n v="20"/>
    <x v="2"/>
    <x v="0"/>
    <n v="1810"/>
    <d v="1985-05-11T00:00:00"/>
    <n v="39"/>
    <x v="0"/>
    <x v="1"/>
    <s v="Single"/>
    <s v="US Citizen"/>
    <s v="No"/>
    <s v="White"/>
    <s v="7/7/2014"/>
    <s v=""/>
    <x v="0"/>
    <s v="Active"/>
    <s v="Production       "/>
    <s v="Kissy Sullivan"/>
    <n v="20"/>
    <x v="0"/>
    <s v="Fully Meets"/>
    <x v="0"/>
    <x v="118"/>
    <n v="4"/>
    <n v="0"/>
    <s v="2/28/2019"/>
    <n v="0"/>
    <x v="13"/>
  </r>
  <r>
    <x v="1"/>
    <x v="307"/>
    <n v="10301"/>
    <n v="0"/>
    <x v="0"/>
    <n v="0"/>
    <x v="1"/>
    <x v="1"/>
    <n v="5"/>
    <n v="5"/>
    <n v="1"/>
    <n v="0"/>
    <n v="48513"/>
    <n v="1"/>
    <n v="19"/>
    <x v="0"/>
    <x v="0"/>
    <n v="2458"/>
    <d v="1982-05-04T00:00:00"/>
    <n v="42"/>
    <x v="1"/>
    <x v="0"/>
    <s v="Single"/>
    <s v="US Citizen"/>
    <s v="No"/>
    <s v="Asian"/>
    <s v="9/2/2008"/>
    <s v="9/29/2015"/>
    <x v="4"/>
    <s v="Voluntarily Terminated"/>
    <s v="Production       "/>
    <s v="Brannon Miller"/>
    <n v="12"/>
    <x v="2"/>
    <s v="PIP"/>
    <x v="1"/>
    <x v="119"/>
    <n v="2"/>
    <n v="0"/>
    <s v="9/2/2015"/>
    <n v="5"/>
    <x v="6"/>
  </r>
  <r>
    <x v="0"/>
    <x v="308"/>
    <n v="10010"/>
    <n v="0"/>
    <x v="0"/>
    <n v="0"/>
    <x v="1"/>
    <x v="1"/>
    <n v="1"/>
    <n v="3"/>
    <n v="4"/>
    <n v="0"/>
    <n v="220450"/>
    <n v="0"/>
    <n v="6"/>
    <x v="31"/>
    <x v="0"/>
    <n v="2067"/>
    <d v="1979-08-30T00:00:00"/>
    <n v="45"/>
    <x v="1"/>
    <x v="0"/>
    <s v="Single"/>
    <s v="US Citizen"/>
    <s v="No"/>
    <s v="White"/>
    <s v="4/10/2010"/>
    <s v=""/>
    <x v="0"/>
    <s v="Active"/>
    <s v="IT/IS"/>
    <s v="Janet King"/>
    <n v="2"/>
    <x v="3"/>
    <s v="Exceeds"/>
    <x v="0"/>
    <x v="0"/>
    <n v="5"/>
    <n v="6"/>
    <s v="2/21/2019"/>
    <n v="0"/>
    <x v="7"/>
  </r>
  <r>
    <x v="0"/>
    <x v="309"/>
    <n v="10043"/>
    <n v="0"/>
    <x v="0"/>
    <n v="0"/>
    <x v="1"/>
    <x v="1"/>
    <n v="1"/>
    <n v="3"/>
    <n v="3"/>
    <n v="0"/>
    <n v="89292"/>
    <n v="0"/>
    <n v="9"/>
    <x v="5"/>
    <x v="0"/>
    <n v="2148"/>
    <d v="1979-02-24T00:00:00"/>
    <n v="45"/>
    <x v="1"/>
    <x v="0"/>
    <s v="Single"/>
    <s v="US Citizen"/>
    <s v="No"/>
    <s v="White"/>
    <s v="3/30/2015"/>
    <s v=""/>
    <x v="0"/>
    <s v="Active"/>
    <s v="IT/IS"/>
    <s v="Simon Roup"/>
    <n v="4"/>
    <x v="3"/>
    <s v="Fully Meets"/>
    <x v="0"/>
    <x v="4"/>
    <n v="3"/>
    <n v="5"/>
    <s v="2/1/2019"/>
    <n v="0"/>
    <x v="17"/>
  </r>
  <r>
    <x v="0"/>
    <x v="310"/>
    <n v="10271"/>
    <n v="0"/>
    <x v="0"/>
    <n v="4"/>
    <x v="1"/>
    <x v="1"/>
    <n v="1"/>
    <n v="5"/>
    <n v="3"/>
    <n v="0"/>
    <n v="45046"/>
    <n v="0"/>
    <n v="19"/>
    <x v="0"/>
    <x v="0"/>
    <n v="1730"/>
    <d v="1978-08-17T00:00:00"/>
    <n v="46"/>
    <x v="1"/>
    <x v="0"/>
    <s v="Widowed"/>
    <s v="US Citizen"/>
    <s v="No"/>
    <s v="Asian"/>
    <s v="9/29/2014"/>
    <s v=""/>
    <x v="0"/>
    <s v="Active"/>
    <s v="Production       "/>
    <s v="David Stanley"/>
    <n v="14"/>
    <x v="0"/>
    <s v="Fully Meets"/>
    <x v="0"/>
    <x v="10"/>
    <n v="5"/>
    <n v="0"/>
    <s v="1/30/2019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843FE-4313-4532-B3BE-AAD04B1E6551}" name="Tableau croisé dynamique6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V26:W29" firstHeaderRow="1" firstDataRow="1" firstDataCol="1"/>
  <pivotFields count="4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Total Employés " fld="3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DFB15-18E5-4125-A92E-8D2C7435C299}" name="Tableau croisé dynamique8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17">
  <location ref="A4:B6" firstHeaderRow="1" firstDataRow="1" firstDataCol="1"/>
  <pivotFields count="42">
    <pivotField axis="axisRow" showAll="0">
      <items count="3">
        <item n="Current employee" x="0"/>
        <item n="Ex employee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Total employees" fld="30" subtotal="count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EF415-9428-4262-BB97-30A8BD74DB77}" name="Tableau croisé dynamique9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4">
  <location ref="AR14:AS17" firstHeaderRow="1" firstDataRow="1" firstDataCol="1"/>
  <pivotFields count="42">
    <pivotField axis="axisRow" showAll="0">
      <items count="3">
        <item x="0"/>
        <item x="1"/>
        <item t="default"/>
      </items>
    </pivotField>
    <pivotField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82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1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7"/>
        <item x="8"/>
        <item x="5"/>
        <item x="0"/>
        <item x="1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me de Absences" fld="41" baseField="0" baseItem="0"/>
  </dataFields>
  <chartFormats count="4"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AB650-3682-4F12-BE88-E3F53B2FE5DC}" name="Tableau croisé dynamique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>
  <location ref="AG12:AH25" firstHeaderRow="1" firstDataRow="1" firstDataCol="1"/>
  <pivotFields count="42"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1"/>
    <field x="2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Nombre de Attrition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29C45-84CC-441F-9A5A-0E1C7359E98D}" name="Tableau croisé dynamique7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O9:AP19" firstHeaderRow="1" firstDataRow="1" firstDataCol="1"/>
  <pivotFields count="42"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mbre de Attr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EAD3B-C3E5-4521-B244-8BE11072C57B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chartFormat="10">
  <location ref="AA12:AB18" firstHeaderRow="1" firstDataRow="1" firstDataCol="1"/>
  <pivotFields count="42"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9">
        <item x="4"/>
        <item x="6"/>
        <item x="1"/>
        <item x="14"/>
        <item x="17"/>
        <item x="2"/>
        <item x="8"/>
        <item x="15"/>
        <item x="16"/>
        <item x="12"/>
        <item x="11"/>
        <item x="0"/>
        <item x="13"/>
        <item x="7"/>
        <item x="10"/>
        <item x="9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6">
    <i>
      <x v="5"/>
    </i>
    <i>
      <x v="2"/>
    </i>
    <i>
      <x v="10"/>
    </i>
    <i>
      <x v="17"/>
    </i>
    <i>
      <x/>
    </i>
    <i t="grand">
      <x/>
    </i>
  </rowItems>
  <colItems count="1">
    <i/>
  </colItems>
  <dataFields count="1">
    <dataField name="Nombre de Attritio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8" type="captionNotContains" evalOrder="-1" id="2" stringValue1="*N/A-StillEmployed">
      <autoFilter ref="A1">
        <filterColumn colId="0">
          <customFilters>
            <customFilter operator="notEqual" val="**N/A-StillEmployed*"/>
          </customFilters>
        </filterColumn>
      </autoFilter>
    </filter>
    <filter fld="2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9DBFF-0B76-4778-BCE7-DB9B3C215114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 chartFormat="15">
  <location ref="B23:C27" firstHeaderRow="1" firstDataRow="1" firstDataCol="1"/>
  <pivotFields count="42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 defaultSubtotal="0">
      <items count="28">
        <item x="6"/>
        <item x="4"/>
        <item x="3"/>
        <item x="16"/>
        <item x="1"/>
        <item x="10"/>
        <item x="12"/>
        <item x="13"/>
        <item x="24"/>
        <item x="8"/>
        <item x="15"/>
        <item x="22"/>
        <item x="11"/>
        <item x="25"/>
        <item x="19"/>
        <item x="23"/>
        <item x="27"/>
        <item x="0"/>
        <item x="20"/>
        <item x="9"/>
        <item x="21"/>
        <item x="17"/>
        <item x="18"/>
        <item x="2"/>
        <item x="14"/>
        <item x="7"/>
        <item x="2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4">
    <i>
      <x v="17"/>
    </i>
    <i>
      <x v="23"/>
    </i>
    <i>
      <x v="4"/>
    </i>
    <i>
      <x v="1"/>
    </i>
  </rowItems>
  <colItems count="1">
    <i/>
  </colItems>
  <dataFields count="1">
    <dataField name="Nombre de Attrition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23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2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0" showColHeaders="0" showRowStripes="0" showColStripes="0" showLastColumn="1"/>
  <filters count="1">
    <filter fld="16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90BAC-36C9-4F09-80BB-C8A354F1EB90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8">
  <location ref="O25:P27" firstHeaderRow="1" firstDataRow="1" firstDataCol="1"/>
  <pivotFields count="42">
    <pivotField dataField="1"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m="1" x="2"/>
        <item m="1" x="3"/>
        <item x="0"/>
        <item x="1"/>
      </items>
    </pivotField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120">
        <item x="39"/>
        <item x="52"/>
        <item x="51"/>
        <item x="109"/>
        <item x="38"/>
        <item x="11"/>
        <item x="48"/>
        <item x="41"/>
        <item x="89"/>
        <item x="68"/>
        <item x="86"/>
        <item x="93"/>
        <item x="111"/>
        <item x="116"/>
        <item x="102"/>
        <item x="112"/>
        <item x="47"/>
        <item x="24"/>
        <item x="40"/>
        <item x="2"/>
        <item x="64"/>
        <item x="5"/>
        <item x="71"/>
        <item x="82"/>
        <item x="34"/>
        <item x="115"/>
        <item x="50"/>
        <item x="17"/>
        <item x="96"/>
        <item x="80"/>
        <item x="16"/>
        <item x="119"/>
        <item x="114"/>
        <item x="66"/>
        <item x="19"/>
        <item x="108"/>
        <item x="22"/>
        <item x="104"/>
        <item x="106"/>
        <item x="15"/>
        <item x="74"/>
        <item x="14"/>
        <item x="43"/>
        <item x="117"/>
        <item x="94"/>
        <item x="73"/>
        <item x="13"/>
        <item x="103"/>
        <item x="92"/>
        <item x="26"/>
        <item x="63"/>
        <item x="75"/>
        <item x="54"/>
        <item x="100"/>
        <item x="30"/>
        <item x="67"/>
        <item x="55"/>
        <item x="70"/>
        <item x="37"/>
        <item x="23"/>
        <item x="87"/>
        <item x="20"/>
        <item x="42"/>
        <item x="91"/>
        <item x="58"/>
        <item x="83"/>
        <item x="35"/>
        <item x="57"/>
        <item x="98"/>
        <item x="69"/>
        <item x="49"/>
        <item x="118"/>
        <item x="28"/>
        <item x="44"/>
        <item x="32"/>
        <item x="29"/>
        <item x="97"/>
        <item x="95"/>
        <item x="62"/>
        <item x="84"/>
        <item x="7"/>
        <item x="110"/>
        <item x="56"/>
        <item x="90"/>
        <item x="8"/>
        <item x="88"/>
        <item x="36"/>
        <item x="25"/>
        <item x="113"/>
        <item x="99"/>
        <item x="85"/>
        <item x="9"/>
        <item x="21"/>
        <item x="6"/>
        <item x="65"/>
        <item x="10"/>
        <item x="18"/>
        <item x="46"/>
        <item x="79"/>
        <item x="0"/>
        <item x="59"/>
        <item x="33"/>
        <item x="60"/>
        <item x="61"/>
        <item x="81"/>
        <item x="107"/>
        <item x="27"/>
        <item x="31"/>
        <item x="53"/>
        <item x="45"/>
        <item x="76"/>
        <item x="12"/>
        <item x="105"/>
        <item x="72"/>
        <item x="3"/>
        <item x="78"/>
        <item x="77"/>
        <item x="101"/>
        <item x="1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Nombre de Attrition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064F0-9993-4209-9671-3092C5F4F608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A21:AC38" firstHeaderRow="1" firstDataRow="1" firstDataCol="0"/>
  <pivotFields count="42"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90C1E-8CA7-4F0F-981A-16CA49538BD1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1" fieldListSortAscending="1">
  <location ref="A4:D12" firstHeaderRow="1" firstDataRow="2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umSubtotal="1" countASubtotal="1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Somme de Salary" fld="9" baseField="0" baseItem="0"/>
  </dataFields>
  <formats count="1">
    <format dxfId="21">
      <pivotArea collapsedLevelsAreSubtotals="1" fieldPosition="0">
        <references count="1">
          <reference field="25" count="0"/>
        </references>
      </pivotArea>
    </format>
  </formats>
  <chartFormats count="8"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1457F-ADEA-461D-8D5D-69A2B84139B5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>
  <location ref="F5:G7" firstHeaderRow="1" firstDataRow="1" firstDataCol="1" rowPageCount="1" colPageCount="1"/>
  <pivotFields count="42"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5"/>
  </rowFields>
  <rowItems count="2">
    <i>
      <x/>
    </i>
    <i>
      <x v="1"/>
    </i>
  </rowItems>
  <colItems count="1">
    <i/>
  </colItems>
  <pageFields count="1">
    <pageField fld="0" item="1" hier="-1"/>
  </pageFields>
  <dataFields count="1">
    <dataField name="Total Employés " fld="3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85826-6159-421B-AB2D-33030D9B31E1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G24:H26" firstHeaderRow="1" firstDataRow="1" firstDataCol="1"/>
  <pivotFields count="42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Nombre de State" fld="16" subtotal="count" baseField="0" baseItem="0"/>
  </dataField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A99E2-EFDF-41D2-AB14-FCE57A8B2DF7}" name="Tableau croisé dynamique6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L9:AM12" firstHeaderRow="1" firstDataRow="1" firstDataCol="1"/>
  <pivotFields count="42"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Nombre de Attrition" fld="0" subtotal="count" baseField="0" baseItem="0"/>
  </dataFields>
  <formats count="1">
    <format dxfId="20">
      <pivotArea collapsedLevelsAreSubtotals="1" fieldPosition="0">
        <references count="1">
          <reference field="7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187ED-D010-416C-96F3-6EABFA746E70}" name="Tableau croisé dynamique2" cacheId="1" applyNumberFormats="0" applyBorderFormats="0" applyFontFormats="0" applyPatternFormats="0" applyAlignmentFormats="0" applyWidthHeightFormats="1" dataCaption="Valeurs" updatedVersion="8" minRefreshableVersion="3" showDrill="0" showDataTips="0" useAutoFormatting="1" rowGrandTotals="0" colGrandTotals="0" itemPrintTitles="1" createdVersion="8" indent="0" showHeaders="0" compact="0" compactData="0" multipleFieldFilters="0" chartFormat="13">
  <location ref="I6:J16" firstHeaderRow="1" firstDataRow="1" firstDataCol="1"/>
  <pivotFields count="42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>
      <items count="2"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32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5"/>
  </rowFields>
  <rowItems count="10">
    <i>
      <x v="18"/>
    </i>
    <i>
      <x v="9"/>
    </i>
    <i>
      <x v="31"/>
    </i>
    <i>
      <x v="6"/>
    </i>
    <i>
      <x v="17"/>
    </i>
    <i>
      <x v="27"/>
    </i>
    <i>
      <x v="21"/>
    </i>
    <i>
      <x v="2"/>
    </i>
    <i>
      <x v="23"/>
    </i>
    <i>
      <x v="22"/>
    </i>
  </rowItems>
  <colItems count="1">
    <i/>
  </colItems>
  <dataFields count="1">
    <dataField name="Nombre de Attrition" fld="0" subtotal="count" baseField="13" baseItem="0"/>
  </dataFields>
  <formats count="18">
    <format dxfId="2">
      <pivotArea field="15" type="button" dataOnly="0" labelOnly="1" outline="0" axis="axisRow" fieldPosition="0"/>
    </format>
    <format dxfId="3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4">
      <pivotArea field="15" type="button" dataOnly="0" labelOnly="1" outline="0" axis="axisRow" fieldPosition="0"/>
    </format>
    <format dxfId="5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6">
      <pivotArea field="15" type="button" dataOnly="0" labelOnly="1" outline="0" axis="axisRow" fieldPosition="0"/>
    </format>
    <format dxfId="7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8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9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13">
      <pivotArea dataOnly="0" labelOnly="1" outline="0" axis="axisValues" fieldPosition="0"/>
    </format>
    <format dxfId="14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15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16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17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  <format dxfId="18">
      <pivotArea outline="0" collapsedLevelsAreSubtotals="1" fieldPosition="0"/>
    </format>
    <format dxfId="19">
      <pivotArea dataOnly="0" labelOnly="1" outline="0" fieldPosition="0">
        <references count="1">
          <reference field="15" count="10">
            <x v="2"/>
            <x v="6"/>
            <x v="9"/>
            <x v="17"/>
            <x v="18"/>
            <x v="21"/>
            <x v="22"/>
            <x v="23"/>
            <x v="27"/>
            <x v="3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0" showColHeaders="0" showRowStripes="0" showColStripes="0" showLastColumn="1"/>
  <filters count="1">
    <filter fld="1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8E95227-C14D-49D8-8946-DA7912FD2DFE}" autoFormatId="16" applyNumberFormats="0" applyBorderFormats="0" applyFontFormats="0" applyPatternFormats="0" applyAlignmentFormats="0" applyWidthHeightFormats="0">
  <queryTableRefresh nextId="44" unboundColumnsLeft="1">
    <queryTableFields count="42">
      <queryTableField id="39" dataBound="0" tableColumnId="37"/>
      <queryTableField id="1" name="Employee_Name" tableColumnId="1"/>
      <queryTableField id="2" name="EmpID" tableColumnId="2"/>
      <queryTableField id="3" name="MarriedID" tableColumnId="3"/>
      <queryTableField id="42" dataBound="0" tableColumnId="42"/>
      <queryTableField id="4" name="MaritalStatusID" tableColumnId="4"/>
      <queryTableField id="5" name="GenderID" tableColumnId="5"/>
      <queryTableField id="43" dataBound="0" tableColumnId="41"/>
      <queryTableField id="6" name="EmpStatusID" tableColumnId="6"/>
      <queryTableField id="7" name="DeptID" tableColumnId="7"/>
      <queryTableField id="8" name="PerfScoreID" tableColumnId="8"/>
      <queryTableField id="9" name="FromDiversityJobFairID" tableColumnId="9"/>
      <queryTableField id="10" name="Salary" tableColumnId="10"/>
      <queryTableField id="11" name="Termd" tableColumnId="11"/>
      <queryTableField id="12" name="PositionID" tableColumnId="12"/>
      <queryTableField id="13" name="Position" tableColumnId="13"/>
      <queryTableField id="14" name="State" tableColumnId="14"/>
      <queryTableField id="15" name="Zip" tableColumnId="15"/>
      <queryTableField id="16" name="DOB" tableColumnId="16"/>
      <queryTableField id="37" dataBound="0" tableColumnId="38"/>
      <queryTableField id="17" name="Sex" tableColumnId="17"/>
      <queryTableField id="38" dataBound="0" tableColumnId="39"/>
      <queryTableField id="18" name="MaritalDesc" tableColumnId="18"/>
      <queryTableField id="19" name="CitizenDesc" tableColumnId="19"/>
      <queryTableField id="20" name="HispanicLatino" tableColumnId="20"/>
      <queryTableField id="21" name="RaceDesc" tableColumnId="21"/>
      <queryTableField id="22" name="DateofHire" tableColumnId="22"/>
      <queryTableField id="23" name="DateofTermination" tableColumnId="23"/>
      <queryTableField id="24" name="TermReason" tableColumnId="24"/>
      <queryTableField id="25" name="EmploymentStatus" tableColumnId="25"/>
      <queryTableField id="26" name="Department" tableColumnId="26"/>
      <queryTableField id="27" name="ManagerName" tableColumnId="27"/>
      <queryTableField id="28" name="ManagerID" tableColumnId="28"/>
      <queryTableField id="29" name="RecruitmentSource" tableColumnId="29"/>
      <queryTableField id="30" name="PerformanceScore" tableColumnId="30"/>
      <queryTableField id="40" dataBound="0" tableColumnId="40"/>
      <queryTableField id="31" name="EngagementSurvey" tableColumnId="31"/>
      <queryTableField id="32" name="EmpSatisfaction" tableColumnId="32"/>
      <queryTableField id="33" name="SpecialProjectsCount" tableColumnId="33"/>
      <queryTableField id="34" name="LastPerformanceReview_Date" tableColumnId="34"/>
      <queryTableField id="35" name="DaysLateLast30" tableColumnId="35"/>
      <queryTableField id="36" name="Absences" tableColumnId="3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ngagementSurvey" xr10:uid="{F447CE1A-1C57-4AB1-AFD5-ACB672AF7E47}" sourceName="EngagementSurvey">
  <pivotTables>
    <pivotTable tabId="1" name="Tableau croisé dynamique3"/>
  </pivotTables>
  <data>
    <tabular pivotCacheId="177731268">
      <items count="120">
        <i x="39" s="1"/>
        <i x="52" s="1"/>
        <i x="51" s="1"/>
        <i x="109" s="1"/>
        <i x="38" s="1"/>
        <i x="11" s="1"/>
        <i x="48" s="1"/>
        <i x="41" s="1"/>
        <i x="89" s="1"/>
        <i x="68" s="1"/>
        <i x="86" s="1"/>
        <i x="93" s="1"/>
        <i x="111" s="1"/>
        <i x="116" s="1"/>
        <i x="102" s="1"/>
        <i x="112" s="1"/>
        <i x="47" s="1"/>
        <i x="24" s="1"/>
        <i x="40" s="1"/>
        <i x="2" s="1"/>
        <i x="64" s="1"/>
        <i x="5" s="1"/>
        <i x="71" s="1"/>
        <i x="82" s="1"/>
        <i x="34" s="1"/>
        <i x="115" s="1"/>
        <i x="50" s="1"/>
        <i x="17" s="1"/>
        <i x="96" s="1"/>
        <i x="80" s="1"/>
        <i x="16" s="1"/>
        <i x="119" s="1"/>
        <i x="114" s="1"/>
        <i x="66" s="1"/>
        <i x="19" s="1"/>
        <i x="108" s="1"/>
        <i x="22" s="1"/>
        <i x="104" s="1"/>
        <i x="106" s="1"/>
        <i x="15" s="1"/>
        <i x="74" s="1"/>
        <i x="14" s="1"/>
        <i x="43" s="1"/>
        <i x="117" s="1"/>
        <i x="94" s="1"/>
        <i x="73" s="1"/>
        <i x="13" s="1"/>
        <i x="103" s="1"/>
        <i x="92" s="1"/>
        <i x="26" s="1"/>
        <i x="63" s="1"/>
        <i x="75" s="1"/>
        <i x="54" s="1"/>
        <i x="100" s="1"/>
        <i x="30" s="1"/>
        <i x="67" s="1"/>
        <i x="55" s="1"/>
        <i x="70" s="1"/>
        <i x="37" s="1"/>
        <i x="23" s="1"/>
        <i x="87" s="1"/>
        <i x="20" s="1"/>
        <i x="42" s="1"/>
        <i x="91" s="1"/>
        <i x="58" s="1"/>
        <i x="83" s="1"/>
        <i x="35" s="1"/>
        <i x="57" s="1"/>
        <i x="98" s="1"/>
        <i x="69" s="1"/>
        <i x="49" s="1"/>
        <i x="118" s="1"/>
        <i x="28" s="1"/>
        <i x="44" s="1"/>
        <i x="32" s="1"/>
        <i x="29" s="1"/>
        <i x="97" s="1"/>
        <i x="95" s="1"/>
        <i x="62" s="1"/>
        <i x="84" s="1"/>
        <i x="7" s="1"/>
        <i x="110" s="1"/>
        <i x="56" s="1"/>
        <i x="90" s="1"/>
        <i x="8" s="1"/>
        <i x="88" s="1"/>
        <i x="36" s="1"/>
        <i x="25" s="1"/>
        <i x="113" s="1"/>
        <i x="99" s="1"/>
        <i x="85" s="1"/>
        <i x="9" s="1"/>
        <i x="21" s="1"/>
        <i x="6" s="1"/>
        <i x="65" s="1"/>
        <i x="10" s="1"/>
        <i x="18" s="1"/>
        <i x="46" s="1"/>
        <i x="79" s="1"/>
        <i x="0" s="1"/>
        <i x="59" s="1"/>
        <i x="33" s="1"/>
        <i x="60" s="1"/>
        <i x="61" s="1"/>
        <i x="81" s="1"/>
        <i x="107" s="1"/>
        <i x="27" s="1"/>
        <i x="31" s="1"/>
        <i x="53" s="1"/>
        <i x="45" s="1"/>
        <i x="76" s="1"/>
        <i x="12" s="1"/>
        <i x="105" s="1"/>
        <i x="72" s="1"/>
        <i x="3" s="1"/>
        <i x="78" s="1"/>
        <i x="77" s="1"/>
        <i x="101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Gender" xr10:uid="{B59A47A8-9279-430E-8235-58E450518470}" sourceName="Gender">
  <pivotTables>
    <pivotTable tabId="4" name="Tableau croisé dynamique5"/>
    <pivotTable tabId="4" name="Tableau croisé dynamique4"/>
    <pivotTable tabId="4" name="Tableau croisé dynamique9"/>
    <pivotTable tabId="4" name="Tableau croisé dynamique2"/>
    <pivotTable tabId="1" name="Tableau croisé dynamique2"/>
  </pivotTables>
  <data>
    <tabular pivotCacheId="17773126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ngagementSurvey" xr10:uid="{D8F89C42-E040-48F4-AA89-5959AAFE755D}" cache="Segment_EngagementSurvey" caption="EngagementSurve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7DF4FBD9-F08E-47B6-9B3F-0B1858F804EC}" cache="Segment_Gender" caption="Gender filter" columnCount="2" style="Style de segment 1" rowHeight="32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ACD03-8EF7-48DA-BFF7-ABB547EE62F4}" name="HRDataset_v14" displayName="HRDataset_v14" ref="B3:AQ314" tableType="queryTable" totalsRowShown="0" headerRowDxfId="66" dataDxfId="64" headerRowBorderDxfId="65">
  <tableColumns count="42">
    <tableColumn id="37" xr3:uid="{E6CF8AC9-EF25-4711-996F-70D6CE36F865}" uniqueName="37" name="Attrition" queryTableFieldId="39" dataDxfId="63">
      <calculatedColumnFormula>IF(AE4 = "Active","No","Yes")</calculatedColumnFormula>
    </tableColumn>
    <tableColumn id="1" xr3:uid="{431F01D1-BD5B-4812-A88A-5BA05A420C83}" uniqueName="1" name="Employee_Name" queryTableFieldId="1" dataDxfId="62"/>
    <tableColumn id="2" xr3:uid="{F605C41E-CACD-404E-9E2B-6DC66EE34190}" uniqueName="2" name="EmpID" queryTableFieldId="2" dataDxfId="61"/>
    <tableColumn id="3" xr3:uid="{71CB352C-5BDB-4E80-A9F7-6106527DB415}" uniqueName="3" name="MarriedID" queryTableFieldId="3" dataDxfId="60"/>
    <tableColumn id="42" xr3:uid="{68580698-9E06-4F9F-B8A0-A24968FD5C60}" uniqueName="42" name="Maried" queryTableFieldId="42" dataDxfId="59">
      <calculatedColumnFormula>IF(HRDataset_v14[[#This Row],[MarriedID]]=0,"Not married","Married")</calculatedColumnFormula>
    </tableColumn>
    <tableColumn id="4" xr3:uid="{2FDA09D4-880D-47CF-8506-F1B21BEB6F6C}" uniqueName="4" name="MaritalStatusID" queryTableFieldId="4" dataDxfId="58"/>
    <tableColumn id="5" xr3:uid="{E6DC5FB3-8ED7-4C26-9B89-4770DDF49C44}" uniqueName="5" name="GenderID" queryTableFieldId="5" dataDxfId="57"/>
    <tableColumn id="41" xr3:uid="{A23C14E9-989D-4521-91EB-D8EC796B706B}" uniqueName="41" name="Gender" queryTableFieldId="43" dataDxfId="56">
      <calculatedColumnFormula>IF(HRDataset_v14[[#This Row],[GenderID]]=0,"Female","Male")</calculatedColumnFormula>
    </tableColumn>
    <tableColumn id="6" xr3:uid="{F3347DB7-22EF-4EBF-BE3B-A82245AF134F}" uniqueName="6" name="EmpStatusID" queryTableFieldId="6" dataDxfId="55"/>
    <tableColumn id="7" xr3:uid="{7B9C7C42-1E1E-47AA-8F26-79E6EC949BFF}" uniqueName="7" name="DeptID" queryTableFieldId="7" dataDxfId="54"/>
    <tableColumn id="8" xr3:uid="{830E3D40-9D5F-4A87-B450-A643C62CBD0E}" uniqueName="8" name="PerfScoreID" queryTableFieldId="8" dataDxfId="53"/>
    <tableColumn id="9" xr3:uid="{637C6141-5FC4-40B2-81A8-C4440BC1F84B}" uniqueName="9" name="FromDiversityJobFairID" queryTableFieldId="9" dataDxfId="52"/>
    <tableColumn id="10" xr3:uid="{B367149F-38E6-48D8-ACB8-1228574CA9E8}" uniqueName="10" name="Salary" queryTableFieldId="10" dataDxfId="51"/>
    <tableColumn id="11" xr3:uid="{4901E762-71FD-46ED-9B6A-B1C0385561AB}" uniqueName="11" name="Termd" queryTableFieldId="11" dataDxfId="50"/>
    <tableColumn id="12" xr3:uid="{15AB5773-C84E-49C4-891D-84F5B4BDF5BD}" uniqueName="12" name="PositionID" queryTableFieldId="12" dataDxfId="49"/>
    <tableColumn id="13" xr3:uid="{FB49A24A-B545-4017-A39E-1AB660822AB4}" uniqueName="13" name="Position" queryTableFieldId="13" dataDxfId="48"/>
    <tableColumn id="14" xr3:uid="{EBCA3E7E-6B3E-4AFD-A59D-48E92681730E}" uniqueName="14" name="State" queryTableFieldId="14" dataDxfId="47"/>
    <tableColumn id="15" xr3:uid="{7D15240A-73E2-4F0C-BED2-F290CDC11FAF}" uniqueName="15" name="Zip" queryTableFieldId="15" dataDxfId="46"/>
    <tableColumn id="16" xr3:uid="{06AAF4A7-D0CC-4F41-9D90-4EB9850C9E36}" uniqueName="16" name="DOB" queryTableFieldId="16" dataDxfId="45"/>
    <tableColumn id="38" xr3:uid="{B5F600FA-3245-4120-BF93-B2A544D57112}" uniqueName="38" name="Age" queryTableFieldId="37" dataDxfId="44">
      <calculatedColumnFormula>(YEAR(NOW())-YEAR(T4))</calculatedColumnFormula>
    </tableColumn>
    <tableColumn id="17" xr3:uid="{B719DD75-F927-438E-91B6-8368A2C0B644}" uniqueName="17" name="Sex" queryTableFieldId="17" dataDxfId="43"/>
    <tableColumn id="39" xr3:uid="{A7024A3D-C285-4F6C-AA99-33F60B1FA4DB}" uniqueName="39" name="Age group" queryTableFieldId="38" dataDxfId="42">
      <calculatedColumnFormula>IF(U4&lt;30, "20-29", IF(U4&lt;40,"30-39", IF(U4&lt;50, "40-49",IF(U4&lt;60, "50-59", "60+"))))</calculatedColumnFormula>
    </tableColumn>
    <tableColumn id="18" xr3:uid="{67EC5467-3EF5-480E-A9E3-6BABFC49BC5C}" uniqueName="18" name="MaritalDesc" queryTableFieldId="18" dataDxfId="41"/>
    <tableColumn id="19" xr3:uid="{491A0145-4479-43CA-AC6D-64AEDA94B391}" uniqueName="19" name="CitizenDesc" queryTableFieldId="19" dataDxfId="40"/>
    <tableColumn id="20" xr3:uid="{00830972-9516-4F2C-9F80-46FB69319D36}" uniqueName="20" name="HispanicLatino" queryTableFieldId="20" dataDxfId="39"/>
    <tableColumn id="21" xr3:uid="{C390EA3C-C793-4FCA-85BA-4F1F3D47E9E8}" uniqueName="21" name="RaceDesc" queryTableFieldId="21" dataDxfId="38"/>
    <tableColumn id="22" xr3:uid="{CDCBC5B4-3708-45E2-BC0A-7A82AD5B59AC}" uniqueName="22" name="DateofHire" queryTableFieldId="22" dataDxfId="37"/>
    <tableColumn id="23" xr3:uid="{98A8C145-C37F-4473-9DF7-6704B7887EAA}" uniqueName="23" name="DateofTermination" queryTableFieldId="23" dataDxfId="36"/>
    <tableColumn id="24" xr3:uid="{C858593B-2FCC-45B4-B4AE-CA4C8A1C99F9}" uniqueName="24" name="TermReason" queryTableFieldId="24" dataDxfId="35"/>
    <tableColumn id="25" xr3:uid="{1A61E5C4-DF6B-4748-AF21-23A1136EC562}" uniqueName="25" name="EmploymentStatus" queryTableFieldId="25" dataDxfId="34"/>
    <tableColumn id="26" xr3:uid="{87191720-59C1-45D8-A2F2-3852DF0F11D3}" uniqueName="26" name="Department" queryTableFieldId="26" dataDxfId="33"/>
    <tableColumn id="27" xr3:uid="{91F2687E-B3C7-4360-8F2D-8D7F33029388}" uniqueName="27" name="ManagerName" queryTableFieldId="27" dataDxfId="32"/>
    <tableColumn id="28" xr3:uid="{5A7DFB4D-78C3-4E2C-8E57-72B053BC29A7}" uniqueName="28" name="ManagerID" queryTableFieldId="28" dataDxfId="31"/>
    <tableColumn id="29" xr3:uid="{5D36390E-0881-4F5A-8253-7440FE178A9C}" uniqueName="29" name="RecruitmentSource" queryTableFieldId="29" dataDxfId="30"/>
    <tableColumn id="30" xr3:uid="{B0C39EB3-B80D-4D18-8E0E-11C0A69B62DF}" uniqueName="30" name="PerformanceScore" queryTableFieldId="30" dataDxfId="29"/>
    <tableColumn id="40" xr3:uid="{84A61C80-766C-437E-80EF-6A9BF57BBAF7}" uniqueName="40" name="PerformanceStatus" queryTableFieldId="40" dataDxfId="28">
      <calculatedColumnFormula>IF(OR(AJ4="Exceeds",AJ4="Fully Meets"),"High","Low")</calculatedColumnFormula>
    </tableColumn>
    <tableColumn id="31" xr3:uid="{70218E84-099D-47CC-825C-70D315BFF7B8}" uniqueName="31" name="EngagementSurvey" queryTableFieldId="31" dataDxfId="27"/>
    <tableColumn id="32" xr3:uid="{F2BF64F4-D60A-48CD-BFDD-CA8EB46F17D6}" uniqueName="32" name="EmpSatisfaction" queryTableFieldId="32" dataDxfId="26"/>
    <tableColumn id="33" xr3:uid="{44372E0E-62ED-4866-960E-90669B537014}" uniqueName="33" name="SpecialProjectsCount" queryTableFieldId="33" dataDxfId="25"/>
    <tableColumn id="34" xr3:uid="{74E0AA81-0D62-422E-809B-F77FCC060588}" uniqueName="34" name="LastPerformanceReview_Date" queryTableFieldId="34" dataDxfId="24"/>
    <tableColumn id="35" xr3:uid="{C7C8909D-D876-4FCA-B4A9-8794C3C8602E}" uniqueName="35" name="DaysLateLast30" queryTableFieldId="35" dataDxfId="23"/>
    <tableColumn id="36" xr3:uid="{749F8D4D-D6D7-4A7F-AF7A-BB0E457480C0}" uniqueName="36" name="Absences" queryTableFieldId="36" data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E6B5-7A87-409C-B0C5-FD6017AC58FF}">
  <dimension ref="B3:AQ314"/>
  <sheetViews>
    <sheetView topLeftCell="AB1" workbookViewId="0">
      <selection activeCell="J1" sqref="J1"/>
    </sheetView>
  </sheetViews>
  <sheetFormatPr baseColWidth="10" defaultRowHeight="18" customHeight="1" x14ac:dyDescent="0.25"/>
  <cols>
    <col min="1" max="1" width="11.42578125" style="5"/>
    <col min="2" max="2" width="8.5703125" style="5" bestFit="1" customWidth="1"/>
    <col min="3" max="3" width="23.7109375" style="5" bestFit="1" customWidth="1"/>
    <col min="4" max="4" width="6.7109375" style="5" bestFit="1" customWidth="1"/>
    <col min="5" max="5" width="10" style="5" bestFit="1" customWidth="1"/>
    <col min="6" max="6" width="11.7109375" style="5" bestFit="1" customWidth="1"/>
    <col min="7" max="7" width="14.7109375" style="5" bestFit="1" customWidth="1"/>
    <col min="8" max="8" width="9.5703125" style="5" hidden="1" customWidth="1"/>
    <col min="9" max="9" width="9.5703125" style="5" customWidth="1"/>
    <col min="10" max="10" width="12.140625" style="5" bestFit="1" customWidth="1"/>
    <col min="11" max="11" width="7.140625" style="5" bestFit="1" customWidth="1"/>
    <col min="12" max="12" width="11.42578125" style="5" bestFit="1" customWidth="1"/>
    <col min="13" max="13" width="21.85546875" style="5" bestFit="1" customWidth="1"/>
    <col min="14" max="14" width="7" style="5" bestFit="1" customWidth="1"/>
    <col min="15" max="15" width="6.7109375" style="5" bestFit="1" customWidth="1"/>
    <col min="16" max="16" width="10.140625" style="5" bestFit="1" customWidth="1"/>
    <col min="17" max="17" width="28.5703125" style="5" bestFit="1" customWidth="1"/>
    <col min="18" max="18" width="5.5703125" style="5" bestFit="1" customWidth="1"/>
    <col min="19" max="19" width="6" style="5" bestFit="1" customWidth="1"/>
    <col min="20" max="20" width="8.7109375" style="23" bestFit="1" customWidth="1"/>
    <col min="21" max="21" width="9.5703125" style="5" bestFit="1" customWidth="1"/>
    <col min="22" max="22" width="4.140625" style="5" bestFit="1" customWidth="1"/>
    <col min="23" max="23" width="10" style="5" bestFit="1" customWidth="1"/>
    <col min="24" max="24" width="11.5703125" style="5" bestFit="1" customWidth="1"/>
    <col min="25" max="25" width="18" style="5" bestFit="1" customWidth="1"/>
    <col min="26" max="26" width="13.85546875" style="5" bestFit="1" customWidth="1"/>
    <col min="27" max="27" width="30.5703125" style="5" bestFit="1" customWidth="1"/>
    <col min="28" max="28" width="10.7109375" style="5" bestFit="1" customWidth="1"/>
    <col min="29" max="29" width="18" style="5" bestFit="1" customWidth="1"/>
    <col min="30" max="30" width="29.28515625" style="5" bestFit="1" customWidth="1"/>
    <col min="31" max="31" width="21.85546875" style="5" bestFit="1" customWidth="1"/>
    <col min="32" max="32" width="20.140625" style="5" bestFit="1" customWidth="1"/>
    <col min="33" max="33" width="17.85546875" style="5" bestFit="1" customWidth="1"/>
    <col min="34" max="34" width="10.7109375" style="5" bestFit="1" customWidth="1"/>
    <col min="35" max="35" width="22.85546875" style="5" bestFit="1" customWidth="1"/>
    <col min="36" max="36" width="19.42578125" style="5" bestFit="1" customWidth="1"/>
    <col min="37" max="37" width="18" style="5" bestFit="1" customWidth="1"/>
    <col min="38" max="38" width="18.140625" style="5" bestFit="1" customWidth="1"/>
    <col min="39" max="39" width="15.140625" style="5" bestFit="1" customWidth="1"/>
    <col min="40" max="40" width="19.85546875" style="5" bestFit="1" customWidth="1"/>
    <col min="41" max="41" width="28" style="5" bestFit="1" customWidth="1"/>
    <col min="42" max="42" width="14.28515625" style="5" bestFit="1" customWidth="1"/>
    <col min="43" max="43" width="9.42578125" style="5" bestFit="1" customWidth="1"/>
    <col min="44" max="16384" width="11.42578125" style="5"/>
  </cols>
  <sheetData>
    <row r="3" spans="2:43" ht="15" x14ac:dyDescent="0.25">
      <c r="B3" s="6" t="s">
        <v>928</v>
      </c>
      <c r="C3" s="6" t="s">
        <v>0</v>
      </c>
      <c r="D3" s="6" t="s">
        <v>1</v>
      </c>
      <c r="E3" s="6" t="s">
        <v>2</v>
      </c>
      <c r="F3" s="6" t="s">
        <v>938</v>
      </c>
      <c r="G3" s="6" t="s">
        <v>3</v>
      </c>
      <c r="H3" s="6" t="s">
        <v>4</v>
      </c>
      <c r="I3" s="6" t="s">
        <v>945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22" t="s">
        <v>15</v>
      </c>
      <c r="U3" s="6" t="s">
        <v>925</v>
      </c>
      <c r="V3" s="6" t="s">
        <v>16</v>
      </c>
      <c r="W3" s="6" t="s">
        <v>926</v>
      </c>
      <c r="X3" s="6" t="s">
        <v>17</v>
      </c>
      <c r="Y3" s="6" t="s">
        <v>18</v>
      </c>
      <c r="Z3" s="6" t="s">
        <v>19</v>
      </c>
      <c r="AA3" s="6" t="s">
        <v>20</v>
      </c>
      <c r="AB3" s="6" t="s">
        <v>21</v>
      </c>
      <c r="AC3" s="6" t="s">
        <v>22</v>
      </c>
      <c r="AD3" s="6" t="s">
        <v>23</v>
      </c>
      <c r="AE3" s="6" t="s">
        <v>24</v>
      </c>
      <c r="AF3" s="6" t="s">
        <v>25</v>
      </c>
      <c r="AG3" s="6" t="s">
        <v>26</v>
      </c>
      <c r="AH3" s="6" t="s">
        <v>27</v>
      </c>
      <c r="AI3" s="6" t="s">
        <v>28</v>
      </c>
      <c r="AJ3" s="6" t="s">
        <v>29</v>
      </c>
      <c r="AK3" s="6" t="s">
        <v>933</v>
      </c>
      <c r="AL3" s="6" t="s">
        <v>30</v>
      </c>
      <c r="AM3" s="6" t="s">
        <v>31</v>
      </c>
      <c r="AN3" s="6" t="s">
        <v>32</v>
      </c>
      <c r="AO3" s="6" t="s">
        <v>33</v>
      </c>
      <c r="AP3" s="6" t="s">
        <v>34</v>
      </c>
      <c r="AQ3" s="6" t="s">
        <v>35</v>
      </c>
    </row>
    <row r="4" spans="2:43" ht="15" x14ac:dyDescent="0.25">
      <c r="B4" s="7" t="str">
        <f t="shared" ref="B4:B67" si="0">IF(AE4 = "Active","No","Yes")</f>
        <v>No</v>
      </c>
      <c r="C4" s="7" t="s">
        <v>36</v>
      </c>
      <c r="D4" s="7">
        <v>10026</v>
      </c>
      <c r="E4" s="7">
        <v>0</v>
      </c>
      <c r="F4" s="7" t="str">
        <f>IF(HRDataset_v14[[#This Row],[MarriedID]]=0,"Not married","Married")</f>
        <v>Not married</v>
      </c>
      <c r="G4" s="7">
        <v>0</v>
      </c>
      <c r="H4" s="7">
        <v>1</v>
      </c>
      <c r="I4" s="7" t="str">
        <f>IF(HRDataset_v14[[#This Row],[GenderID]]=0,"Female","Male")</f>
        <v>Male</v>
      </c>
      <c r="J4" s="7">
        <v>1</v>
      </c>
      <c r="K4" s="7">
        <v>5</v>
      </c>
      <c r="L4" s="7">
        <v>4</v>
      </c>
      <c r="M4" s="7">
        <v>0</v>
      </c>
      <c r="N4" s="7">
        <v>62506</v>
      </c>
      <c r="O4" s="7">
        <v>0</v>
      </c>
      <c r="P4" s="7">
        <v>19</v>
      </c>
      <c r="Q4" s="7" t="s">
        <v>37</v>
      </c>
      <c r="R4" s="7" t="s">
        <v>38</v>
      </c>
      <c r="S4" s="7">
        <v>1960</v>
      </c>
      <c r="T4" s="8">
        <v>30507</v>
      </c>
      <c r="U4" s="7">
        <f t="shared" ref="U4:U67" ca="1" si="1">(YEAR(NOW())-YEAR(T4))</f>
        <v>41</v>
      </c>
      <c r="V4" s="7" t="s">
        <v>39</v>
      </c>
      <c r="W4" s="7" t="str">
        <f t="shared" ref="W4:W67" ca="1" si="2">IF(U4&lt;30, "20-29", IF(U4&lt;40,"30-39", IF(U4&lt;50, "40-49",IF(U4&lt;60, "50-59", "60+"))))</f>
        <v>40-49</v>
      </c>
      <c r="X4" s="7" t="s">
        <v>40</v>
      </c>
      <c r="Y4" s="7" t="s">
        <v>41</v>
      </c>
      <c r="Z4" s="7" t="s">
        <v>42</v>
      </c>
      <c r="AA4" s="7" t="s">
        <v>43</v>
      </c>
      <c r="AB4" s="7" t="s">
        <v>44</v>
      </c>
      <c r="AC4" s="7" t="s">
        <v>45</v>
      </c>
      <c r="AD4" s="7" t="s">
        <v>46</v>
      </c>
      <c r="AE4" s="7" t="s">
        <v>47</v>
      </c>
      <c r="AF4" s="7" t="s">
        <v>48</v>
      </c>
      <c r="AG4" s="7" t="s">
        <v>49</v>
      </c>
      <c r="AH4" s="7">
        <v>22</v>
      </c>
      <c r="AI4" s="7" t="s">
        <v>50</v>
      </c>
      <c r="AJ4" s="7" t="s">
        <v>51</v>
      </c>
      <c r="AK4" s="7" t="str">
        <f t="shared" ref="AK4:AK67" si="3">IF(OR(AJ4="Exceeds",AJ4="Fully Meets"),"High","Low")</f>
        <v>High</v>
      </c>
      <c r="AL4" s="7" t="s">
        <v>52</v>
      </c>
      <c r="AM4" s="7">
        <v>5</v>
      </c>
      <c r="AN4" s="7">
        <v>0</v>
      </c>
      <c r="AO4" s="7" t="s">
        <v>53</v>
      </c>
      <c r="AP4" s="7">
        <v>0</v>
      </c>
      <c r="AQ4" s="7">
        <v>1</v>
      </c>
    </row>
    <row r="5" spans="2:43" ht="15" x14ac:dyDescent="0.25">
      <c r="B5" s="7" t="str">
        <f t="shared" si="0"/>
        <v>Yes</v>
      </c>
      <c r="C5" s="9" t="s">
        <v>54</v>
      </c>
      <c r="D5" s="9">
        <v>10084</v>
      </c>
      <c r="E5" s="9">
        <v>1</v>
      </c>
      <c r="F5" s="9" t="str">
        <f>IF(HRDataset_v14[[#This Row],[MarriedID]]=0,"Not married","Married")</f>
        <v>Married</v>
      </c>
      <c r="G5" s="9">
        <v>1</v>
      </c>
      <c r="H5" s="9">
        <v>1</v>
      </c>
      <c r="I5" s="9" t="str">
        <f>IF(HRDataset_v14[[#This Row],[GenderID]]=0,"Female","Male")</f>
        <v>Male</v>
      </c>
      <c r="J5" s="9">
        <v>5</v>
      </c>
      <c r="K5" s="9">
        <v>3</v>
      </c>
      <c r="L5" s="9">
        <v>3</v>
      </c>
      <c r="M5" s="9">
        <v>0</v>
      </c>
      <c r="N5" s="9">
        <v>104437</v>
      </c>
      <c r="O5" s="9">
        <v>1</v>
      </c>
      <c r="P5" s="9">
        <v>27</v>
      </c>
      <c r="Q5" s="9" t="s">
        <v>55</v>
      </c>
      <c r="R5" s="9" t="s">
        <v>38</v>
      </c>
      <c r="S5" s="9">
        <v>2148</v>
      </c>
      <c r="T5" s="10">
        <v>27519</v>
      </c>
      <c r="U5" s="7">
        <f t="shared" ca="1" si="1"/>
        <v>49</v>
      </c>
      <c r="V5" s="9" t="s">
        <v>39</v>
      </c>
      <c r="W5" s="7" t="str">
        <f t="shared" ca="1" si="2"/>
        <v>40-49</v>
      </c>
      <c r="X5" s="9" t="s">
        <v>56</v>
      </c>
      <c r="Y5" s="9" t="s">
        <v>41</v>
      </c>
      <c r="Z5" s="9" t="s">
        <v>42</v>
      </c>
      <c r="AA5" s="9" t="s">
        <v>43</v>
      </c>
      <c r="AB5" s="9" t="s">
        <v>57</v>
      </c>
      <c r="AC5" s="9" t="s">
        <v>58</v>
      </c>
      <c r="AD5" s="9" t="s">
        <v>59</v>
      </c>
      <c r="AE5" s="9" t="s">
        <v>60</v>
      </c>
      <c r="AF5" s="9" t="s">
        <v>61</v>
      </c>
      <c r="AG5" s="9" t="s">
        <v>62</v>
      </c>
      <c r="AH5" s="9">
        <v>4</v>
      </c>
      <c r="AI5" s="9" t="s">
        <v>63</v>
      </c>
      <c r="AJ5" s="9" t="s">
        <v>64</v>
      </c>
      <c r="AK5" s="7" t="str">
        <f t="shared" si="3"/>
        <v>High</v>
      </c>
      <c r="AL5" s="9" t="s">
        <v>65</v>
      </c>
      <c r="AM5" s="9">
        <v>3</v>
      </c>
      <c r="AN5" s="9">
        <v>6</v>
      </c>
      <c r="AO5" s="9" t="s">
        <v>66</v>
      </c>
      <c r="AP5" s="9">
        <v>0</v>
      </c>
      <c r="AQ5" s="9">
        <v>17</v>
      </c>
    </row>
    <row r="6" spans="2:43" ht="15" x14ac:dyDescent="0.25">
      <c r="B6" s="7" t="str">
        <f t="shared" si="0"/>
        <v>Yes</v>
      </c>
      <c r="C6" s="7" t="s">
        <v>67</v>
      </c>
      <c r="D6" s="7">
        <v>10196</v>
      </c>
      <c r="E6" s="7">
        <v>1</v>
      </c>
      <c r="F6" s="7" t="str">
        <f>IF(HRDataset_v14[[#This Row],[MarriedID]]=0,"Not married","Married")</f>
        <v>Married</v>
      </c>
      <c r="G6" s="7">
        <v>1</v>
      </c>
      <c r="H6" s="7">
        <v>0</v>
      </c>
      <c r="I6" s="7" t="str">
        <f>IF(HRDataset_v14[[#This Row],[GenderID]]=0,"Female","Male")</f>
        <v>Female</v>
      </c>
      <c r="J6" s="7">
        <v>5</v>
      </c>
      <c r="K6" s="7">
        <v>5</v>
      </c>
      <c r="L6" s="7">
        <v>3</v>
      </c>
      <c r="M6" s="7">
        <v>0</v>
      </c>
      <c r="N6" s="7">
        <v>64955</v>
      </c>
      <c r="O6" s="7">
        <v>1</v>
      </c>
      <c r="P6" s="7">
        <v>20</v>
      </c>
      <c r="Q6" s="7" t="s">
        <v>68</v>
      </c>
      <c r="R6" s="7" t="s">
        <v>38</v>
      </c>
      <c r="S6" s="7">
        <v>1810</v>
      </c>
      <c r="T6" s="8">
        <v>32405</v>
      </c>
      <c r="U6" s="7">
        <f t="shared" ca="1" si="1"/>
        <v>36</v>
      </c>
      <c r="V6" s="7" t="s">
        <v>69</v>
      </c>
      <c r="W6" s="7" t="str">
        <f t="shared" ca="1" si="2"/>
        <v>30-39</v>
      </c>
      <c r="X6" s="7" t="s">
        <v>56</v>
      </c>
      <c r="Y6" s="7" t="s">
        <v>41</v>
      </c>
      <c r="Z6" s="7" t="s">
        <v>42</v>
      </c>
      <c r="AA6" s="7" t="s">
        <v>43</v>
      </c>
      <c r="AB6" s="7" t="s">
        <v>44</v>
      </c>
      <c r="AC6" s="7" t="s">
        <v>70</v>
      </c>
      <c r="AD6" s="7" t="s">
        <v>71</v>
      </c>
      <c r="AE6" s="7" t="s">
        <v>60</v>
      </c>
      <c r="AF6" s="7" t="s">
        <v>48</v>
      </c>
      <c r="AG6" s="7" t="s">
        <v>72</v>
      </c>
      <c r="AH6" s="7">
        <v>20</v>
      </c>
      <c r="AI6" s="7" t="s">
        <v>50</v>
      </c>
      <c r="AJ6" s="7" t="s">
        <v>64</v>
      </c>
      <c r="AK6" s="7" t="str">
        <f t="shared" si="3"/>
        <v>High</v>
      </c>
      <c r="AL6" s="7" t="s">
        <v>73</v>
      </c>
      <c r="AM6" s="7">
        <v>3</v>
      </c>
      <c r="AN6" s="7">
        <v>0</v>
      </c>
      <c r="AO6" s="7" t="s">
        <v>74</v>
      </c>
      <c r="AP6" s="7">
        <v>0</v>
      </c>
      <c r="AQ6" s="7">
        <v>3</v>
      </c>
    </row>
    <row r="7" spans="2:43" ht="15" x14ac:dyDescent="0.25">
      <c r="B7" s="7" t="str">
        <f t="shared" si="0"/>
        <v>No</v>
      </c>
      <c r="C7" s="9" t="s">
        <v>75</v>
      </c>
      <c r="D7" s="9">
        <v>10088</v>
      </c>
      <c r="E7" s="9">
        <v>1</v>
      </c>
      <c r="F7" s="9" t="str">
        <f>IF(HRDataset_v14[[#This Row],[MarriedID]]=0,"Not married","Married")</f>
        <v>Married</v>
      </c>
      <c r="G7" s="9">
        <v>1</v>
      </c>
      <c r="H7" s="9">
        <v>0</v>
      </c>
      <c r="I7" s="9" t="str">
        <f>IF(HRDataset_v14[[#This Row],[GenderID]]=0,"Female","Male")</f>
        <v>Female</v>
      </c>
      <c r="J7" s="9">
        <v>1</v>
      </c>
      <c r="K7" s="9">
        <v>5</v>
      </c>
      <c r="L7" s="9">
        <v>3</v>
      </c>
      <c r="M7" s="9">
        <v>0</v>
      </c>
      <c r="N7" s="9">
        <v>64991</v>
      </c>
      <c r="O7" s="9">
        <v>0</v>
      </c>
      <c r="P7" s="9">
        <v>19</v>
      </c>
      <c r="Q7" s="9" t="s">
        <v>37</v>
      </c>
      <c r="R7" s="9" t="s">
        <v>38</v>
      </c>
      <c r="S7" s="9">
        <v>1886</v>
      </c>
      <c r="T7" s="10">
        <v>32413</v>
      </c>
      <c r="U7" s="7">
        <f t="shared" ca="1" si="1"/>
        <v>36</v>
      </c>
      <c r="V7" s="9" t="s">
        <v>69</v>
      </c>
      <c r="W7" s="7" t="str">
        <f t="shared" ca="1" si="2"/>
        <v>30-39</v>
      </c>
      <c r="X7" s="9" t="s">
        <v>56</v>
      </c>
      <c r="Y7" s="9" t="s">
        <v>41</v>
      </c>
      <c r="Z7" s="9" t="s">
        <v>42</v>
      </c>
      <c r="AA7" s="9" t="s">
        <v>43</v>
      </c>
      <c r="AB7" s="9" t="s">
        <v>76</v>
      </c>
      <c r="AC7" s="9" t="s">
        <v>45</v>
      </c>
      <c r="AD7" s="9" t="s">
        <v>46</v>
      </c>
      <c r="AE7" s="9" t="s">
        <v>47</v>
      </c>
      <c r="AF7" s="9" t="s">
        <v>48</v>
      </c>
      <c r="AG7" s="9" t="s">
        <v>77</v>
      </c>
      <c r="AH7" s="9">
        <v>16</v>
      </c>
      <c r="AI7" s="9" t="s">
        <v>63</v>
      </c>
      <c r="AJ7" s="9" t="s">
        <v>64</v>
      </c>
      <c r="AK7" s="7" t="str">
        <f t="shared" si="3"/>
        <v>High</v>
      </c>
      <c r="AL7" s="9" t="s">
        <v>78</v>
      </c>
      <c r="AM7" s="9">
        <v>5</v>
      </c>
      <c r="AN7" s="9">
        <v>0</v>
      </c>
      <c r="AO7" s="9" t="s">
        <v>79</v>
      </c>
      <c r="AP7" s="9">
        <v>0</v>
      </c>
      <c r="AQ7" s="9">
        <v>15</v>
      </c>
    </row>
    <row r="8" spans="2:43" ht="15" x14ac:dyDescent="0.25">
      <c r="B8" s="7" t="str">
        <f t="shared" si="0"/>
        <v>Yes</v>
      </c>
      <c r="C8" s="7" t="s">
        <v>80</v>
      </c>
      <c r="D8" s="7">
        <v>10069</v>
      </c>
      <c r="E8" s="7">
        <v>0</v>
      </c>
      <c r="F8" s="7" t="str">
        <f>IF(HRDataset_v14[[#This Row],[MarriedID]]=0,"Not married","Married")</f>
        <v>Not married</v>
      </c>
      <c r="G8" s="7">
        <v>2</v>
      </c>
      <c r="H8" s="7">
        <v>0</v>
      </c>
      <c r="I8" s="7" t="str">
        <f>IF(HRDataset_v14[[#This Row],[GenderID]]=0,"Female","Male")</f>
        <v>Female</v>
      </c>
      <c r="J8" s="7">
        <v>5</v>
      </c>
      <c r="K8" s="7">
        <v>5</v>
      </c>
      <c r="L8" s="7">
        <v>3</v>
      </c>
      <c r="M8" s="7">
        <v>0</v>
      </c>
      <c r="N8" s="7">
        <v>50825</v>
      </c>
      <c r="O8" s="7">
        <v>1</v>
      </c>
      <c r="P8" s="7">
        <v>19</v>
      </c>
      <c r="Q8" s="7" t="s">
        <v>37</v>
      </c>
      <c r="R8" s="7" t="s">
        <v>38</v>
      </c>
      <c r="S8" s="7">
        <v>2169</v>
      </c>
      <c r="T8" s="8">
        <v>32759</v>
      </c>
      <c r="U8" s="7">
        <f t="shared" ca="1" si="1"/>
        <v>35</v>
      </c>
      <c r="V8" s="7" t="s">
        <v>69</v>
      </c>
      <c r="W8" s="7" t="str">
        <f t="shared" ca="1" si="2"/>
        <v>30-39</v>
      </c>
      <c r="X8" s="7" t="s">
        <v>81</v>
      </c>
      <c r="Y8" s="7" t="s">
        <v>41</v>
      </c>
      <c r="Z8" s="7" t="s">
        <v>42</v>
      </c>
      <c r="AA8" s="7" t="s">
        <v>43</v>
      </c>
      <c r="AB8" s="7" t="s">
        <v>82</v>
      </c>
      <c r="AC8" s="7" t="s">
        <v>83</v>
      </c>
      <c r="AD8" s="7" t="s">
        <v>84</v>
      </c>
      <c r="AE8" s="7" t="s">
        <v>60</v>
      </c>
      <c r="AF8" s="7" t="s">
        <v>48</v>
      </c>
      <c r="AG8" s="7" t="s">
        <v>85</v>
      </c>
      <c r="AH8" s="7">
        <v>39</v>
      </c>
      <c r="AI8" s="7" t="s">
        <v>86</v>
      </c>
      <c r="AJ8" s="7" t="s">
        <v>64</v>
      </c>
      <c r="AK8" s="7" t="str">
        <f t="shared" si="3"/>
        <v>High</v>
      </c>
      <c r="AL8" s="7" t="s">
        <v>87</v>
      </c>
      <c r="AM8" s="7">
        <v>4</v>
      </c>
      <c r="AN8" s="7">
        <v>0</v>
      </c>
      <c r="AO8" s="7" t="s">
        <v>88</v>
      </c>
      <c r="AP8" s="7">
        <v>0</v>
      </c>
      <c r="AQ8" s="7">
        <v>2</v>
      </c>
    </row>
    <row r="9" spans="2:43" ht="15" x14ac:dyDescent="0.25">
      <c r="B9" s="7" t="str">
        <f t="shared" si="0"/>
        <v>No</v>
      </c>
      <c r="C9" s="9" t="s">
        <v>89</v>
      </c>
      <c r="D9" s="9">
        <v>10002</v>
      </c>
      <c r="E9" s="9">
        <v>0</v>
      </c>
      <c r="F9" s="9" t="str">
        <f>IF(HRDataset_v14[[#This Row],[MarriedID]]=0,"Not married","Married")</f>
        <v>Not married</v>
      </c>
      <c r="G9" s="9">
        <v>0</v>
      </c>
      <c r="H9" s="9">
        <v>0</v>
      </c>
      <c r="I9" s="9" t="str">
        <f>IF(HRDataset_v14[[#This Row],[GenderID]]=0,"Female","Male")</f>
        <v>Female</v>
      </c>
      <c r="J9" s="9">
        <v>1</v>
      </c>
      <c r="K9" s="9">
        <v>5</v>
      </c>
      <c r="L9" s="9">
        <v>4</v>
      </c>
      <c r="M9" s="9">
        <v>0</v>
      </c>
      <c r="N9" s="9">
        <v>57568</v>
      </c>
      <c r="O9" s="9">
        <v>0</v>
      </c>
      <c r="P9" s="9">
        <v>19</v>
      </c>
      <c r="Q9" s="9" t="s">
        <v>37</v>
      </c>
      <c r="R9" s="9" t="s">
        <v>38</v>
      </c>
      <c r="S9" s="9">
        <v>1844</v>
      </c>
      <c r="T9" s="10">
        <v>28267</v>
      </c>
      <c r="U9" s="7">
        <f t="shared" ca="1" si="1"/>
        <v>47</v>
      </c>
      <c r="V9" s="9" t="s">
        <v>69</v>
      </c>
      <c r="W9" s="7" t="str">
        <f t="shared" ca="1" si="2"/>
        <v>40-49</v>
      </c>
      <c r="X9" s="9" t="s">
        <v>40</v>
      </c>
      <c r="Y9" s="9" t="s">
        <v>41</v>
      </c>
      <c r="Z9" s="9" t="s">
        <v>42</v>
      </c>
      <c r="AA9" s="9" t="s">
        <v>43</v>
      </c>
      <c r="AB9" s="9" t="s">
        <v>90</v>
      </c>
      <c r="AC9" s="9" t="s">
        <v>45</v>
      </c>
      <c r="AD9" s="9" t="s">
        <v>46</v>
      </c>
      <c r="AE9" s="9" t="s">
        <v>47</v>
      </c>
      <c r="AF9" s="9" t="s">
        <v>48</v>
      </c>
      <c r="AG9" s="9" t="s">
        <v>91</v>
      </c>
      <c r="AH9" s="9">
        <v>11</v>
      </c>
      <c r="AI9" s="9" t="s">
        <v>50</v>
      </c>
      <c r="AJ9" s="9" t="s">
        <v>51</v>
      </c>
      <c r="AK9" s="7" t="str">
        <f t="shared" si="3"/>
        <v>High</v>
      </c>
      <c r="AL9" s="9" t="s">
        <v>87</v>
      </c>
      <c r="AM9" s="9">
        <v>5</v>
      </c>
      <c r="AN9" s="9">
        <v>0</v>
      </c>
      <c r="AO9" s="9" t="s">
        <v>92</v>
      </c>
      <c r="AP9" s="9">
        <v>0</v>
      </c>
      <c r="AQ9" s="9">
        <v>15</v>
      </c>
    </row>
    <row r="10" spans="2:43" ht="15" x14ac:dyDescent="0.25">
      <c r="B10" s="7" t="str">
        <f t="shared" si="0"/>
        <v>No</v>
      </c>
      <c r="C10" s="7" t="s">
        <v>93</v>
      </c>
      <c r="D10" s="7">
        <v>10194</v>
      </c>
      <c r="E10" s="7">
        <v>0</v>
      </c>
      <c r="F10" s="7" t="str">
        <f>IF(HRDataset_v14[[#This Row],[MarriedID]]=0,"Not married","Married")</f>
        <v>Not married</v>
      </c>
      <c r="G10" s="7">
        <v>0</v>
      </c>
      <c r="H10" s="7">
        <v>0</v>
      </c>
      <c r="I10" s="7" t="str">
        <f>IF(HRDataset_v14[[#This Row],[GenderID]]=0,"Female","Male")</f>
        <v>Female</v>
      </c>
      <c r="J10" s="7">
        <v>1</v>
      </c>
      <c r="K10" s="7">
        <v>4</v>
      </c>
      <c r="L10" s="7">
        <v>3</v>
      </c>
      <c r="M10" s="7">
        <v>0</v>
      </c>
      <c r="N10" s="7">
        <v>95660</v>
      </c>
      <c r="O10" s="7">
        <v>0</v>
      </c>
      <c r="P10" s="7">
        <v>24</v>
      </c>
      <c r="Q10" s="7" t="s">
        <v>94</v>
      </c>
      <c r="R10" s="7" t="s">
        <v>38</v>
      </c>
      <c r="S10" s="7">
        <v>2110</v>
      </c>
      <c r="T10" s="8">
        <v>28999</v>
      </c>
      <c r="U10" s="7">
        <f t="shared" ca="1" si="1"/>
        <v>45</v>
      </c>
      <c r="V10" s="7" t="s">
        <v>69</v>
      </c>
      <c r="W10" s="7" t="str">
        <f t="shared" ca="1" si="2"/>
        <v>40-49</v>
      </c>
      <c r="X10" s="7" t="s">
        <v>40</v>
      </c>
      <c r="Y10" s="7" t="s">
        <v>41</v>
      </c>
      <c r="Z10" s="7" t="s">
        <v>42</v>
      </c>
      <c r="AA10" s="7" t="s">
        <v>43</v>
      </c>
      <c r="AB10" s="7" t="s">
        <v>95</v>
      </c>
      <c r="AC10" s="7" t="s">
        <v>45</v>
      </c>
      <c r="AD10" s="7" t="s">
        <v>46</v>
      </c>
      <c r="AE10" s="7" t="s">
        <v>47</v>
      </c>
      <c r="AF10" s="7" t="s">
        <v>96</v>
      </c>
      <c r="AG10" s="7" t="s">
        <v>97</v>
      </c>
      <c r="AH10" s="7">
        <v>10</v>
      </c>
      <c r="AI10" s="7" t="s">
        <v>50</v>
      </c>
      <c r="AJ10" s="7" t="s">
        <v>64</v>
      </c>
      <c r="AK10" s="7" t="str">
        <f t="shared" si="3"/>
        <v>High</v>
      </c>
      <c r="AL10" s="7" t="s">
        <v>98</v>
      </c>
      <c r="AM10" s="7">
        <v>3</v>
      </c>
      <c r="AN10" s="7">
        <v>4</v>
      </c>
      <c r="AO10" s="7" t="s">
        <v>99</v>
      </c>
      <c r="AP10" s="7">
        <v>0</v>
      </c>
      <c r="AQ10" s="7">
        <v>19</v>
      </c>
    </row>
    <row r="11" spans="2:43" ht="15" x14ac:dyDescent="0.25">
      <c r="B11" s="7" t="str">
        <f t="shared" si="0"/>
        <v>No</v>
      </c>
      <c r="C11" s="9" t="s">
        <v>100</v>
      </c>
      <c r="D11" s="9">
        <v>10062</v>
      </c>
      <c r="E11" s="9">
        <v>0</v>
      </c>
      <c r="F11" s="9" t="str">
        <f>IF(HRDataset_v14[[#This Row],[MarriedID]]=0,"Not married","Married")</f>
        <v>Not married</v>
      </c>
      <c r="G11" s="9">
        <v>4</v>
      </c>
      <c r="H11" s="9">
        <v>1</v>
      </c>
      <c r="I11" s="9" t="str">
        <f>IF(HRDataset_v14[[#This Row],[GenderID]]=0,"Female","Male")</f>
        <v>Male</v>
      </c>
      <c r="J11" s="9">
        <v>1</v>
      </c>
      <c r="K11" s="9">
        <v>5</v>
      </c>
      <c r="L11" s="9">
        <v>3</v>
      </c>
      <c r="M11" s="9">
        <v>0</v>
      </c>
      <c r="N11" s="9">
        <v>59365</v>
      </c>
      <c r="O11" s="9">
        <v>0</v>
      </c>
      <c r="P11" s="9">
        <v>19</v>
      </c>
      <c r="Q11" s="9" t="s">
        <v>37</v>
      </c>
      <c r="R11" s="9" t="s">
        <v>38</v>
      </c>
      <c r="S11" s="9">
        <v>2199</v>
      </c>
      <c r="T11" s="10">
        <v>30365</v>
      </c>
      <c r="U11" s="7">
        <f t="shared" ca="1" si="1"/>
        <v>41</v>
      </c>
      <c r="V11" s="9" t="s">
        <v>39</v>
      </c>
      <c r="W11" s="7" t="str">
        <f t="shared" ca="1" si="2"/>
        <v>40-49</v>
      </c>
      <c r="X11" s="9" t="s">
        <v>101</v>
      </c>
      <c r="Y11" s="9" t="s">
        <v>41</v>
      </c>
      <c r="Z11" s="9" t="s">
        <v>42</v>
      </c>
      <c r="AA11" s="9" t="s">
        <v>43</v>
      </c>
      <c r="AB11" s="9" t="s">
        <v>102</v>
      </c>
      <c r="AC11" s="9" t="s">
        <v>45</v>
      </c>
      <c r="AD11" s="9" t="s">
        <v>46</v>
      </c>
      <c r="AE11" s="9" t="s">
        <v>47</v>
      </c>
      <c r="AF11" s="9" t="s">
        <v>48</v>
      </c>
      <c r="AG11" s="9" t="s">
        <v>103</v>
      </c>
      <c r="AH11" s="9">
        <v>19</v>
      </c>
      <c r="AI11" s="9" t="s">
        <v>104</v>
      </c>
      <c r="AJ11" s="9" t="s">
        <v>64</v>
      </c>
      <c r="AK11" s="7" t="str">
        <f t="shared" si="3"/>
        <v>High</v>
      </c>
      <c r="AL11" s="9" t="s">
        <v>87</v>
      </c>
      <c r="AM11" s="9">
        <v>4</v>
      </c>
      <c r="AN11" s="9">
        <v>0</v>
      </c>
      <c r="AO11" s="9" t="s">
        <v>105</v>
      </c>
      <c r="AP11" s="9">
        <v>0</v>
      </c>
      <c r="AQ11" s="9">
        <v>19</v>
      </c>
    </row>
    <row r="12" spans="2:43" ht="15" x14ac:dyDescent="0.25">
      <c r="B12" s="7" t="str">
        <f t="shared" si="0"/>
        <v>No</v>
      </c>
      <c r="C12" s="7" t="s">
        <v>106</v>
      </c>
      <c r="D12" s="7">
        <v>10114</v>
      </c>
      <c r="E12" s="7">
        <v>0</v>
      </c>
      <c r="F12" s="7" t="str">
        <f>IF(HRDataset_v14[[#This Row],[MarriedID]]=0,"Not married","Married")</f>
        <v>Not married</v>
      </c>
      <c r="G12" s="7">
        <v>0</v>
      </c>
      <c r="H12" s="7">
        <v>0</v>
      </c>
      <c r="I12" s="7" t="str">
        <f>IF(HRDataset_v14[[#This Row],[GenderID]]=0,"Female","Male")</f>
        <v>Female</v>
      </c>
      <c r="J12" s="7">
        <v>3</v>
      </c>
      <c r="K12" s="7">
        <v>5</v>
      </c>
      <c r="L12" s="7">
        <v>3</v>
      </c>
      <c r="M12" s="7">
        <v>1</v>
      </c>
      <c r="N12" s="7">
        <v>47837</v>
      </c>
      <c r="O12" s="7">
        <v>0</v>
      </c>
      <c r="P12" s="7">
        <v>19</v>
      </c>
      <c r="Q12" s="7" t="s">
        <v>37</v>
      </c>
      <c r="R12" s="7" t="s">
        <v>38</v>
      </c>
      <c r="S12" s="7">
        <v>1902</v>
      </c>
      <c r="T12" s="8">
        <v>25610</v>
      </c>
      <c r="U12" s="7">
        <f t="shared" ca="1" si="1"/>
        <v>54</v>
      </c>
      <c r="V12" s="7" t="s">
        <v>69</v>
      </c>
      <c r="W12" s="7" t="str">
        <f t="shared" ca="1" si="2"/>
        <v>50-59</v>
      </c>
      <c r="X12" s="7" t="s">
        <v>40</v>
      </c>
      <c r="Y12" s="7" t="s">
        <v>41</v>
      </c>
      <c r="Z12" s="7" t="s">
        <v>42</v>
      </c>
      <c r="AA12" s="7" t="s">
        <v>107</v>
      </c>
      <c r="AB12" s="7" t="s">
        <v>108</v>
      </c>
      <c r="AC12" s="7" t="s">
        <v>45</v>
      </c>
      <c r="AD12" s="7" t="s">
        <v>46</v>
      </c>
      <c r="AE12" s="7" t="s">
        <v>47</v>
      </c>
      <c r="AF12" s="7" t="s">
        <v>48</v>
      </c>
      <c r="AG12" s="7" t="s">
        <v>109</v>
      </c>
      <c r="AH12" s="7">
        <v>12</v>
      </c>
      <c r="AI12" s="7" t="s">
        <v>110</v>
      </c>
      <c r="AJ12" s="7" t="s">
        <v>64</v>
      </c>
      <c r="AK12" s="7" t="str">
        <f t="shared" si="3"/>
        <v>High</v>
      </c>
      <c r="AL12" s="7" t="s">
        <v>111</v>
      </c>
      <c r="AM12" s="7">
        <v>3</v>
      </c>
      <c r="AN12" s="7">
        <v>0</v>
      </c>
      <c r="AO12" s="7" t="s">
        <v>112</v>
      </c>
      <c r="AP12" s="7">
        <v>0</v>
      </c>
      <c r="AQ12" s="7">
        <v>4</v>
      </c>
    </row>
    <row r="13" spans="2:43" ht="15" x14ac:dyDescent="0.25">
      <c r="B13" s="7" t="str">
        <f t="shared" si="0"/>
        <v>No</v>
      </c>
      <c r="C13" s="9" t="s">
        <v>113</v>
      </c>
      <c r="D13" s="9">
        <v>10250</v>
      </c>
      <c r="E13" s="9">
        <v>0</v>
      </c>
      <c r="F13" s="9" t="str">
        <f>IF(HRDataset_v14[[#This Row],[MarriedID]]=0,"Not married","Married")</f>
        <v>Not married</v>
      </c>
      <c r="G13" s="9">
        <v>2</v>
      </c>
      <c r="H13" s="9">
        <v>1</v>
      </c>
      <c r="I13" s="9" t="str">
        <f>IF(HRDataset_v14[[#This Row],[GenderID]]=0,"Female","Male")</f>
        <v>Male</v>
      </c>
      <c r="J13" s="9">
        <v>1</v>
      </c>
      <c r="K13" s="9">
        <v>3</v>
      </c>
      <c r="L13" s="9">
        <v>3</v>
      </c>
      <c r="M13" s="9">
        <v>0</v>
      </c>
      <c r="N13" s="9">
        <v>50178</v>
      </c>
      <c r="O13" s="9">
        <v>0</v>
      </c>
      <c r="P13" s="9">
        <v>14</v>
      </c>
      <c r="Q13" s="9" t="s">
        <v>114</v>
      </c>
      <c r="R13" s="9" t="s">
        <v>38</v>
      </c>
      <c r="S13" s="9">
        <v>1886</v>
      </c>
      <c r="T13" s="10">
        <v>32149</v>
      </c>
      <c r="U13" s="7">
        <f t="shared" ca="1" si="1"/>
        <v>36</v>
      </c>
      <c r="V13" s="9" t="s">
        <v>39</v>
      </c>
      <c r="W13" s="7" t="str">
        <f t="shared" ca="1" si="2"/>
        <v>30-39</v>
      </c>
      <c r="X13" s="9" t="s">
        <v>81</v>
      </c>
      <c r="Y13" s="9" t="s">
        <v>41</v>
      </c>
      <c r="Z13" s="9" t="s">
        <v>42</v>
      </c>
      <c r="AA13" s="9" t="s">
        <v>43</v>
      </c>
      <c r="AB13" s="9" t="s">
        <v>115</v>
      </c>
      <c r="AC13" s="9" t="s">
        <v>45</v>
      </c>
      <c r="AD13" s="9" t="s">
        <v>46</v>
      </c>
      <c r="AE13" s="9" t="s">
        <v>47</v>
      </c>
      <c r="AF13" s="9" t="s">
        <v>61</v>
      </c>
      <c r="AG13" s="9" t="s">
        <v>116</v>
      </c>
      <c r="AH13" s="9">
        <v>7</v>
      </c>
      <c r="AI13" s="9" t="s">
        <v>63</v>
      </c>
      <c r="AJ13" s="9" t="s">
        <v>64</v>
      </c>
      <c r="AK13" s="7" t="str">
        <f t="shared" si="3"/>
        <v>High</v>
      </c>
      <c r="AL13" s="9" t="s">
        <v>87</v>
      </c>
      <c r="AM13" s="9">
        <v>5</v>
      </c>
      <c r="AN13" s="9">
        <v>6</v>
      </c>
      <c r="AO13" s="9" t="s">
        <v>117</v>
      </c>
      <c r="AP13" s="9">
        <v>0</v>
      </c>
      <c r="AQ13" s="9">
        <v>16</v>
      </c>
    </row>
    <row r="14" spans="2:43" ht="15" x14ac:dyDescent="0.25">
      <c r="B14" s="7" t="str">
        <f t="shared" si="0"/>
        <v>Yes</v>
      </c>
      <c r="C14" s="7" t="s">
        <v>118</v>
      </c>
      <c r="D14" s="7">
        <v>10252</v>
      </c>
      <c r="E14" s="7">
        <v>1</v>
      </c>
      <c r="F14" s="7" t="str">
        <f>IF(HRDataset_v14[[#This Row],[MarriedID]]=0,"Not married","Married")</f>
        <v>Married</v>
      </c>
      <c r="G14" s="7">
        <v>1</v>
      </c>
      <c r="H14" s="7">
        <v>0</v>
      </c>
      <c r="I14" s="7" t="str">
        <f>IF(HRDataset_v14[[#This Row],[GenderID]]=0,"Female","Male")</f>
        <v>Female</v>
      </c>
      <c r="J14" s="7">
        <v>5</v>
      </c>
      <c r="K14" s="7">
        <v>5</v>
      </c>
      <c r="L14" s="7">
        <v>3</v>
      </c>
      <c r="M14" s="7">
        <v>1</v>
      </c>
      <c r="N14" s="7">
        <v>54670</v>
      </c>
      <c r="O14" s="7">
        <v>1</v>
      </c>
      <c r="P14" s="7">
        <v>19</v>
      </c>
      <c r="Q14" s="7" t="s">
        <v>37</v>
      </c>
      <c r="R14" s="7" t="s">
        <v>38</v>
      </c>
      <c r="S14" s="7">
        <v>1902</v>
      </c>
      <c r="T14" s="8">
        <v>27041</v>
      </c>
      <c r="U14" s="7">
        <f t="shared" ca="1" si="1"/>
        <v>50</v>
      </c>
      <c r="V14" s="7" t="s">
        <v>69</v>
      </c>
      <c r="W14" s="7" t="str">
        <f t="shared" ca="1" si="2"/>
        <v>50-59</v>
      </c>
      <c r="X14" s="7" t="s">
        <v>56</v>
      </c>
      <c r="Y14" s="7" t="s">
        <v>41</v>
      </c>
      <c r="Z14" s="7" t="s">
        <v>119</v>
      </c>
      <c r="AA14" s="7" t="s">
        <v>107</v>
      </c>
      <c r="AB14" s="7" t="s">
        <v>120</v>
      </c>
      <c r="AC14" s="7" t="s">
        <v>121</v>
      </c>
      <c r="AD14" s="7" t="s">
        <v>122</v>
      </c>
      <c r="AE14" s="7" t="s">
        <v>60</v>
      </c>
      <c r="AF14" s="7" t="s">
        <v>48</v>
      </c>
      <c r="AG14" s="7" t="s">
        <v>123</v>
      </c>
      <c r="AH14" s="7">
        <v>14</v>
      </c>
      <c r="AI14" s="7" t="s">
        <v>110</v>
      </c>
      <c r="AJ14" s="7" t="s">
        <v>64</v>
      </c>
      <c r="AK14" s="7" t="str">
        <f t="shared" si="3"/>
        <v>High</v>
      </c>
      <c r="AL14" s="7" t="s">
        <v>124</v>
      </c>
      <c r="AM14" s="7">
        <v>4</v>
      </c>
      <c r="AN14" s="7">
        <v>0</v>
      </c>
      <c r="AO14" s="7" t="s">
        <v>125</v>
      </c>
      <c r="AP14" s="7">
        <v>0</v>
      </c>
      <c r="AQ14" s="7">
        <v>12</v>
      </c>
    </row>
    <row r="15" spans="2:43" ht="15" x14ac:dyDescent="0.25">
      <c r="B15" s="7" t="str">
        <f t="shared" si="0"/>
        <v>Yes</v>
      </c>
      <c r="C15" s="9" t="s">
        <v>126</v>
      </c>
      <c r="D15" s="9">
        <v>10242</v>
      </c>
      <c r="E15" s="9">
        <v>1</v>
      </c>
      <c r="F15" s="9" t="str">
        <f>IF(HRDataset_v14[[#This Row],[MarriedID]]=0,"Not married","Married")</f>
        <v>Married</v>
      </c>
      <c r="G15" s="9">
        <v>1</v>
      </c>
      <c r="H15" s="9">
        <v>1</v>
      </c>
      <c r="I15" s="9" t="str">
        <f>IF(HRDataset_v14[[#This Row],[GenderID]]=0,"Female","Male")</f>
        <v>Male</v>
      </c>
      <c r="J15" s="9">
        <v>5</v>
      </c>
      <c r="K15" s="9">
        <v>5</v>
      </c>
      <c r="L15" s="9">
        <v>3</v>
      </c>
      <c r="M15" s="9">
        <v>1</v>
      </c>
      <c r="N15" s="9">
        <v>47211</v>
      </c>
      <c r="O15" s="9">
        <v>1</v>
      </c>
      <c r="P15" s="9">
        <v>19</v>
      </c>
      <c r="Q15" s="9" t="s">
        <v>37</v>
      </c>
      <c r="R15" s="9" t="s">
        <v>38</v>
      </c>
      <c r="S15" s="9">
        <v>2062</v>
      </c>
      <c r="T15" s="10">
        <v>27081</v>
      </c>
      <c r="U15" s="7">
        <f t="shared" ca="1" si="1"/>
        <v>50</v>
      </c>
      <c r="V15" s="9" t="s">
        <v>39</v>
      </c>
      <c r="W15" s="7" t="str">
        <f t="shared" ca="1" si="2"/>
        <v>50-59</v>
      </c>
      <c r="X15" s="9" t="s">
        <v>56</v>
      </c>
      <c r="Y15" s="9" t="s">
        <v>41</v>
      </c>
      <c r="Z15" s="9" t="s">
        <v>119</v>
      </c>
      <c r="AA15" s="9" t="s">
        <v>107</v>
      </c>
      <c r="AB15" s="9" t="s">
        <v>127</v>
      </c>
      <c r="AC15" s="9" t="s">
        <v>128</v>
      </c>
      <c r="AD15" s="9" t="s">
        <v>129</v>
      </c>
      <c r="AE15" s="9" t="s">
        <v>60</v>
      </c>
      <c r="AF15" s="9" t="s">
        <v>48</v>
      </c>
      <c r="AG15" s="9" t="s">
        <v>72</v>
      </c>
      <c r="AH15" s="9">
        <v>20</v>
      </c>
      <c r="AI15" s="9" t="s">
        <v>110</v>
      </c>
      <c r="AJ15" s="9" t="s">
        <v>64</v>
      </c>
      <c r="AK15" s="7" t="str">
        <f t="shared" si="3"/>
        <v>High</v>
      </c>
      <c r="AL15" s="9" t="s">
        <v>124</v>
      </c>
      <c r="AM15" s="9">
        <v>3</v>
      </c>
      <c r="AN15" s="9">
        <v>0</v>
      </c>
      <c r="AO15" s="9" t="s">
        <v>130</v>
      </c>
      <c r="AP15" s="9">
        <v>0</v>
      </c>
      <c r="AQ15" s="9">
        <v>15</v>
      </c>
    </row>
    <row r="16" spans="2:43" ht="15" x14ac:dyDescent="0.25">
      <c r="B16" s="7" t="str">
        <f t="shared" si="0"/>
        <v>No</v>
      </c>
      <c r="C16" s="7" t="s">
        <v>131</v>
      </c>
      <c r="D16" s="7">
        <v>10012</v>
      </c>
      <c r="E16" s="7">
        <v>0</v>
      </c>
      <c r="F16" s="7" t="str">
        <f>IF(HRDataset_v14[[#This Row],[MarriedID]]=0,"Not married","Married")</f>
        <v>Not married</v>
      </c>
      <c r="G16" s="7">
        <v>2</v>
      </c>
      <c r="H16" s="7">
        <v>1</v>
      </c>
      <c r="I16" s="7" t="str">
        <f>IF(HRDataset_v14[[#This Row],[GenderID]]=0,"Female","Male")</f>
        <v>Male</v>
      </c>
      <c r="J16" s="7">
        <v>1</v>
      </c>
      <c r="K16" s="7">
        <v>3</v>
      </c>
      <c r="L16" s="7">
        <v>4</v>
      </c>
      <c r="M16" s="7">
        <v>1</v>
      </c>
      <c r="N16" s="7">
        <v>92328</v>
      </c>
      <c r="O16" s="7">
        <v>0</v>
      </c>
      <c r="P16" s="7">
        <v>9</v>
      </c>
      <c r="Q16" s="7" t="s">
        <v>132</v>
      </c>
      <c r="R16" s="7" t="s">
        <v>133</v>
      </c>
      <c r="S16" s="7">
        <v>78230</v>
      </c>
      <c r="T16" s="8">
        <v>32328</v>
      </c>
      <c r="U16" s="7">
        <f t="shared" ca="1" si="1"/>
        <v>36</v>
      </c>
      <c r="V16" s="7" t="s">
        <v>39</v>
      </c>
      <c r="W16" s="7" t="str">
        <f t="shared" ca="1" si="2"/>
        <v>30-39</v>
      </c>
      <c r="X16" s="7" t="s">
        <v>81</v>
      </c>
      <c r="Y16" s="7" t="s">
        <v>41</v>
      </c>
      <c r="Z16" s="7" t="s">
        <v>42</v>
      </c>
      <c r="AA16" s="7" t="s">
        <v>107</v>
      </c>
      <c r="AB16" s="7" t="s">
        <v>95</v>
      </c>
      <c r="AC16" s="7" t="s">
        <v>45</v>
      </c>
      <c r="AD16" s="7" t="s">
        <v>46</v>
      </c>
      <c r="AE16" s="7" t="s">
        <v>47</v>
      </c>
      <c r="AF16" s="7" t="s">
        <v>61</v>
      </c>
      <c r="AG16" s="7" t="s">
        <v>62</v>
      </c>
      <c r="AH16" s="7">
        <v>4</v>
      </c>
      <c r="AI16" s="7" t="s">
        <v>110</v>
      </c>
      <c r="AJ16" s="7" t="s">
        <v>51</v>
      </c>
      <c r="AK16" s="7" t="str">
        <f t="shared" si="3"/>
        <v>High</v>
      </c>
      <c r="AL16" s="7" t="s">
        <v>134</v>
      </c>
      <c r="AM16" s="7">
        <v>4</v>
      </c>
      <c r="AN16" s="7">
        <v>5</v>
      </c>
      <c r="AO16" s="7" t="s">
        <v>105</v>
      </c>
      <c r="AP16" s="7">
        <v>0</v>
      </c>
      <c r="AQ16" s="7">
        <v>9</v>
      </c>
    </row>
    <row r="17" spans="2:43" ht="15" x14ac:dyDescent="0.25">
      <c r="B17" s="7" t="str">
        <f t="shared" si="0"/>
        <v>No</v>
      </c>
      <c r="C17" s="9" t="s">
        <v>135</v>
      </c>
      <c r="D17" s="9">
        <v>10265</v>
      </c>
      <c r="E17" s="9">
        <v>0</v>
      </c>
      <c r="F17" s="9" t="str">
        <f>IF(HRDataset_v14[[#This Row],[MarriedID]]=0,"Not married","Married")</f>
        <v>Not married</v>
      </c>
      <c r="G17" s="9">
        <v>0</v>
      </c>
      <c r="H17" s="9">
        <v>1</v>
      </c>
      <c r="I17" s="9" t="str">
        <f>IF(HRDataset_v14[[#This Row],[GenderID]]=0,"Female","Male")</f>
        <v>Male</v>
      </c>
      <c r="J17" s="9">
        <v>1</v>
      </c>
      <c r="K17" s="9">
        <v>5</v>
      </c>
      <c r="L17" s="9">
        <v>3</v>
      </c>
      <c r="M17" s="9">
        <v>0</v>
      </c>
      <c r="N17" s="9">
        <v>58709</v>
      </c>
      <c r="O17" s="9">
        <v>0</v>
      </c>
      <c r="P17" s="9">
        <v>19</v>
      </c>
      <c r="Q17" s="9" t="s">
        <v>37</v>
      </c>
      <c r="R17" s="9" t="s">
        <v>38</v>
      </c>
      <c r="S17" s="9">
        <v>1810</v>
      </c>
      <c r="T17" s="10">
        <v>30517</v>
      </c>
      <c r="U17" s="7">
        <f t="shared" ca="1" si="1"/>
        <v>41</v>
      </c>
      <c r="V17" s="9" t="s">
        <v>39</v>
      </c>
      <c r="W17" s="7" t="str">
        <f t="shared" ca="1" si="2"/>
        <v>40-49</v>
      </c>
      <c r="X17" s="9" t="s">
        <v>40</v>
      </c>
      <c r="Y17" s="9" t="s">
        <v>41</v>
      </c>
      <c r="Z17" s="9" t="s">
        <v>42</v>
      </c>
      <c r="AA17" s="9" t="s">
        <v>136</v>
      </c>
      <c r="AB17" s="9" t="s">
        <v>137</v>
      </c>
      <c r="AC17" s="9" t="s">
        <v>45</v>
      </c>
      <c r="AD17" s="9" t="s">
        <v>46</v>
      </c>
      <c r="AE17" s="9" t="s">
        <v>47</v>
      </c>
      <c r="AF17" s="9" t="s">
        <v>48</v>
      </c>
      <c r="AG17" s="9" t="s">
        <v>138</v>
      </c>
      <c r="AH17" s="9">
        <v>18</v>
      </c>
      <c r="AI17" s="9" t="s">
        <v>86</v>
      </c>
      <c r="AJ17" s="9" t="s">
        <v>64</v>
      </c>
      <c r="AK17" s="7" t="str">
        <f t="shared" si="3"/>
        <v>High</v>
      </c>
      <c r="AL17" s="9" t="s">
        <v>52</v>
      </c>
      <c r="AM17" s="9">
        <v>4</v>
      </c>
      <c r="AN17" s="9">
        <v>0</v>
      </c>
      <c r="AO17" s="9" t="s">
        <v>139</v>
      </c>
      <c r="AP17" s="9">
        <v>0</v>
      </c>
      <c r="AQ17" s="9">
        <v>7</v>
      </c>
    </row>
    <row r="18" spans="2:43" ht="15" x14ac:dyDescent="0.25">
      <c r="B18" s="7" t="str">
        <f t="shared" si="0"/>
        <v>Yes</v>
      </c>
      <c r="C18" s="7" t="s">
        <v>140</v>
      </c>
      <c r="D18" s="7">
        <v>10066</v>
      </c>
      <c r="E18" s="7">
        <v>0</v>
      </c>
      <c r="F18" s="7" t="str">
        <f>IF(HRDataset_v14[[#This Row],[MarriedID]]=0,"Not married","Married")</f>
        <v>Not married</v>
      </c>
      <c r="G18" s="7">
        <v>2</v>
      </c>
      <c r="H18" s="7">
        <v>1</v>
      </c>
      <c r="I18" s="7" t="str">
        <f>IF(HRDataset_v14[[#This Row],[GenderID]]=0,"Female","Male")</f>
        <v>Male</v>
      </c>
      <c r="J18" s="7">
        <v>5</v>
      </c>
      <c r="K18" s="7">
        <v>5</v>
      </c>
      <c r="L18" s="7">
        <v>3</v>
      </c>
      <c r="M18" s="7">
        <v>0</v>
      </c>
      <c r="N18" s="7">
        <v>52505</v>
      </c>
      <c r="O18" s="7">
        <v>1</v>
      </c>
      <c r="P18" s="7">
        <v>19</v>
      </c>
      <c r="Q18" s="7" t="s">
        <v>37</v>
      </c>
      <c r="R18" s="7" t="s">
        <v>38</v>
      </c>
      <c r="S18" s="7">
        <v>2747</v>
      </c>
      <c r="T18" s="8">
        <v>28321</v>
      </c>
      <c r="U18" s="7">
        <f t="shared" ca="1" si="1"/>
        <v>47</v>
      </c>
      <c r="V18" s="7" t="s">
        <v>39</v>
      </c>
      <c r="W18" s="7" t="str">
        <f t="shared" ca="1" si="2"/>
        <v>40-49</v>
      </c>
      <c r="X18" s="7" t="s">
        <v>81</v>
      </c>
      <c r="Y18" s="7" t="s">
        <v>41</v>
      </c>
      <c r="Z18" s="7" t="s">
        <v>42</v>
      </c>
      <c r="AA18" s="7" t="s">
        <v>43</v>
      </c>
      <c r="AB18" s="7" t="s">
        <v>70</v>
      </c>
      <c r="AC18" s="7" t="s">
        <v>141</v>
      </c>
      <c r="AD18" s="7" t="s">
        <v>122</v>
      </c>
      <c r="AE18" s="7" t="s">
        <v>60</v>
      </c>
      <c r="AF18" s="7" t="s">
        <v>48</v>
      </c>
      <c r="AG18" s="7" t="s">
        <v>49</v>
      </c>
      <c r="AH18" s="7">
        <v>22</v>
      </c>
      <c r="AI18" s="7" t="s">
        <v>142</v>
      </c>
      <c r="AJ18" s="7" t="s">
        <v>64</v>
      </c>
      <c r="AK18" s="7" t="str">
        <f t="shared" si="3"/>
        <v>High</v>
      </c>
      <c r="AL18" s="7" t="s">
        <v>87</v>
      </c>
      <c r="AM18" s="7">
        <v>5</v>
      </c>
      <c r="AN18" s="7">
        <v>0</v>
      </c>
      <c r="AO18" s="7" t="s">
        <v>143</v>
      </c>
      <c r="AP18" s="7">
        <v>0</v>
      </c>
      <c r="AQ18" s="7">
        <v>1</v>
      </c>
    </row>
    <row r="19" spans="2:43" ht="15" x14ac:dyDescent="0.25">
      <c r="B19" s="7" t="str">
        <f t="shared" si="0"/>
        <v>Yes</v>
      </c>
      <c r="C19" s="9" t="s">
        <v>144</v>
      </c>
      <c r="D19" s="9">
        <v>10061</v>
      </c>
      <c r="E19" s="9">
        <v>0</v>
      </c>
      <c r="F19" s="9" t="str">
        <f>IF(HRDataset_v14[[#This Row],[MarriedID]]=0,"Not married","Married")</f>
        <v>Not married</v>
      </c>
      <c r="G19" s="9">
        <v>0</v>
      </c>
      <c r="H19" s="9">
        <v>1</v>
      </c>
      <c r="I19" s="9" t="str">
        <f>IF(HRDataset_v14[[#This Row],[GenderID]]=0,"Female","Male")</f>
        <v>Male</v>
      </c>
      <c r="J19" s="9">
        <v>4</v>
      </c>
      <c r="K19" s="9">
        <v>5</v>
      </c>
      <c r="L19" s="9">
        <v>3</v>
      </c>
      <c r="M19" s="9">
        <v>0</v>
      </c>
      <c r="N19" s="9">
        <v>57834</v>
      </c>
      <c r="O19" s="9">
        <v>1</v>
      </c>
      <c r="P19" s="9">
        <v>19</v>
      </c>
      <c r="Q19" s="9" t="s">
        <v>37</v>
      </c>
      <c r="R19" s="9" t="s">
        <v>38</v>
      </c>
      <c r="S19" s="9">
        <v>2050</v>
      </c>
      <c r="T19" s="10">
        <v>29877</v>
      </c>
      <c r="U19" s="7">
        <f t="shared" ca="1" si="1"/>
        <v>43</v>
      </c>
      <c r="V19" s="9" t="s">
        <v>39</v>
      </c>
      <c r="W19" s="7" t="str">
        <f t="shared" ca="1" si="2"/>
        <v>40-49</v>
      </c>
      <c r="X19" s="9" t="s">
        <v>40</v>
      </c>
      <c r="Y19" s="9" t="s">
        <v>41</v>
      </c>
      <c r="Z19" s="9" t="s">
        <v>42</v>
      </c>
      <c r="AA19" s="9" t="s">
        <v>43</v>
      </c>
      <c r="AB19" s="9" t="s">
        <v>145</v>
      </c>
      <c r="AC19" s="9" t="s">
        <v>146</v>
      </c>
      <c r="AD19" s="9" t="s">
        <v>147</v>
      </c>
      <c r="AE19" s="9" t="s">
        <v>148</v>
      </c>
      <c r="AF19" s="9" t="s">
        <v>48</v>
      </c>
      <c r="AG19" s="9" t="s">
        <v>138</v>
      </c>
      <c r="AH19" s="9">
        <v>18</v>
      </c>
      <c r="AI19" s="9" t="s">
        <v>86</v>
      </c>
      <c r="AJ19" s="9" t="s">
        <v>64</v>
      </c>
      <c r="AK19" s="7" t="str">
        <f t="shared" si="3"/>
        <v>High</v>
      </c>
      <c r="AL19" s="9" t="s">
        <v>87</v>
      </c>
      <c r="AM19" s="9">
        <v>4</v>
      </c>
      <c r="AN19" s="9">
        <v>0</v>
      </c>
      <c r="AO19" s="9" t="s">
        <v>149</v>
      </c>
      <c r="AP19" s="9">
        <v>0</v>
      </c>
      <c r="AQ19" s="9">
        <v>20</v>
      </c>
    </row>
    <row r="20" spans="2:43" ht="15" x14ac:dyDescent="0.25">
      <c r="B20" s="7" t="str">
        <f t="shared" si="0"/>
        <v>No</v>
      </c>
      <c r="C20" s="7" t="s">
        <v>150</v>
      </c>
      <c r="D20" s="7">
        <v>10023</v>
      </c>
      <c r="E20" s="7">
        <v>1</v>
      </c>
      <c r="F20" s="7" t="str">
        <f>IF(HRDataset_v14[[#This Row],[MarriedID]]=0,"Not married","Married")</f>
        <v>Married</v>
      </c>
      <c r="G20" s="7">
        <v>1</v>
      </c>
      <c r="H20" s="7">
        <v>0</v>
      </c>
      <c r="I20" s="7" t="str">
        <f>IF(HRDataset_v14[[#This Row],[GenderID]]=0,"Female","Male")</f>
        <v>Female</v>
      </c>
      <c r="J20" s="7">
        <v>2</v>
      </c>
      <c r="K20" s="7">
        <v>5</v>
      </c>
      <c r="L20" s="7">
        <v>4</v>
      </c>
      <c r="M20" s="7">
        <v>0</v>
      </c>
      <c r="N20" s="7">
        <v>70131</v>
      </c>
      <c r="O20" s="7">
        <v>0</v>
      </c>
      <c r="P20" s="7">
        <v>20</v>
      </c>
      <c r="Q20" s="7" t="s">
        <v>68</v>
      </c>
      <c r="R20" s="7" t="s">
        <v>38</v>
      </c>
      <c r="S20" s="7">
        <v>2145</v>
      </c>
      <c r="T20" s="8">
        <v>24214</v>
      </c>
      <c r="U20" s="7">
        <f t="shared" ca="1" si="1"/>
        <v>58</v>
      </c>
      <c r="V20" s="7" t="s">
        <v>69</v>
      </c>
      <c r="W20" s="7" t="str">
        <f t="shared" ca="1" si="2"/>
        <v>50-59</v>
      </c>
      <c r="X20" s="7" t="s">
        <v>56</v>
      </c>
      <c r="Y20" s="7" t="s">
        <v>41</v>
      </c>
      <c r="Z20" s="7" t="s">
        <v>42</v>
      </c>
      <c r="AA20" s="7" t="s">
        <v>43</v>
      </c>
      <c r="AB20" s="7" t="s">
        <v>151</v>
      </c>
      <c r="AC20" s="7" t="s">
        <v>45</v>
      </c>
      <c r="AD20" s="7" t="s">
        <v>46</v>
      </c>
      <c r="AE20" s="7" t="s">
        <v>47</v>
      </c>
      <c r="AF20" s="7" t="s">
        <v>48</v>
      </c>
      <c r="AG20" s="7" t="s">
        <v>138</v>
      </c>
      <c r="AH20" s="7">
        <v>18</v>
      </c>
      <c r="AI20" s="7" t="s">
        <v>104</v>
      </c>
      <c r="AJ20" s="7" t="s">
        <v>51</v>
      </c>
      <c r="AK20" s="7" t="str">
        <f t="shared" si="3"/>
        <v>High</v>
      </c>
      <c r="AL20" s="7" t="s">
        <v>152</v>
      </c>
      <c r="AM20" s="7">
        <v>3</v>
      </c>
      <c r="AN20" s="7">
        <v>0</v>
      </c>
      <c r="AO20" s="7" t="s">
        <v>153</v>
      </c>
      <c r="AP20" s="7">
        <v>0</v>
      </c>
      <c r="AQ20" s="7">
        <v>16</v>
      </c>
    </row>
    <row r="21" spans="2:43" ht="15" x14ac:dyDescent="0.25">
      <c r="B21" s="7" t="str">
        <f t="shared" si="0"/>
        <v>No</v>
      </c>
      <c r="C21" s="9" t="s">
        <v>154</v>
      </c>
      <c r="D21" s="9">
        <v>10055</v>
      </c>
      <c r="E21" s="9">
        <v>0</v>
      </c>
      <c r="F21" s="9" t="str">
        <f>IF(HRDataset_v14[[#This Row],[MarriedID]]=0,"Not married","Married")</f>
        <v>Not married</v>
      </c>
      <c r="G21" s="9">
        <v>0</v>
      </c>
      <c r="H21" s="9">
        <v>0</v>
      </c>
      <c r="I21" s="9" t="str">
        <f>IF(HRDataset_v14[[#This Row],[GenderID]]=0,"Female","Male")</f>
        <v>Female</v>
      </c>
      <c r="J21" s="9">
        <v>1</v>
      </c>
      <c r="K21" s="9">
        <v>5</v>
      </c>
      <c r="L21" s="9">
        <v>3</v>
      </c>
      <c r="M21" s="9">
        <v>0</v>
      </c>
      <c r="N21" s="9">
        <v>59026</v>
      </c>
      <c r="O21" s="9">
        <v>0</v>
      </c>
      <c r="P21" s="9">
        <v>19</v>
      </c>
      <c r="Q21" s="9" t="s">
        <v>37</v>
      </c>
      <c r="R21" s="9" t="s">
        <v>38</v>
      </c>
      <c r="S21" s="9">
        <v>1915</v>
      </c>
      <c r="T21" s="10">
        <v>25868</v>
      </c>
      <c r="U21" s="7">
        <f t="shared" ca="1" si="1"/>
        <v>54</v>
      </c>
      <c r="V21" s="9" t="s">
        <v>69</v>
      </c>
      <c r="W21" s="7" t="str">
        <f t="shared" ca="1" si="2"/>
        <v>50-59</v>
      </c>
      <c r="X21" s="9" t="s">
        <v>40</v>
      </c>
      <c r="Y21" s="9" t="s">
        <v>155</v>
      </c>
      <c r="Z21" s="9" t="s">
        <v>42</v>
      </c>
      <c r="AA21" s="9" t="s">
        <v>43</v>
      </c>
      <c r="AB21" s="9" t="s">
        <v>156</v>
      </c>
      <c r="AC21" s="9" t="s">
        <v>45</v>
      </c>
      <c r="AD21" s="9" t="s">
        <v>46</v>
      </c>
      <c r="AE21" s="9" t="s">
        <v>47</v>
      </c>
      <c r="AF21" s="9" t="s">
        <v>48</v>
      </c>
      <c r="AG21" s="9" t="s">
        <v>77</v>
      </c>
      <c r="AH21" s="9">
        <v>16</v>
      </c>
      <c r="AI21" s="9" t="s">
        <v>86</v>
      </c>
      <c r="AJ21" s="9" t="s">
        <v>64</v>
      </c>
      <c r="AK21" s="7" t="str">
        <f t="shared" si="3"/>
        <v>High</v>
      </c>
      <c r="AL21" s="9" t="s">
        <v>87</v>
      </c>
      <c r="AM21" s="9">
        <v>5</v>
      </c>
      <c r="AN21" s="9">
        <v>0</v>
      </c>
      <c r="AO21" s="9" t="s">
        <v>153</v>
      </c>
      <c r="AP21" s="9">
        <v>0</v>
      </c>
      <c r="AQ21" s="9">
        <v>12</v>
      </c>
    </row>
    <row r="22" spans="2:43" ht="15" x14ac:dyDescent="0.25">
      <c r="B22" s="7" t="str">
        <f t="shared" si="0"/>
        <v>Yes</v>
      </c>
      <c r="C22" s="7" t="s">
        <v>157</v>
      </c>
      <c r="D22" s="7">
        <v>10245</v>
      </c>
      <c r="E22" s="7">
        <v>0</v>
      </c>
      <c r="F22" s="7" t="str">
        <f>IF(HRDataset_v14[[#This Row],[MarriedID]]=0,"Not married","Married")</f>
        <v>Not married</v>
      </c>
      <c r="G22" s="7">
        <v>0</v>
      </c>
      <c r="H22" s="7">
        <v>0</v>
      </c>
      <c r="I22" s="7" t="str">
        <f>IF(HRDataset_v14[[#This Row],[GenderID]]=0,"Female","Male")</f>
        <v>Female</v>
      </c>
      <c r="J22" s="7">
        <v>4</v>
      </c>
      <c r="K22" s="7">
        <v>3</v>
      </c>
      <c r="L22" s="7">
        <v>3</v>
      </c>
      <c r="M22" s="7">
        <v>0</v>
      </c>
      <c r="N22" s="7">
        <v>110000</v>
      </c>
      <c r="O22" s="7">
        <v>1</v>
      </c>
      <c r="P22" s="7">
        <v>8</v>
      </c>
      <c r="Q22" s="7" t="s">
        <v>158</v>
      </c>
      <c r="R22" s="7" t="s">
        <v>38</v>
      </c>
      <c r="S22" s="7">
        <v>2026</v>
      </c>
      <c r="T22" s="8">
        <v>31506</v>
      </c>
      <c r="U22" s="7">
        <f t="shared" ca="1" si="1"/>
        <v>38</v>
      </c>
      <c r="V22" s="7" t="s">
        <v>69</v>
      </c>
      <c r="W22" s="7" t="str">
        <f t="shared" ca="1" si="2"/>
        <v>30-39</v>
      </c>
      <c r="X22" s="7" t="s">
        <v>40</v>
      </c>
      <c r="Y22" s="7" t="s">
        <v>41</v>
      </c>
      <c r="Z22" s="7" t="s">
        <v>119</v>
      </c>
      <c r="AA22" s="7" t="s">
        <v>43</v>
      </c>
      <c r="AB22" s="7" t="s">
        <v>159</v>
      </c>
      <c r="AC22" s="7" t="s">
        <v>160</v>
      </c>
      <c r="AD22" s="7" t="s">
        <v>161</v>
      </c>
      <c r="AE22" s="7" t="s">
        <v>148</v>
      </c>
      <c r="AF22" s="7" t="s">
        <v>61</v>
      </c>
      <c r="AG22" s="7" t="s">
        <v>62</v>
      </c>
      <c r="AH22" s="7">
        <v>4</v>
      </c>
      <c r="AI22" s="7" t="s">
        <v>86</v>
      </c>
      <c r="AJ22" s="7" t="s">
        <v>64</v>
      </c>
      <c r="AK22" s="7" t="str">
        <f t="shared" si="3"/>
        <v>High</v>
      </c>
      <c r="AL22" s="7" t="s">
        <v>162</v>
      </c>
      <c r="AM22" s="7">
        <v>4</v>
      </c>
      <c r="AN22" s="7">
        <v>5</v>
      </c>
      <c r="AO22" s="7" t="s">
        <v>163</v>
      </c>
      <c r="AP22" s="7">
        <v>0</v>
      </c>
      <c r="AQ22" s="7">
        <v>8</v>
      </c>
    </row>
    <row r="23" spans="2:43" ht="15" x14ac:dyDescent="0.25">
      <c r="B23" s="7" t="str">
        <f t="shared" si="0"/>
        <v>No</v>
      </c>
      <c r="C23" s="9" t="s">
        <v>164</v>
      </c>
      <c r="D23" s="9">
        <v>10277</v>
      </c>
      <c r="E23" s="9">
        <v>0</v>
      </c>
      <c r="F23" s="9" t="str">
        <f>IF(HRDataset_v14[[#This Row],[MarriedID]]=0,"Not married","Married")</f>
        <v>Not married</v>
      </c>
      <c r="G23" s="9">
        <v>0</v>
      </c>
      <c r="H23" s="9">
        <v>1</v>
      </c>
      <c r="I23" s="9" t="str">
        <f>IF(HRDataset_v14[[#This Row],[GenderID]]=0,"Female","Male")</f>
        <v>Male</v>
      </c>
      <c r="J23" s="9">
        <v>3</v>
      </c>
      <c r="K23" s="9">
        <v>5</v>
      </c>
      <c r="L23" s="9">
        <v>3</v>
      </c>
      <c r="M23" s="9">
        <v>0</v>
      </c>
      <c r="N23" s="9">
        <v>53250</v>
      </c>
      <c r="O23" s="9">
        <v>0</v>
      </c>
      <c r="P23" s="9">
        <v>19</v>
      </c>
      <c r="Q23" s="9" t="s">
        <v>37</v>
      </c>
      <c r="R23" s="9" t="s">
        <v>38</v>
      </c>
      <c r="S23" s="9">
        <v>2452</v>
      </c>
      <c r="T23" s="10">
        <v>28951</v>
      </c>
      <c r="U23" s="7">
        <f t="shared" ca="1" si="1"/>
        <v>45</v>
      </c>
      <c r="V23" s="9" t="s">
        <v>39</v>
      </c>
      <c r="W23" s="7" t="str">
        <f t="shared" ca="1" si="2"/>
        <v>40-49</v>
      </c>
      <c r="X23" s="9" t="s">
        <v>40</v>
      </c>
      <c r="Y23" s="9" t="s">
        <v>41</v>
      </c>
      <c r="Z23" s="9" t="s">
        <v>42</v>
      </c>
      <c r="AA23" s="9" t="s">
        <v>165</v>
      </c>
      <c r="AB23" s="9" t="s">
        <v>166</v>
      </c>
      <c r="AC23" s="9" t="s">
        <v>45</v>
      </c>
      <c r="AD23" s="9" t="s">
        <v>46</v>
      </c>
      <c r="AE23" s="9" t="s">
        <v>47</v>
      </c>
      <c r="AF23" s="9" t="s">
        <v>48</v>
      </c>
      <c r="AG23" s="9" t="s">
        <v>85</v>
      </c>
      <c r="AH23" s="9"/>
      <c r="AI23" s="9" t="s">
        <v>50</v>
      </c>
      <c r="AJ23" s="9" t="s">
        <v>64</v>
      </c>
      <c r="AK23" s="7" t="str">
        <f t="shared" si="3"/>
        <v>High</v>
      </c>
      <c r="AL23" s="9" t="s">
        <v>124</v>
      </c>
      <c r="AM23" s="9">
        <v>4</v>
      </c>
      <c r="AN23" s="9">
        <v>0</v>
      </c>
      <c r="AO23" s="9" t="s">
        <v>167</v>
      </c>
      <c r="AP23" s="9">
        <v>0</v>
      </c>
      <c r="AQ23" s="9">
        <v>13</v>
      </c>
    </row>
    <row r="24" spans="2:43" ht="15" x14ac:dyDescent="0.25">
      <c r="B24" s="7" t="str">
        <f t="shared" si="0"/>
        <v>No</v>
      </c>
      <c r="C24" s="7" t="s">
        <v>168</v>
      </c>
      <c r="D24" s="7">
        <v>10046</v>
      </c>
      <c r="E24" s="7">
        <v>0</v>
      </c>
      <c r="F24" s="7" t="str">
        <f>IF(HRDataset_v14[[#This Row],[MarriedID]]=0,"Not married","Married")</f>
        <v>Not married</v>
      </c>
      <c r="G24" s="7">
        <v>0</v>
      </c>
      <c r="H24" s="7">
        <v>1</v>
      </c>
      <c r="I24" s="7" t="str">
        <f>IF(HRDataset_v14[[#This Row],[GenderID]]=0,"Female","Male")</f>
        <v>Male</v>
      </c>
      <c r="J24" s="7">
        <v>1</v>
      </c>
      <c r="K24" s="7">
        <v>5</v>
      </c>
      <c r="L24" s="7">
        <v>3</v>
      </c>
      <c r="M24" s="7">
        <v>0</v>
      </c>
      <c r="N24" s="7">
        <v>51044</v>
      </c>
      <c r="O24" s="7">
        <v>0</v>
      </c>
      <c r="P24" s="7">
        <v>19</v>
      </c>
      <c r="Q24" s="7" t="s">
        <v>37</v>
      </c>
      <c r="R24" s="7" t="s">
        <v>38</v>
      </c>
      <c r="S24" s="7">
        <v>2072</v>
      </c>
      <c r="T24" s="8">
        <v>25924</v>
      </c>
      <c r="U24" s="7">
        <f t="shared" ca="1" si="1"/>
        <v>54</v>
      </c>
      <c r="V24" s="7" t="s">
        <v>39</v>
      </c>
      <c r="W24" s="7" t="str">
        <f t="shared" ca="1" si="2"/>
        <v>50-59</v>
      </c>
      <c r="X24" s="7" t="s">
        <v>40</v>
      </c>
      <c r="Y24" s="7" t="s">
        <v>41</v>
      </c>
      <c r="Z24" s="7" t="s">
        <v>119</v>
      </c>
      <c r="AA24" s="7" t="s">
        <v>43</v>
      </c>
      <c r="AB24" s="7" t="s">
        <v>127</v>
      </c>
      <c r="AC24" s="7" t="s">
        <v>45</v>
      </c>
      <c r="AD24" s="7" t="s">
        <v>46</v>
      </c>
      <c r="AE24" s="7" t="s">
        <v>47</v>
      </c>
      <c r="AF24" s="7" t="s">
        <v>48</v>
      </c>
      <c r="AG24" s="7" t="s">
        <v>91</v>
      </c>
      <c r="AH24" s="7">
        <v>11</v>
      </c>
      <c r="AI24" s="7" t="s">
        <v>86</v>
      </c>
      <c r="AJ24" s="7" t="s">
        <v>64</v>
      </c>
      <c r="AK24" s="7" t="str">
        <f t="shared" si="3"/>
        <v>High</v>
      </c>
      <c r="AL24" s="7" t="s">
        <v>87</v>
      </c>
      <c r="AM24" s="7">
        <v>3</v>
      </c>
      <c r="AN24" s="7">
        <v>0</v>
      </c>
      <c r="AO24" s="7" t="s">
        <v>153</v>
      </c>
      <c r="AP24" s="7">
        <v>0</v>
      </c>
      <c r="AQ24" s="7">
        <v>13</v>
      </c>
    </row>
    <row r="25" spans="2:43" ht="15" x14ac:dyDescent="0.25">
      <c r="B25" s="7" t="str">
        <f t="shared" si="0"/>
        <v>No</v>
      </c>
      <c r="C25" s="9" t="s">
        <v>169</v>
      </c>
      <c r="D25" s="9">
        <v>10226</v>
      </c>
      <c r="E25" s="9">
        <v>0</v>
      </c>
      <c r="F25" s="9" t="str">
        <f>IF(HRDataset_v14[[#This Row],[MarriedID]]=0,"Not married","Married")</f>
        <v>Not married</v>
      </c>
      <c r="G25" s="9">
        <v>2</v>
      </c>
      <c r="H25" s="9">
        <v>0</v>
      </c>
      <c r="I25" s="9" t="str">
        <f>IF(HRDataset_v14[[#This Row],[GenderID]]=0,"Female","Male")</f>
        <v>Female</v>
      </c>
      <c r="J25" s="9">
        <v>1</v>
      </c>
      <c r="K25" s="9">
        <v>5</v>
      </c>
      <c r="L25" s="9">
        <v>3</v>
      </c>
      <c r="M25" s="9">
        <v>0</v>
      </c>
      <c r="N25" s="9">
        <v>64919</v>
      </c>
      <c r="O25" s="9">
        <v>0</v>
      </c>
      <c r="P25" s="9">
        <v>19</v>
      </c>
      <c r="Q25" s="9" t="s">
        <v>37</v>
      </c>
      <c r="R25" s="9" t="s">
        <v>38</v>
      </c>
      <c r="S25" s="9">
        <v>2027</v>
      </c>
      <c r="T25" s="10">
        <v>21546</v>
      </c>
      <c r="U25" s="7">
        <f t="shared" ca="1" si="1"/>
        <v>66</v>
      </c>
      <c r="V25" s="9" t="s">
        <v>69</v>
      </c>
      <c r="W25" s="7" t="str">
        <f t="shared" ca="1" si="2"/>
        <v>60+</v>
      </c>
      <c r="X25" s="9" t="s">
        <v>81</v>
      </c>
      <c r="Y25" s="9" t="s">
        <v>41</v>
      </c>
      <c r="Z25" s="9" t="s">
        <v>42</v>
      </c>
      <c r="AA25" s="9" t="s">
        <v>165</v>
      </c>
      <c r="AB25" s="9" t="s">
        <v>170</v>
      </c>
      <c r="AC25" s="9" t="s">
        <v>45</v>
      </c>
      <c r="AD25" s="9" t="s">
        <v>46</v>
      </c>
      <c r="AE25" s="9" t="s">
        <v>47</v>
      </c>
      <c r="AF25" s="9" t="s">
        <v>48</v>
      </c>
      <c r="AG25" s="9" t="s">
        <v>103</v>
      </c>
      <c r="AH25" s="9">
        <v>19</v>
      </c>
      <c r="AI25" s="9" t="s">
        <v>63</v>
      </c>
      <c r="AJ25" s="9" t="s">
        <v>64</v>
      </c>
      <c r="AK25" s="7" t="str">
        <f t="shared" si="3"/>
        <v>High</v>
      </c>
      <c r="AL25" s="9" t="s">
        <v>124</v>
      </c>
      <c r="AM25" s="9">
        <v>3</v>
      </c>
      <c r="AN25" s="9">
        <v>0</v>
      </c>
      <c r="AO25" s="9" t="s">
        <v>171</v>
      </c>
      <c r="AP25" s="9">
        <v>0</v>
      </c>
      <c r="AQ25" s="9">
        <v>2</v>
      </c>
    </row>
    <row r="26" spans="2:43" ht="15" x14ac:dyDescent="0.25">
      <c r="B26" s="7" t="str">
        <f t="shared" si="0"/>
        <v>No</v>
      </c>
      <c r="C26" s="7" t="s">
        <v>172</v>
      </c>
      <c r="D26" s="7">
        <v>10003</v>
      </c>
      <c r="E26" s="7">
        <v>1</v>
      </c>
      <c r="F26" s="7" t="str">
        <f>IF(HRDataset_v14[[#This Row],[MarriedID]]=0,"Not married","Married")</f>
        <v>Married</v>
      </c>
      <c r="G26" s="7">
        <v>1</v>
      </c>
      <c r="H26" s="7">
        <v>0</v>
      </c>
      <c r="I26" s="7" t="str">
        <f>IF(HRDataset_v14[[#This Row],[GenderID]]=0,"Female","Male")</f>
        <v>Female</v>
      </c>
      <c r="J26" s="7">
        <v>1</v>
      </c>
      <c r="K26" s="7">
        <v>5</v>
      </c>
      <c r="L26" s="7">
        <v>4</v>
      </c>
      <c r="M26" s="7">
        <v>0</v>
      </c>
      <c r="N26" s="7">
        <v>62910</v>
      </c>
      <c r="O26" s="7">
        <v>0</v>
      </c>
      <c r="P26" s="7">
        <v>19</v>
      </c>
      <c r="Q26" s="7" t="s">
        <v>37</v>
      </c>
      <c r="R26" s="7" t="s">
        <v>38</v>
      </c>
      <c r="S26" s="7">
        <v>2031</v>
      </c>
      <c r="T26" s="8">
        <v>32752</v>
      </c>
      <c r="U26" s="7">
        <f t="shared" ca="1" si="1"/>
        <v>35</v>
      </c>
      <c r="V26" s="7" t="s">
        <v>69</v>
      </c>
      <c r="W26" s="7" t="str">
        <f t="shared" ca="1" si="2"/>
        <v>30-39</v>
      </c>
      <c r="X26" s="7" t="s">
        <v>56</v>
      </c>
      <c r="Y26" s="7" t="s">
        <v>41</v>
      </c>
      <c r="Z26" s="7" t="s">
        <v>42</v>
      </c>
      <c r="AA26" s="7" t="s">
        <v>43</v>
      </c>
      <c r="AB26" s="7" t="s">
        <v>159</v>
      </c>
      <c r="AC26" s="7" t="s">
        <v>45</v>
      </c>
      <c r="AD26" s="7" t="s">
        <v>46</v>
      </c>
      <c r="AE26" s="7" t="s">
        <v>47</v>
      </c>
      <c r="AF26" s="7" t="s">
        <v>48</v>
      </c>
      <c r="AG26" s="7" t="s">
        <v>109</v>
      </c>
      <c r="AH26" s="7">
        <v>12</v>
      </c>
      <c r="AI26" s="7" t="s">
        <v>63</v>
      </c>
      <c r="AJ26" s="7" t="s">
        <v>51</v>
      </c>
      <c r="AK26" s="7" t="str">
        <f t="shared" si="3"/>
        <v>High</v>
      </c>
      <c r="AL26" s="7" t="s">
        <v>87</v>
      </c>
      <c r="AM26" s="7">
        <v>3</v>
      </c>
      <c r="AN26" s="7">
        <v>0</v>
      </c>
      <c r="AO26" s="7" t="s">
        <v>173</v>
      </c>
      <c r="AP26" s="7">
        <v>0</v>
      </c>
      <c r="AQ26" s="7">
        <v>19</v>
      </c>
    </row>
    <row r="27" spans="2:43" ht="15" x14ac:dyDescent="0.25">
      <c r="B27" s="7" t="str">
        <f t="shared" si="0"/>
        <v>No</v>
      </c>
      <c r="C27" s="9" t="s">
        <v>174</v>
      </c>
      <c r="D27" s="9">
        <v>10294</v>
      </c>
      <c r="E27" s="9">
        <v>0</v>
      </c>
      <c r="F27" s="9" t="str">
        <f>IF(HRDataset_v14[[#This Row],[MarriedID]]=0,"Not married","Married")</f>
        <v>Not married</v>
      </c>
      <c r="G27" s="9">
        <v>0</v>
      </c>
      <c r="H27" s="9">
        <v>0</v>
      </c>
      <c r="I27" s="9" t="str">
        <f>IF(HRDataset_v14[[#This Row],[GenderID]]=0,"Female","Male")</f>
        <v>Female</v>
      </c>
      <c r="J27" s="9">
        <v>1</v>
      </c>
      <c r="K27" s="9">
        <v>5</v>
      </c>
      <c r="L27" s="9">
        <v>2</v>
      </c>
      <c r="M27" s="9">
        <v>0</v>
      </c>
      <c r="N27" s="9">
        <v>66441</v>
      </c>
      <c r="O27" s="9">
        <v>0</v>
      </c>
      <c r="P27" s="9">
        <v>20</v>
      </c>
      <c r="Q27" s="9" t="s">
        <v>68</v>
      </c>
      <c r="R27" s="9" t="s">
        <v>38</v>
      </c>
      <c r="S27" s="9">
        <v>2171</v>
      </c>
      <c r="T27" s="10">
        <v>33137</v>
      </c>
      <c r="U27" s="7">
        <f t="shared" ca="1" si="1"/>
        <v>34</v>
      </c>
      <c r="V27" s="9" t="s">
        <v>69</v>
      </c>
      <c r="W27" s="7" t="str">
        <f t="shared" ca="1" si="2"/>
        <v>30-39</v>
      </c>
      <c r="X27" s="9" t="s">
        <v>40</v>
      </c>
      <c r="Y27" s="9" t="s">
        <v>41</v>
      </c>
      <c r="Z27" s="9" t="s">
        <v>42</v>
      </c>
      <c r="AA27" s="9" t="s">
        <v>43</v>
      </c>
      <c r="AB27" s="9" t="s">
        <v>156</v>
      </c>
      <c r="AC27" s="9" t="s">
        <v>45</v>
      </c>
      <c r="AD27" s="9" t="s">
        <v>46</v>
      </c>
      <c r="AE27" s="9" t="s">
        <v>47</v>
      </c>
      <c r="AF27" s="9" t="s">
        <v>48</v>
      </c>
      <c r="AG27" s="9" t="s">
        <v>49</v>
      </c>
      <c r="AH27" s="9">
        <v>22</v>
      </c>
      <c r="AI27" s="9" t="s">
        <v>175</v>
      </c>
      <c r="AJ27" s="9" t="s">
        <v>176</v>
      </c>
      <c r="AK27" s="7" t="str">
        <f t="shared" si="3"/>
        <v>Low</v>
      </c>
      <c r="AL27" s="9" t="s">
        <v>177</v>
      </c>
      <c r="AM27" s="9">
        <v>3</v>
      </c>
      <c r="AN27" s="9">
        <v>0</v>
      </c>
      <c r="AO27" s="9" t="s">
        <v>173</v>
      </c>
      <c r="AP27" s="9">
        <v>2</v>
      </c>
      <c r="AQ27" s="9">
        <v>3</v>
      </c>
    </row>
    <row r="28" spans="2:43" ht="15" x14ac:dyDescent="0.25">
      <c r="B28" s="7" t="str">
        <f t="shared" si="0"/>
        <v>Yes</v>
      </c>
      <c r="C28" s="7" t="s">
        <v>178</v>
      </c>
      <c r="D28" s="7">
        <v>10267</v>
      </c>
      <c r="E28" s="7">
        <v>0</v>
      </c>
      <c r="F28" s="7" t="str">
        <f>IF(HRDataset_v14[[#This Row],[MarriedID]]=0,"Not married","Married")</f>
        <v>Not married</v>
      </c>
      <c r="G28" s="7">
        <v>0</v>
      </c>
      <c r="H28" s="7">
        <v>0</v>
      </c>
      <c r="I28" s="7" t="str">
        <f>IF(HRDataset_v14[[#This Row],[GenderID]]=0,"Female","Male")</f>
        <v>Female</v>
      </c>
      <c r="J28" s="7">
        <v>5</v>
      </c>
      <c r="K28" s="7">
        <v>5</v>
      </c>
      <c r="L28" s="7">
        <v>3</v>
      </c>
      <c r="M28" s="7">
        <v>0</v>
      </c>
      <c r="N28" s="7">
        <v>57815</v>
      </c>
      <c r="O28" s="7">
        <v>1</v>
      </c>
      <c r="P28" s="7">
        <v>20</v>
      </c>
      <c r="Q28" s="7" t="s">
        <v>68</v>
      </c>
      <c r="R28" s="7" t="s">
        <v>38</v>
      </c>
      <c r="S28" s="7">
        <v>2210</v>
      </c>
      <c r="T28" s="8">
        <v>24488</v>
      </c>
      <c r="U28" s="7">
        <f t="shared" ca="1" si="1"/>
        <v>57</v>
      </c>
      <c r="V28" s="7" t="s">
        <v>69</v>
      </c>
      <c r="W28" s="7" t="str">
        <f t="shared" ca="1" si="2"/>
        <v>50-59</v>
      </c>
      <c r="X28" s="7" t="s">
        <v>40</v>
      </c>
      <c r="Y28" s="7" t="s">
        <v>41</v>
      </c>
      <c r="Z28" s="7" t="s">
        <v>42</v>
      </c>
      <c r="AA28" s="7" t="s">
        <v>43</v>
      </c>
      <c r="AB28" s="7" t="s">
        <v>120</v>
      </c>
      <c r="AC28" s="7" t="s">
        <v>179</v>
      </c>
      <c r="AD28" s="7" t="s">
        <v>59</v>
      </c>
      <c r="AE28" s="7" t="s">
        <v>60</v>
      </c>
      <c r="AF28" s="7" t="s">
        <v>48</v>
      </c>
      <c r="AG28" s="7" t="s">
        <v>77</v>
      </c>
      <c r="AH28" s="7">
        <v>16</v>
      </c>
      <c r="AI28" s="7" t="s">
        <v>86</v>
      </c>
      <c r="AJ28" s="7" t="s">
        <v>64</v>
      </c>
      <c r="AK28" s="7" t="str">
        <f t="shared" si="3"/>
        <v>High</v>
      </c>
      <c r="AL28" s="7" t="s">
        <v>180</v>
      </c>
      <c r="AM28" s="7">
        <v>5</v>
      </c>
      <c r="AN28" s="7">
        <v>0</v>
      </c>
      <c r="AO28" s="7" t="s">
        <v>181</v>
      </c>
      <c r="AP28" s="7">
        <v>0</v>
      </c>
      <c r="AQ28" s="7">
        <v>5</v>
      </c>
    </row>
    <row r="29" spans="2:43" ht="15" x14ac:dyDescent="0.25">
      <c r="B29" s="7" t="str">
        <f t="shared" si="0"/>
        <v>Yes</v>
      </c>
      <c r="C29" s="9" t="s">
        <v>182</v>
      </c>
      <c r="D29" s="9">
        <v>10199</v>
      </c>
      <c r="E29" s="9">
        <v>0</v>
      </c>
      <c r="F29" s="9" t="str">
        <f>IF(HRDataset_v14[[#This Row],[MarriedID]]=0,"Not married","Married")</f>
        <v>Not married</v>
      </c>
      <c r="G29" s="9">
        <v>0</v>
      </c>
      <c r="H29" s="9">
        <v>1</v>
      </c>
      <c r="I29" s="9" t="str">
        <f>IF(HRDataset_v14[[#This Row],[GenderID]]=0,"Female","Male")</f>
        <v>Male</v>
      </c>
      <c r="J29" s="9">
        <v>4</v>
      </c>
      <c r="K29" s="9">
        <v>3</v>
      </c>
      <c r="L29" s="9">
        <v>3</v>
      </c>
      <c r="M29" s="9">
        <v>0</v>
      </c>
      <c r="N29" s="9">
        <v>103613</v>
      </c>
      <c r="O29" s="9">
        <v>1</v>
      </c>
      <c r="P29" s="9">
        <v>30</v>
      </c>
      <c r="Q29" s="9" t="s">
        <v>183</v>
      </c>
      <c r="R29" s="9" t="s">
        <v>184</v>
      </c>
      <c r="S29" s="9">
        <v>6033</v>
      </c>
      <c r="T29" s="10">
        <v>23588</v>
      </c>
      <c r="U29" s="7">
        <f t="shared" ca="1" si="1"/>
        <v>60</v>
      </c>
      <c r="V29" s="9" t="s">
        <v>39</v>
      </c>
      <c r="W29" s="7" t="str">
        <f t="shared" ca="1" si="2"/>
        <v>60+</v>
      </c>
      <c r="X29" s="9" t="s">
        <v>40</v>
      </c>
      <c r="Y29" s="9" t="s">
        <v>41</v>
      </c>
      <c r="Z29" s="9" t="s">
        <v>42</v>
      </c>
      <c r="AA29" s="9" t="s">
        <v>107</v>
      </c>
      <c r="AB29" s="9" t="s">
        <v>185</v>
      </c>
      <c r="AC29" s="9" t="s">
        <v>186</v>
      </c>
      <c r="AD29" s="9" t="s">
        <v>187</v>
      </c>
      <c r="AE29" s="9" t="s">
        <v>148</v>
      </c>
      <c r="AF29" s="9" t="s">
        <v>61</v>
      </c>
      <c r="AG29" s="9" t="s">
        <v>62</v>
      </c>
      <c r="AH29" s="9">
        <v>4</v>
      </c>
      <c r="AI29" s="9" t="s">
        <v>50</v>
      </c>
      <c r="AJ29" s="9" t="s">
        <v>64</v>
      </c>
      <c r="AK29" s="7" t="str">
        <f t="shared" si="3"/>
        <v>High</v>
      </c>
      <c r="AL29" s="9" t="s">
        <v>188</v>
      </c>
      <c r="AM29" s="9">
        <v>5</v>
      </c>
      <c r="AN29" s="9">
        <v>7</v>
      </c>
      <c r="AO29" s="9" t="s">
        <v>189</v>
      </c>
      <c r="AP29" s="9">
        <v>0</v>
      </c>
      <c r="AQ29" s="9">
        <v>2</v>
      </c>
    </row>
    <row r="30" spans="2:43" ht="15" x14ac:dyDescent="0.25">
      <c r="B30" s="7" t="str">
        <f t="shared" si="0"/>
        <v>No</v>
      </c>
      <c r="C30" s="7" t="s">
        <v>190</v>
      </c>
      <c r="D30" s="7">
        <v>10081</v>
      </c>
      <c r="E30" s="7">
        <v>1</v>
      </c>
      <c r="F30" s="7" t="str">
        <f>IF(HRDataset_v14[[#This Row],[MarriedID]]=0,"Not married","Married")</f>
        <v>Married</v>
      </c>
      <c r="G30" s="7">
        <v>1</v>
      </c>
      <c r="H30" s="7">
        <v>0</v>
      </c>
      <c r="I30" s="7" t="str">
        <f>IF(HRDataset_v14[[#This Row],[GenderID]]=0,"Female","Male")</f>
        <v>Female</v>
      </c>
      <c r="J30" s="7">
        <v>1</v>
      </c>
      <c r="K30" s="7">
        <v>1</v>
      </c>
      <c r="L30" s="7">
        <v>3</v>
      </c>
      <c r="M30" s="7">
        <v>1</v>
      </c>
      <c r="N30" s="7">
        <v>106367</v>
      </c>
      <c r="O30" s="7">
        <v>0</v>
      </c>
      <c r="P30" s="7">
        <v>26</v>
      </c>
      <c r="Q30" s="7" t="s">
        <v>191</v>
      </c>
      <c r="R30" s="7" t="s">
        <v>38</v>
      </c>
      <c r="S30" s="7">
        <v>2468</v>
      </c>
      <c r="T30" s="8">
        <v>31871</v>
      </c>
      <c r="U30" s="7">
        <f t="shared" ca="1" si="1"/>
        <v>37</v>
      </c>
      <c r="V30" s="7" t="s">
        <v>69</v>
      </c>
      <c r="W30" s="7" t="str">
        <f t="shared" ca="1" si="2"/>
        <v>30-39</v>
      </c>
      <c r="X30" s="7" t="s">
        <v>56</v>
      </c>
      <c r="Y30" s="7" t="s">
        <v>41</v>
      </c>
      <c r="Z30" s="7" t="s">
        <v>42</v>
      </c>
      <c r="AA30" s="7" t="s">
        <v>107</v>
      </c>
      <c r="AB30" s="7" t="s">
        <v>192</v>
      </c>
      <c r="AC30" s="7" t="s">
        <v>45</v>
      </c>
      <c r="AD30" s="7" t="s">
        <v>46</v>
      </c>
      <c r="AE30" s="7" t="s">
        <v>47</v>
      </c>
      <c r="AF30" s="7" t="s">
        <v>193</v>
      </c>
      <c r="AG30" s="7" t="s">
        <v>194</v>
      </c>
      <c r="AH30" s="7">
        <v>3</v>
      </c>
      <c r="AI30" s="7" t="s">
        <v>110</v>
      </c>
      <c r="AJ30" s="7" t="s">
        <v>64</v>
      </c>
      <c r="AK30" s="7" t="str">
        <f t="shared" si="3"/>
        <v>High</v>
      </c>
      <c r="AL30" s="7" t="s">
        <v>87</v>
      </c>
      <c r="AM30" s="7">
        <v>4</v>
      </c>
      <c r="AN30" s="7">
        <v>3</v>
      </c>
      <c r="AO30" s="7" t="s">
        <v>117</v>
      </c>
      <c r="AP30" s="7">
        <v>0</v>
      </c>
      <c r="AQ30" s="7">
        <v>4</v>
      </c>
    </row>
    <row r="31" spans="2:43" ht="15" x14ac:dyDescent="0.25">
      <c r="B31" s="7" t="str">
        <f t="shared" si="0"/>
        <v>Yes</v>
      </c>
      <c r="C31" s="9" t="s">
        <v>195</v>
      </c>
      <c r="D31" s="9">
        <v>10175</v>
      </c>
      <c r="E31" s="9">
        <v>0</v>
      </c>
      <c r="F31" s="9" t="str">
        <f>IF(HRDataset_v14[[#This Row],[MarriedID]]=0,"Not married","Married")</f>
        <v>Not married</v>
      </c>
      <c r="G31" s="9">
        <v>0</v>
      </c>
      <c r="H31" s="9">
        <v>1</v>
      </c>
      <c r="I31" s="9" t="str">
        <f>IF(HRDataset_v14[[#This Row],[GenderID]]=0,"Female","Male")</f>
        <v>Male</v>
      </c>
      <c r="J31" s="9">
        <v>5</v>
      </c>
      <c r="K31" s="9">
        <v>5</v>
      </c>
      <c r="L31" s="9">
        <v>3</v>
      </c>
      <c r="M31" s="9">
        <v>0</v>
      </c>
      <c r="N31" s="9">
        <v>74312</v>
      </c>
      <c r="O31" s="9">
        <v>1</v>
      </c>
      <c r="P31" s="9">
        <v>18</v>
      </c>
      <c r="Q31" s="9" t="s">
        <v>196</v>
      </c>
      <c r="R31" s="9" t="s">
        <v>38</v>
      </c>
      <c r="S31" s="9">
        <v>1901</v>
      </c>
      <c r="T31" s="10">
        <v>25637</v>
      </c>
      <c r="U31" s="7">
        <f t="shared" ca="1" si="1"/>
        <v>54</v>
      </c>
      <c r="V31" s="9" t="s">
        <v>39</v>
      </c>
      <c r="W31" s="7" t="str">
        <f t="shared" ca="1" si="2"/>
        <v>50-59</v>
      </c>
      <c r="X31" s="9" t="s">
        <v>40</v>
      </c>
      <c r="Y31" s="9" t="s">
        <v>41</v>
      </c>
      <c r="Z31" s="9" t="s">
        <v>42</v>
      </c>
      <c r="AA31" s="9" t="s">
        <v>165</v>
      </c>
      <c r="AB31" s="9" t="s">
        <v>102</v>
      </c>
      <c r="AC31" s="9" t="s">
        <v>197</v>
      </c>
      <c r="AD31" s="9" t="s">
        <v>198</v>
      </c>
      <c r="AE31" s="9" t="s">
        <v>60</v>
      </c>
      <c r="AF31" s="9" t="s">
        <v>48</v>
      </c>
      <c r="AG31" s="9" t="s">
        <v>199</v>
      </c>
      <c r="AH31" s="9">
        <v>2</v>
      </c>
      <c r="AI31" s="9" t="s">
        <v>63</v>
      </c>
      <c r="AJ31" s="9" t="s">
        <v>64</v>
      </c>
      <c r="AK31" s="7" t="str">
        <f t="shared" si="3"/>
        <v>High</v>
      </c>
      <c r="AL31" s="9" t="s">
        <v>200</v>
      </c>
      <c r="AM31" s="9">
        <v>3</v>
      </c>
      <c r="AN31" s="9">
        <v>0</v>
      </c>
      <c r="AO31" s="9" t="s">
        <v>201</v>
      </c>
      <c r="AP31" s="9">
        <v>0</v>
      </c>
      <c r="AQ31" s="9">
        <v>14</v>
      </c>
    </row>
    <row r="32" spans="2:43" ht="15" x14ac:dyDescent="0.25">
      <c r="B32" s="7" t="str">
        <f t="shared" si="0"/>
        <v>Yes</v>
      </c>
      <c r="C32" s="7" t="s">
        <v>202</v>
      </c>
      <c r="D32" s="7">
        <v>10177</v>
      </c>
      <c r="E32" s="7">
        <v>1</v>
      </c>
      <c r="F32" s="7" t="str">
        <f>IF(HRDataset_v14[[#This Row],[MarriedID]]=0,"Not married","Married")</f>
        <v>Married</v>
      </c>
      <c r="G32" s="7">
        <v>1</v>
      </c>
      <c r="H32" s="7">
        <v>0</v>
      </c>
      <c r="I32" s="7" t="str">
        <f>IF(HRDataset_v14[[#This Row],[GenderID]]=0,"Female","Male")</f>
        <v>Female</v>
      </c>
      <c r="J32" s="7">
        <v>5</v>
      </c>
      <c r="K32" s="7">
        <v>5</v>
      </c>
      <c r="L32" s="7">
        <v>3</v>
      </c>
      <c r="M32" s="7">
        <v>0</v>
      </c>
      <c r="N32" s="7">
        <v>53492</v>
      </c>
      <c r="O32" s="7">
        <v>1</v>
      </c>
      <c r="P32" s="7">
        <v>19</v>
      </c>
      <c r="Q32" s="7" t="s">
        <v>37</v>
      </c>
      <c r="R32" s="7" t="s">
        <v>38</v>
      </c>
      <c r="S32" s="7">
        <v>1701</v>
      </c>
      <c r="T32" s="8">
        <v>33109</v>
      </c>
      <c r="U32" s="7">
        <f t="shared" ca="1" si="1"/>
        <v>34</v>
      </c>
      <c r="V32" s="7" t="s">
        <v>69</v>
      </c>
      <c r="W32" s="7" t="str">
        <f t="shared" ca="1" si="2"/>
        <v>30-39</v>
      </c>
      <c r="X32" s="7" t="s">
        <v>56</v>
      </c>
      <c r="Y32" s="7" t="s">
        <v>41</v>
      </c>
      <c r="Z32" s="7" t="s">
        <v>42</v>
      </c>
      <c r="AA32" s="7" t="s">
        <v>43</v>
      </c>
      <c r="AB32" s="7" t="s">
        <v>127</v>
      </c>
      <c r="AC32" s="7" t="s">
        <v>203</v>
      </c>
      <c r="AD32" s="7" t="s">
        <v>122</v>
      </c>
      <c r="AE32" s="7" t="s">
        <v>60</v>
      </c>
      <c r="AF32" s="7" t="s">
        <v>48</v>
      </c>
      <c r="AG32" s="7" t="s">
        <v>123</v>
      </c>
      <c r="AH32" s="7">
        <v>14</v>
      </c>
      <c r="AI32" s="7" t="s">
        <v>86</v>
      </c>
      <c r="AJ32" s="7" t="s">
        <v>64</v>
      </c>
      <c r="AK32" s="7" t="str">
        <f t="shared" si="3"/>
        <v>High</v>
      </c>
      <c r="AL32" s="7" t="s">
        <v>204</v>
      </c>
      <c r="AM32" s="7">
        <v>4</v>
      </c>
      <c r="AN32" s="7">
        <v>0</v>
      </c>
      <c r="AO32" s="7" t="s">
        <v>205</v>
      </c>
      <c r="AP32" s="7">
        <v>0</v>
      </c>
      <c r="AQ32" s="7">
        <v>6</v>
      </c>
    </row>
    <row r="33" spans="2:43" ht="15" x14ac:dyDescent="0.25">
      <c r="B33" s="7" t="str">
        <f t="shared" si="0"/>
        <v>No</v>
      </c>
      <c r="C33" s="9" t="s">
        <v>206</v>
      </c>
      <c r="D33" s="9">
        <v>10238</v>
      </c>
      <c r="E33" s="9">
        <v>1</v>
      </c>
      <c r="F33" s="9" t="str">
        <f>IF(HRDataset_v14[[#This Row],[MarriedID]]=0,"Not married","Married")</f>
        <v>Married</v>
      </c>
      <c r="G33" s="9">
        <v>1</v>
      </c>
      <c r="H33" s="9">
        <v>0</v>
      </c>
      <c r="I33" s="9" t="str">
        <f>IF(HRDataset_v14[[#This Row],[GenderID]]=0,"Female","Male")</f>
        <v>Female</v>
      </c>
      <c r="J33" s="9">
        <v>1</v>
      </c>
      <c r="K33" s="9">
        <v>1</v>
      </c>
      <c r="L33" s="9">
        <v>3</v>
      </c>
      <c r="M33" s="9">
        <v>1</v>
      </c>
      <c r="N33" s="9">
        <v>63000</v>
      </c>
      <c r="O33" s="9">
        <v>0</v>
      </c>
      <c r="P33" s="9">
        <v>1</v>
      </c>
      <c r="Q33" s="9" t="s">
        <v>207</v>
      </c>
      <c r="R33" s="9" t="s">
        <v>38</v>
      </c>
      <c r="S33" s="9">
        <v>1450</v>
      </c>
      <c r="T33" s="10">
        <v>32105</v>
      </c>
      <c r="U33" s="7">
        <f t="shared" ca="1" si="1"/>
        <v>37</v>
      </c>
      <c r="V33" s="9" t="s">
        <v>69</v>
      </c>
      <c r="W33" s="7" t="str">
        <f t="shared" ca="1" si="2"/>
        <v>30-39</v>
      </c>
      <c r="X33" s="9" t="s">
        <v>56</v>
      </c>
      <c r="Y33" s="9" t="s">
        <v>41</v>
      </c>
      <c r="Z33" s="9" t="s">
        <v>42</v>
      </c>
      <c r="AA33" s="9" t="s">
        <v>107</v>
      </c>
      <c r="AB33" s="9" t="s">
        <v>208</v>
      </c>
      <c r="AC33" s="9" t="s">
        <v>45</v>
      </c>
      <c r="AD33" s="9" t="s">
        <v>46</v>
      </c>
      <c r="AE33" s="9" t="s">
        <v>47</v>
      </c>
      <c r="AF33" s="9" t="s">
        <v>193</v>
      </c>
      <c r="AG33" s="9" t="s">
        <v>194</v>
      </c>
      <c r="AH33" s="9">
        <v>1</v>
      </c>
      <c r="AI33" s="9" t="s">
        <v>110</v>
      </c>
      <c r="AJ33" s="9" t="s">
        <v>64</v>
      </c>
      <c r="AK33" s="7" t="str">
        <f t="shared" si="3"/>
        <v>High</v>
      </c>
      <c r="AL33" s="9" t="s">
        <v>162</v>
      </c>
      <c r="AM33" s="9">
        <v>2</v>
      </c>
      <c r="AN33" s="9">
        <v>6</v>
      </c>
      <c r="AO33" s="9" t="s">
        <v>209</v>
      </c>
      <c r="AP33" s="9">
        <v>0</v>
      </c>
      <c r="AQ33" s="9">
        <v>14</v>
      </c>
    </row>
    <row r="34" spans="2:43" ht="15" x14ac:dyDescent="0.25">
      <c r="B34" s="7" t="str">
        <f t="shared" si="0"/>
        <v>No</v>
      </c>
      <c r="C34" s="7" t="s">
        <v>210</v>
      </c>
      <c r="D34" s="7">
        <v>10184</v>
      </c>
      <c r="E34" s="7">
        <v>0</v>
      </c>
      <c r="F34" s="7" t="str">
        <f>IF(HRDataset_v14[[#This Row],[MarriedID]]=0,"Not married","Married")</f>
        <v>Not married</v>
      </c>
      <c r="G34" s="7">
        <v>0</v>
      </c>
      <c r="H34" s="7">
        <v>1</v>
      </c>
      <c r="I34" s="7" t="str">
        <f>IF(HRDataset_v14[[#This Row],[GenderID]]=0,"Female","Male")</f>
        <v>Male</v>
      </c>
      <c r="J34" s="7">
        <v>1</v>
      </c>
      <c r="K34" s="7">
        <v>5</v>
      </c>
      <c r="L34" s="7">
        <v>3</v>
      </c>
      <c r="M34" s="7">
        <v>0</v>
      </c>
      <c r="N34" s="7">
        <v>65288</v>
      </c>
      <c r="O34" s="7">
        <v>0</v>
      </c>
      <c r="P34" s="7">
        <v>20</v>
      </c>
      <c r="Q34" s="7" t="s">
        <v>68</v>
      </c>
      <c r="R34" s="7" t="s">
        <v>38</v>
      </c>
      <c r="S34" s="7">
        <v>1013</v>
      </c>
      <c r="T34" s="8">
        <v>30525</v>
      </c>
      <c r="U34" s="7">
        <f t="shared" ca="1" si="1"/>
        <v>41</v>
      </c>
      <c r="V34" s="7" t="s">
        <v>39</v>
      </c>
      <c r="W34" s="7" t="str">
        <f t="shared" ca="1" si="2"/>
        <v>40-49</v>
      </c>
      <c r="X34" s="7" t="s">
        <v>40</v>
      </c>
      <c r="Y34" s="7" t="s">
        <v>41</v>
      </c>
      <c r="Z34" s="7" t="s">
        <v>42</v>
      </c>
      <c r="AA34" s="7" t="s">
        <v>43</v>
      </c>
      <c r="AB34" s="7" t="s">
        <v>211</v>
      </c>
      <c r="AC34" s="7" t="s">
        <v>45</v>
      </c>
      <c r="AD34" s="7" t="s">
        <v>46</v>
      </c>
      <c r="AE34" s="7" t="s">
        <v>47</v>
      </c>
      <c r="AF34" s="7" t="s">
        <v>48</v>
      </c>
      <c r="AG34" s="7" t="s">
        <v>85</v>
      </c>
      <c r="AH34" s="7"/>
      <c r="AI34" s="7" t="s">
        <v>86</v>
      </c>
      <c r="AJ34" s="7" t="s">
        <v>64</v>
      </c>
      <c r="AK34" s="7" t="str">
        <f t="shared" si="3"/>
        <v>High</v>
      </c>
      <c r="AL34" s="7" t="s">
        <v>212</v>
      </c>
      <c r="AM34" s="7">
        <v>3</v>
      </c>
      <c r="AN34" s="7">
        <v>0</v>
      </c>
      <c r="AO34" s="7" t="s">
        <v>213</v>
      </c>
      <c r="AP34" s="7">
        <v>0</v>
      </c>
      <c r="AQ34" s="7">
        <v>9</v>
      </c>
    </row>
    <row r="35" spans="2:43" ht="15" x14ac:dyDescent="0.25">
      <c r="B35" s="7" t="str">
        <f t="shared" si="0"/>
        <v>No</v>
      </c>
      <c r="C35" s="9" t="s">
        <v>214</v>
      </c>
      <c r="D35" s="9">
        <v>10203</v>
      </c>
      <c r="E35" s="9">
        <v>0</v>
      </c>
      <c r="F35" s="9" t="str">
        <f>IF(HRDataset_v14[[#This Row],[MarriedID]]=0,"Not married","Married")</f>
        <v>Not married</v>
      </c>
      <c r="G35" s="9">
        <v>3</v>
      </c>
      <c r="H35" s="9">
        <v>0</v>
      </c>
      <c r="I35" s="9" t="str">
        <f>IF(HRDataset_v14[[#This Row],[GenderID]]=0,"Female","Male")</f>
        <v>Female</v>
      </c>
      <c r="J35" s="9">
        <v>3</v>
      </c>
      <c r="K35" s="9">
        <v>5</v>
      </c>
      <c r="L35" s="9">
        <v>3</v>
      </c>
      <c r="M35" s="9">
        <v>1</v>
      </c>
      <c r="N35" s="9">
        <v>64375</v>
      </c>
      <c r="O35" s="9">
        <v>0</v>
      </c>
      <c r="P35" s="9">
        <v>19</v>
      </c>
      <c r="Q35" s="9" t="s">
        <v>37</v>
      </c>
      <c r="R35" s="9" t="s">
        <v>38</v>
      </c>
      <c r="S35" s="9">
        <v>2043</v>
      </c>
      <c r="T35" s="10">
        <v>25506</v>
      </c>
      <c r="U35" s="7">
        <f t="shared" ca="1" si="1"/>
        <v>55</v>
      </c>
      <c r="V35" s="9" t="s">
        <v>69</v>
      </c>
      <c r="W35" s="7" t="str">
        <f t="shared" ca="1" si="2"/>
        <v>50-59</v>
      </c>
      <c r="X35" s="9" t="s">
        <v>215</v>
      </c>
      <c r="Y35" s="9" t="s">
        <v>41</v>
      </c>
      <c r="Z35" s="9" t="s">
        <v>42</v>
      </c>
      <c r="AA35" s="9" t="s">
        <v>107</v>
      </c>
      <c r="AB35" s="9" t="s">
        <v>216</v>
      </c>
      <c r="AC35" s="9" t="s">
        <v>45</v>
      </c>
      <c r="AD35" s="9" t="s">
        <v>46</v>
      </c>
      <c r="AE35" s="9" t="s">
        <v>47</v>
      </c>
      <c r="AF35" s="9" t="s">
        <v>48</v>
      </c>
      <c r="AG35" s="9" t="s">
        <v>72</v>
      </c>
      <c r="AH35" s="9">
        <v>20</v>
      </c>
      <c r="AI35" s="9" t="s">
        <v>110</v>
      </c>
      <c r="AJ35" s="9" t="s">
        <v>64</v>
      </c>
      <c r="AK35" s="7" t="str">
        <f t="shared" si="3"/>
        <v>High</v>
      </c>
      <c r="AL35" s="9" t="s">
        <v>188</v>
      </c>
      <c r="AM35" s="9">
        <v>5</v>
      </c>
      <c r="AN35" s="9">
        <v>0</v>
      </c>
      <c r="AO35" s="9" t="s">
        <v>217</v>
      </c>
      <c r="AP35" s="9">
        <v>0</v>
      </c>
      <c r="AQ35" s="9">
        <v>17</v>
      </c>
    </row>
    <row r="36" spans="2:43" ht="15" x14ac:dyDescent="0.25">
      <c r="B36" s="7" t="str">
        <f t="shared" si="0"/>
        <v>Yes</v>
      </c>
      <c r="C36" s="7" t="s">
        <v>218</v>
      </c>
      <c r="D36" s="7">
        <v>10188</v>
      </c>
      <c r="E36" s="7">
        <v>1</v>
      </c>
      <c r="F36" s="7" t="str">
        <f>IF(HRDataset_v14[[#This Row],[MarriedID]]=0,"Not married","Married")</f>
        <v>Married</v>
      </c>
      <c r="G36" s="7">
        <v>1</v>
      </c>
      <c r="H36" s="7">
        <v>0</v>
      </c>
      <c r="I36" s="7" t="str">
        <f>IF(HRDataset_v14[[#This Row],[GenderID]]=0,"Female","Male")</f>
        <v>Female</v>
      </c>
      <c r="J36" s="7">
        <v>5</v>
      </c>
      <c r="K36" s="7">
        <v>6</v>
      </c>
      <c r="L36" s="7">
        <v>3</v>
      </c>
      <c r="M36" s="7">
        <v>0</v>
      </c>
      <c r="N36" s="7">
        <v>74326</v>
      </c>
      <c r="O36" s="7">
        <v>1</v>
      </c>
      <c r="P36" s="7">
        <v>3</v>
      </c>
      <c r="Q36" s="7" t="s">
        <v>219</v>
      </c>
      <c r="R36" s="7" t="s">
        <v>220</v>
      </c>
      <c r="S36" s="7">
        <v>21851</v>
      </c>
      <c r="T36" s="8">
        <v>23529</v>
      </c>
      <c r="U36" s="7">
        <f t="shared" ca="1" si="1"/>
        <v>60</v>
      </c>
      <c r="V36" s="7" t="s">
        <v>69</v>
      </c>
      <c r="W36" s="7" t="str">
        <f t="shared" ca="1" si="2"/>
        <v>60+</v>
      </c>
      <c r="X36" s="7" t="s">
        <v>56</v>
      </c>
      <c r="Y36" s="7" t="s">
        <v>155</v>
      </c>
      <c r="Z36" s="7" t="s">
        <v>42</v>
      </c>
      <c r="AA36" s="7" t="s">
        <v>107</v>
      </c>
      <c r="AB36" s="7" t="s">
        <v>221</v>
      </c>
      <c r="AC36" s="7" t="s">
        <v>222</v>
      </c>
      <c r="AD36" s="7" t="s">
        <v>122</v>
      </c>
      <c r="AE36" s="7" t="s">
        <v>60</v>
      </c>
      <c r="AF36" s="7" t="s">
        <v>223</v>
      </c>
      <c r="AG36" s="7" t="s">
        <v>224</v>
      </c>
      <c r="AH36" s="7">
        <v>17</v>
      </c>
      <c r="AI36" s="7" t="s">
        <v>86</v>
      </c>
      <c r="AJ36" s="7" t="s">
        <v>64</v>
      </c>
      <c r="AK36" s="7" t="str">
        <f t="shared" si="3"/>
        <v>High</v>
      </c>
      <c r="AL36" s="7" t="s">
        <v>225</v>
      </c>
      <c r="AM36" s="7">
        <v>5</v>
      </c>
      <c r="AN36" s="7">
        <v>0</v>
      </c>
      <c r="AO36" s="7" t="s">
        <v>226</v>
      </c>
      <c r="AP36" s="7">
        <v>1</v>
      </c>
      <c r="AQ36" s="7">
        <v>19</v>
      </c>
    </row>
    <row r="37" spans="2:43" ht="15" x14ac:dyDescent="0.25">
      <c r="B37" s="7" t="str">
        <f t="shared" si="0"/>
        <v>No</v>
      </c>
      <c r="C37" s="9" t="s">
        <v>227</v>
      </c>
      <c r="D37" s="9">
        <v>10107</v>
      </c>
      <c r="E37" s="9">
        <v>0</v>
      </c>
      <c r="F37" s="9" t="str">
        <f>IF(HRDataset_v14[[#This Row],[MarriedID]]=0,"Not married","Married")</f>
        <v>Not married</v>
      </c>
      <c r="G37" s="9">
        <v>0</v>
      </c>
      <c r="H37" s="9">
        <v>0</v>
      </c>
      <c r="I37" s="9" t="str">
        <f>IF(HRDataset_v14[[#This Row],[GenderID]]=0,"Female","Male")</f>
        <v>Female</v>
      </c>
      <c r="J37" s="9">
        <v>1</v>
      </c>
      <c r="K37" s="9">
        <v>5</v>
      </c>
      <c r="L37" s="9">
        <v>3</v>
      </c>
      <c r="M37" s="9">
        <v>0</v>
      </c>
      <c r="N37" s="9">
        <v>63763</v>
      </c>
      <c r="O37" s="9">
        <v>0</v>
      </c>
      <c r="P37" s="9">
        <v>20</v>
      </c>
      <c r="Q37" s="9" t="s">
        <v>68</v>
      </c>
      <c r="R37" s="9" t="s">
        <v>38</v>
      </c>
      <c r="S37" s="9">
        <v>2148</v>
      </c>
      <c r="T37" s="10">
        <v>29282</v>
      </c>
      <c r="U37" s="7">
        <f t="shared" ca="1" si="1"/>
        <v>44</v>
      </c>
      <c r="V37" s="9" t="s">
        <v>69</v>
      </c>
      <c r="W37" s="7" t="str">
        <f t="shared" ca="1" si="2"/>
        <v>40-49</v>
      </c>
      <c r="X37" s="9" t="s">
        <v>40</v>
      </c>
      <c r="Y37" s="9" t="s">
        <v>41</v>
      </c>
      <c r="Z37" s="9" t="s">
        <v>42</v>
      </c>
      <c r="AA37" s="9" t="s">
        <v>107</v>
      </c>
      <c r="AB37" s="9" t="s">
        <v>228</v>
      </c>
      <c r="AC37" s="9" t="s">
        <v>45</v>
      </c>
      <c r="AD37" s="9" t="s">
        <v>46</v>
      </c>
      <c r="AE37" s="9" t="s">
        <v>47</v>
      </c>
      <c r="AF37" s="9" t="s">
        <v>48</v>
      </c>
      <c r="AG37" s="9" t="s">
        <v>91</v>
      </c>
      <c r="AH37" s="9">
        <v>11</v>
      </c>
      <c r="AI37" s="9" t="s">
        <v>104</v>
      </c>
      <c r="AJ37" s="9" t="s">
        <v>64</v>
      </c>
      <c r="AK37" s="7" t="str">
        <f t="shared" si="3"/>
        <v>High</v>
      </c>
      <c r="AL37" s="9" t="s">
        <v>229</v>
      </c>
      <c r="AM37" s="9">
        <v>4</v>
      </c>
      <c r="AN37" s="9">
        <v>0</v>
      </c>
      <c r="AO37" s="9" t="s">
        <v>230</v>
      </c>
      <c r="AP37" s="9">
        <v>0</v>
      </c>
      <c r="AQ37" s="9">
        <v>3</v>
      </c>
    </row>
    <row r="38" spans="2:43" ht="15" x14ac:dyDescent="0.25">
      <c r="B38" s="7" t="str">
        <f t="shared" si="0"/>
        <v>No</v>
      </c>
      <c r="C38" s="7" t="s">
        <v>231</v>
      </c>
      <c r="D38" s="7">
        <v>10181</v>
      </c>
      <c r="E38" s="7">
        <v>1</v>
      </c>
      <c r="F38" s="7" t="str">
        <f>IF(HRDataset_v14[[#This Row],[MarriedID]]=0,"Not married","Married")</f>
        <v>Married</v>
      </c>
      <c r="G38" s="7">
        <v>1</v>
      </c>
      <c r="H38" s="7">
        <v>1</v>
      </c>
      <c r="I38" s="7" t="str">
        <f>IF(HRDataset_v14[[#This Row],[GenderID]]=0,"Female","Male")</f>
        <v>Male</v>
      </c>
      <c r="J38" s="7">
        <v>1</v>
      </c>
      <c r="K38" s="7">
        <v>5</v>
      </c>
      <c r="L38" s="7">
        <v>3</v>
      </c>
      <c r="M38" s="7">
        <v>0</v>
      </c>
      <c r="N38" s="7">
        <v>62162</v>
      </c>
      <c r="O38" s="7">
        <v>0</v>
      </c>
      <c r="P38" s="7">
        <v>20</v>
      </c>
      <c r="Q38" s="7" t="s">
        <v>68</v>
      </c>
      <c r="R38" s="7" t="s">
        <v>38</v>
      </c>
      <c r="S38" s="7">
        <v>1890</v>
      </c>
      <c r="T38" s="8">
        <v>28356</v>
      </c>
      <c r="U38" s="7">
        <f t="shared" ca="1" si="1"/>
        <v>47</v>
      </c>
      <c r="V38" s="7" t="s">
        <v>39</v>
      </c>
      <c r="W38" s="7" t="str">
        <f t="shared" ca="1" si="2"/>
        <v>40-49</v>
      </c>
      <c r="X38" s="7" t="s">
        <v>56</v>
      </c>
      <c r="Y38" s="7" t="s">
        <v>41</v>
      </c>
      <c r="Z38" s="7" t="s">
        <v>42</v>
      </c>
      <c r="AA38" s="7" t="s">
        <v>43</v>
      </c>
      <c r="AB38" s="7" t="s">
        <v>156</v>
      </c>
      <c r="AC38" s="7" t="s">
        <v>45</v>
      </c>
      <c r="AD38" s="7" t="s">
        <v>46</v>
      </c>
      <c r="AE38" s="7" t="s">
        <v>47</v>
      </c>
      <c r="AF38" s="7" t="s">
        <v>48</v>
      </c>
      <c r="AG38" s="7" t="s">
        <v>103</v>
      </c>
      <c r="AH38" s="7">
        <v>19</v>
      </c>
      <c r="AI38" s="7" t="s">
        <v>63</v>
      </c>
      <c r="AJ38" s="7" t="s">
        <v>64</v>
      </c>
      <c r="AK38" s="7" t="str">
        <f t="shared" si="3"/>
        <v>High</v>
      </c>
      <c r="AL38" s="7" t="s">
        <v>232</v>
      </c>
      <c r="AM38" s="7">
        <v>5</v>
      </c>
      <c r="AN38" s="7">
        <v>0</v>
      </c>
      <c r="AO38" s="7" t="s">
        <v>153</v>
      </c>
      <c r="AP38" s="7">
        <v>0</v>
      </c>
      <c r="AQ38" s="7">
        <v>15</v>
      </c>
    </row>
    <row r="39" spans="2:43" ht="15" x14ac:dyDescent="0.25">
      <c r="B39" s="7" t="str">
        <f t="shared" si="0"/>
        <v>No</v>
      </c>
      <c r="C39" s="9" t="s">
        <v>233</v>
      </c>
      <c r="D39" s="9">
        <v>10150</v>
      </c>
      <c r="E39" s="9">
        <v>0</v>
      </c>
      <c r="F39" s="9" t="str">
        <f>IF(HRDataset_v14[[#This Row],[MarriedID]]=0,"Not married","Married")</f>
        <v>Not married</v>
      </c>
      <c r="G39" s="9">
        <v>0</v>
      </c>
      <c r="H39" s="9">
        <v>1</v>
      </c>
      <c r="I39" s="9" t="str">
        <f>IF(HRDataset_v14[[#This Row],[GenderID]]=0,"Female","Male")</f>
        <v>Male</v>
      </c>
      <c r="J39" s="9">
        <v>1</v>
      </c>
      <c r="K39" s="9">
        <v>4</v>
      </c>
      <c r="L39" s="9">
        <v>3</v>
      </c>
      <c r="M39" s="9">
        <v>0</v>
      </c>
      <c r="N39" s="9">
        <v>77692</v>
      </c>
      <c r="O39" s="9">
        <v>0</v>
      </c>
      <c r="P39" s="9">
        <v>25</v>
      </c>
      <c r="Q39" s="9" t="s">
        <v>234</v>
      </c>
      <c r="R39" s="9" t="s">
        <v>38</v>
      </c>
      <c r="S39" s="9">
        <v>2184</v>
      </c>
      <c r="T39" s="10">
        <v>24433</v>
      </c>
      <c r="U39" s="7">
        <f t="shared" ca="1" si="1"/>
        <v>58</v>
      </c>
      <c r="V39" s="9" t="s">
        <v>39</v>
      </c>
      <c r="W39" s="7" t="str">
        <f t="shared" ca="1" si="2"/>
        <v>50-59</v>
      </c>
      <c r="X39" s="9" t="s">
        <v>40</v>
      </c>
      <c r="Y39" s="9" t="s">
        <v>41</v>
      </c>
      <c r="Z39" s="9" t="s">
        <v>42</v>
      </c>
      <c r="AA39" s="9" t="s">
        <v>43</v>
      </c>
      <c r="AB39" s="9" t="s">
        <v>221</v>
      </c>
      <c r="AC39" s="9" t="s">
        <v>45</v>
      </c>
      <c r="AD39" s="9" t="s">
        <v>46</v>
      </c>
      <c r="AE39" s="9" t="s">
        <v>47</v>
      </c>
      <c r="AF39" s="9" t="s">
        <v>96</v>
      </c>
      <c r="AG39" s="9" t="s">
        <v>235</v>
      </c>
      <c r="AH39" s="9">
        <v>5</v>
      </c>
      <c r="AI39" s="9" t="s">
        <v>86</v>
      </c>
      <c r="AJ39" s="9" t="s">
        <v>64</v>
      </c>
      <c r="AK39" s="7" t="str">
        <f t="shared" si="3"/>
        <v>High</v>
      </c>
      <c r="AL39" s="9" t="s">
        <v>236</v>
      </c>
      <c r="AM39" s="9">
        <v>3</v>
      </c>
      <c r="AN39" s="9">
        <v>5</v>
      </c>
      <c r="AO39" s="9" t="s">
        <v>217</v>
      </c>
      <c r="AP39" s="9">
        <v>0</v>
      </c>
      <c r="AQ39" s="9">
        <v>4</v>
      </c>
    </row>
    <row r="40" spans="2:43" ht="15" x14ac:dyDescent="0.25">
      <c r="B40" s="7" t="str">
        <f t="shared" si="0"/>
        <v>No</v>
      </c>
      <c r="C40" s="7" t="s">
        <v>237</v>
      </c>
      <c r="D40" s="7">
        <v>10001</v>
      </c>
      <c r="E40" s="7">
        <v>0</v>
      </c>
      <c r="F40" s="7" t="str">
        <f>IF(HRDataset_v14[[#This Row],[MarriedID]]=0,"Not married","Married")</f>
        <v>Not married</v>
      </c>
      <c r="G40" s="7">
        <v>0</v>
      </c>
      <c r="H40" s="7">
        <v>1</v>
      </c>
      <c r="I40" s="7" t="str">
        <f>IF(HRDataset_v14[[#This Row],[GenderID]]=0,"Female","Male")</f>
        <v>Male</v>
      </c>
      <c r="J40" s="7">
        <v>1</v>
      </c>
      <c r="K40" s="7">
        <v>5</v>
      </c>
      <c r="L40" s="7">
        <v>4</v>
      </c>
      <c r="M40" s="7">
        <v>0</v>
      </c>
      <c r="N40" s="7">
        <v>72640</v>
      </c>
      <c r="O40" s="7">
        <v>0</v>
      </c>
      <c r="P40" s="7">
        <v>18</v>
      </c>
      <c r="Q40" s="7" t="s">
        <v>196</v>
      </c>
      <c r="R40" s="7" t="s">
        <v>38</v>
      </c>
      <c r="S40" s="7">
        <v>2169</v>
      </c>
      <c r="T40" s="8">
        <v>30537</v>
      </c>
      <c r="U40" s="7">
        <f t="shared" ca="1" si="1"/>
        <v>41</v>
      </c>
      <c r="V40" s="7" t="s">
        <v>39</v>
      </c>
      <c r="W40" s="7" t="str">
        <f t="shared" ca="1" si="2"/>
        <v>40-49</v>
      </c>
      <c r="X40" s="7" t="s">
        <v>40</v>
      </c>
      <c r="Y40" s="7" t="s">
        <v>41</v>
      </c>
      <c r="Z40" s="7" t="s">
        <v>42</v>
      </c>
      <c r="AA40" s="7" t="s">
        <v>43</v>
      </c>
      <c r="AB40" s="7" t="s">
        <v>238</v>
      </c>
      <c r="AC40" s="7" t="s">
        <v>45</v>
      </c>
      <c r="AD40" s="7" t="s">
        <v>46</v>
      </c>
      <c r="AE40" s="7" t="s">
        <v>47</v>
      </c>
      <c r="AF40" s="7" t="s">
        <v>48</v>
      </c>
      <c r="AG40" s="7" t="s">
        <v>199</v>
      </c>
      <c r="AH40" s="7">
        <v>2</v>
      </c>
      <c r="AI40" s="7" t="s">
        <v>63</v>
      </c>
      <c r="AJ40" s="7" t="s">
        <v>51</v>
      </c>
      <c r="AK40" s="7" t="str">
        <f t="shared" si="3"/>
        <v>High</v>
      </c>
      <c r="AL40" s="7" t="s">
        <v>87</v>
      </c>
      <c r="AM40" s="7">
        <v>3</v>
      </c>
      <c r="AN40" s="7">
        <v>0</v>
      </c>
      <c r="AO40" s="7" t="s">
        <v>239</v>
      </c>
      <c r="AP40" s="7">
        <v>0</v>
      </c>
      <c r="AQ40" s="7">
        <v>14</v>
      </c>
    </row>
    <row r="41" spans="2:43" ht="15" x14ac:dyDescent="0.25">
      <c r="B41" s="7" t="str">
        <f t="shared" si="0"/>
        <v>No</v>
      </c>
      <c r="C41" s="9" t="s">
        <v>240</v>
      </c>
      <c r="D41" s="9">
        <v>10085</v>
      </c>
      <c r="E41" s="9">
        <v>0</v>
      </c>
      <c r="F41" s="9" t="str">
        <f>IF(HRDataset_v14[[#This Row],[MarriedID]]=0,"Not married","Married")</f>
        <v>Not married</v>
      </c>
      <c r="G41" s="9">
        <v>0</v>
      </c>
      <c r="H41" s="9">
        <v>0</v>
      </c>
      <c r="I41" s="9" t="str">
        <f>IF(HRDataset_v14[[#This Row],[GenderID]]=0,"Female","Male")</f>
        <v>Female</v>
      </c>
      <c r="J41" s="9">
        <v>1</v>
      </c>
      <c r="K41" s="9">
        <v>4</v>
      </c>
      <c r="L41" s="9">
        <v>3</v>
      </c>
      <c r="M41" s="9">
        <v>0</v>
      </c>
      <c r="N41" s="9">
        <v>93396</v>
      </c>
      <c r="O41" s="9">
        <v>0</v>
      </c>
      <c r="P41" s="9">
        <v>24</v>
      </c>
      <c r="Q41" s="9" t="s">
        <v>94</v>
      </c>
      <c r="R41" s="9" t="s">
        <v>38</v>
      </c>
      <c r="S41" s="9">
        <v>2132</v>
      </c>
      <c r="T41" s="10">
        <v>31872</v>
      </c>
      <c r="U41" s="7">
        <f t="shared" ca="1" si="1"/>
        <v>37</v>
      </c>
      <c r="V41" s="9" t="s">
        <v>69</v>
      </c>
      <c r="W41" s="7" t="str">
        <f t="shared" ca="1" si="2"/>
        <v>30-39</v>
      </c>
      <c r="X41" s="9" t="s">
        <v>40</v>
      </c>
      <c r="Y41" s="9" t="s">
        <v>41</v>
      </c>
      <c r="Z41" s="9" t="s">
        <v>42</v>
      </c>
      <c r="AA41" s="9" t="s">
        <v>43</v>
      </c>
      <c r="AB41" s="9" t="s">
        <v>216</v>
      </c>
      <c r="AC41" s="9" t="s">
        <v>45</v>
      </c>
      <c r="AD41" s="9" t="s">
        <v>46</v>
      </c>
      <c r="AE41" s="9" t="s">
        <v>47</v>
      </c>
      <c r="AF41" s="9" t="s">
        <v>96</v>
      </c>
      <c r="AG41" s="9" t="s">
        <v>97</v>
      </c>
      <c r="AH41" s="9">
        <v>10</v>
      </c>
      <c r="AI41" s="9" t="s">
        <v>63</v>
      </c>
      <c r="AJ41" s="9" t="s">
        <v>64</v>
      </c>
      <c r="AK41" s="7" t="str">
        <f t="shared" si="3"/>
        <v>High</v>
      </c>
      <c r="AL41" s="9" t="s">
        <v>65</v>
      </c>
      <c r="AM41" s="9">
        <v>4</v>
      </c>
      <c r="AN41" s="9">
        <v>6</v>
      </c>
      <c r="AO41" s="9" t="s">
        <v>241</v>
      </c>
      <c r="AP41" s="9">
        <v>0</v>
      </c>
      <c r="AQ41" s="9">
        <v>3</v>
      </c>
    </row>
    <row r="42" spans="2:43" ht="15" x14ac:dyDescent="0.25">
      <c r="B42" s="7" t="str">
        <f t="shared" si="0"/>
        <v>No</v>
      </c>
      <c r="C42" s="7" t="s">
        <v>242</v>
      </c>
      <c r="D42" s="7">
        <v>10115</v>
      </c>
      <c r="E42" s="7">
        <v>0</v>
      </c>
      <c r="F42" s="7" t="str">
        <f>IF(HRDataset_v14[[#This Row],[MarriedID]]=0,"Not married","Married")</f>
        <v>Not married</v>
      </c>
      <c r="G42" s="7">
        <v>0</v>
      </c>
      <c r="H42" s="7">
        <v>1</v>
      </c>
      <c r="I42" s="7" t="str">
        <f>IF(HRDataset_v14[[#This Row],[GenderID]]=0,"Female","Male")</f>
        <v>Male</v>
      </c>
      <c r="J42" s="7">
        <v>1</v>
      </c>
      <c r="K42" s="7">
        <v>5</v>
      </c>
      <c r="L42" s="7">
        <v>3</v>
      </c>
      <c r="M42" s="7">
        <v>0</v>
      </c>
      <c r="N42" s="7">
        <v>52846</v>
      </c>
      <c r="O42" s="7">
        <v>0</v>
      </c>
      <c r="P42" s="7">
        <v>19</v>
      </c>
      <c r="Q42" s="7" t="s">
        <v>37</v>
      </c>
      <c r="R42" s="7" t="s">
        <v>38</v>
      </c>
      <c r="S42" s="7">
        <v>1701</v>
      </c>
      <c r="T42" s="8">
        <v>30349</v>
      </c>
      <c r="U42" s="7">
        <f t="shared" ca="1" si="1"/>
        <v>41</v>
      </c>
      <c r="V42" s="7" t="s">
        <v>39</v>
      </c>
      <c r="W42" s="7" t="str">
        <f t="shared" ca="1" si="2"/>
        <v>40-49</v>
      </c>
      <c r="X42" s="7" t="s">
        <v>40</v>
      </c>
      <c r="Y42" s="7" t="s">
        <v>41</v>
      </c>
      <c r="Z42" s="7" t="s">
        <v>42</v>
      </c>
      <c r="AA42" s="7" t="s">
        <v>107</v>
      </c>
      <c r="AB42" s="7" t="s">
        <v>243</v>
      </c>
      <c r="AC42" s="7" t="s">
        <v>45</v>
      </c>
      <c r="AD42" s="7" t="s">
        <v>46</v>
      </c>
      <c r="AE42" s="7" t="s">
        <v>47</v>
      </c>
      <c r="AF42" s="7" t="s">
        <v>48</v>
      </c>
      <c r="AG42" s="7" t="s">
        <v>138</v>
      </c>
      <c r="AH42" s="7">
        <v>18</v>
      </c>
      <c r="AI42" s="7" t="s">
        <v>50</v>
      </c>
      <c r="AJ42" s="7" t="s">
        <v>64</v>
      </c>
      <c r="AK42" s="7" t="str">
        <f t="shared" si="3"/>
        <v>High</v>
      </c>
      <c r="AL42" s="7" t="s">
        <v>244</v>
      </c>
      <c r="AM42" s="7">
        <v>3</v>
      </c>
      <c r="AN42" s="7">
        <v>0</v>
      </c>
      <c r="AO42" s="7" t="s">
        <v>213</v>
      </c>
      <c r="AP42" s="7">
        <v>0</v>
      </c>
      <c r="AQ42" s="7">
        <v>14</v>
      </c>
    </row>
    <row r="43" spans="2:43" ht="15" x14ac:dyDescent="0.25">
      <c r="B43" s="7" t="str">
        <f t="shared" si="0"/>
        <v>No</v>
      </c>
      <c r="C43" s="9" t="s">
        <v>245</v>
      </c>
      <c r="D43" s="9">
        <v>10082</v>
      </c>
      <c r="E43" s="9">
        <v>0</v>
      </c>
      <c r="F43" s="9" t="str">
        <f>IF(HRDataset_v14[[#This Row],[MarriedID]]=0,"Not married","Married")</f>
        <v>Not married</v>
      </c>
      <c r="G43" s="9">
        <v>0</v>
      </c>
      <c r="H43" s="9">
        <v>0</v>
      </c>
      <c r="I43" s="9" t="str">
        <f>IF(HRDataset_v14[[#This Row],[GenderID]]=0,"Female","Male")</f>
        <v>Female</v>
      </c>
      <c r="J43" s="9">
        <v>2</v>
      </c>
      <c r="K43" s="9">
        <v>3</v>
      </c>
      <c r="L43" s="9">
        <v>3</v>
      </c>
      <c r="M43" s="9">
        <v>0</v>
      </c>
      <c r="N43" s="9">
        <v>100031</v>
      </c>
      <c r="O43" s="9">
        <v>0</v>
      </c>
      <c r="P43" s="9">
        <v>27</v>
      </c>
      <c r="Q43" s="9" t="s">
        <v>55</v>
      </c>
      <c r="R43" s="9" t="s">
        <v>38</v>
      </c>
      <c r="S43" s="9">
        <v>1886</v>
      </c>
      <c r="T43" s="10">
        <v>31569</v>
      </c>
      <c r="U43" s="7">
        <f t="shared" ca="1" si="1"/>
        <v>38</v>
      </c>
      <c r="V43" s="9" t="s">
        <v>69</v>
      </c>
      <c r="W43" s="7" t="str">
        <f t="shared" ca="1" si="2"/>
        <v>30-39</v>
      </c>
      <c r="X43" s="9" t="s">
        <v>40</v>
      </c>
      <c r="Y43" s="9" t="s">
        <v>41</v>
      </c>
      <c r="Z43" s="9" t="s">
        <v>42</v>
      </c>
      <c r="AA43" s="9" t="s">
        <v>107</v>
      </c>
      <c r="AB43" s="9" t="s">
        <v>246</v>
      </c>
      <c r="AC43" s="9" t="s">
        <v>45</v>
      </c>
      <c r="AD43" s="9" t="s">
        <v>46</v>
      </c>
      <c r="AE43" s="9" t="s">
        <v>47</v>
      </c>
      <c r="AF43" s="9" t="s">
        <v>61</v>
      </c>
      <c r="AG43" s="9" t="s">
        <v>62</v>
      </c>
      <c r="AH43" s="9">
        <v>4</v>
      </c>
      <c r="AI43" s="9" t="s">
        <v>50</v>
      </c>
      <c r="AJ43" s="9" t="s">
        <v>64</v>
      </c>
      <c r="AK43" s="7" t="str">
        <f t="shared" si="3"/>
        <v>High</v>
      </c>
      <c r="AL43" s="9" t="s">
        <v>87</v>
      </c>
      <c r="AM43" s="9">
        <v>5</v>
      </c>
      <c r="AN43" s="9">
        <v>6</v>
      </c>
      <c r="AO43" s="9" t="s">
        <v>117</v>
      </c>
      <c r="AP43" s="9">
        <v>0</v>
      </c>
      <c r="AQ43" s="9">
        <v>7</v>
      </c>
    </row>
    <row r="44" spans="2:43" ht="15" x14ac:dyDescent="0.25">
      <c r="B44" s="7" t="str">
        <f t="shared" si="0"/>
        <v>No</v>
      </c>
      <c r="C44" s="7" t="s">
        <v>247</v>
      </c>
      <c r="D44" s="7">
        <v>10040</v>
      </c>
      <c r="E44" s="7">
        <v>0</v>
      </c>
      <c r="F44" s="7" t="str">
        <f>IF(HRDataset_v14[[#This Row],[MarriedID]]=0,"Not married","Married")</f>
        <v>Not married</v>
      </c>
      <c r="G44" s="7">
        <v>0</v>
      </c>
      <c r="H44" s="7">
        <v>0</v>
      </c>
      <c r="I44" s="7" t="str">
        <f>IF(HRDataset_v14[[#This Row],[GenderID]]=0,"Female","Male")</f>
        <v>Female</v>
      </c>
      <c r="J44" s="7">
        <v>1</v>
      </c>
      <c r="K44" s="7">
        <v>6</v>
      </c>
      <c r="L44" s="7">
        <v>3</v>
      </c>
      <c r="M44" s="7">
        <v>0</v>
      </c>
      <c r="N44" s="7">
        <v>71860</v>
      </c>
      <c r="O44" s="7">
        <v>0</v>
      </c>
      <c r="P44" s="7">
        <v>3</v>
      </c>
      <c r="Q44" s="7" t="s">
        <v>219</v>
      </c>
      <c r="R44" s="7" t="s">
        <v>248</v>
      </c>
      <c r="S44" s="7">
        <v>5664</v>
      </c>
      <c r="T44" s="8">
        <v>23146</v>
      </c>
      <c r="U44" s="7">
        <f t="shared" ca="1" si="1"/>
        <v>61</v>
      </c>
      <c r="V44" s="7" t="s">
        <v>69</v>
      </c>
      <c r="W44" s="7" t="str">
        <f t="shared" ca="1" si="2"/>
        <v>60+</v>
      </c>
      <c r="X44" s="7" t="s">
        <v>40</v>
      </c>
      <c r="Y44" s="7" t="s">
        <v>41</v>
      </c>
      <c r="Z44" s="7" t="s">
        <v>42</v>
      </c>
      <c r="AA44" s="7" t="s">
        <v>43</v>
      </c>
      <c r="AB44" s="7" t="s">
        <v>249</v>
      </c>
      <c r="AC44" s="7" t="s">
        <v>45</v>
      </c>
      <c r="AD44" s="7" t="s">
        <v>46</v>
      </c>
      <c r="AE44" s="7" t="s">
        <v>47</v>
      </c>
      <c r="AF44" s="7" t="s">
        <v>223</v>
      </c>
      <c r="AG44" s="7" t="s">
        <v>224</v>
      </c>
      <c r="AH44" s="7">
        <v>17</v>
      </c>
      <c r="AI44" s="7" t="s">
        <v>63</v>
      </c>
      <c r="AJ44" s="7" t="s">
        <v>64</v>
      </c>
      <c r="AK44" s="7" t="str">
        <f t="shared" si="3"/>
        <v>High</v>
      </c>
      <c r="AL44" s="7" t="s">
        <v>87</v>
      </c>
      <c r="AM44" s="7">
        <v>5</v>
      </c>
      <c r="AN44" s="7">
        <v>0</v>
      </c>
      <c r="AO44" s="7" t="s">
        <v>217</v>
      </c>
      <c r="AP44" s="7">
        <v>0</v>
      </c>
      <c r="AQ44" s="7">
        <v>7</v>
      </c>
    </row>
    <row r="45" spans="2:43" ht="15" x14ac:dyDescent="0.25">
      <c r="B45" s="7" t="str">
        <f t="shared" si="0"/>
        <v>No</v>
      </c>
      <c r="C45" s="9" t="s">
        <v>250</v>
      </c>
      <c r="D45" s="9">
        <v>10067</v>
      </c>
      <c r="E45" s="9">
        <v>0</v>
      </c>
      <c r="F45" s="9" t="str">
        <f>IF(HRDataset_v14[[#This Row],[MarriedID]]=0,"Not married","Married")</f>
        <v>Not married</v>
      </c>
      <c r="G45" s="9">
        <v>0</v>
      </c>
      <c r="H45" s="9">
        <v>0</v>
      </c>
      <c r="I45" s="9" t="str">
        <f>IF(HRDataset_v14[[#This Row],[GenderID]]=0,"Female","Male")</f>
        <v>Female</v>
      </c>
      <c r="J45" s="9">
        <v>1</v>
      </c>
      <c r="K45" s="9">
        <v>5</v>
      </c>
      <c r="L45" s="9">
        <v>3</v>
      </c>
      <c r="M45" s="9">
        <v>0</v>
      </c>
      <c r="N45" s="9">
        <v>61656</v>
      </c>
      <c r="O45" s="9">
        <v>0</v>
      </c>
      <c r="P45" s="9">
        <v>19</v>
      </c>
      <c r="Q45" s="9" t="s">
        <v>37</v>
      </c>
      <c r="R45" s="9" t="s">
        <v>38</v>
      </c>
      <c r="S45" s="9">
        <v>2763</v>
      </c>
      <c r="T45" s="10">
        <v>18630</v>
      </c>
      <c r="U45" s="7">
        <f t="shared" ca="1" si="1"/>
        <v>73</v>
      </c>
      <c r="V45" s="9" t="s">
        <v>69</v>
      </c>
      <c r="W45" s="7" t="str">
        <f t="shared" ca="1" si="2"/>
        <v>60+</v>
      </c>
      <c r="X45" s="9" t="s">
        <v>40</v>
      </c>
      <c r="Y45" s="9" t="s">
        <v>41</v>
      </c>
      <c r="Z45" s="9" t="s">
        <v>42</v>
      </c>
      <c r="AA45" s="9" t="s">
        <v>43</v>
      </c>
      <c r="AB45" s="9" t="s">
        <v>211</v>
      </c>
      <c r="AC45" s="9" t="s">
        <v>45</v>
      </c>
      <c r="AD45" s="9" t="s">
        <v>46</v>
      </c>
      <c r="AE45" s="9" t="s">
        <v>47</v>
      </c>
      <c r="AF45" s="9" t="s">
        <v>48</v>
      </c>
      <c r="AG45" s="9" t="s">
        <v>49</v>
      </c>
      <c r="AH45" s="9">
        <v>22</v>
      </c>
      <c r="AI45" s="9" t="s">
        <v>86</v>
      </c>
      <c r="AJ45" s="9" t="s">
        <v>64</v>
      </c>
      <c r="AK45" s="7" t="str">
        <f t="shared" si="3"/>
        <v>High</v>
      </c>
      <c r="AL45" s="9" t="s">
        <v>87</v>
      </c>
      <c r="AM45" s="9">
        <v>4</v>
      </c>
      <c r="AN45" s="9">
        <v>0</v>
      </c>
      <c r="AO45" s="9" t="s">
        <v>251</v>
      </c>
      <c r="AP45" s="9">
        <v>0</v>
      </c>
      <c r="AQ45" s="9">
        <v>11</v>
      </c>
    </row>
    <row r="46" spans="2:43" ht="15" x14ac:dyDescent="0.25">
      <c r="B46" s="7" t="str">
        <f t="shared" si="0"/>
        <v>No</v>
      </c>
      <c r="C46" s="7" t="s">
        <v>252</v>
      </c>
      <c r="D46" s="7">
        <v>10108</v>
      </c>
      <c r="E46" s="7">
        <v>1</v>
      </c>
      <c r="F46" s="7" t="str">
        <f>IF(HRDataset_v14[[#This Row],[MarriedID]]=0,"Not married","Married")</f>
        <v>Married</v>
      </c>
      <c r="G46" s="7">
        <v>1</v>
      </c>
      <c r="H46" s="7">
        <v>1</v>
      </c>
      <c r="I46" s="7" t="str">
        <f>IF(HRDataset_v14[[#This Row],[GenderID]]=0,"Female","Male")</f>
        <v>Male</v>
      </c>
      <c r="J46" s="7">
        <v>1</v>
      </c>
      <c r="K46" s="7">
        <v>3</v>
      </c>
      <c r="L46" s="7">
        <v>3</v>
      </c>
      <c r="M46" s="7">
        <v>0</v>
      </c>
      <c r="N46" s="7">
        <v>110929</v>
      </c>
      <c r="O46" s="7">
        <v>0</v>
      </c>
      <c r="P46" s="7">
        <v>5</v>
      </c>
      <c r="Q46" s="7" t="s">
        <v>253</v>
      </c>
      <c r="R46" s="7" t="s">
        <v>38</v>
      </c>
      <c r="S46" s="7">
        <v>2045</v>
      </c>
      <c r="T46" s="8">
        <v>26338</v>
      </c>
      <c r="U46" s="7">
        <f t="shared" ca="1" si="1"/>
        <v>52</v>
      </c>
      <c r="V46" s="7" t="s">
        <v>39</v>
      </c>
      <c r="W46" s="7" t="str">
        <f t="shared" ca="1" si="2"/>
        <v>50-59</v>
      </c>
      <c r="X46" s="7" t="s">
        <v>56</v>
      </c>
      <c r="Y46" s="7" t="s">
        <v>41</v>
      </c>
      <c r="Z46" s="7" t="s">
        <v>42</v>
      </c>
      <c r="AA46" s="7" t="s">
        <v>43</v>
      </c>
      <c r="AB46" s="7" t="s">
        <v>83</v>
      </c>
      <c r="AC46" s="7" t="s">
        <v>45</v>
      </c>
      <c r="AD46" s="7" t="s">
        <v>46</v>
      </c>
      <c r="AE46" s="7" t="s">
        <v>47</v>
      </c>
      <c r="AF46" s="7" t="s">
        <v>61</v>
      </c>
      <c r="AG46" s="7" t="s">
        <v>235</v>
      </c>
      <c r="AH46" s="7">
        <v>5</v>
      </c>
      <c r="AI46" s="7" t="s">
        <v>63</v>
      </c>
      <c r="AJ46" s="7" t="s">
        <v>64</v>
      </c>
      <c r="AK46" s="7" t="str">
        <f t="shared" si="3"/>
        <v>High</v>
      </c>
      <c r="AL46" s="7" t="s">
        <v>162</v>
      </c>
      <c r="AM46" s="7">
        <v>5</v>
      </c>
      <c r="AN46" s="7">
        <v>7</v>
      </c>
      <c r="AO46" s="7" t="s">
        <v>209</v>
      </c>
      <c r="AP46" s="7">
        <v>0</v>
      </c>
      <c r="AQ46" s="7">
        <v>8</v>
      </c>
    </row>
    <row r="47" spans="2:43" ht="15" x14ac:dyDescent="0.25">
      <c r="B47" s="7" t="str">
        <f t="shared" si="0"/>
        <v>No</v>
      </c>
      <c r="C47" s="9" t="s">
        <v>254</v>
      </c>
      <c r="D47" s="9">
        <v>10210</v>
      </c>
      <c r="E47" s="9">
        <v>0</v>
      </c>
      <c r="F47" s="9" t="str">
        <f>IF(HRDataset_v14[[#This Row],[MarriedID]]=0,"Not married","Married")</f>
        <v>Not married</v>
      </c>
      <c r="G47" s="9">
        <v>0</v>
      </c>
      <c r="H47" s="9">
        <v>0</v>
      </c>
      <c r="I47" s="9" t="str">
        <f>IF(HRDataset_v14[[#This Row],[GenderID]]=0,"Female","Male")</f>
        <v>Female</v>
      </c>
      <c r="J47" s="9">
        <v>1</v>
      </c>
      <c r="K47" s="9">
        <v>5</v>
      </c>
      <c r="L47" s="9">
        <v>3</v>
      </c>
      <c r="M47" s="9">
        <v>0</v>
      </c>
      <c r="N47" s="9">
        <v>54237</v>
      </c>
      <c r="O47" s="9">
        <v>0</v>
      </c>
      <c r="P47" s="9">
        <v>19</v>
      </c>
      <c r="Q47" s="9" t="s">
        <v>37</v>
      </c>
      <c r="R47" s="9" t="s">
        <v>38</v>
      </c>
      <c r="S47" s="9">
        <v>2170</v>
      </c>
      <c r="T47" s="10">
        <v>28898</v>
      </c>
      <c r="U47" s="7">
        <f t="shared" ca="1" si="1"/>
        <v>45</v>
      </c>
      <c r="V47" s="9" t="s">
        <v>69</v>
      </c>
      <c r="W47" s="7" t="str">
        <f t="shared" ca="1" si="2"/>
        <v>40-49</v>
      </c>
      <c r="X47" s="9" t="s">
        <v>40</v>
      </c>
      <c r="Y47" s="9" t="s">
        <v>41</v>
      </c>
      <c r="Z47" s="9" t="s">
        <v>42</v>
      </c>
      <c r="AA47" s="9" t="s">
        <v>43</v>
      </c>
      <c r="AB47" s="9" t="s">
        <v>255</v>
      </c>
      <c r="AC47" s="9" t="s">
        <v>45</v>
      </c>
      <c r="AD47" s="9" t="s">
        <v>46</v>
      </c>
      <c r="AE47" s="9" t="s">
        <v>47</v>
      </c>
      <c r="AF47" s="9" t="s">
        <v>48</v>
      </c>
      <c r="AG47" s="9" t="s">
        <v>77</v>
      </c>
      <c r="AH47" s="9">
        <v>16</v>
      </c>
      <c r="AI47" s="9" t="s">
        <v>63</v>
      </c>
      <c r="AJ47" s="9" t="s">
        <v>64</v>
      </c>
      <c r="AK47" s="7" t="str">
        <f t="shared" si="3"/>
        <v>High</v>
      </c>
      <c r="AL47" s="9" t="s">
        <v>256</v>
      </c>
      <c r="AM47" s="9">
        <v>4</v>
      </c>
      <c r="AN47" s="9">
        <v>0</v>
      </c>
      <c r="AO47" s="9" t="s">
        <v>257</v>
      </c>
      <c r="AP47" s="9">
        <v>0</v>
      </c>
      <c r="AQ47" s="9">
        <v>11</v>
      </c>
    </row>
    <row r="48" spans="2:43" ht="15" x14ac:dyDescent="0.25">
      <c r="B48" s="7" t="str">
        <f t="shared" si="0"/>
        <v>No</v>
      </c>
      <c r="C48" s="7" t="s">
        <v>258</v>
      </c>
      <c r="D48" s="7">
        <v>10154</v>
      </c>
      <c r="E48" s="7">
        <v>0</v>
      </c>
      <c r="F48" s="7" t="str">
        <f>IF(HRDataset_v14[[#This Row],[MarriedID]]=0,"Not married","Married")</f>
        <v>Not married</v>
      </c>
      <c r="G48" s="7">
        <v>0</v>
      </c>
      <c r="H48" s="7">
        <v>1</v>
      </c>
      <c r="I48" s="7" t="str">
        <f>IF(HRDataset_v14[[#This Row],[GenderID]]=0,"Female","Male")</f>
        <v>Male</v>
      </c>
      <c r="J48" s="7">
        <v>1</v>
      </c>
      <c r="K48" s="7">
        <v>5</v>
      </c>
      <c r="L48" s="7">
        <v>3</v>
      </c>
      <c r="M48" s="7">
        <v>0</v>
      </c>
      <c r="N48" s="7">
        <v>60380</v>
      </c>
      <c r="O48" s="7">
        <v>0</v>
      </c>
      <c r="P48" s="7">
        <v>19</v>
      </c>
      <c r="Q48" s="7" t="s">
        <v>37</v>
      </c>
      <c r="R48" s="7" t="s">
        <v>38</v>
      </c>
      <c r="S48" s="7">
        <v>1845</v>
      </c>
      <c r="T48" s="8">
        <v>30552</v>
      </c>
      <c r="U48" s="7">
        <f t="shared" ca="1" si="1"/>
        <v>41</v>
      </c>
      <c r="V48" s="7" t="s">
        <v>39</v>
      </c>
      <c r="W48" s="7" t="str">
        <f t="shared" ca="1" si="2"/>
        <v>40-49</v>
      </c>
      <c r="X48" s="7" t="s">
        <v>40</v>
      </c>
      <c r="Y48" s="7" t="s">
        <v>41</v>
      </c>
      <c r="Z48" s="7" t="s">
        <v>42</v>
      </c>
      <c r="AA48" s="7" t="s">
        <v>43</v>
      </c>
      <c r="AB48" s="7" t="s">
        <v>166</v>
      </c>
      <c r="AC48" s="7" t="s">
        <v>45</v>
      </c>
      <c r="AD48" s="7" t="s">
        <v>46</v>
      </c>
      <c r="AE48" s="7" t="s">
        <v>47</v>
      </c>
      <c r="AF48" s="7" t="s">
        <v>48</v>
      </c>
      <c r="AG48" s="7" t="s">
        <v>85</v>
      </c>
      <c r="AH48" s="7"/>
      <c r="AI48" s="7" t="s">
        <v>50</v>
      </c>
      <c r="AJ48" s="7" t="s">
        <v>64</v>
      </c>
      <c r="AK48" s="7" t="str">
        <f t="shared" si="3"/>
        <v>High</v>
      </c>
      <c r="AL48" s="7" t="s">
        <v>259</v>
      </c>
      <c r="AM48" s="7">
        <v>5</v>
      </c>
      <c r="AN48" s="7">
        <v>0</v>
      </c>
      <c r="AO48" s="7" t="s">
        <v>153</v>
      </c>
      <c r="AP48" s="7">
        <v>0</v>
      </c>
      <c r="AQ48" s="7">
        <v>4</v>
      </c>
    </row>
    <row r="49" spans="2:43" ht="15" x14ac:dyDescent="0.25">
      <c r="B49" s="7" t="str">
        <f t="shared" si="0"/>
        <v>No</v>
      </c>
      <c r="C49" s="9" t="s">
        <v>260</v>
      </c>
      <c r="D49" s="9">
        <v>10200</v>
      </c>
      <c r="E49" s="9">
        <v>0</v>
      </c>
      <c r="F49" s="9" t="str">
        <f>IF(HRDataset_v14[[#This Row],[MarriedID]]=0,"Not married","Married")</f>
        <v>Not married</v>
      </c>
      <c r="G49" s="9">
        <v>0</v>
      </c>
      <c r="H49" s="9">
        <v>1</v>
      </c>
      <c r="I49" s="9" t="str">
        <f>IF(HRDataset_v14[[#This Row],[GenderID]]=0,"Female","Male")</f>
        <v>Male</v>
      </c>
      <c r="J49" s="9">
        <v>1</v>
      </c>
      <c r="K49" s="9">
        <v>6</v>
      </c>
      <c r="L49" s="9">
        <v>3</v>
      </c>
      <c r="M49" s="9">
        <v>0</v>
      </c>
      <c r="N49" s="9">
        <v>66808</v>
      </c>
      <c r="O49" s="9">
        <v>0</v>
      </c>
      <c r="P49" s="9">
        <v>3</v>
      </c>
      <c r="Q49" s="9" t="s">
        <v>219</v>
      </c>
      <c r="R49" s="9" t="s">
        <v>133</v>
      </c>
      <c r="S49" s="9">
        <v>78207</v>
      </c>
      <c r="T49" s="10">
        <v>25730</v>
      </c>
      <c r="U49" s="7">
        <f t="shared" ca="1" si="1"/>
        <v>54</v>
      </c>
      <c r="V49" s="9" t="s">
        <v>39</v>
      </c>
      <c r="W49" s="7" t="str">
        <f t="shared" ca="1" si="2"/>
        <v>50-59</v>
      </c>
      <c r="X49" s="9" t="s">
        <v>40</v>
      </c>
      <c r="Y49" s="9" t="s">
        <v>155</v>
      </c>
      <c r="Z49" s="9" t="s">
        <v>42</v>
      </c>
      <c r="AA49" s="9" t="s">
        <v>107</v>
      </c>
      <c r="AB49" s="9" t="s">
        <v>261</v>
      </c>
      <c r="AC49" s="9" t="s">
        <v>45</v>
      </c>
      <c r="AD49" s="9" t="s">
        <v>46</v>
      </c>
      <c r="AE49" s="9" t="s">
        <v>47</v>
      </c>
      <c r="AF49" s="9" t="s">
        <v>223</v>
      </c>
      <c r="AG49" s="9" t="s">
        <v>262</v>
      </c>
      <c r="AH49" s="9">
        <v>21</v>
      </c>
      <c r="AI49" s="9" t="s">
        <v>104</v>
      </c>
      <c r="AJ49" s="9" t="s">
        <v>64</v>
      </c>
      <c r="AK49" s="7" t="str">
        <f t="shared" si="3"/>
        <v>High</v>
      </c>
      <c r="AL49" s="9" t="s">
        <v>263</v>
      </c>
      <c r="AM49" s="9">
        <v>5</v>
      </c>
      <c r="AN49" s="9">
        <v>0</v>
      </c>
      <c r="AO49" s="9" t="s">
        <v>264</v>
      </c>
      <c r="AP49" s="9">
        <v>0</v>
      </c>
      <c r="AQ49" s="9">
        <v>17</v>
      </c>
    </row>
    <row r="50" spans="2:43" ht="15" x14ac:dyDescent="0.25">
      <c r="B50" s="7" t="str">
        <f t="shared" si="0"/>
        <v>Yes</v>
      </c>
      <c r="C50" s="7" t="s">
        <v>265</v>
      </c>
      <c r="D50" s="7">
        <v>10240</v>
      </c>
      <c r="E50" s="7">
        <v>0</v>
      </c>
      <c r="F50" s="7" t="str">
        <f>IF(HRDataset_v14[[#This Row],[MarriedID]]=0,"Not married","Married")</f>
        <v>Not married</v>
      </c>
      <c r="G50" s="7">
        <v>0</v>
      </c>
      <c r="H50" s="7">
        <v>0</v>
      </c>
      <c r="I50" s="7" t="str">
        <f>IF(HRDataset_v14[[#This Row],[GenderID]]=0,"Female","Male")</f>
        <v>Female</v>
      </c>
      <c r="J50" s="7">
        <v>5</v>
      </c>
      <c r="K50" s="7">
        <v>5</v>
      </c>
      <c r="L50" s="7">
        <v>3</v>
      </c>
      <c r="M50" s="7">
        <v>0</v>
      </c>
      <c r="N50" s="7">
        <v>64786</v>
      </c>
      <c r="O50" s="7">
        <v>1</v>
      </c>
      <c r="P50" s="7">
        <v>19</v>
      </c>
      <c r="Q50" s="7" t="s">
        <v>37</v>
      </c>
      <c r="R50" s="7" t="s">
        <v>38</v>
      </c>
      <c r="S50" s="7">
        <v>1775</v>
      </c>
      <c r="T50" s="8">
        <v>30555</v>
      </c>
      <c r="U50" s="7">
        <f t="shared" ca="1" si="1"/>
        <v>41</v>
      </c>
      <c r="V50" s="7" t="s">
        <v>69</v>
      </c>
      <c r="W50" s="7" t="str">
        <f t="shared" ca="1" si="2"/>
        <v>40-49</v>
      </c>
      <c r="X50" s="7" t="s">
        <v>40</v>
      </c>
      <c r="Y50" s="7" t="s">
        <v>41</v>
      </c>
      <c r="Z50" s="7" t="s">
        <v>42</v>
      </c>
      <c r="AA50" s="7" t="s">
        <v>43</v>
      </c>
      <c r="AB50" s="7" t="s">
        <v>266</v>
      </c>
      <c r="AC50" s="7" t="s">
        <v>267</v>
      </c>
      <c r="AD50" s="7" t="s">
        <v>268</v>
      </c>
      <c r="AE50" s="7" t="s">
        <v>60</v>
      </c>
      <c r="AF50" s="7" t="s">
        <v>48</v>
      </c>
      <c r="AG50" s="7" t="s">
        <v>91</v>
      </c>
      <c r="AH50" s="7">
        <v>11</v>
      </c>
      <c r="AI50" s="7" t="s">
        <v>63</v>
      </c>
      <c r="AJ50" s="7" t="s">
        <v>64</v>
      </c>
      <c r="AK50" s="7" t="str">
        <f t="shared" si="3"/>
        <v>High</v>
      </c>
      <c r="AL50" s="7" t="s">
        <v>269</v>
      </c>
      <c r="AM50" s="7">
        <v>4</v>
      </c>
      <c r="AN50" s="7">
        <v>0</v>
      </c>
      <c r="AO50" s="7" t="s">
        <v>270</v>
      </c>
      <c r="AP50" s="7">
        <v>0</v>
      </c>
      <c r="AQ50" s="7">
        <v>3</v>
      </c>
    </row>
    <row r="51" spans="2:43" ht="15" x14ac:dyDescent="0.25">
      <c r="B51" s="7" t="str">
        <f t="shared" si="0"/>
        <v>No</v>
      </c>
      <c r="C51" s="9" t="s">
        <v>271</v>
      </c>
      <c r="D51" s="9">
        <v>10168</v>
      </c>
      <c r="E51" s="9">
        <v>0</v>
      </c>
      <c r="F51" s="9" t="str">
        <f>IF(HRDataset_v14[[#This Row],[MarriedID]]=0,"Not married","Married")</f>
        <v>Not married</v>
      </c>
      <c r="G51" s="9">
        <v>0</v>
      </c>
      <c r="H51" s="9">
        <v>0</v>
      </c>
      <c r="I51" s="9" t="str">
        <f>IF(HRDataset_v14[[#This Row],[GenderID]]=0,"Female","Male")</f>
        <v>Female</v>
      </c>
      <c r="J51" s="9">
        <v>1</v>
      </c>
      <c r="K51" s="9">
        <v>5</v>
      </c>
      <c r="L51" s="9">
        <v>3</v>
      </c>
      <c r="M51" s="9">
        <v>0</v>
      </c>
      <c r="N51" s="9">
        <v>64816</v>
      </c>
      <c r="O51" s="9">
        <v>0</v>
      </c>
      <c r="P51" s="9">
        <v>19</v>
      </c>
      <c r="Q51" s="9" t="s">
        <v>37</v>
      </c>
      <c r="R51" s="9" t="s">
        <v>38</v>
      </c>
      <c r="S51" s="9">
        <v>2044</v>
      </c>
      <c r="T51" s="10">
        <v>32294</v>
      </c>
      <c r="U51" s="7">
        <f t="shared" ca="1" si="1"/>
        <v>36</v>
      </c>
      <c r="V51" s="9" t="s">
        <v>69</v>
      </c>
      <c r="W51" s="7" t="str">
        <f t="shared" ca="1" si="2"/>
        <v>30-39</v>
      </c>
      <c r="X51" s="9" t="s">
        <v>40</v>
      </c>
      <c r="Y51" s="9" t="s">
        <v>272</v>
      </c>
      <c r="Z51" s="9" t="s">
        <v>42</v>
      </c>
      <c r="AA51" s="9" t="s">
        <v>107</v>
      </c>
      <c r="AB51" s="9" t="s">
        <v>273</v>
      </c>
      <c r="AC51" s="9" t="s">
        <v>45</v>
      </c>
      <c r="AD51" s="9" t="s">
        <v>46</v>
      </c>
      <c r="AE51" s="9" t="s">
        <v>47</v>
      </c>
      <c r="AF51" s="9" t="s">
        <v>48</v>
      </c>
      <c r="AG51" s="9" t="s">
        <v>103</v>
      </c>
      <c r="AH51" s="9">
        <v>19</v>
      </c>
      <c r="AI51" s="9" t="s">
        <v>63</v>
      </c>
      <c r="AJ51" s="9" t="s">
        <v>64</v>
      </c>
      <c r="AK51" s="7" t="str">
        <f t="shared" si="3"/>
        <v>High</v>
      </c>
      <c r="AL51" s="9" t="s">
        <v>274</v>
      </c>
      <c r="AM51" s="9">
        <v>5</v>
      </c>
      <c r="AN51" s="9">
        <v>0</v>
      </c>
      <c r="AO51" s="9" t="s">
        <v>241</v>
      </c>
      <c r="AP51" s="9">
        <v>0</v>
      </c>
      <c r="AQ51" s="9">
        <v>3</v>
      </c>
    </row>
    <row r="52" spans="2:43" ht="15" x14ac:dyDescent="0.25">
      <c r="B52" s="7" t="str">
        <f t="shared" si="0"/>
        <v>No</v>
      </c>
      <c r="C52" s="7" t="s">
        <v>275</v>
      </c>
      <c r="D52" s="7">
        <v>10220</v>
      </c>
      <c r="E52" s="7">
        <v>0</v>
      </c>
      <c r="F52" s="7" t="str">
        <f>IF(HRDataset_v14[[#This Row],[MarriedID]]=0,"Not married","Married")</f>
        <v>Not married</v>
      </c>
      <c r="G52" s="7">
        <v>0</v>
      </c>
      <c r="H52" s="7">
        <v>1</v>
      </c>
      <c r="I52" s="7" t="str">
        <f>IF(HRDataset_v14[[#This Row],[GenderID]]=0,"Female","Male")</f>
        <v>Male</v>
      </c>
      <c r="J52" s="7">
        <v>1</v>
      </c>
      <c r="K52" s="7">
        <v>3</v>
      </c>
      <c r="L52" s="7">
        <v>3</v>
      </c>
      <c r="M52" s="7">
        <v>0</v>
      </c>
      <c r="N52" s="7">
        <v>68678</v>
      </c>
      <c r="O52" s="7">
        <v>0</v>
      </c>
      <c r="P52" s="7">
        <v>14</v>
      </c>
      <c r="Q52" s="7" t="s">
        <v>114</v>
      </c>
      <c r="R52" s="7" t="s">
        <v>38</v>
      </c>
      <c r="S52" s="7">
        <v>2170</v>
      </c>
      <c r="T52" s="8">
        <v>31295</v>
      </c>
      <c r="U52" s="7">
        <f t="shared" ca="1" si="1"/>
        <v>39</v>
      </c>
      <c r="V52" s="7" t="s">
        <v>39</v>
      </c>
      <c r="W52" s="7" t="str">
        <f t="shared" ca="1" si="2"/>
        <v>30-39</v>
      </c>
      <c r="X52" s="7" t="s">
        <v>40</v>
      </c>
      <c r="Y52" s="7" t="s">
        <v>41</v>
      </c>
      <c r="Z52" s="7" t="s">
        <v>42</v>
      </c>
      <c r="AA52" s="7" t="s">
        <v>43</v>
      </c>
      <c r="AB52" s="7" t="s">
        <v>276</v>
      </c>
      <c r="AC52" s="7" t="s">
        <v>45</v>
      </c>
      <c r="AD52" s="7" t="s">
        <v>46</v>
      </c>
      <c r="AE52" s="7" t="s">
        <v>47</v>
      </c>
      <c r="AF52" s="7" t="s">
        <v>61</v>
      </c>
      <c r="AG52" s="7" t="s">
        <v>277</v>
      </c>
      <c r="AH52" s="7">
        <v>6</v>
      </c>
      <c r="AI52" s="7" t="s">
        <v>63</v>
      </c>
      <c r="AJ52" s="7" t="s">
        <v>64</v>
      </c>
      <c r="AK52" s="7" t="str">
        <f t="shared" si="3"/>
        <v>High</v>
      </c>
      <c r="AL52" s="7" t="s">
        <v>278</v>
      </c>
      <c r="AM52" s="7">
        <v>3</v>
      </c>
      <c r="AN52" s="7">
        <v>6</v>
      </c>
      <c r="AO52" s="7" t="s">
        <v>173</v>
      </c>
      <c r="AP52" s="7">
        <v>0</v>
      </c>
      <c r="AQ52" s="7">
        <v>2</v>
      </c>
    </row>
    <row r="53" spans="2:43" ht="15" x14ac:dyDescent="0.25">
      <c r="B53" s="7" t="str">
        <f t="shared" si="0"/>
        <v>Yes</v>
      </c>
      <c r="C53" s="9" t="s">
        <v>279</v>
      </c>
      <c r="D53" s="9">
        <v>10275</v>
      </c>
      <c r="E53" s="9">
        <v>1</v>
      </c>
      <c r="F53" s="9" t="str">
        <f>IF(HRDataset_v14[[#This Row],[MarriedID]]=0,"Not married","Married")</f>
        <v>Married</v>
      </c>
      <c r="G53" s="9">
        <v>1</v>
      </c>
      <c r="H53" s="9">
        <v>0</v>
      </c>
      <c r="I53" s="9" t="str">
        <f>IF(HRDataset_v14[[#This Row],[GenderID]]=0,"Female","Male")</f>
        <v>Female</v>
      </c>
      <c r="J53" s="9">
        <v>5</v>
      </c>
      <c r="K53" s="9">
        <v>5</v>
      </c>
      <c r="L53" s="9">
        <v>3</v>
      </c>
      <c r="M53" s="9">
        <v>0</v>
      </c>
      <c r="N53" s="9">
        <v>64066</v>
      </c>
      <c r="O53" s="9">
        <v>1</v>
      </c>
      <c r="P53" s="9">
        <v>20</v>
      </c>
      <c r="Q53" s="9" t="s">
        <v>68</v>
      </c>
      <c r="R53" s="9" t="s">
        <v>38</v>
      </c>
      <c r="S53" s="9">
        <v>1752</v>
      </c>
      <c r="T53" s="10">
        <v>29829</v>
      </c>
      <c r="U53" s="7">
        <f t="shared" ca="1" si="1"/>
        <v>43</v>
      </c>
      <c r="V53" s="9" t="s">
        <v>69</v>
      </c>
      <c r="W53" s="7" t="str">
        <f t="shared" ca="1" si="2"/>
        <v>40-49</v>
      </c>
      <c r="X53" s="9" t="s">
        <v>56</v>
      </c>
      <c r="Y53" s="9" t="s">
        <v>41</v>
      </c>
      <c r="Z53" s="9" t="s">
        <v>42</v>
      </c>
      <c r="AA53" s="9" t="s">
        <v>43</v>
      </c>
      <c r="AB53" s="9" t="s">
        <v>280</v>
      </c>
      <c r="AC53" s="9" t="s">
        <v>281</v>
      </c>
      <c r="AD53" s="9" t="s">
        <v>129</v>
      </c>
      <c r="AE53" s="9" t="s">
        <v>60</v>
      </c>
      <c r="AF53" s="9" t="s">
        <v>48</v>
      </c>
      <c r="AG53" s="9" t="s">
        <v>109</v>
      </c>
      <c r="AH53" s="9">
        <v>12</v>
      </c>
      <c r="AI53" s="9" t="s">
        <v>86</v>
      </c>
      <c r="AJ53" s="9" t="s">
        <v>64</v>
      </c>
      <c r="AK53" s="7" t="str">
        <f t="shared" si="3"/>
        <v>High</v>
      </c>
      <c r="AL53" s="9" t="s">
        <v>124</v>
      </c>
      <c r="AM53" s="9">
        <v>5</v>
      </c>
      <c r="AN53" s="9">
        <v>0</v>
      </c>
      <c r="AO53" s="9" t="s">
        <v>282</v>
      </c>
      <c r="AP53" s="9">
        <v>0</v>
      </c>
      <c r="AQ53" s="9">
        <v>9</v>
      </c>
    </row>
    <row r="54" spans="2:43" ht="15" x14ac:dyDescent="0.25">
      <c r="B54" s="7" t="str">
        <f t="shared" si="0"/>
        <v>Yes</v>
      </c>
      <c r="C54" s="7" t="s">
        <v>283</v>
      </c>
      <c r="D54" s="7">
        <v>10269</v>
      </c>
      <c r="E54" s="7">
        <v>1</v>
      </c>
      <c r="F54" s="7" t="str">
        <f>IF(HRDataset_v14[[#This Row],[MarriedID]]=0,"Not married","Married")</f>
        <v>Married</v>
      </c>
      <c r="G54" s="7">
        <v>1</v>
      </c>
      <c r="H54" s="7">
        <v>1</v>
      </c>
      <c r="I54" s="7" t="str">
        <f>IF(HRDataset_v14[[#This Row],[GenderID]]=0,"Female","Male")</f>
        <v>Male</v>
      </c>
      <c r="J54" s="7">
        <v>5</v>
      </c>
      <c r="K54" s="7">
        <v>5</v>
      </c>
      <c r="L54" s="7">
        <v>3</v>
      </c>
      <c r="M54" s="7">
        <v>0</v>
      </c>
      <c r="N54" s="7">
        <v>59369</v>
      </c>
      <c r="O54" s="7">
        <v>1</v>
      </c>
      <c r="P54" s="7">
        <v>20</v>
      </c>
      <c r="Q54" s="7" t="s">
        <v>68</v>
      </c>
      <c r="R54" s="7" t="s">
        <v>38</v>
      </c>
      <c r="S54" s="7">
        <v>2169</v>
      </c>
      <c r="T54" s="8">
        <v>28819</v>
      </c>
      <c r="U54" s="7">
        <f t="shared" ca="1" si="1"/>
        <v>46</v>
      </c>
      <c r="V54" s="7" t="s">
        <v>39</v>
      </c>
      <c r="W54" s="7" t="str">
        <f t="shared" ca="1" si="2"/>
        <v>40-49</v>
      </c>
      <c r="X54" s="7" t="s">
        <v>56</v>
      </c>
      <c r="Y54" s="7" t="s">
        <v>41</v>
      </c>
      <c r="Z54" s="7" t="s">
        <v>42</v>
      </c>
      <c r="AA54" s="7" t="s">
        <v>43</v>
      </c>
      <c r="AB54" s="7" t="s">
        <v>284</v>
      </c>
      <c r="AC54" s="7" t="s">
        <v>285</v>
      </c>
      <c r="AD54" s="7" t="s">
        <v>59</v>
      </c>
      <c r="AE54" s="7" t="s">
        <v>60</v>
      </c>
      <c r="AF54" s="7" t="s">
        <v>48</v>
      </c>
      <c r="AG54" s="7" t="s">
        <v>123</v>
      </c>
      <c r="AH54" s="7">
        <v>14</v>
      </c>
      <c r="AI54" s="7" t="s">
        <v>63</v>
      </c>
      <c r="AJ54" s="7" t="s">
        <v>64</v>
      </c>
      <c r="AK54" s="7" t="str">
        <f t="shared" si="3"/>
        <v>High</v>
      </c>
      <c r="AL54" s="7" t="s">
        <v>124</v>
      </c>
      <c r="AM54" s="7">
        <v>4</v>
      </c>
      <c r="AN54" s="7">
        <v>0</v>
      </c>
      <c r="AO54" s="7" t="s">
        <v>286</v>
      </c>
      <c r="AP54" s="7">
        <v>0</v>
      </c>
      <c r="AQ54" s="7">
        <v>6</v>
      </c>
    </row>
    <row r="55" spans="2:43" ht="15" x14ac:dyDescent="0.25">
      <c r="B55" s="7" t="str">
        <f t="shared" si="0"/>
        <v>No</v>
      </c>
      <c r="C55" s="9" t="s">
        <v>287</v>
      </c>
      <c r="D55" s="9">
        <v>10029</v>
      </c>
      <c r="E55" s="9">
        <v>1</v>
      </c>
      <c r="F55" s="9" t="str">
        <f>IF(HRDataset_v14[[#This Row],[MarriedID]]=0,"Not married","Married")</f>
        <v>Married</v>
      </c>
      <c r="G55" s="9">
        <v>1</v>
      </c>
      <c r="H55" s="9">
        <v>1</v>
      </c>
      <c r="I55" s="9" t="str">
        <f>IF(HRDataset_v14[[#This Row],[GenderID]]=0,"Female","Male")</f>
        <v>Male</v>
      </c>
      <c r="J55" s="9">
        <v>2</v>
      </c>
      <c r="K55" s="9">
        <v>5</v>
      </c>
      <c r="L55" s="9">
        <v>4</v>
      </c>
      <c r="M55" s="9">
        <v>0</v>
      </c>
      <c r="N55" s="9">
        <v>50373</v>
      </c>
      <c r="O55" s="9">
        <v>0</v>
      </c>
      <c r="P55" s="9">
        <v>19</v>
      </c>
      <c r="Q55" s="9" t="s">
        <v>37</v>
      </c>
      <c r="R55" s="9" t="s">
        <v>38</v>
      </c>
      <c r="S55" s="9">
        <v>2134</v>
      </c>
      <c r="T55" s="10">
        <v>29459</v>
      </c>
      <c r="U55" s="7">
        <f t="shared" ca="1" si="1"/>
        <v>44</v>
      </c>
      <c r="V55" s="9" t="s">
        <v>39</v>
      </c>
      <c r="W55" s="7" t="str">
        <f t="shared" ca="1" si="2"/>
        <v>40-49</v>
      </c>
      <c r="X55" s="9" t="s">
        <v>56</v>
      </c>
      <c r="Y55" s="9" t="s">
        <v>41</v>
      </c>
      <c r="Z55" s="9" t="s">
        <v>42</v>
      </c>
      <c r="AA55" s="9" t="s">
        <v>43</v>
      </c>
      <c r="AB55" s="9" t="s">
        <v>288</v>
      </c>
      <c r="AC55" s="9" t="s">
        <v>45</v>
      </c>
      <c r="AD55" s="9" t="s">
        <v>46</v>
      </c>
      <c r="AE55" s="9" t="s">
        <v>47</v>
      </c>
      <c r="AF55" s="9" t="s">
        <v>48</v>
      </c>
      <c r="AG55" s="9" t="s">
        <v>109</v>
      </c>
      <c r="AH55" s="9">
        <v>12</v>
      </c>
      <c r="AI55" s="9" t="s">
        <v>104</v>
      </c>
      <c r="AJ55" s="9" t="s">
        <v>51</v>
      </c>
      <c r="AK55" s="7" t="str">
        <f t="shared" si="3"/>
        <v>High</v>
      </c>
      <c r="AL55" s="9" t="s">
        <v>289</v>
      </c>
      <c r="AM55" s="9">
        <v>4</v>
      </c>
      <c r="AN55" s="9">
        <v>0</v>
      </c>
      <c r="AO55" s="9" t="s">
        <v>290</v>
      </c>
      <c r="AP55" s="9">
        <v>0</v>
      </c>
      <c r="AQ55" s="9">
        <v>5</v>
      </c>
    </row>
    <row r="56" spans="2:43" ht="15" x14ac:dyDescent="0.25">
      <c r="B56" s="7" t="str">
        <f t="shared" si="0"/>
        <v>No</v>
      </c>
      <c r="C56" s="7" t="s">
        <v>291</v>
      </c>
      <c r="D56" s="7">
        <v>10261</v>
      </c>
      <c r="E56" s="7">
        <v>0</v>
      </c>
      <c r="F56" s="7" t="str">
        <f>IF(HRDataset_v14[[#This Row],[MarriedID]]=0,"Not married","Married")</f>
        <v>Not married</v>
      </c>
      <c r="G56" s="7">
        <v>0</v>
      </c>
      <c r="H56" s="7">
        <v>1</v>
      </c>
      <c r="I56" s="7" t="str">
        <f>IF(HRDataset_v14[[#This Row],[GenderID]]=0,"Female","Male")</f>
        <v>Male</v>
      </c>
      <c r="J56" s="7">
        <v>1</v>
      </c>
      <c r="K56" s="7">
        <v>5</v>
      </c>
      <c r="L56" s="7">
        <v>3</v>
      </c>
      <c r="M56" s="7">
        <v>0</v>
      </c>
      <c r="N56" s="7">
        <v>63108</v>
      </c>
      <c r="O56" s="7">
        <v>0</v>
      </c>
      <c r="P56" s="7">
        <v>19</v>
      </c>
      <c r="Q56" s="7" t="s">
        <v>37</v>
      </c>
      <c r="R56" s="7" t="s">
        <v>38</v>
      </c>
      <c r="S56" s="7">
        <v>2452</v>
      </c>
      <c r="T56" s="8">
        <v>28376</v>
      </c>
      <c r="U56" s="7">
        <f t="shared" ca="1" si="1"/>
        <v>47</v>
      </c>
      <c r="V56" s="7" t="s">
        <v>39</v>
      </c>
      <c r="W56" s="7" t="str">
        <f t="shared" ca="1" si="2"/>
        <v>40-49</v>
      </c>
      <c r="X56" s="7" t="s">
        <v>40</v>
      </c>
      <c r="Y56" s="7" t="s">
        <v>41</v>
      </c>
      <c r="Z56" s="7" t="s">
        <v>42</v>
      </c>
      <c r="AA56" s="7" t="s">
        <v>43</v>
      </c>
      <c r="AB56" s="7" t="s">
        <v>166</v>
      </c>
      <c r="AC56" s="7" t="s">
        <v>45</v>
      </c>
      <c r="AD56" s="7" t="s">
        <v>46</v>
      </c>
      <c r="AE56" s="7" t="s">
        <v>47</v>
      </c>
      <c r="AF56" s="7" t="s">
        <v>48</v>
      </c>
      <c r="AG56" s="7" t="s">
        <v>123</v>
      </c>
      <c r="AH56" s="7">
        <v>14</v>
      </c>
      <c r="AI56" s="7" t="s">
        <v>104</v>
      </c>
      <c r="AJ56" s="7" t="s">
        <v>64</v>
      </c>
      <c r="AK56" s="7" t="str">
        <f t="shared" si="3"/>
        <v>High</v>
      </c>
      <c r="AL56" s="7" t="s">
        <v>152</v>
      </c>
      <c r="AM56" s="7">
        <v>5</v>
      </c>
      <c r="AN56" s="7">
        <v>0</v>
      </c>
      <c r="AO56" s="7" t="s">
        <v>153</v>
      </c>
      <c r="AP56" s="7">
        <v>0</v>
      </c>
      <c r="AQ56" s="7">
        <v>3</v>
      </c>
    </row>
    <row r="57" spans="2:43" ht="15" x14ac:dyDescent="0.25">
      <c r="B57" s="7" t="str">
        <f t="shared" si="0"/>
        <v>Yes</v>
      </c>
      <c r="C57" s="9" t="s">
        <v>292</v>
      </c>
      <c r="D57" s="9">
        <v>10292</v>
      </c>
      <c r="E57" s="9">
        <v>0</v>
      </c>
      <c r="F57" s="9" t="str">
        <f>IF(HRDataset_v14[[#This Row],[MarriedID]]=0,"Not married","Married")</f>
        <v>Not married</v>
      </c>
      <c r="G57" s="9">
        <v>0</v>
      </c>
      <c r="H57" s="9">
        <v>1</v>
      </c>
      <c r="I57" s="9" t="str">
        <f>IF(HRDataset_v14[[#This Row],[GenderID]]=0,"Female","Male")</f>
        <v>Male</v>
      </c>
      <c r="J57" s="9">
        <v>4</v>
      </c>
      <c r="K57" s="9">
        <v>5</v>
      </c>
      <c r="L57" s="9">
        <v>2</v>
      </c>
      <c r="M57" s="9">
        <v>0</v>
      </c>
      <c r="N57" s="9">
        <v>59144</v>
      </c>
      <c r="O57" s="9">
        <v>1</v>
      </c>
      <c r="P57" s="9">
        <v>19</v>
      </c>
      <c r="Q57" s="9" t="s">
        <v>37</v>
      </c>
      <c r="R57" s="9" t="s">
        <v>38</v>
      </c>
      <c r="S57" s="9">
        <v>1880</v>
      </c>
      <c r="T57" s="10">
        <v>29079</v>
      </c>
      <c r="U57" s="7">
        <f t="shared" ca="1" si="1"/>
        <v>45</v>
      </c>
      <c r="V57" s="9" t="s">
        <v>39</v>
      </c>
      <c r="W57" s="7" t="str">
        <f t="shared" ca="1" si="2"/>
        <v>40-49</v>
      </c>
      <c r="X57" s="9" t="s">
        <v>40</v>
      </c>
      <c r="Y57" s="9" t="s">
        <v>41</v>
      </c>
      <c r="Z57" s="9" t="s">
        <v>42</v>
      </c>
      <c r="AA57" s="9" t="s">
        <v>107</v>
      </c>
      <c r="AB57" s="9" t="s">
        <v>82</v>
      </c>
      <c r="AC57" s="9" t="s">
        <v>293</v>
      </c>
      <c r="AD57" s="9" t="s">
        <v>161</v>
      </c>
      <c r="AE57" s="9" t="s">
        <v>148</v>
      </c>
      <c r="AF57" s="9" t="s">
        <v>48</v>
      </c>
      <c r="AG57" s="9" t="s">
        <v>72</v>
      </c>
      <c r="AH57" s="9">
        <v>20</v>
      </c>
      <c r="AI57" s="9" t="s">
        <v>50</v>
      </c>
      <c r="AJ57" s="9" t="s">
        <v>176</v>
      </c>
      <c r="AK57" s="7" t="str">
        <f t="shared" si="3"/>
        <v>Low</v>
      </c>
      <c r="AL57" s="9" t="s">
        <v>177</v>
      </c>
      <c r="AM57" s="9">
        <v>3</v>
      </c>
      <c r="AN57" s="9">
        <v>0</v>
      </c>
      <c r="AO57" s="9" t="s">
        <v>294</v>
      </c>
      <c r="AP57" s="9">
        <v>5</v>
      </c>
      <c r="AQ57" s="9">
        <v>16</v>
      </c>
    </row>
    <row r="58" spans="2:43" ht="15" x14ac:dyDescent="0.25">
      <c r="B58" s="7" t="str">
        <f t="shared" si="0"/>
        <v>No</v>
      </c>
      <c r="C58" s="7" t="s">
        <v>295</v>
      </c>
      <c r="D58" s="7">
        <v>10282</v>
      </c>
      <c r="E58" s="7">
        <v>0</v>
      </c>
      <c r="F58" s="7" t="str">
        <f>IF(HRDataset_v14[[#This Row],[MarriedID]]=0,"Not married","Married")</f>
        <v>Not married</v>
      </c>
      <c r="G58" s="7">
        <v>2</v>
      </c>
      <c r="H58" s="7">
        <v>1</v>
      </c>
      <c r="I58" s="7" t="str">
        <f>IF(HRDataset_v14[[#This Row],[GenderID]]=0,"Female","Male")</f>
        <v>Male</v>
      </c>
      <c r="J58" s="7">
        <v>1</v>
      </c>
      <c r="K58" s="7">
        <v>5</v>
      </c>
      <c r="L58" s="7">
        <v>2</v>
      </c>
      <c r="M58" s="7">
        <v>0</v>
      </c>
      <c r="N58" s="7">
        <v>68051</v>
      </c>
      <c r="O58" s="7">
        <v>0</v>
      </c>
      <c r="P58" s="7">
        <v>18</v>
      </c>
      <c r="Q58" s="7" t="s">
        <v>196</v>
      </c>
      <c r="R58" s="7" t="s">
        <v>38</v>
      </c>
      <c r="S58" s="7">
        <v>1803</v>
      </c>
      <c r="T58" s="8">
        <v>27745</v>
      </c>
      <c r="U58" s="7">
        <f t="shared" ca="1" si="1"/>
        <v>49</v>
      </c>
      <c r="V58" s="7" t="s">
        <v>39</v>
      </c>
      <c r="W58" s="7" t="str">
        <f t="shared" ca="1" si="2"/>
        <v>40-49</v>
      </c>
      <c r="X58" s="7" t="s">
        <v>81</v>
      </c>
      <c r="Y58" s="7" t="s">
        <v>41</v>
      </c>
      <c r="Z58" s="7" t="s">
        <v>42</v>
      </c>
      <c r="AA58" s="7" t="s">
        <v>43</v>
      </c>
      <c r="AB58" s="7" t="s">
        <v>296</v>
      </c>
      <c r="AC58" s="7" t="s">
        <v>45</v>
      </c>
      <c r="AD58" s="7" t="s">
        <v>46</v>
      </c>
      <c r="AE58" s="7" t="s">
        <v>47</v>
      </c>
      <c r="AF58" s="7" t="s">
        <v>48</v>
      </c>
      <c r="AG58" s="7" t="s">
        <v>199</v>
      </c>
      <c r="AH58" s="7">
        <v>2</v>
      </c>
      <c r="AI58" s="7" t="s">
        <v>175</v>
      </c>
      <c r="AJ58" s="7" t="s">
        <v>176</v>
      </c>
      <c r="AK58" s="7" t="str">
        <f t="shared" si="3"/>
        <v>Low</v>
      </c>
      <c r="AL58" s="7" t="s">
        <v>297</v>
      </c>
      <c r="AM58" s="7">
        <v>2</v>
      </c>
      <c r="AN58" s="7">
        <v>0</v>
      </c>
      <c r="AO58" s="7" t="s">
        <v>153</v>
      </c>
      <c r="AP58" s="7">
        <v>3</v>
      </c>
      <c r="AQ58" s="7">
        <v>3</v>
      </c>
    </row>
    <row r="59" spans="2:43" ht="15" x14ac:dyDescent="0.25">
      <c r="B59" s="7" t="str">
        <f t="shared" si="0"/>
        <v>No</v>
      </c>
      <c r="C59" s="9" t="s">
        <v>298</v>
      </c>
      <c r="D59" s="9">
        <v>10019</v>
      </c>
      <c r="E59" s="9">
        <v>0</v>
      </c>
      <c r="F59" s="9" t="str">
        <f>IF(HRDataset_v14[[#This Row],[MarriedID]]=0,"Not married","Married")</f>
        <v>Not married</v>
      </c>
      <c r="G59" s="9">
        <v>0</v>
      </c>
      <c r="H59" s="9">
        <v>1</v>
      </c>
      <c r="I59" s="9" t="str">
        <f>IF(HRDataset_v14[[#This Row],[GenderID]]=0,"Female","Male")</f>
        <v>Male</v>
      </c>
      <c r="J59" s="9">
        <v>1</v>
      </c>
      <c r="K59" s="9">
        <v>5</v>
      </c>
      <c r="L59" s="9">
        <v>4</v>
      </c>
      <c r="M59" s="9">
        <v>0</v>
      </c>
      <c r="N59" s="9">
        <v>170500</v>
      </c>
      <c r="O59" s="9">
        <v>0</v>
      </c>
      <c r="P59" s="9">
        <v>10</v>
      </c>
      <c r="Q59" s="9" t="s">
        <v>299</v>
      </c>
      <c r="R59" s="9" t="s">
        <v>38</v>
      </c>
      <c r="S59" s="9">
        <v>2030</v>
      </c>
      <c r="T59" s="10">
        <v>30394</v>
      </c>
      <c r="U59" s="7">
        <f t="shared" ca="1" si="1"/>
        <v>41</v>
      </c>
      <c r="V59" s="9" t="s">
        <v>39</v>
      </c>
      <c r="W59" s="7" t="str">
        <f t="shared" ca="1" si="2"/>
        <v>40-49</v>
      </c>
      <c r="X59" s="9" t="s">
        <v>40</v>
      </c>
      <c r="Y59" s="9" t="s">
        <v>41</v>
      </c>
      <c r="Z59" s="9" t="s">
        <v>42</v>
      </c>
      <c r="AA59" s="9" t="s">
        <v>107</v>
      </c>
      <c r="AB59" s="9" t="s">
        <v>300</v>
      </c>
      <c r="AC59" s="9" t="s">
        <v>45</v>
      </c>
      <c r="AD59" s="9" t="s">
        <v>46</v>
      </c>
      <c r="AE59" s="9" t="s">
        <v>47</v>
      </c>
      <c r="AF59" s="9" t="s">
        <v>48</v>
      </c>
      <c r="AG59" s="9" t="s">
        <v>199</v>
      </c>
      <c r="AH59" s="9">
        <v>2</v>
      </c>
      <c r="AI59" s="9" t="s">
        <v>63</v>
      </c>
      <c r="AJ59" s="9" t="s">
        <v>51</v>
      </c>
      <c r="AK59" s="7" t="str">
        <f t="shared" si="3"/>
        <v>High</v>
      </c>
      <c r="AL59" s="9" t="s">
        <v>301</v>
      </c>
      <c r="AM59" s="9">
        <v>5</v>
      </c>
      <c r="AN59" s="9">
        <v>0</v>
      </c>
      <c r="AO59" s="9" t="s">
        <v>302</v>
      </c>
      <c r="AP59" s="9">
        <v>0</v>
      </c>
      <c r="AQ59" s="9">
        <v>15</v>
      </c>
    </row>
    <row r="60" spans="2:43" ht="15" x14ac:dyDescent="0.25">
      <c r="B60" s="7" t="str">
        <f t="shared" si="0"/>
        <v>No</v>
      </c>
      <c r="C60" s="7" t="s">
        <v>303</v>
      </c>
      <c r="D60" s="7">
        <v>10094</v>
      </c>
      <c r="E60" s="7">
        <v>1</v>
      </c>
      <c r="F60" s="7" t="str">
        <f>IF(HRDataset_v14[[#This Row],[MarriedID]]=0,"Not married","Married")</f>
        <v>Married</v>
      </c>
      <c r="G60" s="7">
        <v>1</v>
      </c>
      <c r="H60" s="7">
        <v>0</v>
      </c>
      <c r="I60" s="7" t="str">
        <f>IF(HRDataset_v14[[#This Row],[GenderID]]=0,"Female","Male")</f>
        <v>Female</v>
      </c>
      <c r="J60" s="7">
        <v>1</v>
      </c>
      <c r="K60" s="7">
        <v>5</v>
      </c>
      <c r="L60" s="7">
        <v>3</v>
      </c>
      <c r="M60" s="7">
        <v>0</v>
      </c>
      <c r="N60" s="7">
        <v>63381</v>
      </c>
      <c r="O60" s="7">
        <v>0</v>
      </c>
      <c r="P60" s="7">
        <v>19</v>
      </c>
      <c r="Q60" s="7" t="s">
        <v>37</v>
      </c>
      <c r="R60" s="7" t="s">
        <v>38</v>
      </c>
      <c r="S60" s="7">
        <v>2189</v>
      </c>
      <c r="T60" s="8">
        <v>28215</v>
      </c>
      <c r="U60" s="7">
        <f t="shared" ca="1" si="1"/>
        <v>47</v>
      </c>
      <c r="V60" s="7" t="s">
        <v>69</v>
      </c>
      <c r="W60" s="7" t="str">
        <f t="shared" ca="1" si="2"/>
        <v>40-49</v>
      </c>
      <c r="X60" s="7" t="s">
        <v>56</v>
      </c>
      <c r="Y60" s="7" t="s">
        <v>41</v>
      </c>
      <c r="Z60" s="7" t="s">
        <v>119</v>
      </c>
      <c r="AA60" s="7" t="s">
        <v>43</v>
      </c>
      <c r="AB60" s="7" t="s">
        <v>115</v>
      </c>
      <c r="AC60" s="7" t="s">
        <v>45</v>
      </c>
      <c r="AD60" s="7" t="s">
        <v>46</v>
      </c>
      <c r="AE60" s="7" t="s">
        <v>47</v>
      </c>
      <c r="AF60" s="7" t="s">
        <v>48</v>
      </c>
      <c r="AG60" s="7" t="s">
        <v>138</v>
      </c>
      <c r="AH60" s="7">
        <v>18</v>
      </c>
      <c r="AI60" s="7" t="s">
        <v>63</v>
      </c>
      <c r="AJ60" s="7" t="s">
        <v>64</v>
      </c>
      <c r="AK60" s="7" t="str">
        <f t="shared" si="3"/>
        <v>High</v>
      </c>
      <c r="AL60" s="7" t="s">
        <v>304</v>
      </c>
      <c r="AM60" s="7">
        <v>5</v>
      </c>
      <c r="AN60" s="7">
        <v>0</v>
      </c>
      <c r="AO60" s="7" t="s">
        <v>139</v>
      </c>
      <c r="AP60" s="7">
        <v>0</v>
      </c>
      <c r="AQ60" s="7">
        <v>6</v>
      </c>
    </row>
    <row r="61" spans="2:43" ht="15" x14ac:dyDescent="0.25">
      <c r="B61" s="7" t="str">
        <f t="shared" si="0"/>
        <v>No</v>
      </c>
      <c r="C61" s="9" t="s">
        <v>305</v>
      </c>
      <c r="D61" s="9">
        <v>10193</v>
      </c>
      <c r="E61" s="9">
        <v>1</v>
      </c>
      <c r="F61" s="9" t="str">
        <f>IF(HRDataset_v14[[#This Row],[MarriedID]]=0,"Not married","Married")</f>
        <v>Married</v>
      </c>
      <c r="G61" s="9">
        <v>1</v>
      </c>
      <c r="H61" s="9">
        <v>1</v>
      </c>
      <c r="I61" s="9" t="str">
        <f>IF(HRDataset_v14[[#This Row],[GenderID]]=0,"Female","Male")</f>
        <v>Male</v>
      </c>
      <c r="J61" s="9">
        <v>1</v>
      </c>
      <c r="K61" s="9">
        <v>3</v>
      </c>
      <c r="L61" s="9">
        <v>3</v>
      </c>
      <c r="M61" s="9">
        <v>0</v>
      </c>
      <c r="N61" s="9">
        <v>83552</v>
      </c>
      <c r="O61" s="9">
        <v>0</v>
      </c>
      <c r="P61" s="9">
        <v>9</v>
      </c>
      <c r="Q61" s="9" t="s">
        <v>132</v>
      </c>
      <c r="R61" s="9" t="s">
        <v>38</v>
      </c>
      <c r="S61" s="9">
        <v>1810</v>
      </c>
      <c r="T61" s="10">
        <v>31650</v>
      </c>
      <c r="U61" s="7">
        <f t="shared" ca="1" si="1"/>
        <v>38</v>
      </c>
      <c r="V61" s="9" t="s">
        <v>39</v>
      </c>
      <c r="W61" s="7" t="str">
        <f t="shared" ca="1" si="2"/>
        <v>30-39</v>
      </c>
      <c r="X61" s="9" t="s">
        <v>56</v>
      </c>
      <c r="Y61" s="9" t="s">
        <v>41</v>
      </c>
      <c r="Z61" s="9" t="s">
        <v>42</v>
      </c>
      <c r="AA61" s="9" t="s">
        <v>43</v>
      </c>
      <c r="AB61" s="9" t="s">
        <v>57</v>
      </c>
      <c r="AC61" s="9" t="s">
        <v>45</v>
      </c>
      <c r="AD61" s="9" t="s">
        <v>46</v>
      </c>
      <c r="AE61" s="9" t="s">
        <v>47</v>
      </c>
      <c r="AF61" s="9" t="s">
        <v>61</v>
      </c>
      <c r="AG61" s="9" t="s">
        <v>62</v>
      </c>
      <c r="AH61" s="9">
        <v>4</v>
      </c>
      <c r="AI61" s="9" t="s">
        <v>63</v>
      </c>
      <c r="AJ61" s="9" t="s">
        <v>64</v>
      </c>
      <c r="AK61" s="7" t="str">
        <f t="shared" si="3"/>
        <v>High</v>
      </c>
      <c r="AL61" s="9" t="s">
        <v>98</v>
      </c>
      <c r="AM61" s="9">
        <v>3</v>
      </c>
      <c r="AN61" s="9">
        <v>6</v>
      </c>
      <c r="AO61" s="9" t="s">
        <v>306</v>
      </c>
      <c r="AP61" s="9">
        <v>0</v>
      </c>
      <c r="AQ61" s="9">
        <v>2</v>
      </c>
    </row>
    <row r="62" spans="2:43" ht="15" x14ac:dyDescent="0.25">
      <c r="B62" s="7" t="str">
        <f t="shared" si="0"/>
        <v>No</v>
      </c>
      <c r="C62" s="7" t="s">
        <v>307</v>
      </c>
      <c r="D62" s="7">
        <v>10132</v>
      </c>
      <c r="E62" s="7">
        <v>0</v>
      </c>
      <c r="F62" s="7" t="str">
        <f>IF(HRDataset_v14[[#This Row],[MarriedID]]=0,"Not married","Married")</f>
        <v>Not married</v>
      </c>
      <c r="G62" s="7">
        <v>0</v>
      </c>
      <c r="H62" s="7">
        <v>0</v>
      </c>
      <c r="I62" s="7" t="str">
        <f>IF(HRDataset_v14[[#This Row],[GenderID]]=0,"Female","Male")</f>
        <v>Female</v>
      </c>
      <c r="J62" s="7">
        <v>2</v>
      </c>
      <c r="K62" s="7">
        <v>5</v>
      </c>
      <c r="L62" s="7">
        <v>3</v>
      </c>
      <c r="M62" s="7">
        <v>0</v>
      </c>
      <c r="N62" s="7">
        <v>56149</v>
      </c>
      <c r="O62" s="7">
        <v>0</v>
      </c>
      <c r="P62" s="7">
        <v>19</v>
      </c>
      <c r="Q62" s="7" t="s">
        <v>37</v>
      </c>
      <c r="R62" s="7" t="s">
        <v>38</v>
      </c>
      <c r="S62" s="7">
        <v>1821</v>
      </c>
      <c r="T62" s="8">
        <v>31877</v>
      </c>
      <c r="U62" s="7">
        <f t="shared" ca="1" si="1"/>
        <v>37</v>
      </c>
      <c r="V62" s="7" t="s">
        <v>69</v>
      </c>
      <c r="W62" s="7" t="str">
        <f t="shared" ca="1" si="2"/>
        <v>30-39</v>
      </c>
      <c r="X62" s="7" t="s">
        <v>40</v>
      </c>
      <c r="Y62" s="7" t="s">
        <v>41</v>
      </c>
      <c r="Z62" s="7" t="s">
        <v>42</v>
      </c>
      <c r="AA62" s="7" t="s">
        <v>43</v>
      </c>
      <c r="AB62" s="7" t="s">
        <v>288</v>
      </c>
      <c r="AC62" s="7" t="s">
        <v>45</v>
      </c>
      <c r="AD62" s="7" t="s">
        <v>46</v>
      </c>
      <c r="AE62" s="7" t="s">
        <v>47</v>
      </c>
      <c r="AF62" s="7" t="s">
        <v>48</v>
      </c>
      <c r="AG62" s="7" t="s">
        <v>49</v>
      </c>
      <c r="AH62" s="7">
        <v>22</v>
      </c>
      <c r="AI62" s="7" t="s">
        <v>50</v>
      </c>
      <c r="AJ62" s="7" t="s">
        <v>64</v>
      </c>
      <c r="AK62" s="7" t="str">
        <f t="shared" si="3"/>
        <v>High</v>
      </c>
      <c r="AL62" s="7" t="s">
        <v>308</v>
      </c>
      <c r="AM62" s="7">
        <v>5</v>
      </c>
      <c r="AN62" s="7">
        <v>0</v>
      </c>
      <c r="AO62" s="7" t="s">
        <v>309</v>
      </c>
      <c r="AP62" s="7">
        <v>0</v>
      </c>
      <c r="AQ62" s="7">
        <v>15</v>
      </c>
    </row>
    <row r="63" spans="2:43" ht="15" x14ac:dyDescent="0.25">
      <c r="B63" s="7" t="str">
        <f t="shared" si="0"/>
        <v>No</v>
      </c>
      <c r="C63" s="9" t="s">
        <v>310</v>
      </c>
      <c r="D63" s="9">
        <v>10083</v>
      </c>
      <c r="E63" s="9">
        <v>0</v>
      </c>
      <c r="F63" s="9" t="str">
        <f>IF(HRDataset_v14[[#This Row],[MarriedID]]=0,"Not married","Married")</f>
        <v>Not married</v>
      </c>
      <c r="G63" s="9">
        <v>0</v>
      </c>
      <c r="H63" s="9">
        <v>1</v>
      </c>
      <c r="I63" s="9" t="str">
        <f>IF(HRDataset_v14[[#This Row],[GenderID]]=0,"Female","Male")</f>
        <v>Male</v>
      </c>
      <c r="J63" s="9">
        <v>1</v>
      </c>
      <c r="K63" s="9">
        <v>3</v>
      </c>
      <c r="L63" s="9">
        <v>3</v>
      </c>
      <c r="M63" s="9">
        <v>0</v>
      </c>
      <c r="N63" s="9">
        <v>92329</v>
      </c>
      <c r="O63" s="9">
        <v>0</v>
      </c>
      <c r="P63" s="9">
        <v>28</v>
      </c>
      <c r="Q63" s="9" t="s">
        <v>311</v>
      </c>
      <c r="R63" s="9" t="s">
        <v>184</v>
      </c>
      <c r="S63" s="9">
        <v>6278</v>
      </c>
      <c r="T63" s="10">
        <v>23994</v>
      </c>
      <c r="U63" s="7">
        <f t="shared" ca="1" si="1"/>
        <v>59</v>
      </c>
      <c r="V63" s="9" t="s">
        <v>39</v>
      </c>
      <c r="W63" s="7" t="str">
        <f t="shared" ca="1" si="2"/>
        <v>50-59</v>
      </c>
      <c r="X63" s="9" t="s">
        <v>40</v>
      </c>
      <c r="Y63" s="9" t="s">
        <v>41</v>
      </c>
      <c r="Z63" s="9" t="s">
        <v>42</v>
      </c>
      <c r="AA63" s="9" t="s">
        <v>43</v>
      </c>
      <c r="AB63" s="9" t="s">
        <v>95</v>
      </c>
      <c r="AC63" s="9" t="s">
        <v>45</v>
      </c>
      <c r="AD63" s="9" t="s">
        <v>46</v>
      </c>
      <c r="AE63" s="9" t="s">
        <v>47</v>
      </c>
      <c r="AF63" s="9" t="s">
        <v>61</v>
      </c>
      <c r="AG63" s="9" t="s">
        <v>116</v>
      </c>
      <c r="AH63" s="9">
        <v>7</v>
      </c>
      <c r="AI63" s="9" t="s">
        <v>104</v>
      </c>
      <c r="AJ63" s="9" t="s">
        <v>64</v>
      </c>
      <c r="AK63" s="7" t="str">
        <f t="shared" si="3"/>
        <v>High</v>
      </c>
      <c r="AL63" s="9" t="s">
        <v>87</v>
      </c>
      <c r="AM63" s="9">
        <v>3</v>
      </c>
      <c r="AN63" s="9">
        <v>4</v>
      </c>
      <c r="AO63" s="9" t="s">
        <v>99</v>
      </c>
      <c r="AP63" s="9">
        <v>0</v>
      </c>
      <c r="AQ63" s="9">
        <v>5</v>
      </c>
    </row>
    <row r="64" spans="2:43" ht="15" x14ac:dyDescent="0.25">
      <c r="B64" s="7" t="str">
        <f t="shared" si="0"/>
        <v>No</v>
      </c>
      <c r="C64" s="7" t="s">
        <v>312</v>
      </c>
      <c r="D64" s="7">
        <v>10099</v>
      </c>
      <c r="E64" s="7">
        <v>0</v>
      </c>
      <c r="F64" s="7" t="str">
        <f>IF(HRDataset_v14[[#This Row],[MarriedID]]=0,"Not married","Married")</f>
        <v>Not married</v>
      </c>
      <c r="G64" s="7">
        <v>0</v>
      </c>
      <c r="H64" s="7">
        <v>0</v>
      </c>
      <c r="I64" s="7" t="str">
        <f>IF(HRDataset_v14[[#This Row],[GenderID]]=0,"Female","Male")</f>
        <v>Female</v>
      </c>
      <c r="J64" s="7">
        <v>1</v>
      </c>
      <c r="K64" s="7">
        <v>6</v>
      </c>
      <c r="L64" s="7">
        <v>3</v>
      </c>
      <c r="M64" s="7">
        <v>0</v>
      </c>
      <c r="N64" s="7">
        <v>65729</v>
      </c>
      <c r="O64" s="7">
        <v>0</v>
      </c>
      <c r="P64" s="7">
        <v>21</v>
      </c>
      <c r="Q64" s="7" t="s">
        <v>313</v>
      </c>
      <c r="R64" s="7" t="s">
        <v>248</v>
      </c>
      <c r="S64" s="7">
        <v>5473</v>
      </c>
      <c r="T64" s="8">
        <v>32982</v>
      </c>
      <c r="U64" s="7">
        <f t="shared" ca="1" si="1"/>
        <v>34</v>
      </c>
      <c r="V64" s="7" t="s">
        <v>69</v>
      </c>
      <c r="W64" s="7" t="str">
        <f t="shared" ca="1" si="2"/>
        <v>30-39</v>
      </c>
      <c r="X64" s="7" t="s">
        <v>40</v>
      </c>
      <c r="Y64" s="7" t="s">
        <v>41</v>
      </c>
      <c r="Z64" s="7" t="s">
        <v>42</v>
      </c>
      <c r="AA64" s="7" t="s">
        <v>43</v>
      </c>
      <c r="AB64" s="7" t="s">
        <v>314</v>
      </c>
      <c r="AC64" s="7" t="s">
        <v>45</v>
      </c>
      <c r="AD64" s="7" t="s">
        <v>46</v>
      </c>
      <c r="AE64" s="7" t="s">
        <v>47</v>
      </c>
      <c r="AF64" s="7" t="s">
        <v>223</v>
      </c>
      <c r="AG64" s="7" t="s">
        <v>315</v>
      </c>
      <c r="AH64" s="7">
        <v>15</v>
      </c>
      <c r="AI64" s="7" t="s">
        <v>63</v>
      </c>
      <c r="AJ64" s="7" t="s">
        <v>64</v>
      </c>
      <c r="AK64" s="7" t="str">
        <f t="shared" si="3"/>
        <v>High</v>
      </c>
      <c r="AL64" s="7" t="s">
        <v>316</v>
      </c>
      <c r="AM64" s="7">
        <v>4</v>
      </c>
      <c r="AN64" s="7">
        <v>0</v>
      </c>
      <c r="AO64" s="7" t="s">
        <v>317</v>
      </c>
      <c r="AP64" s="7">
        <v>0</v>
      </c>
      <c r="AQ64" s="7">
        <v>8</v>
      </c>
    </row>
    <row r="65" spans="2:43" ht="15" x14ac:dyDescent="0.25">
      <c r="B65" s="7" t="str">
        <f t="shared" si="0"/>
        <v>No</v>
      </c>
      <c r="C65" s="9" t="s">
        <v>318</v>
      </c>
      <c r="D65" s="9">
        <v>10212</v>
      </c>
      <c r="E65" s="9">
        <v>1</v>
      </c>
      <c r="F65" s="9" t="str">
        <f>IF(HRDataset_v14[[#This Row],[MarriedID]]=0,"Not married","Married")</f>
        <v>Married</v>
      </c>
      <c r="G65" s="9">
        <v>1</v>
      </c>
      <c r="H65" s="9">
        <v>0</v>
      </c>
      <c r="I65" s="9" t="str">
        <f>IF(HRDataset_v14[[#This Row],[GenderID]]=0,"Female","Male")</f>
        <v>Female</v>
      </c>
      <c r="J65" s="9">
        <v>3</v>
      </c>
      <c r="K65" s="9">
        <v>3</v>
      </c>
      <c r="L65" s="9">
        <v>3</v>
      </c>
      <c r="M65" s="9">
        <v>0</v>
      </c>
      <c r="N65" s="9">
        <v>85028</v>
      </c>
      <c r="O65" s="9">
        <v>0</v>
      </c>
      <c r="P65" s="9">
        <v>28</v>
      </c>
      <c r="Q65" s="9" t="s">
        <v>311</v>
      </c>
      <c r="R65" s="9" t="s">
        <v>184</v>
      </c>
      <c r="S65" s="9">
        <v>6033</v>
      </c>
      <c r="T65" s="10">
        <v>19011</v>
      </c>
      <c r="U65" s="7">
        <f t="shared" ca="1" si="1"/>
        <v>72</v>
      </c>
      <c r="V65" s="9" t="s">
        <v>69</v>
      </c>
      <c r="W65" s="7" t="str">
        <f t="shared" ca="1" si="2"/>
        <v>60+</v>
      </c>
      <c r="X65" s="9" t="s">
        <v>56</v>
      </c>
      <c r="Y65" s="9" t="s">
        <v>41</v>
      </c>
      <c r="Z65" s="9" t="s">
        <v>42</v>
      </c>
      <c r="AA65" s="9" t="s">
        <v>43</v>
      </c>
      <c r="AB65" s="9" t="s">
        <v>95</v>
      </c>
      <c r="AC65" s="9" t="s">
        <v>45</v>
      </c>
      <c r="AD65" s="9" t="s">
        <v>46</v>
      </c>
      <c r="AE65" s="9" t="s">
        <v>47</v>
      </c>
      <c r="AF65" s="9" t="s">
        <v>61</v>
      </c>
      <c r="AG65" s="9" t="s">
        <v>116</v>
      </c>
      <c r="AH65" s="9">
        <v>7</v>
      </c>
      <c r="AI65" s="9" t="s">
        <v>50</v>
      </c>
      <c r="AJ65" s="9" t="s">
        <v>64</v>
      </c>
      <c r="AK65" s="7" t="str">
        <f t="shared" si="3"/>
        <v>High</v>
      </c>
      <c r="AL65" s="9" t="s">
        <v>319</v>
      </c>
      <c r="AM65" s="9">
        <v>5</v>
      </c>
      <c r="AN65" s="9">
        <v>8</v>
      </c>
      <c r="AO65" s="9" t="s">
        <v>251</v>
      </c>
      <c r="AP65" s="9">
        <v>0</v>
      </c>
      <c r="AQ65" s="9">
        <v>19</v>
      </c>
    </row>
    <row r="66" spans="2:43" ht="15" x14ac:dyDescent="0.25">
      <c r="B66" s="7" t="str">
        <f t="shared" si="0"/>
        <v>No</v>
      </c>
      <c r="C66" s="7" t="s">
        <v>320</v>
      </c>
      <c r="D66" s="7">
        <v>10056</v>
      </c>
      <c r="E66" s="7">
        <v>1</v>
      </c>
      <c r="F66" s="7" t="str">
        <f>IF(HRDataset_v14[[#This Row],[MarriedID]]=0,"Not married","Married")</f>
        <v>Married</v>
      </c>
      <c r="G66" s="7">
        <v>1</v>
      </c>
      <c r="H66" s="7">
        <v>0</v>
      </c>
      <c r="I66" s="7" t="str">
        <f>IF(HRDataset_v14[[#This Row],[GenderID]]=0,"Female","Male")</f>
        <v>Female</v>
      </c>
      <c r="J66" s="7">
        <v>1</v>
      </c>
      <c r="K66" s="7">
        <v>5</v>
      </c>
      <c r="L66" s="7">
        <v>3</v>
      </c>
      <c r="M66" s="7">
        <v>0</v>
      </c>
      <c r="N66" s="7">
        <v>57583</v>
      </c>
      <c r="O66" s="7">
        <v>0</v>
      </c>
      <c r="P66" s="7">
        <v>19</v>
      </c>
      <c r="Q66" s="7" t="s">
        <v>37</v>
      </c>
      <c r="R66" s="7" t="s">
        <v>38</v>
      </c>
      <c r="S66" s="7">
        <v>2110</v>
      </c>
      <c r="T66" s="8">
        <v>28799</v>
      </c>
      <c r="U66" s="7">
        <f t="shared" ca="1" si="1"/>
        <v>46</v>
      </c>
      <c r="V66" s="7" t="s">
        <v>69</v>
      </c>
      <c r="W66" s="7" t="str">
        <f t="shared" ca="1" si="2"/>
        <v>40-49</v>
      </c>
      <c r="X66" s="7" t="s">
        <v>56</v>
      </c>
      <c r="Y66" s="7" t="s">
        <v>41</v>
      </c>
      <c r="Z66" s="7" t="s">
        <v>42</v>
      </c>
      <c r="AA66" s="7" t="s">
        <v>43</v>
      </c>
      <c r="AB66" s="7" t="s">
        <v>321</v>
      </c>
      <c r="AC66" s="7" t="s">
        <v>45</v>
      </c>
      <c r="AD66" s="7" t="s">
        <v>46</v>
      </c>
      <c r="AE66" s="7" t="s">
        <v>47</v>
      </c>
      <c r="AF66" s="7" t="s">
        <v>48</v>
      </c>
      <c r="AG66" s="7" t="s">
        <v>77</v>
      </c>
      <c r="AH66" s="7">
        <v>16</v>
      </c>
      <c r="AI66" s="7" t="s">
        <v>63</v>
      </c>
      <c r="AJ66" s="7" t="s">
        <v>64</v>
      </c>
      <c r="AK66" s="7" t="str">
        <f t="shared" si="3"/>
        <v>High</v>
      </c>
      <c r="AL66" s="7" t="s">
        <v>87</v>
      </c>
      <c r="AM66" s="7">
        <v>3</v>
      </c>
      <c r="AN66" s="7">
        <v>0</v>
      </c>
      <c r="AO66" s="7" t="s">
        <v>105</v>
      </c>
      <c r="AP66" s="7">
        <v>0</v>
      </c>
      <c r="AQ66" s="7">
        <v>1</v>
      </c>
    </row>
    <row r="67" spans="2:43" ht="15" x14ac:dyDescent="0.25">
      <c r="B67" s="7" t="str">
        <f t="shared" si="0"/>
        <v>No</v>
      </c>
      <c r="C67" s="9" t="s">
        <v>322</v>
      </c>
      <c r="D67" s="9">
        <v>10143</v>
      </c>
      <c r="E67" s="9">
        <v>0</v>
      </c>
      <c r="F67" s="9" t="str">
        <f>IF(HRDataset_v14[[#This Row],[MarriedID]]=0,"Not married","Married")</f>
        <v>Not married</v>
      </c>
      <c r="G67" s="9">
        <v>0</v>
      </c>
      <c r="H67" s="9">
        <v>1</v>
      </c>
      <c r="I67" s="9" t="str">
        <f>IF(HRDataset_v14[[#This Row],[GenderID]]=0,"Female","Male")</f>
        <v>Male</v>
      </c>
      <c r="J67" s="9">
        <v>1</v>
      </c>
      <c r="K67" s="9">
        <v>5</v>
      </c>
      <c r="L67" s="9">
        <v>3</v>
      </c>
      <c r="M67" s="9">
        <v>0</v>
      </c>
      <c r="N67" s="9">
        <v>56294</v>
      </c>
      <c r="O67" s="9">
        <v>0</v>
      </c>
      <c r="P67" s="9">
        <v>20</v>
      </c>
      <c r="Q67" s="9" t="s">
        <v>68</v>
      </c>
      <c r="R67" s="9" t="s">
        <v>38</v>
      </c>
      <c r="S67" s="9">
        <v>2458</v>
      </c>
      <c r="T67" s="10">
        <v>29112</v>
      </c>
      <c r="U67" s="7">
        <f t="shared" ca="1" si="1"/>
        <v>45</v>
      </c>
      <c r="V67" s="9" t="s">
        <v>39</v>
      </c>
      <c r="W67" s="7" t="str">
        <f t="shared" ca="1" si="2"/>
        <v>40-49</v>
      </c>
      <c r="X67" s="9" t="s">
        <v>40</v>
      </c>
      <c r="Y67" s="9" t="s">
        <v>155</v>
      </c>
      <c r="Z67" s="9" t="s">
        <v>42</v>
      </c>
      <c r="AA67" s="9" t="s">
        <v>136</v>
      </c>
      <c r="AB67" s="9" t="s">
        <v>323</v>
      </c>
      <c r="AC67" s="9" t="s">
        <v>45</v>
      </c>
      <c r="AD67" s="9" t="s">
        <v>46</v>
      </c>
      <c r="AE67" s="9" t="s">
        <v>47</v>
      </c>
      <c r="AF67" s="9" t="s">
        <v>48</v>
      </c>
      <c r="AG67" s="9" t="s">
        <v>72</v>
      </c>
      <c r="AH67" s="9">
        <v>20</v>
      </c>
      <c r="AI67" s="9" t="s">
        <v>50</v>
      </c>
      <c r="AJ67" s="9" t="s">
        <v>64</v>
      </c>
      <c r="AK67" s="7" t="str">
        <f t="shared" si="3"/>
        <v>High</v>
      </c>
      <c r="AL67" s="9" t="s">
        <v>324</v>
      </c>
      <c r="AM67" s="9">
        <v>4</v>
      </c>
      <c r="AN67" s="9">
        <v>0</v>
      </c>
      <c r="AO67" s="9" t="s">
        <v>173</v>
      </c>
      <c r="AP67" s="9">
        <v>0</v>
      </c>
      <c r="AQ67" s="9">
        <v>6</v>
      </c>
    </row>
    <row r="68" spans="2:43" ht="15" x14ac:dyDescent="0.25">
      <c r="B68" s="7" t="str">
        <f t="shared" ref="B68:B131" si="4">IF(AE68 = "Active","No","Yes")</f>
        <v>No</v>
      </c>
      <c r="C68" s="7" t="s">
        <v>325</v>
      </c>
      <c r="D68" s="7">
        <v>10311</v>
      </c>
      <c r="E68" s="7">
        <v>1</v>
      </c>
      <c r="F68" s="7" t="str">
        <f>IF(HRDataset_v14[[#This Row],[MarriedID]]=0,"Not married","Married")</f>
        <v>Married</v>
      </c>
      <c r="G68" s="7">
        <v>1</v>
      </c>
      <c r="H68" s="7">
        <v>1</v>
      </c>
      <c r="I68" s="7" t="str">
        <f>IF(HRDataset_v14[[#This Row],[GenderID]]=0,"Female","Male")</f>
        <v>Male</v>
      </c>
      <c r="J68" s="7">
        <v>1</v>
      </c>
      <c r="K68" s="7">
        <v>6</v>
      </c>
      <c r="L68" s="7">
        <v>1</v>
      </c>
      <c r="M68" s="7">
        <v>0</v>
      </c>
      <c r="N68" s="7">
        <v>56991</v>
      </c>
      <c r="O68" s="7">
        <v>0</v>
      </c>
      <c r="P68" s="7">
        <v>19</v>
      </c>
      <c r="Q68" s="7" t="s">
        <v>37</v>
      </c>
      <c r="R68" s="7" t="s">
        <v>38</v>
      </c>
      <c r="S68" s="7">
        <v>2138</v>
      </c>
      <c r="T68" s="8">
        <v>32248</v>
      </c>
      <c r="U68" s="7">
        <f t="shared" ref="U68:U131" ca="1" si="5">(YEAR(NOW())-YEAR(T68))</f>
        <v>36</v>
      </c>
      <c r="V68" s="7" t="s">
        <v>39</v>
      </c>
      <c r="W68" s="7" t="str">
        <f t="shared" ref="W68:W131" ca="1" si="6">IF(U68&lt;30, "20-29", IF(U68&lt;40,"30-39", IF(U68&lt;50, "40-49",IF(U68&lt;60, "50-59", "60+"))))</f>
        <v>30-39</v>
      </c>
      <c r="X68" s="7" t="s">
        <v>56</v>
      </c>
      <c r="Y68" s="7" t="s">
        <v>41</v>
      </c>
      <c r="Z68" s="7" t="s">
        <v>42</v>
      </c>
      <c r="AA68" s="7" t="s">
        <v>43</v>
      </c>
      <c r="AB68" s="7" t="s">
        <v>326</v>
      </c>
      <c r="AC68" s="7" t="s">
        <v>45</v>
      </c>
      <c r="AD68" s="7" t="s">
        <v>46</v>
      </c>
      <c r="AE68" s="7" t="s">
        <v>47</v>
      </c>
      <c r="AF68" s="7" t="s">
        <v>48</v>
      </c>
      <c r="AG68" s="7" t="s">
        <v>109</v>
      </c>
      <c r="AH68" s="7">
        <v>12</v>
      </c>
      <c r="AI68" s="7" t="s">
        <v>63</v>
      </c>
      <c r="AJ68" s="7" t="s">
        <v>64</v>
      </c>
      <c r="AK68" s="7" t="str">
        <f t="shared" ref="AK68:AK131" si="7">IF(OR(AJ68="Exceeds",AJ68="Fully Meets"),"High","Low")</f>
        <v>High</v>
      </c>
      <c r="AL68" s="7" t="s">
        <v>327</v>
      </c>
      <c r="AM68" s="7">
        <v>4</v>
      </c>
      <c r="AN68" s="7">
        <v>3</v>
      </c>
      <c r="AO68" s="7" t="s">
        <v>328</v>
      </c>
      <c r="AP68" s="7">
        <v>2</v>
      </c>
      <c r="AQ68" s="7">
        <v>2</v>
      </c>
    </row>
    <row r="69" spans="2:43" ht="15" x14ac:dyDescent="0.25">
      <c r="B69" s="7" t="str">
        <f t="shared" si="4"/>
        <v>Yes</v>
      </c>
      <c r="C69" s="9" t="s">
        <v>329</v>
      </c>
      <c r="D69" s="9">
        <v>10070</v>
      </c>
      <c r="E69" s="9">
        <v>1</v>
      </c>
      <c r="F69" s="9" t="str">
        <f>IF(HRDataset_v14[[#This Row],[MarriedID]]=0,"Not married","Married")</f>
        <v>Married</v>
      </c>
      <c r="G69" s="9">
        <v>1</v>
      </c>
      <c r="H69" s="9">
        <v>1</v>
      </c>
      <c r="I69" s="9" t="str">
        <f>IF(HRDataset_v14[[#This Row],[GenderID]]=0,"Female","Male")</f>
        <v>Male</v>
      </c>
      <c r="J69" s="9">
        <v>5</v>
      </c>
      <c r="K69" s="9">
        <v>5</v>
      </c>
      <c r="L69" s="9">
        <v>3</v>
      </c>
      <c r="M69" s="9">
        <v>0</v>
      </c>
      <c r="N69" s="9">
        <v>55722</v>
      </c>
      <c r="O69" s="9">
        <v>1</v>
      </c>
      <c r="P69" s="9">
        <v>19</v>
      </c>
      <c r="Q69" s="9" t="s">
        <v>37</v>
      </c>
      <c r="R69" s="9" t="s">
        <v>38</v>
      </c>
      <c r="S69" s="9">
        <v>1810</v>
      </c>
      <c r="T69" s="10">
        <v>28429</v>
      </c>
      <c r="U69" s="7">
        <f t="shared" ca="1" si="5"/>
        <v>47</v>
      </c>
      <c r="V69" s="9" t="s">
        <v>39</v>
      </c>
      <c r="W69" s="7" t="str">
        <f t="shared" ca="1" si="6"/>
        <v>40-49</v>
      </c>
      <c r="X69" s="9" t="s">
        <v>56</v>
      </c>
      <c r="Y69" s="9" t="s">
        <v>41</v>
      </c>
      <c r="Z69" s="9" t="s">
        <v>42</v>
      </c>
      <c r="AA69" s="9" t="s">
        <v>43</v>
      </c>
      <c r="AB69" s="9" t="s">
        <v>280</v>
      </c>
      <c r="AC69" s="9" t="s">
        <v>330</v>
      </c>
      <c r="AD69" s="9" t="s">
        <v>129</v>
      </c>
      <c r="AE69" s="9" t="s">
        <v>60</v>
      </c>
      <c r="AF69" s="9" t="s">
        <v>48</v>
      </c>
      <c r="AG69" s="9" t="s">
        <v>85</v>
      </c>
      <c r="AH69" s="9">
        <v>39</v>
      </c>
      <c r="AI69" s="9" t="s">
        <v>63</v>
      </c>
      <c r="AJ69" s="9" t="s">
        <v>64</v>
      </c>
      <c r="AK69" s="7" t="str">
        <f t="shared" si="7"/>
        <v>High</v>
      </c>
      <c r="AL69" s="9" t="s">
        <v>87</v>
      </c>
      <c r="AM69" s="9">
        <v>4</v>
      </c>
      <c r="AN69" s="9">
        <v>0</v>
      </c>
      <c r="AO69" s="9" t="s">
        <v>331</v>
      </c>
      <c r="AP69" s="9">
        <v>0</v>
      </c>
      <c r="AQ69" s="9">
        <v>14</v>
      </c>
    </row>
    <row r="70" spans="2:43" ht="15" x14ac:dyDescent="0.25">
      <c r="B70" s="7" t="str">
        <f t="shared" si="4"/>
        <v>No</v>
      </c>
      <c r="C70" s="7" t="s">
        <v>332</v>
      </c>
      <c r="D70" s="7">
        <v>10155</v>
      </c>
      <c r="E70" s="7">
        <v>0</v>
      </c>
      <c r="F70" s="7" t="str">
        <f>IF(HRDataset_v14[[#This Row],[MarriedID]]=0,"Not married","Married")</f>
        <v>Not married</v>
      </c>
      <c r="G70" s="7">
        <v>0</v>
      </c>
      <c r="H70" s="7">
        <v>0</v>
      </c>
      <c r="I70" s="7" t="str">
        <f>IF(HRDataset_v14[[#This Row],[GenderID]]=0,"Female","Male")</f>
        <v>Female</v>
      </c>
      <c r="J70" s="7">
        <v>1</v>
      </c>
      <c r="K70" s="7">
        <v>4</v>
      </c>
      <c r="L70" s="7">
        <v>3</v>
      </c>
      <c r="M70" s="7">
        <v>0</v>
      </c>
      <c r="N70" s="7">
        <v>101199</v>
      </c>
      <c r="O70" s="7">
        <v>0</v>
      </c>
      <c r="P70" s="7">
        <v>24</v>
      </c>
      <c r="Q70" s="7" t="s">
        <v>94</v>
      </c>
      <c r="R70" s="7" t="s">
        <v>38</v>
      </c>
      <c r="S70" s="7">
        <v>2176</v>
      </c>
      <c r="T70" s="8">
        <v>29041</v>
      </c>
      <c r="U70" s="7">
        <f t="shared" ca="1" si="5"/>
        <v>45</v>
      </c>
      <c r="V70" s="7" t="s">
        <v>69</v>
      </c>
      <c r="W70" s="7" t="str">
        <f t="shared" ca="1" si="6"/>
        <v>40-49</v>
      </c>
      <c r="X70" s="7" t="s">
        <v>40</v>
      </c>
      <c r="Y70" s="7" t="s">
        <v>41</v>
      </c>
      <c r="Z70" s="7" t="s">
        <v>42</v>
      </c>
      <c r="AA70" s="7" t="s">
        <v>107</v>
      </c>
      <c r="AB70" s="7" t="s">
        <v>90</v>
      </c>
      <c r="AC70" s="7" t="s">
        <v>45</v>
      </c>
      <c r="AD70" s="7" t="s">
        <v>46</v>
      </c>
      <c r="AE70" s="7" t="s">
        <v>47</v>
      </c>
      <c r="AF70" s="7" t="s">
        <v>96</v>
      </c>
      <c r="AG70" s="7" t="s">
        <v>97</v>
      </c>
      <c r="AH70" s="7">
        <v>10</v>
      </c>
      <c r="AI70" s="7" t="s">
        <v>175</v>
      </c>
      <c r="AJ70" s="7" t="s">
        <v>64</v>
      </c>
      <c r="AK70" s="7" t="str">
        <f t="shared" si="7"/>
        <v>High</v>
      </c>
      <c r="AL70" s="7" t="s">
        <v>333</v>
      </c>
      <c r="AM70" s="7">
        <v>5</v>
      </c>
      <c r="AN70" s="7">
        <v>5</v>
      </c>
      <c r="AO70" s="7" t="s">
        <v>112</v>
      </c>
      <c r="AP70" s="7">
        <v>0</v>
      </c>
      <c r="AQ70" s="7">
        <v>8</v>
      </c>
    </row>
    <row r="71" spans="2:43" ht="15" x14ac:dyDescent="0.25">
      <c r="B71" s="7" t="str">
        <f t="shared" si="4"/>
        <v>No</v>
      </c>
      <c r="C71" s="9" t="s">
        <v>334</v>
      </c>
      <c r="D71" s="9">
        <v>10306</v>
      </c>
      <c r="E71" s="9">
        <v>0</v>
      </c>
      <c r="F71" s="9" t="str">
        <f>IF(HRDataset_v14[[#This Row],[MarriedID]]=0,"Not married","Married")</f>
        <v>Not married</v>
      </c>
      <c r="G71" s="9">
        <v>0</v>
      </c>
      <c r="H71" s="9">
        <v>1</v>
      </c>
      <c r="I71" s="9" t="str">
        <f>IF(HRDataset_v14[[#This Row],[GenderID]]=0,"Female","Male")</f>
        <v>Male</v>
      </c>
      <c r="J71" s="9">
        <v>1</v>
      </c>
      <c r="K71" s="9">
        <v>6</v>
      </c>
      <c r="L71" s="9">
        <v>1</v>
      </c>
      <c r="M71" s="9">
        <v>0</v>
      </c>
      <c r="N71" s="9">
        <v>61568</v>
      </c>
      <c r="O71" s="9">
        <v>0</v>
      </c>
      <c r="P71" s="9">
        <v>3</v>
      </c>
      <c r="Q71" s="9" t="s">
        <v>219</v>
      </c>
      <c r="R71" s="9" t="s">
        <v>335</v>
      </c>
      <c r="S71" s="9">
        <v>36006</v>
      </c>
      <c r="T71" s="10">
        <v>27700</v>
      </c>
      <c r="U71" s="7">
        <f t="shared" ca="1" si="5"/>
        <v>49</v>
      </c>
      <c r="V71" s="9" t="s">
        <v>39</v>
      </c>
      <c r="W71" s="7" t="str">
        <f t="shared" ca="1" si="6"/>
        <v>40-49</v>
      </c>
      <c r="X71" s="9" t="s">
        <v>40</v>
      </c>
      <c r="Y71" s="9" t="s">
        <v>41</v>
      </c>
      <c r="Z71" s="9" t="s">
        <v>42</v>
      </c>
      <c r="AA71" s="9" t="s">
        <v>136</v>
      </c>
      <c r="AB71" s="9" t="s">
        <v>211</v>
      </c>
      <c r="AC71" s="9" t="s">
        <v>45</v>
      </c>
      <c r="AD71" s="9" t="s">
        <v>46</v>
      </c>
      <c r="AE71" s="9" t="s">
        <v>47</v>
      </c>
      <c r="AF71" s="9" t="s">
        <v>223</v>
      </c>
      <c r="AG71" s="9" t="s">
        <v>224</v>
      </c>
      <c r="AH71" s="9">
        <v>17</v>
      </c>
      <c r="AI71" s="9" t="s">
        <v>63</v>
      </c>
      <c r="AJ71" s="9" t="s">
        <v>336</v>
      </c>
      <c r="AK71" s="7" t="str">
        <f t="shared" si="7"/>
        <v>Low</v>
      </c>
      <c r="AL71" s="9" t="s">
        <v>337</v>
      </c>
      <c r="AM71" s="9">
        <v>3</v>
      </c>
      <c r="AN71" s="9">
        <v>0</v>
      </c>
      <c r="AO71" s="9" t="s">
        <v>241</v>
      </c>
      <c r="AP71" s="9">
        <v>6</v>
      </c>
      <c r="AQ71" s="9">
        <v>5</v>
      </c>
    </row>
    <row r="72" spans="2:43" ht="15" x14ac:dyDescent="0.25">
      <c r="B72" s="7" t="str">
        <f t="shared" si="4"/>
        <v>Yes</v>
      </c>
      <c r="C72" s="7" t="s">
        <v>338</v>
      </c>
      <c r="D72" s="7">
        <v>10100</v>
      </c>
      <c r="E72" s="7">
        <v>0</v>
      </c>
      <c r="F72" s="7" t="str">
        <f>IF(HRDataset_v14[[#This Row],[MarriedID]]=0,"Not married","Married")</f>
        <v>Not married</v>
      </c>
      <c r="G72" s="7">
        <v>3</v>
      </c>
      <c r="H72" s="7">
        <v>0</v>
      </c>
      <c r="I72" s="7" t="str">
        <f>IF(HRDataset_v14[[#This Row],[GenderID]]=0,"Female","Male")</f>
        <v>Female</v>
      </c>
      <c r="J72" s="7">
        <v>5</v>
      </c>
      <c r="K72" s="7">
        <v>5</v>
      </c>
      <c r="L72" s="7">
        <v>3</v>
      </c>
      <c r="M72" s="7">
        <v>0</v>
      </c>
      <c r="N72" s="7">
        <v>58275</v>
      </c>
      <c r="O72" s="7">
        <v>1</v>
      </c>
      <c r="P72" s="7">
        <v>20</v>
      </c>
      <c r="Q72" s="7" t="s">
        <v>68</v>
      </c>
      <c r="R72" s="7" t="s">
        <v>38</v>
      </c>
      <c r="S72" s="7">
        <v>2343</v>
      </c>
      <c r="T72" s="8">
        <v>18684</v>
      </c>
      <c r="U72" s="7">
        <f t="shared" ca="1" si="5"/>
        <v>73</v>
      </c>
      <c r="V72" s="7" t="s">
        <v>69</v>
      </c>
      <c r="W72" s="7" t="str">
        <f t="shared" ca="1" si="6"/>
        <v>60+</v>
      </c>
      <c r="X72" s="7" t="s">
        <v>215</v>
      </c>
      <c r="Y72" s="7" t="s">
        <v>41</v>
      </c>
      <c r="Z72" s="7" t="s">
        <v>42</v>
      </c>
      <c r="AA72" s="7" t="s">
        <v>107</v>
      </c>
      <c r="AB72" s="7" t="s">
        <v>156</v>
      </c>
      <c r="AC72" s="7" t="s">
        <v>339</v>
      </c>
      <c r="AD72" s="7" t="s">
        <v>340</v>
      </c>
      <c r="AE72" s="7" t="s">
        <v>60</v>
      </c>
      <c r="AF72" s="7" t="s">
        <v>48</v>
      </c>
      <c r="AG72" s="7" t="s">
        <v>138</v>
      </c>
      <c r="AH72" s="7">
        <v>18</v>
      </c>
      <c r="AI72" s="7" t="s">
        <v>86</v>
      </c>
      <c r="AJ72" s="7" t="s">
        <v>64</v>
      </c>
      <c r="AK72" s="7" t="str">
        <f t="shared" si="7"/>
        <v>High</v>
      </c>
      <c r="AL72" s="7" t="s">
        <v>316</v>
      </c>
      <c r="AM72" s="7">
        <v>5</v>
      </c>
      <c r="AN72" s="7">
        <v>0</v>
      </c>
      <c r="AO72" s="7" t="s">
        <v>341</v>
      </c>
      <c r="AP72" s="7">
        <v>0</v>
      </c>
      <c r="AQ72" s="7">
        <v>1</v>
      </c>
    </row>
    <row r="73" spans="2:43" ht="15" x14ac:dyDescent="0.25">
      <c r="B73" s="7" t="str">
        <f t="shared" si="4"/>
        <v>No</v>
      </c>
      <c r="C73" s="9" t="s">
        <v>342</v>
      </c>
      <c r="D73" s="9">
        <v>10310</v>
      </c>
      <c r="E73" s="9">
        <v>1</v>
      </c>
      <c r="F73" s="9" t="str">
        <f>IF(HRDataset_v14[[#This Row],[MarriedID]]=0,"Not married","Married")</f>
        <v>Married</v>
      </c>
      <c r="G73" s="9">
        <v>1</v>
      </c>
      <c r="H73" s="9">
        <v>1</v>
      </c>
      <c r="I73" s="9" t="str">
        <f>IF(HRDataset_v14[[#This Row],[GenderID]]=0,"Female","Male")</f>
        <v>Male</v>
      </c>
      <c r="J73" s="9">
        <v>1</v>
      </c>
      <c r="K73" s="9">
        <v>5</v>
      </c>
      <c r="L73" s="9">
        <v>1</v>
      </c>
      <c r="M73" s="9">
        <v>0</v>
      </c>
      <c r="N73" s="9">
        <v>53189</v>
      </c>
      <c r="O73" s="9">
        <v>0</v>
      </c>
      <c r="P73" s="9">
        <v>19</v>
      </c>
      <c r="Q73" s="9" t="s">
        <v>37</v>
      </c>
      <c r="R73" s="9" t="s">
        <v>38</v>
      </c>
      <c r="S73" s="9">
        <v>2061</v>
      </c>
      <c r="T73" s="10">
        <v>24581</v>
      </c>
      <c r="U73" s="7">
        <f t="shared" ca="1" si="5"/>
        <v>57</v>
      </c>
      <c r="V73" s="9" t="s">
        <v>39</v>
      </c>
      <c r="W73" s="7" t="str">
        <f t="shared" ca="1" si="6"/>
        <v>50-59</v>
      </c>
      <c r="X73" s="9" t="s">
        <v>56</v>
      </c>
      <c r="Y73" s="9" t="s">
        <v>41</v>
      </c>
      <c r="Z73" s="9" t="s">
        <v>42</v>
      </c>
      <c r="AA73" s="9" t="s">
        <v>43</v>
      </c>
      <c r="AB73" s="9" t="s">
        <v>159</v>
      </c>
      <c r="AC73" s="9" t="s">
        <v>45</v>
      </c>
      <c r="AD73" s="9" t="s">
        <v>46</v>
      </c>
      <c r="AE73" s="9" t="s">
        <v>47</v>
      </c>
      <c r="AF73" s="9" t="s">
        <v>48</v>
      </c>
      <c r="AG73" s="9" t="s">
        <v>91</v>
      </c>
      <c r="AH73" s="9">
        <v>11</v>
      </c>
      <c r="AI73" s="9" t="s">
        <v>63</v>
      </c>
      <c r="AJ73" s="9" t="s">
        <v>336</v>
      </c>
      <c r="AK73" s="7" t="str">
        <f t="shared" si="7"/>
        <v>Low</v>
      </c>
      <c r="AL73" s="9" t="s">
        <v>343</v>
      </c>
      <c r="AM73" s="9">
        <v>2</v>
      </c>
      <c r="AN73" s="9">
        <v>0</v>
      </c>
      <c r="AO73" s="9" t="s">
        <v>328</v>
      </c>
      <c r="AP73" s="9">
        <v>4</v>
      </c>
      <c r="AQ73" s="9">
        <v>9</v>
      </c>
    </row>
    <row r="74" spans="2:43" ht="15" x14ac:dyDescent="0.25">
      <c r="B74" s="7" t="str">
        <f t="shared" si="4"/>
        <v>No</v>
      </c>
      <c r="C74" s="7" t="s">
        <v>344</v>
      </c>
      <c r="D74" s="7">
        <v>10197</v>
      </c>
      <c r="E74" s="7">
        <v>0</v>
      </c>
      <c r="F74" s="7" t="str">
        <f>IF(HRDataset_v14[[#This Row],[MarriedID]]=0,"Not married","Married")</f>
        <v>Not married</v>
      </c>
      <c r="G74" s="7">
        <v>0</v>
      </c>
      <c r="H74" s="7">
        <v>1</v>
      </c>
      <c r="I74" s="7" t="str">
        <f>IF(HRDataset_v14[[#This Row],[GenderID]]=0,"Female","Male")</f>
        <v>Male</v>
      </c>
      <c r="J74" s="7">
        <v>1</v>
      </c>
      <c r="K74" s="7">
        <v>3</v>
      </c>
      <c r="L74" s="7">
        <v>3</v>
      </c>
      <c r="M74" s="7">
        <v>0</v>
      </c>
      <c r="N74" s="7">
        <v>96820</v>
      </c>
      <c r="O74" s="7">
        <v>0</v>
      </c>
      <c r="P74" s="7">
        <v>4</v>
      </c>
      <c r="Q74" s="7" t="s">
        <v>345</v>
      </c>
      <c r="R74" s="7" t="s">
        <v>38</v>
      </c>
      <c r="S74" s="7">
        <v>2045</v>
      </c>
      <c r="T74" s="8">
        <v>30563</v>
      </c>
      <c r="U74" s="7">
        <f t="shared" ca="1" si="5"/>
        <v>41</v>
      </c>
      <c r="V74" s="7" t="s">
        <v>39</v>
      </c>
      <c r="W74" s="7" t="str">
        <f t="shared" ca="1" si="6"/>
        <v>40-49</v>
      </c>
      <c r="X74" s="7" t="s">
        <v>40</v>
      </c>
      <c r="Y74" s="7" t="s">
        <v>41</v>
      </c>
      <c r="Z74" s="7" t="s">
        <v>42</v>
      </c>
      <c r="AA74" s="7" t="s">
        <v>43</v>
      </c>
      <c r="AB74" s="7" t="s">
        <v>346</v>
      </c>
      <c r="AC74" s="7" t="s">
        <v>45</v>
      </c>
      <c r="AD74" s="7" t="s">
        <v>46</v>
      </c>
      <c r="AE74" s="7" t="s">
        <v>47</v>
      </c>
      <c r="AF74" s="7" t="s">
        <v>61</v>
      </c>
      <c r="AG74" s="7" t="s">
        <v>347</v>
      </c>
      <c r="AH74" s="7">
        <v>13</v>
      </c>
      <c r="AI74" s="7" t="s">
        <v>63</v>
      </c>
      <c r="AJ74" s="7" t="s">
        <v>64</v>
      </c>
      <c r="AK74" s="7" t="str">
        <f t="shared" si="7"/>
        <v>High</v>
      </c>
      <c r="AL74" s="7" t="s">
        <v>348</v>
      </c>
      <c r="AM74" s="7">
        <v>5</v>
      </c>
      <c r="AN74" s="7">
        <v>7</v>
      </c>
      <c r="AO74" s="7" t="s">
        <v>349</v>
      </c>
      <c r="AP74" s="7">
        <v>0</v>
      </c>
      <c r="AQ74" s="7">
        <v>15</v>
      </c>
    </row>
    <row r="75" spans="2:43" ht="15" x14ac:dyDescent="0.25">
      <c r="B75" s="7" t="str">
        <f t="shared" si="4"/>
        <v>No</v>
      </c>
      <c r="C75" s="9" t="s">
        <v>350</v>
      </c>
      <c r="D75" s="9">
        <v>10276</v>
      </c>
      <c r="E75" s="9">
        <v>0</v>
      </c>
      <c r="F75" s="9" t="str">
        <f>IF(HRDataset_v14[[#This Row],[MarriedID]]=0,"Not married","Married")</f>
        <v>Not married</v>
      </c>
      <c r="G75" s="9">
        <v>0</v>
      </c>
      <c r="H75" s="9">
        <v>1</v>
      </c>
      <c r="I75" s="9" t="str">
        <f>IF(HRDataset_v14[[#This Row],[GenderID]]=0,"Female","Male")</f>
        <v>Male</v>
      </c>
      <c r="J75" s="9">
        <v>1</v>
      </c>
      <c r="K75" s="9">
        <v>5</v>
      </c>
      <c r="L75" s="9">
        <v>3</v>
      </c>
      <c r="M75" s="9">
        <v>0</v>
      </c>
      <c r="N75" s="9">
        <v>51259</v>
      </c>
      <c r="O75" s="9">
        <v>0</v>
      </c>
      <c r="P75" s="9">
        <v>19</v>
      </c>
      <c r="Q75" s="9" t="s">
        <v>37</v>
      </c>
      <c r="R75" s="9" t="s">
        <v>38</v>
      </c>
      <c r="S75" s="9">
        <v>2180</v>
      </c>
      <c r="T75" s="10">
        <v>30270</v>
      </c>
      <c r="U75" s="7">
        <f t="shared" ca="1" si="5"/>
        <v>42</v>
      </c>
      <c r="V75" s="9" t="s">
        <v>39</v>
      </c>
      <c r="W75" s="7" t="str">
        <f t="shared" ca="1" si="6"/>
        <v>40-49</v>
      </c>
      <c r="X75" s="9" t="s">
        <v>40</v>
      </c>
      <c r="Y75" s="9" t="s">
        <v>41</v>
      </c>
      <c r="Z75" s="9" t="s">
        <v>42</v>
      </c>
      <c r="AA75" s="9" t="s">
        <v>43</v>
      </c>
      <c r="AB75" s="9" t="s">
        <v>255</v>
      </c>
      <c r="AC75" s="9" t="s">
        <v>45</v>
      </c>
      <c r="AD75" s="9" t="s">
        <v>46</v>
      </c>
      <c r="AE75" s="9" t="s">
        <v>47</v>
      </c>
      <c r="AF75" s="9" t="s">
        <v>48</v>
      </c>
      <c r="AG75" s="9" t="s">
        <v>103</v>
      </c>
      <c r="AH75" s="9">
        <v>19</v>
      </c>
      <c r="AI75" s="9" t="s">
        <v>63</v>
      </c>
      <c r="AJ75" s="9" t="s">
        <v>64</v>
      </c>
      <c r="AK75" s="7" t="str">
        <f t="shared" si="7"/>
        <v>High</v>
      </c>
      <c r="AL75" s="9" t="s">
        <v>269</v>
      </c>
      <c r="AM75" s="9">
        <v>4</v>
      </c>
      <c r="AN75" s="9">
        <v>0</v>
      </c>
      <c r="AO75" s="9" t="s">
        <v>257</v>
      </c>
      <c r="AP75" s="9">
        <v>0</v>
      </c>
      <c r="AQ75" s="9">
        <v>1</v>
      </c>
    </row>
    <row r="76" spans="2:43" ht="15" x14ac:dyDescent="0.25">
      <c r="B76" s="7" t="str">
        <f t="shared" si="4"/>
        <v>No</v>
      </c>
      <c r="C76" s="7" t="s">
        <v>351</v>
      </c>
      <c r="D76" s="7">
        <v>10304</v>
      </c>
      <c r="E76" s="7">
        <v>0</v>
      </c>
      <c r="F76" s="7" t="str">
        <f>IF(HRDataset_v14[[#This Row],[MarriedID]]=0,"Not married","Married")</f>
        <v>Not married</v>
      </c>
      <c r="G76" s="7">
        <v>0</v>
      </c>
      <c r="H76" s="7">
        <v>0</v>
      </c>
      <c r="I76" s="7" t="str">
        <f>IF(HRDataset_v14[[#This Row],[GenderID]]=0,"Female","Male")</f>
        <v>Female</v>
      </c>
      <c r="J76" s="7">
        <v>1</v>
      </c>
      <c r="K76" s="7">
        <v>6</v>
      </c>
      <c r="L76" s="7">
        <v>1</v>
      </c>
      <c r="M76" s="7">
        <v>0</v>
      </c>
      <c r="N76" s="7">
        <v>59231</v>
      </c>
      <c r="O76" s="7">
        <v>0</v>
      </c>
      <c r="P76" s="7">
        <v>3</v>
      </c>
      <c r="Q76" s="7" t="s">
        <v>219</v>
      </c>
      <c r="R76" s="7" t="s">
        <v>352</v>
      </c>
      <c r="S76" s="7">
        <v>98052</v>
      </c>
      <c r="T76" s="8">
        <v>31911</v>
      </c>
      <c r="U76" s="7">
        <f t="shared" ca="1" si="5"/>
        <v>37</v>
      </c>
      <c r="V76" s="7" t="s">
        <v>69</v>
      </c>
      <c r="W76" s="7" t="str">
        <f t="shared" ca="1" si="6"/>
        <v>30-39</v>
      </c>
      <c r="X76" s="7" t="s">
        <v>40</v>
      </c>
      <c r="Y76" s="7" t="s">
        <v>41</v>
      </c>
      <c r="Z76" s="7" t="s">
        <v>119</v>
      </c>
      <c r="AA76" s="7" t="s">
        <v>43</v>
      </c>
      <c r="AB76" s="7" t="s">
        <v>137</v>
      </c>
      <c r="AC76" s="7" t="s">
        <v>45</v>
      </c>
      <c r="AD76" s="7" t="s">
        <v>46</v>
      </c>
      <c r="AE76" s="7" t="s">
        <v>47</v>
      </c>
      <c r="AF76" s="7" t="s">
        <v>223</v>
      </c>
      <c r="AG76" s="7" t="s">
        <v>224</v>
      </c>
      <c r="AH76" s="7">
        <v>17</v>
      </c>
      <c r="AI76" s="7" t="s">
        <v>353</v>
      </c>
      <c r="AJ76" s="7" t="s">
        <v>336</v>
      </c>
      <c r="AK76" s="7" t="str">
        <f t="shared" si="7"/>
        <v>Low</v>
      </c>
      <c r="AL76" s="7" t="s">
        <v>354</v>
      </c>
      <c r="AM76" s="7">
        <v>1</v>
      </c>
      <c r="AN76" s="7">
        <v>0</v>
      </c>
      <c r="AO76" s="7" t="s">
        <v>355</v>
      </c>
      <c r="AP76" s="7">
        <v>2</v>
      </c>
      <c r="AQ76" s="7">
        <v>17</v>
      </c>
    </row>
    <row r="77" spans="2:43" ht="15" x14ac:dyDescent="0.25">
      <c r="B77" s="7" t="str">
        <f t="shared" si="4"/>
        <v>No</v>
      </c>
      <c r="C77" s="9" t="s">
        <v>356</v>
      </c>
      <c r="D77" s="9">
        <v>10284</v>
      </c>
      <c r="E77" s="9">
        <v>1</v>
      </c>
      <c r="F77" s="9" t="str">
        <f>IF(HRDataset_v14[[#This Row],[MarriedID]]=0,"Not married","Married")</f>
        <v>Married</v>
      </c>
      <c r="G77" s="9">
        <v>1</v>
      </c>
      <c r="H77" s="9">
        <v>0</v>
      </c>
      <c r="I77" s="9" t="str">
        <f>IF(HRDataset_v14[[#This Row],[GenderID]]=0,"Female","Male")</f>
        <v>Female</v>
      </c>
      <c r="J77" s="9">
        <v>1</v>
      </c>
      <c r="K77" s="9">
        <v>5</v>
      </c>
      <c r="L77" s="9">
        <v>2</v>
      </c>
      <c r="M77" s="9">
        <v>0</v>
      </c>
      <c r="N77" s="9">
        <v>61584</v>
      </c>
      <c r="O77" s="9">
        <v>0</v>
      </c>
      <c r="P77" s="9">
        <v>19</v>
      </c>
      <c r="Q77" s="9" t="s">
        <v>37</v>
      </c>
      <c r="R77" s="9" t="s">
        <v>38</v>
      </c>
      <c r="S77" s="9">
        <v>2351</v>
      </c>
      <c r="T77" s="10">
        <v>28826</v>
      </c>
      <c r="U77" s="7">
        <f t="shared" ca="1" si="5"/>
        <v>46</v>
      </c>
      <c r="V77" s="9" t="s">
        <v>69</v>
      </c>
      <c r="W77" s="7" t="str">
        <f t="shared" ca="1" si="6"/>
        <v>40-49</v>
      </c>
      <c r="X77" s="9" t="s">
        <v>56</v>
      </c>
      <c r="Y77" s="9" t="s">
        <v>41</v>
      </c>
      <c r="Z77" s="9" t="s">
        <v>42</v>
      </c>
      <c r="AA77" s="9" t="s">
        <v>107</v>
      </c>
      <c r="AB77" s="9" t="s">
        <v>281</v>
      </c>
      <c r="AC77" s="9" t="s">
        <v>45</v>
      </c>
      <c r="AD77" s="9" t="s">
        <v>46</v>
      </c>
      <c r="AE77" s="9" t="s">
        <v>47</v>
      </c>
      <c r="AF77" s="9" t="s">
        <v>48</v>
      </c>
      <c r="AG77" s="9" t="s">
        <v>109</v>
      </c>
      <c r="AH77" s="9">
        <v>12</v>
      </c>
      <c r="AI77" s="9" t="s">
        <v>63</v>
      </c>
      <c r="AJ77" s="9" t="s">
        <v>176</v>
      </c>
      <c r="AK77" s="7" t="str">
        <f t="shared" si="7"/>
        <v>Low</v>
      </c>
      <c r="AL77" s="9" t="s">
        <v>357</v>
      </c>
      <c r="AM77" s="9">
        <v>4</v>
      </c>
      <c r="AN77" s="9">
        <v>0</v>
      </c>
      <c r="AO77" s="9" t="s">
        <v>358</v>
      </c>
      <c r="AP77" s="9">
        <v>0</v>
      </c>
      <c r="AQ77" s="9">
        <v>6</v>
      </c>
    </row>
    <row r="78" spans="2:43" ht="15" x14ac:dyDescent="0.25">
      <c r="B78" s="7" t="str">
        <f t="shared" si="4"/>
        <v>No</v>
      </c>
      <c r="C78" s="7" t="s">
        <v>359</v>
      </c>
      <c r="D78" s="7">
        <v>10207</v>
      </c>
      <c r="E78" s="7">
        <v>0</v>
      </c>
      <c r="F78" s="7" t="str">
        <f>IF(HRDataset_v14[[#This Row],[MarriedID]]=0,"Not married","Married")</f>
        <v>Not married</v>
      </c>
      <c r="G78" s="7">
        <v>0</v>
      </c>
      <c r="H78" s="7">
        <v>0</v>
      </c>
      <c r="I78" s="7" t="str">
        <f>IF(HRDataset_v14[[#This Row],[GenderID]]=0,"Female","Male")</f>
        <v>Female</v>
      </c>
      <c r="J78" s="7">
        <v>1</v>
      </c>
      <c r="K78" s="7">
        <v>5</v>
      </c>
      <c r="L78" s="7">
        <v>3</v>
      </c>
      <c r="M78" s="7">
        <v>0</v>
      </c>
      <c r="N78" s="7">
        <v>46335</v>
      </c>
      <c r="O78" s="7">
        <v>0</v>
      </c>
      <c r="P78" s="7">
        <v>19</v>
      </c>
      <c r="Q78" s="7" t="s">
        <v>37</v>
      </c>
      <c r="R78" s="7" t="s">
        <v>38</v>
      </c>
      <c r="S78" s="7">
        <v>2125</v>
      </c>
      <c r="T78" s="8">
        <v>31692</v>
      </c>
      <c r="U78" s="7">
        <f t="shared" ca="1" si="5"/>
        <v>38</v>
      </c>
      <c r="V78" s="7" t="s">
        <v>69</v>
      </c>
      <c r="W78" s="7" t="str">
        <f t="shared" ca="1" si="6"/>
        <v>30-39</v>
      </c>
      <c r="X78" s="7" t="s">
        <v>40</v>
      </c>
      <c r="Y78" s="7" t="s">
        <v>41</v>
      </c>
      <c r="Z78" s="7" t="s">
        <v>119</v>
      </c>
      <c r="AA78" s="7" t="s">
        <v>43</v>
      </c>
      <c r="AB78" s="7" t="s">
        <v>127</v>
      </c>
      <c r="AC78" s="7" t="s">
        <v>45</v>
      </c>
      <c r="AD78" s="7" t="s">
        <v>46</v>
      </c>
      <c r="AE78" s="7" t="s">
        <v>47</v>
      </c>
      <c r="AF78" s="7" t="s">
        <v>48</v>
      </c>
      <c r="AG78" s="7" t="s">
        <v>123</v>
      </c>
      <c r="AH78" s="7">
        <v>14</v>
      </c>
      <c r="AI78" s="7" t="s">
        <v>175</v>
      </c>
      <c r="AJ78" s="7" t="s">
        <v>64</v>
      </c>
      <c r="AK78" s="7" t="str">
        <f t="shared" si="7"/>
        <v>High</v>
      </c>
      <c r="AL78" s="7" t="s">
        <v>360</v>
      </c>
      <c r="AM78" s="7">
        <v>5</v>
      </c>
      <c r="AN78" s="7">
        <v>0</v>
      </c>
      <c r="AO78" s="7" t="s">
        <v>257</v>
      </c>
      <c r="AP78" s="7">
        <v>0</v>
      </c>
      <c r="AQ78" s="7">
        <v>15</v>
      </c>
    </row>
    <row r="79" spans="2:43" ht="15" x14ac:dyDescent="0.25">
      <c r="B79" s="7" t="str">
        <f t="shared" si="4"/>
        <v>No</v>
      </c>
      <c r="C79" s="9" t="s">
        <v>361</v>
      </c>
      <c r="D79" s="9">
        <v>10133</v>
      </c>
      <c r="E79" s="9">
        <v>1</v>
      </c>
      <c r="F79" s="9" t="str">
        <f>IF(HRDataset_v14[[#This Row],[MarriedID]]=0,"Not married","Married")</f>
        <v>Married</v>
      </c>
      <c r="G79" s="9">
        <v>1</v>
      </c>
      <c r="H79" s="9">
        <v>0</v>
      </c>
      <c r="I79" s="9" t="str">
        <f>IF(HRDataset_v14[[#This Row],[GenderID]]=0,"Female","Male")</f>
        <v>Female</v>
      </c>
      <c r="J79" s="9">
        <v>1</v>
      </c>
      <c r="K79" s="9">
        <v>3</v>
      </c>
      <c r="L79" s="9">
        <v>3</v>
      </c>
      <c r="M79" s="9">
        <v>0</v>
      </c>
      <c r="N79" s="9">
        <v>70621</v>
      </c>
      <c r="O79" s="9">
        <v>0</v>
      </c>
      <c r="P79" s="9">
        <v>14</v>
      </c>
      <c r="Q79" s="9" t="s">
        <v>114</v>
      </c>
      <c r="R79" s="9" t="s">
        <v>38</v>
      </c>
      <c r="S79" s="9">
        <v>2119</v>
      </c>
      <c r="T79" s="10">
        <v>32342</v>
      </c>
      <c r="U79" s="7">
        <f t="shared" ca="1" si="5"/>
        <v>36</v>
      </c>
      <c r="V79" s="9" t="s">
        <v>69</v>
      </c>
      <c r="W79" s="7" t="str">
        <f t="shared" ca="1" si="6"/>
        <v>30-39</v>
      </c>
      <c r="X79" s="9" t="s">
        <v>56</v>
      </c>
      <c r="Y79" s="9" t="s">
        <v>41</v>
      </c>
      <c r="Z79" s="9" t="s">
        <v>42</v>
      </c>
      <c r="AA79" s="9" t="s">
        <v>43</v>
      </c>
      <c r="AB79" s="9" t="s">
        <v>115</v>
      </c>
      <c r="AC79" s="9" t="s">
        <v>45</v>
      </c>
      <c r="AD79" s="9" t="s">
        <v>46</v>
      </c>
      <c r="AE79" s="9" t="s">
        <v>47</v>
      </c>
      <c r="AF79" s="9" t="s">
        <v>61</v>
      </c>
      <c r="AG79" s="9" t="s">
        <v>116</v>
      </c>
      <c r="AH79" s="9">
        <v>7</v>
      </c>
      <c r="AI79" s="9" t="s">
        <v>104</v>
      </c>
      <c r="AJ79" s="9" t="s">
        <v>64</v>
      </c>
      <c r="AK79" s="7" t="str">
        <f t="shared" si="7"/>
        <v>High</v>
      </c>
      <c r="AL79" s="9" t="s">
        <v>362</v>
      </c>
      <c r="AM79" s="9">
        <v>4</v>
      </c>
      <c r="AN79" s="9">
        <v>6</v>
      </c>
      <c r="AO79" s="9" t="s">
        <v>105</v>
      </c>
      <c r="AP79" s="9">
        <v>0</v>
      </c>
      <c r="AQ79" s="9">
        <v>16</v>
      </c>
    </row>
    <row r="80" spans="2:43" ht="15" x14ac:dyDescent="0.25">
      <c r="B80" s="7" t="str">
        <f t="shared" si="4"/>
        <v>No</v>
      </c>
      <c r="C80" s="7" t="s">
        <v>363</v>
      </c>
      <c r="D80" s="7">
        <v>10028</v>
      </c>
      <c r="E80" s="7">
        <v>0</v>
      </c>
      <c r="F80" s="7" t="str">
        <f>IF(HRDataset_v14[[#This Row],[MarriedID]]=0,"Not married","Married")</f>
        <v>Not married</v>
      </c>
      <c r="G80" s="7">
        <v>0</v>
      </c>
      <c r="H80" s="7">
        <v>1</v>
      </c>
      <c r="I80" s="7" t="str">
        <f>IF(HRDataset_v14[[#This Row],[GenderID]]=0,"Female","Male")</f>
        <v>Male</v>
      </c>
      <c r="J80" s="7">
        <v>1</v>
      </c>
      <c r="K80" s="7">
        <v>3</v>
      </c>
      <c r="L80" s="7">
        <v>4</v>
      </c>
      <c r="M80" s="7">
        <v>0</v>
      </c>
      <c r="N80" s="7">
        <v>138888</v>
      </c>
      <c r="O80" s="7">
        <v>0</v>
      </c>
      <c r="P80" s="7">
        <v>13</v>
      </c>
      <c r="Q80" s="7" t="s">
        <v>364</v>
      </c>
      <c r="R80" s="7" t="s">
        <v>38</v>
      </c>
      <c r="S80" s="7">
        <v>1886</v>
      </c>
      <c r="T80" s="8">
        <v>25758</v>
      </c>
      <c r="U80" s="7">
        <f t="shared" ca="1" si="5"/>
        <v>54</v>
      </c>
      <c r="V80" s="7" t="s">
        <v>39</v>
      </c>
      <c r="W80" s="7" t="str">
        <f t="shared" ca="1" si="6"/>
        <v>50-59</v>
      </c>
      <c r="X80" s="7" t="s">
        <v>40</v>
      </c>
      <c r="Y80" s="7" t="s">
        <v>41</v>
      </c>
      <c r="Z80" s="7" t="s">
        <v>42</v>
      </c>
      <c r="AA80" s="7" t="s">
        <v>107</v>
      </c>
      <c r="AB80" s="7" t="s">
        <v>365</v>
      </c>
      <c r="AC80" s="7" t="s">
        <v>45</v>
      </c>
      <c r="AD80" s="7" t="s">
        <v>46</v>
      </c>
      <c r="AE80" s="7" t="s">
        <v>47</v>
      </c>
      <c r="AF80" s="7" t="s">
        <v>61</v>
      </c>
      <c r="AG80" s="7" t="s">
        <v>235</v>
      </c>
      <c r="AH80" s="7">
        <v>5</v>
      </c>
      <c r="AI80" s="7" t="s">
        <v>63</v>
      </c>
      <c r="AJ80" s="7" t="s">
        <v>51</v>
      </c>
      <c r="AK80" s="7" t="str">
        <f t="shared" si="7"/>
        <v>High</v>
      </c>
      <c r="AL80" s="7" t="s">
        <v>269</v>
      </c>
      <c r="AM80" s="7">
        <v>5</v>
      </c>
      <c r="AN80" s="7">
        <v>5</v>
      </c>
      <c r="AO80" s="7" t="s">
        <v>366</v>
      </c>
      <c r="AP80" s="7">
        <v>0</v>
      </c>
      <c r="AQ80" s="7">
        <v>4</v>
      </c>
    </row>
    <row r="81" spans="2:43" ht="15" x14ac:dyDescent="0.25">
      <c r="B81" s="7" t="str">
        <f t="shared" si="4"/>
        <v>No</v>
      </c>
      <c r="C81" s="9" t="s">
        <v>367</v>
      </c>
      <c r="D81" s="9">
        <v>10006</v>
      </c>
      <c r="E81" s="9">
        <v>0</v>
      </c>
      <c r="F81" s="9" t="str">
        <f>IF(HRDataset_v14[[#This Row],[MarriedID]]=0,"Not married","Married")</f>
        <v>Not married</v>
      </c>
      <c r="G81" s="9">
        <v>0</v>
      </c>
      <c r="H81" s="9">
        <v>0</v>
      </c>
      <c r="I81" s="9" t="str">
        <f>IF(HRDataset_v14[[#This Row],[GenderID]]=0,"Female","Male")</f>
        <v>Female</v>
      </c>
      <c r="J81" s="9">
        <v>1</v>
      </c>
      <c r="K81" s="9">
        <v>6</v>
      </c>
      <c r="L81" s="9">
        <v>4</v>
      </c>
      <c r="M81" s="9">
        <v>0</v>
      </c>
      <c r="N81" s="9">
        <v>74241</v>
      </c>
      <c r="O81" s="9">
        <v>0</v>
      </c>
      <c r="P81" s="9">
        <v>3</v>
      </c>
      <c r="Q81" s="9" t="s">
        <v>219</v>
      </c>
      <c r="R81" s="9" t="s">
        <v>368</v>
      </c>
      <c r="S81" s="9">
        <v>90007</v>
      </c>
      <c r="T81" s="10">
        <v>32455</v>
      </c>
      <c r="U81" s="7">
        <f t="shared" ca="1" si="5"/>
        <v>36</v>
      </c>
      <c r="V81" s="9" t="s">
        <v>69</v>
      </c>
      <c r="W81" s="7" t="str">
        <f t="shared" ca="1" si="6"/>
        <v>30-39</v>
      </c>
      <c r="X81" s="9" t="s">
        <v>40</v>
      </c>
      <c r="Y81" s="9" t="s">
        <v>41</v>
      </c>
      <c r="Z81" s="9" t="s">
        <v>42</v>
      </c>
      <c r="AA81" s="9" t="s">
        <v>43</v>
      </c>
      <c r="AB81" s="9" t="s">
        <v>120</v>
      </c>
      <c r="AC81" s="9" t="s">
        <v>45</v>
      </c>
      <c r="AD81" s="9" t="s">
        <v>46</v>
      </c>
      <c r="AE81" s="9" t="s">
        <v>47</v>
      </c>
      <c r="AF81" s="9" t="s">
        <v>223</v>
      </c>
      <c r="AG81" s="9" t="s">
        <v>262</v>
      </c>
      <c r="AH81" s="9">
        <v>21</v>
      </c>
      <c r="AI81" s="9" t="s">
        <v>63</v>
      </c>
      <c r="AJ81" s="9" t="s">
        <v>51</v>
      </c>
      <c r="AK81" s="7" t="str">
        <f t="shared" si="7"/>
        <v>High</v>
      </c>
      <c r="AL81" s="9" t="s">
        <v>369</v>
      </c>
      <c r="AM81" s="9">
        <v>5</v>
      </c>
      <c r="AN81" s="9">
        <v>0</v>
      </c>
      <c r="AO81" s="9" t="s">
        <v>370</v>
      </c>
      <c r="AP81" s="9">
        <v>0</v>
      </c>
      <c r="AQ81" s="9">
        <v>14</v>
      </c>
    </row>
    <row r="82" spans="2:43" ht="15" x14ac:dyDescent="0.25">
      <c r="B82" s="7" t="str">
        <f t="shared" si="4"/>
        <v>No</v>
      </c>
      <c r="C82" s="7" t="s">
        <v>371</v>
      </c>
      <c r="D82" s="7">
        <v>10105</v>
      </c>
      <c r="E82" s="7">
        <v>0</v>
      </c>
      <c r="F82" s="7" t="str">
        <f>IF(HRDataset_v14[[#This Row],[MarriedID]]=0,"Not married","Married")</f>
        <v>Not married</v>
      </c>
      <c r="G82" s="7">
        <v>0</v>
      </c>
      <c r="H82" s="7">
        <v>0</v>
      </c>
      <c r="I82" s="7" t="str">
        <f>IF(HRDataset_v14[[#This Row],[GenderID]]=0,"Female","Male")</f>
        <v>Female</v>
      </c>
      <c r="J82" s="7">
        <v>1</v>
      </c>
      <c r="K82" s="7">
        <v>5</v>
      </c>
      <c r="L82" s="7">
        <v>3</v>
      </c>
      <c r="M82" s="7">
        <v>0</v>
      </c>
      <c r="N82" s="7">
        <v>75188</v>
      </c>
      <c r="O82" s="7">
        <v>0</v>
      </c>
      <c r="P82" s="7">
        <v>18</v>
      </c>
      <c r="Q82" s="7" t="s">
        <v>196</v>
      </c>
      <c r="R82" s="7" t="s">
        <v>38</v>
      </c>
      <c r="S82" s="7">
        <v>1731</v>
      </c>
      <c r="T82" s="8">
        <v>26996</v>
      </c>
      <c r="U82" s="7">
        <f t="shared" ca="1" si="5"/>
        <v>51</v>
      </c>
      <c r="V82" s="7" t="s">
        <v>69</v>
      </c>
      <c r="W82" s="7" t="str">
        <f t="shared" ca="1" si="6"/>
        <v>50-59</v>
      </c>
      <c r="X82" s="7" t="s">
        <v>40</v>
      </c>
      <c r="Y82" s="7" t="s">
        <v>41</v>
      </c>
      <c r="Z82" s="7" t="s">
        <v>42</v>
      </c>
      <c r="AA82" s="7" t="s">
        <v>43</v>
      </c>
      <c r="AB82" s="7" t="s">
        <v>372</v>
      </c>
      <c r="AC82" s="7" t="s">
        <v>45</v>
      </c>
      <c r="AD82" s="7" t="s">
        <v>46</v>
      </c>
      <c r="AE82" s="7" t="s">
        <v>47</v>
      </c>
      <c r="AF82" s="7" t="s">
        <v>48</v>
      </c>
      <c r="AG82" s="7" t="s">
        <v>199</v>
      </c>
      <c r="AH82" s="7">
        <v>2</v>
      </c>
      <c r="AI82" s="7" t="s">
        <v>86</v>
      </c>
      <c r="AJ82" s="7" t="s">
        <v>64</v>
      </c>
      <c r="AK82" s="7" t="str">
        <f t="shared" si="7"/>
        <v>High</v>
      </c>
      <c r="AL82" s="7" t="s">
        <v>373</v>
      </c>
      <c r="AM82" s="7">
        <v>4</v>
      </c>
      <c r="AN82" s="7">
        <v>0</v>
      </c>
      <c r="AO82" s="7" t="s">
        <v>209</v>
      </c>
      <c r="AP82" s="7">
        <v>0</v>
      </c>
      <c r="AQ82" s="7">
        <v>4</v>
      </c>
    </row>
    <row r="83" spans="2:43" ht="15" x14ac:dyDescent="0.25">
      <c r="B83" s="7" t="str">
        <f t="shared" si="4"/>
        <v>No</v>
      </c>
      <c r="C83" s="9" t="s">
        <v>374</v>
      </c>
      <c r="D83" s="9">
        <v>10211</v>
      </c>
      <c r="E83" s="9">
        <v>1</v>
      </c>
      <c r="F83" s="9" t="str">
        <f>IF(HRDataset_v14[[#This Row],[MarriedID]]=0,"Not married","Married")</f>
        <v>Married</v>
      </c>
      <c r="G83" s="9">
        <v>1</v>
      </c>
      <c r="H83" s="9">
        <v>0</v>
      </c>
      <c r="I83" s="9" t="str">
        <f>IF(HRDataset_v14[[#This Row],[GenderID]]=0,"Female","Male")</f>
        <v>Female</v>
      </c>
      <c r="J83" s="9">
        <v>1</v>
      </c>
      <c r="K83" s="9">
        <v>5</v>
      </c>
      <c r="L83" s="9">
        <v>3</v>
      </c>
      <c r="M83" s="9">
        <v>0</v>
      </c>
      <c r="N83" s="9">
        <v>62514</v>
      </c>
      <c r="O83" s="9">
        <v>0</v>
      </c>
      <c r="P83" s="9">
        <v>19</v>
      </c>
      <c r="Q83" s="9" t="s">
        <v>37</v>
      </c>
      <c r="R83" s="9" t="s">
        <v>38</v>
      </c>
      <c r="S83" s="9">
        <v>1749</v>
      </c>
      <c r="T83" s="10">
        <v>26930</v>
      </c>
      <c r="U83" s="7">
        <f t="shared" ca="1" si="5"/>
        <v>51</v>
      </c>
      <c r="V83" s="9" t="s">
        <v>69</v>
      </c>
      <c r="W83" s="7" t="str">
        <f t="shared" ca="1" si="6"/>
        <v>50-59</v>
      </c>
      <c r="X83" s="9" t="s">
        <v>56</v>
      </c>
      <c r="Y83" s="9" t="s">
        <v>41</v>
      </c>
      <c r="Z83" s="9" t="s">
        <v>42</v>
      </c>
      <c r="AA83" s="9" t="s">
        <v>43</v>
      </c>
      <c r="AB83" s="9" t="s">
        <v>375</v>
      </c>
      <c r="AC83" s="9" t="s">
        <v>45</v>
      </c>
      <c r="AD83" s="9" t="s">
        <v>46</v>
      </c>
      <c r="AE83" s="9" t="s">
        <v>47</v>
      </c>
      <c r="AF83" s="9" t="s">
        <v>48</v>
      </c>
      <c r="AG83" s="9" t="s">
        <v>103</v>
      </c>
      <c r="AH83" s="9">
        <v>19</v>
      </c>
      <c r="AI83" s="9" t="s">
        <v>86</v>
      </c>
      <c r="AJ83" s="9" t="s">
        <v>64</v>
      </c>
      <c r="AK83" s="7" t="str">
        <f t="shared" si="7"/>
        <v>High</v>
      </c>
      <c r="AL83" s="9" t="s">
        <v>376</v>
      </c>
      <c r="AM83" s="9">
        <v>3</v>
      </c>
      <c r="AN83" s="9">
        <v>0</v>
      </c>
      <c r="AO83" s="9" t="s">
        <v>217</v>
      </c>
      <c r="AP83" s="9">
        <v>0</v>
      </c>
      <c r="AQ83" s="9">
        <v>6</v>
      </c>
    </row>
    <row r="84" spans="2:43" ht="15" x14ac:dyDescent="0.25">
      <c r="B84" s="7" t="str">
        <f t="shared" si="4"/>
        <v>Yes</v>
      </c>
      <c r="C84" s="7" t="s">
        <v>377</v>
      </c>
      <c r="D84" s="7">
        <v>10064</v>
      </c>
      <c r="E84" s="7">
        <v>1</v>
      </c>
      <c r="F84" s="7" t="str">
        <f>IF(HRDataset_v14[[#This Row],[MarriedID]]=0,"Not married","Married")</f>
        <v>Married</v>
      </c>
      <c r="G84" s="7">
        <v>1</v>
      </c>
      <c r="H84" s="7">
        <v>0</v>
      </c>
      <c r="I84" s="7" t="str">
        <f>IF(HRDataset_v14[[#This Row],[GenderID]]=0,"Female","Male")</f>
        <v>Female</v>
      </c>
      <c r="J84" s="7">
        <v>5</v>
      </c>
      <c r="K84" s="7">
        <v>5</v>
      </c>
      <c r="L84" s="7">
        <v>3</v>
      </c>
      <c r="M84" s="7">
        <v>0</v>
      </c>
      <c r="N84" s="7">
        <v>60070</v>
      </c>
      <c r="O84" s="7">
        <v>1</v>
      </c>
      <c r="P84" s="7">
        <v>19</v>
      </c>
      <c r="Q84" s="7" t="s">
        <v>37</v>
      </c>
      <c r="R84" s="7" t="s">
        <v>38</v>
      </c>
      <c r="S84" s="7">
        <v>2343</v>
      </c>
      <c r="T84" s="8">
        <v>33486</v>
      </c>
      <c r="U84" s="7">
        <f t="shared" ca="1" si="5"/>
        <v>33</v>
      </c>
      <c r="V84" s="7" t="s">
        <v>69</v>
      </c>
      <c r="W84" s="7" t="str">
        <f t="shared" ca="1" si="6"/>
        <v>30-39</v>
      </c>
      <c r="X84" s="7" t="s">
        <v>56</v>
      </c>
      <c r="Y84" s="7" t="s">
        <v>41</v>
      </c>
      <c r="Z84" s="7" t="s">
        <v>42</v>
      </c>
      <c r="AA84" s="7" t="s">
        <v>43</v>
      </c>
      <c r="AB84" s="7" t="s">
        <v>156</v>
      </c>
      <c r="AC84" s="7" t="s">
        <v>378</v>
      </c>
      <c r="AD84" s="7" t="s">
        <v>379</v>
      </c>
      <c r="AE84" s="7" t="s">
        <v>60</v>
      </c>
      <c r="AF84" s="7" t="s">
        <v>48</v>
      </c>
      <c r="AG84" s="7" t="s">
        <v>72</v>
      </c>
      <c r="AH84" s="7">
        <v>20</v>
      </c>
      <c r="AI84" s="7" t="s">
        <v>86</v>
      </c>
      <c r="AJ84" s="7" t="s">
        <v>64</v>
      </c>
      <c r="AK84" s="7" t="str">
        <f t="shared" si="7"/>
        <v>High</v>
      </c>
      <c r="AL84" s="7" t="s">
        <v>87</v>
      </c>
      <c r="AM84" s="7">
        <v>3</v>
      </c>
      <c r="AN84" s="7">
        <v>0</v>
      </c>
      <c r="AO84" s="7" t="s">
        <v>380</v>
      </c>
      <c r="AP84" s="7">
        <v>0</v>
      </c>
      <c r="AQ84" s="7">
        <v>7</v>
      </c>
    </row>
    <row r="85" spans="2:43" ht="15" x14ac:dyDescent="0.25">
      <c r="B85" s="7" t="str">
        <f t="shared" si="4"/>
        <v>No</v>
      </c>
      <c r="C85" s="9" t="s">
        <v>381</v>
      </c>
      <c r="D85" s="9">
        <v>10247</v>
      </c>
      <c r="E85" s="9">
        <v>0</v>
      </c>
      <c r="F85" s="9" t="str">
        <f>IF(HRDataset_v14[[#This Row],[MarriedID]]=0,"Not married","Married")</f>
        <v>Not married</v>
      </c>
      <c r="G85" s="9">
        <v>0</v>
      </c>
      <c r="H85" s="9">
        <v>1</v>
      </c>
      <c r="I85" s="9" t="str">
        <f>IF(HRDataset_v14[[#This Row],[GenderID]]=0,"Female","Male")</f>
        <v>Male</v>
      </c>
      <c r="J85" s="9">
        <v>1</v>
      </c>
      <c r="K85" s="9">
        <v>5</v>
      </c>
      <c r="L85" s="9">
        <v>3</v>
      </c>
      <c r="M85" s="9">
        <v>0</v>
      </c>
      <c r="N85" s="9">
        <v>48888</v>
      </c>
      <c r="O85" s="9">
        <v>0</v>
      </c>
      <c r="P85" s="9">
        <v>19</v>
      </c>
      <c r="Q85" s="9" t="s">
        <v>37</v>
      </c>
      <c r="R85" s="9" t="s">
        <v>38</v>
      </c>
      <c r="S85" s="9">
        <v>2026</v>
      </c>
      <c r="T85" s="10">
        <v>27180</v>
      </c>
      <c r="U85" s="7">
        <f t="shared" ca="1" si="5"/>
        <v>50</v>
      </c>
      <c r="V85" s="9" t="s">
        <v>39</v>
      </c>
      <c r="W85" s="7" t="str">
        <f t="shared" ca="1" si="6"/>
        <v>50-59</v>
      </c>
      <c r="X85" s="9" t="s">
        <v>40</v>
      </c>
      <c r="Y85" s="9" t="s">
        <v>41</v>
      </c>
      <c r="Z85" s="9" t="s">
        <v>42</v>
      </c>
      <c r="AA85" s="9" t="s">
        <v>43</v>
      </c>
      <c r="AB85" s="9" t="s">
        <v>95</v>
      </c>
      <c r="AC85" s="9" t="s">
        <v>45</v>
      </c>
      <c r="AD85" s="9" t="s">
        <v>46</v>
      </c>
      <c r="AE85" s="9" t="s">
        <v>47</v>
      </c>
      <c r="AF85" s="9" t="s">
        <v>48</v>
      </c>
      <c r="AG85" s="9" t="s">
        <v>138</v>
      </c>
      <c r="AH85" s="9">
        <v>18</v>
      </c>
      <c r="AI85" s="9" t="s">
        <v>50</v>
      </c>
      <c r="AJ85" s="9" t="s">
        <v>64</v>
      </c>
      <c r="AK85" s="7" t="str">
        <f t="shared" si="7"/>
        <v>High</v>
      </c>
      <c r="AL85" s="9" t="s">
        <v>278</v>
      </c>
      <c r="AM85" s="9">
        <v>5</v>
      </c>
      <c r="AN85" s="9">
        <v>0</v>
      </c>
      <c r="AO85" s="9" t="s">
        <v>382</v>
      </c>
      <c r="AP85" s="9">
        <v>0</v>
      </c>
      <c r="AQ85" s="9">
        <v>8</v>
      </c>
    </row>
    <row r="86" spans="2:43" ht="15" x14ac:dyDescent="0.25">
      <c r="B86" s="7" t="str">
        <f t="shared" si="4"/>
        <v>No</v>
      </c>
      <c r="C86" s="7" t="s">
        <v>383</v>
      </c>
      <c r="D86" s="7">
        <v>10235</v>
      </c>
      <c r="E86" s="7">
        <v>1</v>
      </c>
      <c r="F86" s="7" t="str">
        <f>IF(HRDataset_v14[[#This Row],[MarriedID]]=0,"Not married","Married")</f>
        <v>Married</v>
      </c>
      <c r="G86" s="7">
        <v>1</v>
      </c>
      <c r="H86" s="7">
        <v>1</v>
      </c>
      <c r="I86" s="7" t="str">
        <f>IF(HRDataset_v14[[#This Row],[GenderID]]=0,"Female","Male")</f>
        <v>Male</v>
      </c>
      <c r="J86" s="7">
        <v>1</v>
      </c>
      <c r="K86" s="7">
        <v>5</v>
      </c>
      <c r="L86" s="7">
        <v>3</v>
      </c>
      <c r="M86" s="7">
        <v>0</v>
      </c>
      <c r="N86" s="7">
        <v>54285</v>
      </c>
      <c r="O86" s="7">
        <v>0</v>
      </c>
      <c r="P86" s="7">
        <v>19</v>
      </c>
      <c r="Q86" s="7" t="s">
        <v>37</v>
      </c>
      <c r="R86" s="7" t="s">
        <v>38</v>
      </c>
      <c r="S86" s="7">
        <v>2045</v>
      </c>
      <c r="T86" s="8">
        <v>28727</v>
      </c>
      <c r="U86" s="7">
        <f t="shared" ca="1" si="5"/>
        <v>46</v>
      </c>
      <c r="V86" s="7" t="s">
        <v>39</v>
      </c>
      <c r="W86" s="7" t="str">
        <f t="shared" ca="1" si="6"/>
        <v>40-49</v>
      </c>
      <c r="X86" s="7" t="s">
        <v>56</v>
      </c>
      <c r="Y86" s="7" t="s">
        <v>41</v>
      </c>
      <c r="Z86" s="7" t="s">
        <v>42</v>
      </c>
      <c r="AA86" s="7" t="s">
        <v>43</v>
      </c>
      <c r="AB86" s="7" t="s">
        <v>243</v>
      </c>
      <c r="AC86" s="7" t="s">
        <v>45</v>
      </c>
      <c r="AD86" s="7" t="s">
        <v>46</v>
      </c>
      <c r="AE86" s="7" t="s">
        <v>47</v>
      </c>
      <c r="AF86" s="7" t="s">
        <v>48</v>
      </c>
      <c r="AG86" s="7" t="s">
        <v>138</v>
      </c>
      <c r="AH86" s="7">
        <v>18</v>
      </c>
      <c r="AI86" s="7" t="s">
        <v>104</v>
      </c>
      <c r="AJ86" s="7" t="s">
        <v>64</v>
      </c>
      <c r="AK86" s="7" t="str">
        <f t="shared" si="7"/>
        <v>High</v>
      </c>
      <c r="AL86" s="7" t="s">
        <v>124</v>
      </c>
      <c r="AM86" s="7">
        <v>3</v>
      </c>
      <c r="AN86" s="7">
        <v>0</v>
      </c>
      <c r="AO86" s="7" t="s">
        <v>167</v>
      </c>
      <c r="AP86" s="7">
        <v>0</v>
      </c>
      <c r="AQ86" s="7">
        <v>3</v>
      </c>
    </row>
    <row r="87" spans="2:43" ht="15" x14ac:dyDescent="0.25">
      <c r="B87" s="7" t="str">
        <f t="shared" si="4"/>
        <v>No</v>
      </c>
      <c r="C87" s="9" t="s">
        <v>384</v>
      </c>
      <c r="D87" s="9">
        <v>10299</v>
      </c>
      <c r="E87" s="9">
        <v>0</v>
      </c>
      <c r="F87" s="9" t="str">
        <f>IF(HRDataset_v14[[#This Row],[MarriedID]]=0,"Not married","Married")</f>
        <v>Not married</v>
      </c>
      <c r="G87" s="9">
        <v>3</v>
      </c>
      <c r="H87" s="9">
        <v>0</v>
      </c>
      <c r="I87" s="9" t="str">
        <f>IF(HRDataset_v14[[#This Row],[GenderID]]=0,"Female","Male")</f>
        <v>Female</v>
      </c>
      <c r="J87" s="9">
        <v>1</v>
      </c>
      <c r="K87" s="9">
        <v>5</v>
      </c>
      <c r="L87" s="9">
        <v>1</v>
      </c>
      <c r="M87" s="9">
        <v>0</v>
      </c>
      <c r="N87" s="9">
        <v>56847</v>
      </c>
      <c r="O87" s="9">
        <v>0</v>
      </c>
      <c r="P87" s="9">
        <v>20</v>
      </c>
      <c r="Q87" s="9" t="s">
        <v>68</v>
      </c>
      <c r="R87" s="9" t="s">
        <v>38</v>
      </c>
      <c r="S87" s="9">
        <v>2133</v>
      </c>
      <c r="T87" s="10">
        <v>32745</v>
      </c>
      <c r="U87" s="7">
        <f t="shared" ca="1" si="5"/>
        <v>35</v>
      </c>
      <c r="V87" s="9" t="s">
        <v>69</v>
      </c>
      <c r="W87" s="7" t="str">
        <f t="shared" ca="1" si="6"/>
        <v>30-39</v>
      </c>
      <c r="X87" s="9" t="s">
        <v>215</v>
      </c>
      <c r="Y87" s="9" t="s">
        <v>41</v>
      </c>
      <c r="Z87" s="9" t="s">
        <v>42</v>
      </c>
      <c r="AA87" s="9" t="s">
        <v>43</v>
      </c>
      <c r="AB87" s="9" t="s">
        <v>159</v>
      </c>
      <c r="AC87" s="9" t="s">
        <v>45</v>
      </c>
      <c r="AD87" s="9" t="s">
        <v>46</v>
      </c>
      <c r="AE87" s="9" t="s">
        <v>47</v>
      </c>
      <c r="AF87" s="9" t="s">
        <v>48</v>
      </c>
      <c r="AG87" s="9" t="s">
        <v>49</v>
      </c>
      <c r="AH87" s="9">
        <v>22</v>
      </c>
      <c r="AI87" s="9" t="s">
        <v>63</v>
      </c>
      <c r="AJ87" s="9" t="s">
        <v>336</v>
      </c>
      <c r="AK87" s="7" t="str">
        <f t="shared" si="7"/>
        <v>Low</v>
      </c>
      <c r="AL87" s="9" t="s">
        <v>263</v>
      </c>
      <c r="AM87" s="9">
        <v>1</v>
      </c>
      <c r="AN87" s="9">
        <v>0</v>
      </c>
      <c r="AO87" s="9" t="s">
        <v>105</v>
      </c>
      <c r="AP87" s="9">
        <v>2</v>
      </c>
      <c r="AQ87" s="9">
        <v>5</v>
      </c>
    </row>
    <row r="88" spans="2:43" ht="15" x14ac:dyDescent="0.25">
      <c r="B88" s="7" t="str">
        <f t="shared" si="4"/>
        <v>Yes</v>
      </c>
      <c r="C88" s="7" t="s">
        <v>385</v>
      </c>
      <c r="D88" s="7">
        <v>10280</v>
      </c>
      <c r="E88" s="7">
        <v>0</v>
      </c>
      <c r="F88" s="7" t="str">
        <f>IF(HRDataset_v14[[#This Row],[MarriedID]]=0,"Not married","Married")</f>
        <v>Not married</v>
      </c>
      <c r="G88" s="7">
        <v>0</v>
      </c>
      <c r="H88" s="7">
        <v>1</v>
      </c>
      <c r="I88" s="7" t="str">
        <f>IF(HRDataset_v14[[#This Row],[GenderID]]=0,"Female","Male")</f>
        <v>Male</v>
      </c>
      <c r="J88" s="7">
        <v>4</v>
      </c>
      <c r="K88" s="7">
        <v>5</v>
      </c>
      <c r="L88" s="7">
        <v>2</v>
      </c>
      <c r="M88" s="7">
        <v>0</v>
      </c>
      <c r="N88" s="7">
        <v>60340</v>
      </c>
      <c r="O88" s="7">
        <v>1</v>
      </c>
      <c r="P88" s="7">
        <v>19</v>
      </c>
      <c r="Q88" s="7" t="s">
        <v>37</v>
      </c>
      <c r="R88" s="7" t="s">
        <v>38</v>
      </c>
      <c r="S88" s="7">
        <v>2129</v>
      </c>
      <c r="T88" s="8">
        <v>30561</v>
      </c>
      <c r="U88" s="7">
        <f t="shared" ca="1" si="5"/>
        <v>41</v>
      </c>
      <c r="V88" s="7" t="s">
        <v>39</v>
      </c>
      <c r="W88" s="7" t="str">
        <f t="shared" ca="1" si="6"/>
        <v>40-49</v>
      </c>
      <c r="X88" s="7" t="s">
        <v>40</v>
      </c>
      <c r="Y88" s="7" t="s">
        <v>41</v>
      </c>
      <c r="Z88" s="7" t="s">
        <v>42</v>
      </c>
      <c r="AA88" s="7" t="s">
        <v>43</v>
      </c>
      <c r="AB88" s="7" t="s">
        <v>127</v>
      </c>
      <c r="AC88" s="7" t="s">
        <v>386</v>
      </c>
      <c r="AD88" s="7" t="s">
        <v>147</v>
      </c>
      <c r="AE88" s="7" t="s">
        <v>148</v>
      </c>
      <c r="AF88" s="7" t="s">
        <v>48</v>
      </c>
      <c r="AG88" s="7" t="s">
        <v>49</v>
      </c>
      <c r="AH88" s="7">
        <v>22</v>
      </c>
      <c r="AI88" s="7" t="s">
        <v>86</v>
      </c>
      <c r="AJ88" s="7" t="s">
        <v>176</v>
      </c>
      <c r="AK88" s="7" t="str">
        <f t="shared" si="7"/>
        <v>Low</v>
      </c>
      <c r="AL88" s="7" t="s">
        <v>87</v>
      </c>
      <c r="AM88" s="7">
        <v>4</v>
      </c>
      <c r="AN88" s="7">
        <v>0</v>
      </c>
      <c r="AO88" s="7" t="s">
        <v>387</v>
      </c>
      <c r="AP88" s="7">
        <v>5</v>
      </c>
      <c r="AQ88" s="7">
        <v>16</v>
      </c>
    </row>
    <row r="89" spans="2:43" ht="15" x14ac:dyDescent="0.25">
      <c r="B89" s="7" t="str">
        <f t="shared" si="4"/>
        <v>Yes</v>
      </c>
      <c r="C89" s="9" t="s">
        <v>388</v>
      </c>
      <c r="D89" s="9">
        <v>10296</v>
      </c>
      <c r="E89" s="9">
        <v>0</v>
      </c>
      <c r="F89" s="9" t="str">
        <f>IF(HRDataset_v14[[#This Row],[MarriedID]]=0,"Not married","Married")</f>
        <v>Not married</v>
      </c>
      <c r="G89" s="9">
        <v>0</v>
      </c>
      <c r="H89" s="9">
        <v>0</v>
      </c>
      <c r="I89" s="9" t="str">
        <f>IF(HRDataset_v14[[#This Row],[GenderID]]=0,"Female","Male")</f>
        <v>Female</v>
      </c>
      <c r="J89" s="9">
        <v>4</v>
      </c>
      <c r="K89" s="9">
        <v>5</v>
      </c>
      <c r="L89" s="9">
        <v>2</v>
      </c>
      <c r="M89" s="9">
        <v>0</v>
      </c>
      <c r="N89" s="9">
        <v>59124</v>
      </c>
      <c r="O89" s="9">
        <v>1</v>
      </c>
      <c r="P89" s="9">
        <v>19</v>
      </c>
      <c r="Q89" s="9" t="s">
        <v>37</v>
      </c>
      <c r="R89" s="9" t="s">
        <v>38</v>
      </c>
      <c r="S89" s="9">
        <v>2458</v>
      </c>
      <c r="T89" s="10">
        <v>32634</v>
      </c>
      <c r="U89" s="7">
        <f t="shared" ca="1" si="5"/>
        <v>35</v>
      </c>
      <c r="V89" s="9" t="s">
        <v>69</v>
      </c>
      <c r="W89" s="7" t="str">
        <f t="shared" ca="1" si="6"/>
        <v>30-39</v>
      </c>
      <c r="X89" s="9" t="s">
        <v>40</v>
      </c>
      <c r="Y89" s="9" t="s">
        <v>41</v>
      </c>
      <c r="Z89" s="9" t="s">
        <v>42</v>
      </c>
      <c r="AA89" s="9" t="s">
        <v>43</v>
      </c>
      <c r="AB89" s="9" t="s">
        <v>185</v>
      </c>
      <c r="AC89" s="9" t="s">
        <v>389</v>
      </c>
      <c r="AD89" s="9" t="s">
        <v>390</v>
      </c>
      <c r="AE89" s="9" t="s">
        <v>148</v>
      </c>
      <c r="AF89" s="9" t="s">
        <v>48</v>
      </c>
      <c r="AG89" s="9" t="s">
        <v>77</v>
      </c>
      <c r="AH89" s="9">
        <v>16</v>
      </c>
      <c r="AI89" s="9" t="s">
        <v>86</v>
      </c>
      <c r="AJ89" s="9" t="s">
        <v>176</v>
      </c>
      <c r="AK89" s="7" t="str">
        <f t="shared" si="7"/>
        <v>Low</v>
      </c>
      <c r="AL89" s="9" t="s">
        <v>354</v>
      </c>
      <c r="AM89" s="9">
        <v>3</v>
      </c>
      <c r="AN89" s="9">
        <v>0</v>
      </c>
      <c r="AO89" s="9" t="s">
        <v>391</v>
      </c>
      <c r="AP89" s="9">
        <v>5</v>
      </c>
      <c r="AQ89" s="9">
        <v>19</v>
      </c>
    </row>
    <row r="90" spans="2:43" ht="15" x14ac:dyDescent="0.25">
      <c r="B90" s="7" t="str">
        <f t="shared" si="4"/>
        <v>Yes</v>
      </c>
      <c r="C90" s="7" t="s">
        <v>392</v>
      </c>
      <c r="D90" s="7">
        <v>10290</v>
      </c>
      <c r="E90" s="7">
        <v>1</v>
      </c>
      <c r="F90" s="7" t="str">
        <f>IF(HRDataset_v14[[#This Row],[MarriedID]]=0,"Not married","Married")</f>
        <v>Married</v>
      </c>
      <c r="G90" s="7">
        <v>1</v>
      </c>
      <c r="H90" s="7">
        <v>0</v>
      </c>
      <c r="I90" s="7" t="str">
        <f>IF(HRDataset_v14[[#This Row],[GenderID]]=0,"Female","Male")</f>
        <v>Female</v>
      </c>
      <c r="J90" s="7">
        <v>4</v>
      </c>
      <c r="K90" s="7">
        <v>4</v>
      </c>
      <c r="L90" s="7">
        <v>2</v>
      </c>
      <c r="M90" s="7">
        <v>0</v>
      </c>
      <c r="N90" s="7">
        <v>99280</v>
      </c>
      <c r="O90" s="7">
        <v>1</v>
      </c>
      <c r="P90" s="7">
        <v>24</v>
      </c>
      <c r="Q90" s="7" t="s">
        <v>94</v>
      </c>
      <c r="R90" s="7" t="s">
        <v>38</v>
      </c>
      <c r="S90" s="7">
        <v>1749</v>
      </c>
      <c r="T90" s="8">
        <v>31912</v>
      </c>
      <c r="U90" s="7">
        <f t="shared" ca="1" si="5"/>
        <v>37</v>
      </c>
      <c r="V90" s="7" t="s">
        <v>69</v>
      </c>
      <c r="W90" s="7" t="str">
        <f t="shared" ca="1" si="6"/>
        <v>30-39</v>
      </c>
      <c r="X90" s="7" t="s">
        <v>56</v>
      </c>
      <c r="Y90" s="7" t="s">
        <v>41</v>
      </c>
      <c r="Z90" s="7" t="s">
        <v>42</v>
      </c>
      <c r="AA90" s="7" t="s">
        <v>107</v>
      </c>
      <c r="AB90" s="7" t="s">
        <v>393</v>
      </c>
      <c r="AC90" s="7" t="s">
        <v>394</v>
      </c>
      <c r="AD90" s="7" t="s">
        <v>147</v>
      </c>
      <c r="AE90" s="7" t="s">
        <v>148</v>
      </c>
      <c r="AF90" s="7" t="s">
        <v>96</v>
      </c>
      <c r="AG90" s="7" t="s">
        <v>97</v>
      </c>
      <c r="AH90" s="7">
        <v>10</v>
      </c>
      <c r="AI90" s="7" t="s">
        <v>63</v>
      </c>
      <c r="AJ90" s="7" t="s">
        <v>176</v>
      </c>
      <c r="AK90" s="7" t="str">
        <f t="shared" si="7"/>
        <v>Low</v>
      </c>
      <c r="AL90" s="7" t="s">
        <v>395</v>
      </c>
      <c r="AM90" s="7">
        <v>5</v>
      </c>
      <c r="AN90" s="7">
        <v>4</v>
      </c>
      <c r="AO90" s="7" t="s">
        <v>396</v>
      </c>
      <c r="AP90" s="7">
        <v>4</v>
      </c>
      <c r="AQ90" s="7">
        <v>19</v>
      </c>
    </row>
    <row r="91" spans="2:43" ht="15" x14ac:dyDescent="0.25">
      <c r="B91" s="7" t="str">
        <f t="shared" si="4"/>
        <v>No</v>
      </c>
      <c r="C91" s="9" t="s">
        <v>397</v>
      </c>
      <c r="D91" s="9">
        <v>10263</v>
      </c>
      <c r="E91" s="9">
        <v>1</v>
      </c>
      <c r="F91" s="9" t="str">
        <f>IF(HRDataset_v14[[#This Row],[MarriedID]]=0,"Not married","Married")</f>
        <v>Married</v>
      </c>
      <c r="G91" s="9">
        <v>1</v>
      </c>
      <c r="H91" s="9">
        <v>0</v>
      </c>
      <c r="I91" s="9" t="str">
        <f>IF(HRDataset_v14[[#This Row],[GenderID]]=0,"Female","Male")</f>
        <v>Female</v>
      </c>
      <c r="J91" s="9">
        <v>1</v>
      </c>
      <c r="K91" s="9">
        <v>5</v>
      </c>
      <c r="L91" s="9">
        <v>3</v>
      </c>
      <c r="M91" s="9">
        <v>0</v>
      </c>
      <c r="N91" s="9">
        <v>71776</v>
      </c>
      <c r="O91" s="9">
        <v>0</v>
      </c>
      <c r="P91" s="9">
        <v>20</v>
      </c>
      <c r="Q91" s="9" t="s">
        <v>68</v>
      </c>
      <c r="R91" s="9" t="s">
        <v>38</v>
      </c>
      <c r="S91" s="9">
        <v>1824</v>
      </c>
      <c r="T91" s="10">
        <v>28755</v>
      </c>
      <c r="U91" s="7">
        <f t="shared" ca="1" si="5"/>
        <v>46</v>
      </c>
      <c r="V91" s="9" t="s">
        <v>69</v>
      </c>
      <c r="W91" s="7" t="str">
        <f t="shared" ca="1" si="6"/>
        <v>40-49</v>
      </c>
      <c r="X91" s="9" t="s">
        <v>56</v>
      </c>
      <c r="Y91" s="9" t="s">
        <v>41</v>
      </c>
      <c r="Z91" s="9" t="s">
        <v>42</v>
      </c>
      <c r="AA91" s="9" t="s">
        <v>107</v>
      </c>
      <c r="AB91" s="9" t="s">
        <v>159</v>
      </c>
      <c r="AC91" s="9" t="s">
        <v>45</v>
      </c>
      <c r="AD91" s="9" t="s">
        <v>46</v>
      </c>
      <c r="AE91" s="9" t="s">
        <v>47</v>
      </c>
      <c r="AF91" s="9" t="s">
        <v>48</v>
      </c>
      <c r="AG91" s="9" t="s">
        <v>77</v>
      </c>
      <c r="AH91" s="9">
        <v>16</v>
      </c>
      <c r="AI91" s="9" t="s">
        <v>50</v>
      </c>
      <c r="AJ91" s="9" t="s">
        <v>64</v>
      </c>
      <c r="AK91" s="7" t="str">
        <f t="shared" si="7"/>
        <v>High</v>
      </c>
      <c r="AL91" s="9" t="s">
        <v>152</v>
      </c>
      <c r="AM91" s="9">
        <v>5</v>
      </c>
      <c r="AN91" s="9">
        <v>0</v>
      </c>
      <c r="AO91" s="9" t="s">
        <v>239</v>
      </c>
      <c r="AP91" s="9">
        <v>0</v>
      </c>
      <c r="AQ91" s="9">
        <v>17</v>
      </c>
    </row>
    <row r="92" spans="2:43" ht="15" x14ac:dyDescent="0.25">
      <c r="B92" s="7" t="str">
        <f t="shared" si="4"/>
        <v>No</v>
      </c>
      <c r="C92" s="7" t="s">
        <v>398</v>
      </c>
      <c r="D92" s="7">
        <v>10136</v>
      </c>
      <c r="E92" s="7">
        <v>0</v>
      </c>
      <c r="F92" s="7" t="str">
        <f>IF(HRDataset_v14[[#This Row],[MarriedID]]=0,"Not married","Married")</f>
        <v>Not married</v>
      </c>
      <c r="G92" s="7">
        <v>0</v>
      </c>
      <c r="H92" s="7">
        <v>0</v>
      </c>
      <c r="I92" s="7" t="str">
        <f>IF(HRDataset_v14[[#This Row],[GenderID]]=0,"Female","Male")</f>
        <v>Female</v>
      </c>
      <c r="J92" s="7">
        <v>1</v>
      </c>
      <c r="K92" s="7">
        <v>5</v>
      </c>
      <c r="L92" s="7">
        <v>3</v>
      </c>
      <c r="M92" s="7">
        <v>0</v>
      </c>
      <c r="N92" s="7">
        <v>65902</v>
      </c>
      <c r="O92" s="7">
        <v>0</v>
      </c>
      <c r="P92" s="7">
        <v>20</v>
      </c>
      <c r="Q92" s="7" t="s">
        <v>68</v>
      </c>
      <c r="R92" s="7" t="s">
        <v>38</v>
      </c>
      <c r="S92" s="7">
        <v>2324</v>
      </c>
      <c r="T92" s="8">
        <v>32047</v>
      </c>
      <c r="U92" s="7">
        <f t="shared" ca="1" si="5"/>
        <v>37</v>
      </c>
      <c r="V92" s="7" t="s">
        <v>69</v>
      </c>
      <c r="W92" s="7" t="str">
        <f t="shared" ca="1" si="6"/>
        <v>30-39</v>
      </c>
      <c r="X92" s="7" t="s">
        <v>40</v>
      </c>
      <c r="Y92" s="7" t="s">
        <v>41</v>
      </c>
      <c r="Z92" s="7" t="s">
        <v>42</v>
      </c>
      <c r="AA92" s="7" t="s">
        <v>107</v>
      </c>
      <c r="AB92" s="7" t="s">
        <v>185</v>
      </c>
      <c r="AC92" s="7" t="s">
        <v>45</v>
      </c>
      <c r="AD92" s="7" t="s">
        <v>46</v>
      </c>
      <c r="AE92" s="7" t="s">
        <v>47</v>
      </c>
      <c r="AF92" s="7" t="s">
        <v>48</v>
      </c>
      <c r="AG92" s="7" t="s">
        <v>85</v>
      </c>
      <c r="AH92" s="7"/>
      <c r="AI92" s="7" t="s">
        <v>50</v>
      </c>
      <c r="AJ92" s="7" t="s">
        <v>64</v>
      </c>
      <c r="AK92" s="7" t="str">
        <f t="shared" si="7"/>
        <v>High</v>
      </c>
      <c r="AL92" s="7" t="s">
        <v>399</v>
      </c>
      <c r="AM92" s="7">
        <v>4</v>
      </c>
      <c r="AN92" s="7">
        <v>0</v>
      </c>
      <c r="AO92" s="7" t="s">
        <v>92</v>
      </c>
      <c r="AP92" s="7">
        <v>0</v>
      </c>
      <c r="AQ92" s="7">
        <v>7</v>
      </c>
    </row>
    <row r="93" spans="2:43" ht="15" x14ac:dyDescent="0.25">
      <c r="B93" s="7" t="str">
        <f t="shared" si="4"/>
        <v>Yes</v>
      </c>
      <c r="C93" s="9" t="s">
        <v>400</v>
      </c>
      <c r="D93" s="9">
        <v>10189</v>
      </c>
      <c r="E93" s="9">
        <v>1</v>
      </c>
      <c r="F93" s="9" t="str">
        <f>IF(HRDataset_v14[[#This Row],[MarriedID]]=0,"Not married","Married")</f>
        <v>Married</v>
      </c>
      <c r="G93" s="9">
        <v>1</v>
      </c>
      <c r="H93" s="9">
        <v>0</v>
      </c>
      <c r="I93" s="9" t="str">
        <f>IF(HRDataset_v14[[#This Row],[GenderID]]=0,"Female","Male")</f>
        <v>Female</v>
      </c>
      <c r="J93" s="9">
        <v>5</v>
      </c>
      <c r="K93" s="9">
        <v>5</v>
      </c>
      <c r="L93" s="9">
        <v>3</v>
      </c>
      <c r="M93" s="9">
        <v>0</v>
      </c>
      <c r="N93" s="9">
        <v>57748</v>
      </c>
      <c r="O93" s="9">
        <v>1</v>
      </c>
      <c r="P93" s="9">
        <v>19</v>
      </c>
      <c r="Q93" s="9" t="s">
        <v>37</v>
      </c>
      <c r="R93" s="9" t="s">
        <v>38</v>
      </c>
      <c r="S93" s="9">
        <v>2176</v>
      </c>
      <c r="T93" s="10">
        <v>20193</v>
      </c>
      <c r="U93" s="7">
        <f t="shared" ca="1" si="5"/>
        <v>69</v>
      </c>
      <c r="V93" s="9" t="s">
        <v>69</v>
      </c>
      <c r="W93" s="7" t="str">
        <f t="shared" ca="1" si="6"/>
        <v>60+</v>
      </c>
      <c r="X93" s="9" t="s">
        <v>56</v>
      </c>
      <c r="Y93" s="9" t="s">
        <v>41</v>
      </c>
      <c r="Z93" s="9" t="s">
        <v>42</v>
      </c>
      <c r="AA93" s="9" t="s">
        <v>43</v>
      </c>
      <c r="AB93" s="9" t="s">
        <v>323</v>
      </c>
      <c r="AC93" s="9" t="s">
        <v>401</v>
      </c>
      <c r="AD93" s="9" t="s">
        <v>379</v>
      </c>
      <c r="AE93" s="9" t="s">
        <v>60</v>
      </c>
      <c r="AF93" s="9" t="s">
        <v>48</v>
      </c>
      <c r="AG93" s="9" t="s">
        <v>85</v>
      </c>
      <c r="AH93" s="9">
        <v>39</v>
      </c>
      <c r="AI93" s="9" t="s">
        <v>86</v>
      </c>
      <c r="AJ93" s="9" t="s">
        <v>64</v>
      </c>
      <c r="AK93" s="7" t="str">
        <f t="shared" si="7"/>
        <v>High</v>
      </c>
      <c r="AL93" s="9" t="s">
        <v>402</v>
      </c>
      <c r="AM93" s="9">
        <v>3</v>
      </c>
      <c r="AN93" s="9">
        <v>0</v>
      </c>
      <c r="AO93" s="9" t="s">
        <v>403</v>
      </c>
      <c r="AP93" s="9">
        <v>0</v>
      </c>
      <c r="AQ93" s="9">
        <v>16</v>
      </c>
    </row>
    <row r="94" spans="2:43" ht="15" x14ac:dyDescent="0.25">
      <c r="B94" s="7" t="str">
        <f t="shared" si="4"/>
        <v>No</v>
      </c>
      <c r="C94" s="7" t="s">
        <v>404</v>
      </c>
      <c r="D94" s="7">
        <v>10308</v>
      </c>
      <c r="E94" s="7">
        <v>1</v>
      </c>
      <c r="F94" s="7" t="str">
        <f>IF(HRDataset_v14[[#This Row],[MarriedID]]=0,"Not married","Married")</f>
        <v>Married</v>
      </c>
      <c r="G94" s="7">
        <v>1</v>
      </c>
      <c r="H94" s="7">
        <v>1</v>
      </c>
      <c r="I94" s="7" t="str">
        <f>IF(HRDataset_v14[[#This Row],[GenderID]]=0,"Female","Male")</f>
        <v>Male</v>
      </c>
      <c r="J94" s="7">
        <v>1</v>
      </c>
      <c r="K94" s="7">
        <v>5</v>
      </c>
      <c r="L94" s="7">
        <v>1</v>
      </c>
      <c r="M94" s="7">
        <v>0</v>
      </c>
      <c r="N94" s="7">
        <v>64057</v>
      </c>
      <c r="O94" s="7">
        <v>0</v>
      </c>
      <c r="P94" s="7">
        <v>19</v>
      </c>
      <c r="Q94" s="7" t="s">
        <v>37</v>
      </c>
      <c r="R94" s="7" t="s">
        <v>38</v>
      </c>
      <c r="S94" s="7">
        <v>2132</v>
      </c>
      <c r="T94" s="8">
        <v>32799</v>
      </c>
      <c r="U94" s="7">
        <f t="shared" ca="1" si="5"/>
        <v>35</v>
      </c>
      <c r="V94" s="7" t="s">
        <v>39</v>
      </c>
      <c r="W94" s="7" t="str">
        <f t="shared" ca="1" si="6"/>
        <v>30-39</v>
      </c>
      <c r="X94" s="7" t="s">
        <v>56</v>
      </c>
      <c r="Y94" s="7" t="s">
        <v>41</v>
      </c>
      <c r="Z94" s="7" t="s">
        <v>42</v>
      </c>
      <c r="AA94" s="7" t="s">
        <v>43</v>
      </c>
      <c r="AB94" s="7" t="s">
        <v>405</v>
      </c>
      <c r="AC94" s="7" t="s">
        <v>45</v>
      </c>
      <c r="AD94" s="7" t="s">
        <v>46</v>
      </c>
      <c r="AE94" s="7" t="s">
        <v>47</v>
      </c>
      <c r="AF94" s="7" t="s">
        <v>48</v>
      </c>
      <c r="AG94" s="7" t="s">
        <v>91</v>
      </c>
      <c r="AH94" s="7">
        <v>11</v>
      </c>
      <c r="AI94" s="7" t="s">
        <v>63</v>
      </c>
      <c r="AJ94" s="7" t="s">
        <v>336</v>
      </c>
      <c r="AK94" s="7" t="str">
        <f t="shared" si="7"/>
        <v>Low</v>
      </c>
      <c r="AL94" s="7" t="s">
        <v>406</v>
      </c>
      <c r="AM94" s="7">
        <v>5</v>
      </c>
      <c r="AN94" s="7">
        <v>0</v>
      </c>
      <c r="AO94" s="7" t="s">
        <v>79</v>
      </c>
      <c r="AP94" s="7">
        <v>6</v>
      </c>
      <c r="AQ94" s="7">
        <v>15</v>
      </c>
    </row>
    <row r="95" spans="2:43" ht="15" x14ac:dyDescent="0.25">
      <c r="B95" s="7" t="str">
        <f t="shared" si="4"/>
        <v>No</v>
      </c>
      <c r="C95" s="9" t="s">
        <v>407</v>
      </c>
      <c r="D95" s="9">
        <v>10309</v>
      </c>
      <c r="E95" s="9">
        <v>0</v>
      </c>
      <c r="F95" s="9" t="str">
        <f>IF(HRDataset_v14[[#This Row],[MarriedID]]=0,"Not married","Married")</f>
        <v>Not married</v>
      </c>
      <c r="G95" s="9">
        <v>0</v>
      </c>
      <c r="H95" s="9">
        <v>1</v>
      </c>
      <c r="I95" s="9" t="str">
        <f>IF(HRDataset_v14[[#This Row],[GenderID]]=0,"Female","Male")</f>
        <v>Male</v>
      </c>
      <c r="J95" s="9">
        <v>1</v>
      </c>
      <c r="K95" s="9">
        <v>3</v>
      </c>
      <c r="L95" s="9">
        <v>1</v>
      </c>
      <c r="M95" s="9">
        <v>0</v>
      </c>
      <c r="N95" s="9">
        <v>53366</v>
      </c>
      <c r="O95" s="9">
        <v>0</v>
      </c>
      <c r="P95" s="9">
        <v>15</v>
      </c>
      <c r="Q95" s="9" t="s">
        <v>408</v>
      </c>
      <c r="R95" s="9" t="s">
        <v>38</v>
      </c>
      <c r="S95" s="9">
        <v>2138</v>
      </c>
      <c r="T95" s="10">
        <v>31946</v>
      </c>
      <c r="U95" s="7">
        <f t="shared" ca="1" si="5"/>
        <v>37</v>
      </c>
      <c r="V95" s="9" t="s">
        <v>39</v>
      </c>
      <c r="W95" s="7" t="str">
        <f t="shared" ca="1" si="6"/>
        <v>30-39</v>
      </c>
      <c r="X95" s="9" t="s">
        <v>40</v>
      </c>
      <c r="Y95" s="9" t="s">
        <v>41</v>
      </c>
      <c r="Z95" s="9" t="s">
        <v>42</v>
      </c>
      <c r="AA95" s="9" t="s">
        <v>43</v>
      </c>
      <c r="AB95" s="9" t="s">
        <v>57</v>
      </c>
      <c r="AC95" s="9" t="s">
        <v>45</v>
      </c>
      <c r="AD95" s="9" t="s">
        <v>46</v>
      </c>
      <c r="AE95" s="9" t="s">
        <v>47</v>
      </c>
      <c r="AF95" s="9" t="s">
        <v>61</v>
      </c>
      <c r="AG95" s="9" t="s">
        <v>116</v>
      </c>
      <c r="AH95" s="9">
        <v>7</v>
      </c>
      <c r="AI95" s="9" t="s">
        <v>50</v>
      </c>
      <c r="AJ95" s="9" t="s">
        <v>336</v>
      </c>
      <c r="AK95" s="7" t="str">
        <f t="shared" si="7"/>
        <v>Low</v>
      </c>
      <c r="AL95" s="9" t="s">
        <v>409</v>
      </c>
      <c r="AM95" s="9">
        <v>3</v>
      </c>
      <c r="AN95" s="9">
        <v>6</v>
      </c>
      <c r="AO95" s="9" t="s">
        <v>302</v>
      </c>
      <c r="AP95" s="9">
        <v>3</v>
      </c>
      <c r="AQ95" s="9">
        <v>2</v>
      </c>
    </row>
    <row r="96" spans="2:43" ht="15" x14ac:dyDescent="0.25">
      <c r="B96" s="7" t="str">
        <f t="shared" si="4"/>
        <v>No</v>
      </c>
      <c r="C96" s="7" t="s">
        <v>410</v>
      </c>
      <c r="D96" s="7">
        <v>10049</v>
      </c>
      <c r="E96" s="7">
        <v>1</v>
      </c>
      <c r="F96" s="7" t="str">
        <f>IF(HRDataset_v14[[#This Row],[MarriedID]]=0,"Not married","Married")</f>
        <v>Married</v>
      </c>
      <c r="G96" s="7">
        <v>1</v>
      </c>
      <c r="H96" s="7">
        <v>0</v>
      </c>
      <c r="I96" s="7" t="str">
        <f>IF(HRDataset_v14[[#This Row],[GenderID]]=0,"Female","Male")</f>
        <v>Female</v>
      </c>
      <c r="J96" s="7">
        <v>1</v>
      </c>
      <c r="K96" s="7">
        <v>5</v>
      </c>
      <c r="L96" s="7">
        <v>3</v>
      </c>
      <c r="M96" s="7">
        <v>0</v>
      </c>
      <c r="N96" s="7">
        <v>58530</v>
      </c>
      <c r="O96" s="7">
        <v>0</v>
      </c>
      <c r="P96" s="7">
        <v>19</v>
      </c>
      <c r="Q96" s="7" t="s">
        <v>37</v>
      </c>
      <c r="R96" s="7" t="s">
        <v>38</v>
      </c>
      <c r="S96" s="7">
        <v>2155</v>
      </c>
      <c r="T96" s="8">
        <v>29661</v>
      </c>
      <c r="U96" s="7">
        <f t="shared" ca="1" si="5"/>
        <v>43</v>
      </c>
      <c r="V96" s="7" t="s">
        <v>69</v>
      </c>
      <c r="W96" s="7" t="str">
        <f t="shared" ca="1" si="6"/>
        <v>40-49</v>
      </c>
      <c r="X96" s="7" t="s">
        <v>56</v>
      </c>
      <c r="Y96" s="7" t="s">
        <v>41</v>
      </c>
      <c r="Z96" s="7" t="s">
        <v>42</v>
      </c>
      <c r="AA96" s="7" t="s">
        <v>43</v>
      </c>
      <c r="AB96" s="7" t="s">
        <v>90</v>
      </c>
      <c r="AC96" s="7" t="s">
        <v>45</v>
      </c>
      <c r="AD96" s="7" t="s">
        <v>46</v>
      </c>
      <c r="AE96" s="7" t="s">
        <v>47</v>
      </c>
      <c r="AF96" s="7" t="s">
        <v>48</v>
      </c>
      <c r="AG96" s="7" t="s">
        <v>109</v>
      </c>
      <c r="AH96" s="7">
        <v>12</v>
      </c>
      <c r="AI96" s="7" t="s">
        <v>86</v>
      </c>
      <c r="AJ96" s="7" t="s">
        <v>64</v>
      </c>
      <c r="AK96" s="7" t="str">
        <f t="shared" si="7"/>
        <v>High</v>
      </c>
      <c r="AL96" s="7" t="s">
        <v>87</v>
      </c>
      <c r="AM96" s="7">
        <v>5</v>
      </c>
      <c r="AN96" s="7">
        <v>0</v>
      </c>
      <c r="AO96" s="7" t="s">
        <v>355</v>
      </c>
      <c r="AP96" s="7">
        <v>0</v>
      </c>
      <c r="AQ96" s="7">
        <v>19</v>
      </c>
    </row>
    <row r="97" spans="2:43" ht="15" x14ac:dyDescent="0.25">
      <c r="B97" s="7" t="str">
        <f t="shared" si="4"/>
        <v>Yes</v>
      </c>
      <c r="C97" s="9" t="s">
        <v>411</v>
      </c>
      <c r="D97" s="9">
        <v>10093</v>
      </c>
      <c r="E97" s="9">
        <v>0</v>
      </c>
      <c r="F97" s="9" t="str">
        <f>IF(HRDataset_v14[[#This Row],[MarriedID]]=0,"Not married","Married")</f>
        <v>Not married</v>
      </c>
      <c r="G97" s="9">
        <v>0</v>
      </c>
      <c r="H97" s="9">
        <v>1</v>
      </c>
      <c r="I97" s="9" t="str">
        <f>IF(HRDataset_v14[[#This Row],[GenderID]]=0,"Female","Male")</f>
        <v>Male</v>
      </c>
      <c r="J97" s="9">
        <v>5</v>
      </c>
      <c r="K97" s="9">
        <v>5</v>
      </c>
      <c r="L97" s="9">
        <v>3</v>
      </c>
      <c r="M97" s="9">
        <v>0</v>
      </c>
      <c r="N97" s="9">
        <v>72609</v>
      </c>
      <c r="O97" s="9">
        <v>1</v>
      </c>
      <c r="P97" s="9">
        <v>20</v>
      </c>
      <c r="Q97" s="9" t="s">
        <v>68</v>
      </c>
      <c r="R97" s="9" t="s">
        <v>38</v>
      </c>
      <c r="S97" s="9">
        <v>2143</v>
      </c>
      <c r="T97" s="10">
        <v>29860</v>
      </c>
      <c r="U97" s="7">
        <f t="shared" ca="1" si="5"/>
        <v>43</v>
      </c>
      <c r="V97" s="9" t="s">
        <v>39</v>
      </c>
      <c r="W97" s="7" t="str">
        <f t="shared" ca="1" si="6"/>
        <v>40-49</v>
      </c>
      <c r="X97" s="9" t="s">
        <v>40</v>
      </c>
      <c r="Y97" s="9" t="s">
        <v>41</v>
      </c>
      <c r="Z97" s="9" t="s">
        <v>119</v>
      </c>
      <c r="AA97" s="9" t="s">
        <v>43</v>
      </c>
      <c r="AB97" s="9" t="s">
        <v>280</v>
      </c>
      <c r="AC97" s="9" t="s">
        <v>412</v>
      </c>
      <c r="AD97" s="9" t="s">
        <v>71</v>
      </c>
      <c r="AE97" s="9" t="s">
        <v>60</v>
      </c>
      <c r="AF97" s="9" t="s">
        <v>48</v>
      </c>
      <c r="AG97" s="9" t="s">
        <v>91</v>
      </c>
      <c r="AH97" s="9">
        <v>11</v>
      </c>
      <c r="AI97" s="9" t="s">
        <v>86</v>
      </c>
      <c r="AJ97" s="9" t="s">
        <v>64</v>
      </c>
      <c r="AK97" s="7" t="str">
        <f t="shared" si="7"/>
        <v>High</v>
      </c>
      <c r="AL97" s="9" t="s">
        <v>413</v>
      </c>
      <c r="AM97" s="9">
        <v>5</v>
      </c>
      <c r="AN97" s="9">
        <v>0</v>
      </c>
      <c r="AO97" s="9" t="s">
        <v>414</v>
      </c>
      <c r="AP97" s="9">
        <v>0</v>
      </c>
      <c r="AQ97" s="9">
        <v>20</v>
      </c>
    </row>
    <row r="98" spans="2:43" ht="15" x14ac:dyDescent="0.25">
      <c r="B98" s="7" t="str">
        <f t="shared" si="4"/>
        <v>Yes</v>
      </c>
      <c r="C98" s="7" t="s">
        <v>415</v>
      </c>
      <c r="D98" s="7">
        <v>10163</v>
      </c>
      <c r="E98" s="7">
        <v>1</v>
      </c>
      <c r="F98" s="7" t="str">
        <f>IF(HRDataset_v14[[#This Row],[MarriedID]]=0,"Not married","Married")</f>
        <v>Married</v>
      </c>
      <c r="G98" s="7">
        <v>1</v>
      </c>
      <c r="H98" s="7">
        <v>0</v>
      </c>
      <c r="I98" s="7" t="str">
        <f>IF(HRDataset_v14[[#This Row],[GenderID]]=0,"Female","Male")</f>
        <v>Female</v>
      </c>
      <c r="J98" s="7">
        <v>5</v>
      </c>
      <c r="K98" s="7">
        <v>5</v>
      </c>
      <c r="L98" s="7">
        <v>3</v>
      </c>
      <c r="M98" s="7">
        <v>0</v>
      </c>
      <c r="N98" s="7">
        <v>55965</v>
      </c>
      <c r="O98" s="7">
        <v>1</v>
      </c>
      <c r="P98" s="7">
        <v>20</v>
      </c>
      <c r="Q98" s="7" t="s">
        <v>68</v>
      </c>
      <c r="R98" s="7" t="s">
        <v>38</v>
      </c>
      <c r="S98" s="7">
        <v>2170</v>
      </c>
      <c r="T98" s="8">
        <v>30628</v>
      </c>
      <c r="U98" s="7">
        <f t="shared" ca="1" si="5"/>
        <v>41</v>
      </c>
      <c r="V98" s="7" t="s">
        <v>69</v>
      </c>
      <c r="W98" s="7" t="str">
        <f t="shared" ca="1" si="6"/>
        <v>40-49</v>
      </c>
      <c r="X98" s="7" t="s">
        <v>56</v>
      </c>
      <c r="Y98" s="7" t="s">
        <v>41</v>
      </c>
      <c r="Z98" s="7" t="s">
        <v>42</v>
      </c>
      <c r="AA98" s="7" t="s">
        <v>43</v>
      </c>
      <c r="AB98" s="7" t="s">
        <v>156</v>
      </c>
      <c r="AC98" s="7" t="s">
        <v>416</v>
      </c>
      <c r="AD98" s="7" t="s">
        <v>59</v>
      </c>
      <c r="AE98" s="7" t="s">
        <v>60</v>
      </c>
      <c r="AF98" s="7" t="s">
        <v>48</v>
      </c>
      <c r="AG98" s="7" t="s">
        <v>103</v>
      </c>
      <c r="AH98" s="7">
        <v>19</v>
      </c>
      <c r="AI98" s="7" t="s">
        <v>86</v>
      </c>
      <c r="AJ98" s="7" t="s">
        <v>64</v>
      </c>
      <c r="AK98" s="7" t="str">
        <f t="shared" si="7"/>
        <v>High</v>
      </c>
      <c r="AL98" s="7" t="s">
        <v>417</v>
      </c>
      <c r="AM98" s="7">
        <v>3</v>
      </c>
      <c r="AN98" s="7">
        <v>0</v>
      </c>
      <c r="AO98" s="7" t="s">
        <v>418</v>
      </c>
      <c r="AP98" s="7">
        <v>0</v>
      </c>
      <c r="AQ98" s="7">
        <v>6</v>
      </c>
    </row>
    <row r="99" spans="2:43" ht="15" x14ac:dyDescent="0.25">
      <c r="B99" s="7" t="str">
        <f t="shared" si="4"/>
        <v>Yes</v>
      </c>
      <c r="C99" s="9" t="s">
        <v>419</v>
      </c>
      <c r="D99" s="9">
        <v>10305</v>
      </c>
      <c r="E99" s="9">
        <v>1</v>
      </c>
      <c r="F99" s="9" t="str">
        <f>IF(HRDataset_v14[[#This Row],[MarriedID]]=0,"Not married","Married")</f>
        <v>Married</v>
      </c>
      <c r="G99" s="9">
        <v>1</v>
      </c>
      <c r="H99" s="9">
        <v>1</v>
      </c>
      <c r="I99" s="9" t="str">
        <f>IF(HRDataset_v14[[#This Row],[GenderID]]=0,"Female","Male")</f>
        <v>Male</v>
      </c>
      <c r="J99" s="9">
        <v>1</v>
      </c>
      <c r="K99" s="9">
        <v>6</v>
      </c>
      <c r="L99" s="9">
        <v>3</v>
      </c>
      <c r="M99" s="9">
        <v>0</v>
      </c>
      <c r="N99" s="9">
        <v>70187</v>
      </c>
      <c r="O99" s="9">
        <v>1</v>
      </c>
      <c r="P99" s="9">
        <v>3</v>
      </c>
      <c r="Q99" s="9" t="s">
        <v>219</v>
      </c>
      <c r="R99" s="9" t="s">
        <v>38</v>
      </c>
      <c r="S99" s="9">
        <v>2330</v>
      </c>
      <c r="T99" s="10">
        <v>27582</v>
      </c>
      <c r="U99" s="7">
        <f t="shared" ca="1" si="5"/>
        <v>49</v>
      </c>
      <c r="V99" s="9" t="s">
        <v>39</v>
      </c>
      <c r="W99" s="7" t="str">
        <f t="shared" ca="1" si="6"/>
        <v>40-49</v>
      </c>
      <c r="X99" s="9" t="s">
        <v>56</v>
      </c>
      <c r="Y99" s="9" t="s">
        <v>41</v>
      </c>
      <c r="Z99" s="9" t="s">
        <v>42</v>
      </c>
      <c r="AA99" s="9" t="s">
        <v>43</v>
      </c>
      <c r="AB99" s="9" t="s">
        <v>211</v>
      </c>
      <c r="AC99" s="9" t="s">
        <v>420</v>
      </c>
      <c r="AD99" s="9" t="s">
        <v>421</v>
      </c>
      <c r="AE99" s="9" t="s">
        <v>148</v>
      </c>
      <c r="AF99" s="9" t="s">
        <v>223</v>
      </c>
      <c r="AG99" s="9" t="s">
        <v>262</v>
      </c>
      <c r="AH99" s="9">
        <v>21</v>
      </c>
      <c r="AI99" s="9" t="s">
        <v>104</v>
      </c>
      <c r="AJ99" s="9" t="s">
        <v>336</v>
      </c>
      <c r="AK99" s="7" t="str">
        <f t="shared" si="7"/>
        <v>Low</v>
      </c>
      <c r="AL99" s="9" t="s">
        <v>177</v>
      </c>
      <c r="AM99" s="9">
        <v>5</v>
      </c>
      <c r="AN99" s="9">
        <v>0</v>
      </c>
      <c r="AO99" s="9" t="s">
        <v>309</v>
      </c>
      <c r="AP99" s="9">
        <v>4</v>
      </c>
      <c r="AQ99" s="9">
        <v>7</v>
      </c>
    </row>
    <row r="100" spans="2:43" ht="15" x14ac:dyDescent="0.25">
      <c r="B100" s="7" t="str">
        <f t="shared" si="4"/>
        <v>No</v>
      </c>
      <c r="C100" s="7" t="s">
        <v>422</v>
      </c>
      <c r="D100" s="7">
        <v>10015</v>
      </c>
      <c r="E100" s="7">
        <v>0</v>
      </c>
      <c r="F100" s="7" t="str">
        <f>IF(HRDataset_v14[[#This Row],[MarriedID]]=0,"Not married","Married")</f>
        <v>Not married</v>
      </c>
      <c r="G100" s="7">
        <v>0</v>
      </c>
      <c r="H100" s="7">
        <v>1</v>
      </c>
      <c r="I100" s="7" t="str">
        <f>IF(HRDataset_v14[[#This Row],[GenderID]]=0,"Female","Male")</f>
        <v>Male</v>
      </c>
      <c r="J100" s="7">
        <v>1</v>
      </c>
      <c r="K100" s="7">
        <v>3</v>
      </c>
      <c r="L100" s="7">
        <v>4</v>
      </c>
      <c r="M100" s="7">
        <v>0</v>
      </c>
      <c r="N100" s="7">
        <v>178000</v>
      </c>
      <c r="O100" s="7">
        <v>0</v>
      </c>
      <c r="P100" s="7">
        <v>12</v>
      </c>
      <c r="Q100" s="7" t="s">
        <v>423</v>
      </c>
      <c r="R100" s="7" t="s">
        <v>38</v>
      </c>
      <c r="S100" s="7">
        <v>1460</v>
      </c>
      <c r="T100" s="8">
        <v>29407</v>
      </c>
      <c r="U100" s="7">
        <f t="shared" ca="1" si="5"/>
        <v>44</v>
      </c>
      <c r="V100" s="7" t="s">
        <v>39</v>
      </c>
      <c r="W100" s="7" t="str">
        <f t="shared" ca="1" si="6"/>
        <v>40-49</v>
      </c>
      <c r="X100" s="7" t="s">
        <v>40</v>
      </c>
      <c r="Y100" s="7" t="s">
        <v>41</v>
      </c>
      <c r="Z100" s="7" t="s">
        <v>42</v>
      </c>
      <c r="AA100" s="7" t="s">
        <v>107</v>
      </c>
      <c r="AB100" s="7" t="s">
        <v>424</v>
      </c>
      <c r="AC100" s="7" t="s">
        <v>45</v>
      </c>
      <c r="AD100" s="7" t="s">
        <v>46</v>
      </c>
      <c r="AE100" s="7" t="s">
        <v>47</v>
      </c>
      <c r="AF100" s="7" t="s">
        <v>61</v>
      </c>
      <c r="AG100" s="7" t="s">
        <v>235</v>
      </c>
      <c r="AH100" s="7">
        <v>5</v>
      </c>
      <c r="AI100" s="7" t="s">
        <v>63</v>
      </c>
      <c r="AJ100" s="7" t="s">
        <v>51</v>
      </c>
      <c r="AK100" s="7" t="str">
        <f t="shared" si="7"/>
        <v>High</v>
      </c>
      <c r="AL100" s="7" t="s">
        <v>87</v>
      </c>
      <c r="AM100" s="7">
        <v>5</v>
      </c>
      <c r="AN100" s="7">
        <v>5</v>
      </c>
      <c r="AO100" s="7" t="s">
        <v>92</v>
      </c>
      <c r="AP100" s="7">
        <v>0</v>
      </c>
      <c r="AQ100" s="7">
        <v>15</v>
      </c>
    </row>
    <row r="101" spans="2:43" ht="15" x14ac:dyDescent="0.25">
      <c r="B101" s="7" t="str">
        <f t="shared" si="4"/>
        <v>No</v>
      </c>
      <c r="C101" s="9" t="s">
        <v>425</v>
      </c>
      <c r="D101" s="9">
        <v>10080</v>
      </c>
      <c r="E101" s="9">
        <v>1</v>
      </c>
      <c r="F101" s="9" t="str">
        <f>IF(HRDataset_v14[[#This Row],[MarriedID]]=0,"Not married","Married")</f>
        <v>Married</v>
      </c>
      <c r="G101" s="9">
        <v>1</v>
      </c>
      <c r="H101" s="9">
        <v>0</v>
      </c>
      <c r="I101" s="9" t="str">
        <f>IF(HRDataset_v14[[#This Row],[GenderID]]=0,"Female","Male")</f>
        <v>Female</v>
      </c>
      <c r="J101" s="9">
        <v>1</v>
      </c>
      <c r="K101" s="9">
        <v>1</v>
      </c>
      <c r="L101" s="9">
        <v>3</v>
      </c>
      <c r="M101" s="9">
        <v>0</v>
      </c>
      <c r="N101" s="9">
        <v>99351</v>
      </c>
      <c r="O101" s="9">
        <v>0</v>
      </c>
      <c r="P101" s="9">
        <v>26</v>
      </c>
      <c r="Q101" s="9" t="s">
        <v>191</v>
      </c>
      <c r="R101" s="9" t="s">
        <v>38</v>
      </c>
      <c r="S101" s="9">
        <v>2050</v>
      </c>
      <c r="T101" s="10">
        <v>28961</v>
      </c>
      <c r="U101" s="7">
        <f t="shared" ca="1" si="5"/>
        <v>45</v>
      </c>
      <c r="V101" s="9" t="s">
        <v>69</v>
      </c>
      <c r="W101" s="7" t="str">
        <f t="shared" ca="1" si="6"/>
        <v>40-49</v>
      </c>
      <c r="X101" s="9" t="s">
        <v>56</v>
      </c>
      <c r="Y101" s="9" t="s">
        <v>41</v>
      </c>
      <c r="Z101" s="9" t="s">
        <v>426</v>
      </c>
      <c r="AA101" s="9" t="s">
        <v>43</v>
      </c>
      <c r="AB101" s="9" t="s">
        <v>300</v>
      </c>
      <c r="AC101" s="9" t="s">
        <v>45</v>
      </c>
      <c r="AD101" s="9" t="s">
        <v>46</v>
      </c>
      <c r="AE101" s="9" t="s">
        <v>47</v>
      </c>
      <c r="AF101" s="9" t="s">
        <v>193</v>
      </c>
      <c r="AG101" s="9" t="s">
        <v>427</v>
      </c>
      <c r="AH101" s="9">
        <v>9</v>
      </c>
      <c r="AI101" s="9" t="s">
        <v>428</v>
      </c>
      <c r="AJ101" s="9" t="s">
        <v>64</v>
      </c>
      <c r="AK101" s="7" t="str">
        <f t="shared" si="7"/>
        <v>High</v>
      </c>
      <c r="AL101" s="9" t="s">
        <v>87</v>
      </c>
      <c r="AM101" s="9">
        <v>3</v>
      </c>
      <c r="AN101" s="9">
        <v>2</v>
      </c>
      <c r="AO101" s="9" t="s">
        <v>429</v>
      </c>
      <c r="AP101" s="9">
        <v>0</v>
      </c>
      <c r="AQ101" s="9">
        <v>3</v>
      </c>
    </row>
    <row r="102" spans="2:43" ht="15" x14ac:dyDescent="0.25">
      <c r="B102" s="7" t="str">
        <f t="shared" si="4"/>
        <v>No</v>
      </c>
      <c r="C102" s="7" t="s">
        <v>430</v>
      </c>
      <c r="D102" s="7">
        <v>10258</v>
      </c>
      <c r="E102" s="7">
        <v>0</v>
      </c>
      <c r="F102" s="7" t="str">
        <f>IF(HRDataset_v14[[#This Row],[MarriedID]]=0,"Not married","Married")</f>
        <v>Not married</v>
      </c>
      <c r="G102" s="7">
        <v>0</v>
      </c>
      <c r="H102" s="7">
        <v>1</v>
      </c>
      <c r="I102" s="7" t="str">
        <f>IF(HRDataset_v14[[#This Row],[GenderID]]=0,"Female","Male")</f>
        <v>Male</v>
      </c>
      <c r="J102" s="7">
        <v>1</v>
      </c>
      <c r="K102" s="7">
        <v>6</v>
      </c>
      <c r="L102" s="7">
        <v>3</v>
      </c>
      <c r="M102" s="7">
        <v>0</v>
      </c>
      <c r="N102" s="7">
        <v>67251</v>
      </c>
      <c r="O102" s="7">
        <v>0</v>
      </c>
      <c r="P102" s="7">
        <v>3</v>
      </c>
      <c r="Q102" s="7" t="s">
        <v>219</v>
      </c>
      <c r="R102" s="7" t="s">
        <v>184</v>
      </c>
      <c r="S102" s="7">
        <v>6050</v>
      </c>
      <c r="T102" s="8">
        <v>23251</v>
      </c>
      <c r="U102" s="7">
        <f t="shared" ca="1" si="5"/>
        <v>61</v>
      </c>
      <c r="V102" s="7" t="s">
        <v>39</v>
      </c>
      <c r="W102" s="7" t="str">
        <f t="shared" ca="1" si="6"/>
        <v>60+</v>
      </c>
      <c r="X102" s="7" t="s">
        <v>40</v>
      </c>
      <c r="Y102" s="7" t="s">
        <v>41</v>
      </c>
      <c r="Z102" s="7" t="s">
        <v>42</v>
      </c>
      <c r="AA102" s="7" t="s">
        <v>107</v>
      </c>
      <c r="AB102" s="7" t="s">
        <v>431</v>
      </c>
      <c r="AC102" s="7" t="s">
        <v>45</v>
      </c>
      <c r="AD102" s="7" t="s">
        <v>46</v>
      </c>
      <c r="AE102" s="7" t="s">
        <v>47</v>
      </c>
      <c r="AF102" s="7" t="s">
        <v>223</v>
      </c>
      <c r="AG102" s="7" t="s">
        <v>262</v>
      </c>
      <c r="AH102" s="7">
        <v>21</v>
      </c>
      <c r="AI102" s="7" t="s">
        <v>175</v>
      </c>
      <c r="AJ102" s="7" t="s">
        <v>64</v>
      </c>
      <c r="AK102" s="7" t="str">
        <f t="shared" si="7"/>
        <v>High</v>
      </c>
      <c r="AL102" s="7" t="s">
        <v>269</v>
      </c>
      <c r="AM102" s="7">
        <v>3</v>
      </c>
      <c r="AN102" s="7">
        <v>0</v>
      </c>
      <c r="AO102" s="7" t="s">
        <v>370</v>
      </c>
      <c r="AP102" s="7">
        <v>2</v>
      </c>
      <c r="AQ102" s="7">
        <v>7</v>
      </c>
    </row>
    <row r="103" spans="2:43" ht="15" x14ac:dyDescent="0.25">
      <c r="B103" s="7" t="str">
        <f t="shared" si="4"/>
        <v>No</v>
      </c>
      <c r="C103" s="9" t="s">
        <v>432</v>
      </c>
      <c r="D103" s="9">
        <v>10273</v>
      </c>
      <c r="E103" s="9">
        <v>0</v>
      </c>
      <c r="F103" s="9" t="str">
        <f>IF(HRDataset_v14[[#This Row],[MarriedID]]=0,"Not married","Married")</f>
        <v>Not married</v>
      </c>
      <c r="G103" s="9">
        <v>0</v>
      </c>
      <c r="H103" s="9">
        <v>0</v>
      </c>
      <c r="I103" s="9" t="str">
        <f>IF(HRDataset_v14[[#This Row],[GenderID]]=0,"Female","Male")</f>
        <v>Female</v>
      </c>
      <c r="J103" s="9">
        <v>1</v>
      </c>
      <c r="K103" s="9">
        <v>3</v>
      </c>
      <c r="L103" s="9">
        <v>3</v>
      </c>
      <c r="M103" s="9">
        <v>0</v>
      </c>
      <c r="N103" s="9">
        <v>65707</v>
      </c>
      <c r="O103" s="9">
        <v>0</v>
      </c>
      <c r="P103" s="9">
        <v>14</v>
      </c>
      <c r="Q103" s="9" t="s">
        <v>114</v>
      </c>
      <c r="R103" s="9" t="s">
        <v>184</v>
      </c>
      <c r="S103" s="9">
        <v>6040</v>
      </c>
      <c r="T103" s="10">
        <v>25025</v>
      </c>
      <c r="U103" s="7">
        <f t="shared" ca="1" si="5"/>
        <v>56</v>
      </c>
      <c r="V103" s="9" t="s">
        <v>69</v>
      </c>
      <c r="W103" s="7" t="str">
        <f t="shared" ca="1" si="6"/>
        <v>50-59</v>
      </c>
      <c r="X103" s="9" t="s">
        <v>40</v>
      </c>
      <c r="Y103" s="9" t="s">
        <v>41</v>
      </c>
      <c r="Z103" s="9" t="s">
        <v>42</v>
      </c>
      <c r="AA103" s="9" t="s">
        <v>43</v>
      </c>
      <c r="AB103" s="9" t="s">
        <v>433</v>
      </c>
      <c r="AC103" s="9" t="s">
        <v>45</v>
      </c>
      <c r="AD103" s="9" t="s">
        <v>46</v>
      </c>
      <c r="AE103" s="9" t="s">
        <v>47</v>
      </c>
      <c r="AF103" s="9" t="s">
        <v>61</v>
      </c>
      <c r="AG103" s="9" t="s">
        <v>277</v>
      </c>
      <c r="AH103" s="9">
        <v>6</v>
      </c>
      <c r="AI103" s="9" t="s">
        <v>50</v>
      </c>
      <c r="AJ103" s="9" t="s">
        <v>64</v>
      </c>
      <c r="AK103" s="7" t="str">
        <f t="shared" si="7"/>
        <v>High</v>
      </c>
      <c r="AL103" s="9" t="s">
        <v>278</v>
      </c>
      <c r="AM103" s="9">
        <v>4</v>
      </c>
      <c r="AN103" s="9">
        <v>5</v>
      </c>
      <c r="AO103" s="9" t="s">
        <v>213</v>
      </c>
      <c r="AP103" s="9">
        <v>0</v>
      </c>
      <c r="AQ103" s="9">
        <v>1</v>
      </c>
    </row>
    <row r="104" spans="2:43" ht="15" x14ac:dyDescent="0.25">
      <c r="B104" s="7" t="str">
        <f t="shared" si="4"/>
        <v>No</v>
      </c>
      <c r="C104" s="7" t="s">
        <v>434</v>
      </c>
      <c r="D104" s="7">
        <v>10111</v>
      </c>
      <c r="E104" s="7">
        <v>0</v>
      </c>
      <c r="F104" s="7" t="str">
        <f>IF(HRDataset_v14[[#This Row],[MarriedID]]=0,"Not married","Married")</f>
        <v>Not married</v>
      </c>
      <c r="G104" s="7">
        <v>0</v>
      </c>
      <c r="H104" s="7">
        <v>1</v>
      </c>
      <c r="I104" s="7" t="str">
        <f>IF(HRDataset_v14[[#This Row],[GenderID]]=0,"Female","Male")</f>
        <v>Male</v>
      </c>
      <c r="J104" s="7">
        <v>1</v>
      </c>
      <c r="K104" s="7">
        <v>5</v>
      </c>
      <c r="L104" s="7">
        <v>3</v>
      </c>
      <c r="M104" s="7">
        <v>0</v>
      </c>
      <c r="N104" s="7">
        <v>52249</v>
      </c>
      <c r="O104" s="7">
        <v>0</v>
      </c>
      <c r="P104" s="7">
        <v>19</v>
      </c>
      <c r="Q104" s="7" t="s">
        <v>37</v>
      </c>
      <c r="R104" s="7" t="s">
        <v>38</v>
      </c>
      <c r="S104" s="7">
        <v>1905</v>
      </c>
      <c r="T104" s="8">
        <v>31305</v>
      </c>
      <c r="U104" s="7">
        <f t="shared" ca="1" si="5"/>
        <v>39</v>
      </c>
      <c r="V104" s="7" t="s">
        <v>39</v>
      </c>
      <c r="W104" s="7" t="str">
        <f t="shared" ca="1" si="6"/>
        <v>30-39</v>
      </c>
      <c r="X104" s="7" t="s">
        <v>40</v>
      </c>
      <c r="Y104" s="7" t="s">
        <v>41</v>
      </c>
      <c r="Z104" s="7" t="s">
        <v>119</v>
      </c>
      <c r="AA104" s="7" t="s">
        <v>43</v>
      </c>
      <c r="AB104" s="7" t="s">
        <v>57</v>
      </c>
      <c r="AC104" s="7" t="s">
        <v>45</v>
      </c>
      <c r="AD104" s="7" t="s">
        <v>46</v>
      </c>
      <c r="AE104" s="7" t="s">
        <v>47</v>
      </c>
      <c r="AF104" s="7" t="s">
        <v>48</v>
      </c>
      <c r="AG104" s="7" t="s">
        <v>123</v>
      </c>
      <c r="AH104" s="7">
        <v>14</v>
      </c>
      <c r="AI104" s="7" t="s">
        <v>104</v>
      </c>
      <c r="AJ104" s="7" t="s">
        <v>64</v>
      </c>
      <c r="AK104" s="7" t="str">
        <f t="shared" si="7"/>
        <v>High</v>
      </c>
      <c r="AL104" s="7" t="s">
        <v>162</v>
      </c>
      <c r="AM104" s="7">
        <v>3</v>
      </c>
      <c r="AN104" s="7">
        <v>0</v>
      </c>
      <c r="AO104" s="7" t="s">
        <v>117</v>
      </c>
      <c r="AP104" s="7">
        <v>0</v>
      </c>
      <c r="AQ104" s="7">
        <v>5</v>
      </c>
    </row>
    <row r="105" spans="2:43" ht="15" x14ac:dyDescent="0.25">
      <c r="B105" s="7" t="str">
        <f t="shared" si="4"/>
        <v>No</v>
      </c>
      <c r="C105" s="9" t="s">
        <v>435</v>
      </c>
      <c r="D105" s="9">
        <v>10257</v>
      </c>
      <c r="E105" s="9">
        <v>0</v>
      </c>
      <c r="F105" s="9" t="str">
        <f>IF(HRDataset_v14[[#This Row],[MarriedID]]=0,"Not married","Married")</f>
        <v>Not married</v>
      </c>
      <c r="G105" s="9">
        <v>0</v>
      </c>
      <c r="H105" s="9">
        <v>0</v>
      </c>
      <c r="I105" s="9" t="str">
        <f>IF(HRDataset_v14[[#This Row],[GenderID]]=0,"Female","Male")</f>
        <v>Female</v>
      </c>
      <c r="J105" s="9">
        <v>1</v>
      </c>
      <c r="K105" s="9">
        <v>5</v>
      </c>
      <c r="L105" s="9">
        <v>3</v>
      </c>
      <c r="M105" s="9">
        <v>0</v>
      </c>
      <c r="N105" s="9">
        <v>53171</v>
      </c>
      <c r="O105" s="9">
        <v>0</v>
      </c>
      <c r="P105" s="9">
        <v>19</v>
      </c>
      <c r="Q105" s="9" t="s">
        <v>37</v>
      </c>
      <c r="R105" s="9" t="s">
        <v>38</v>
      </c>
      <c r="S105" s="9">
        <v>2121</v>
      </c>
      <c r="T105" s="10">
        <v>30652</v>
      </c>
      <c r="U105" s="7">
        <f t="shared" ca="1" si="5"/>
        <v>41</v>
      </c>
      <c r="V105" s="9" t="s">
        <v>69</v>
      </c>
      <c r="W105" s="7" t="str">
        <f t="shared" ca="1" si="6"/>
        <v>40-49</v>
      </c>
      <c r="X105" s="9" t="s">
        <v>40</v>
      </c>
      <c r="Y105" s="9" t="s">
        <v>41</v>
      </c>
      <c r="Z105" s="9" t="s">
        <v>119</v>
      </c>
      <c r="AA105" s="9" t="s">
        <v>107</v>
      </c>
      <c r="AB105" s="9" t="s">
        <v>280</v>
      </c>
      <c r="AC105" s="9" t="s">
        <v>45</v>
      </c>
      <c r="AD105" s="9" t="s">
        <v>46</v>
      </c>
      <c r="AE105" s="9" t="s">
        <v>47</v>
      </c>
      <c r="AF105" s="9" t="s">
        <v>48</v>
      </c>
      <c r="AG105" s="9" t="s">
        <v>138</v>
      </c>
      <c r="AH105" s="9">
        <v>18</v>
      </c>
      <c r="AI105" s="9" t="s">
        <v>50</v>
      </c>
      <c r="AJ105" s="9" t="s">
        <v>64</v>
      </c>
      <c r="AK105" s="7" t="str">
        <f t="shared" si="7"/>
        <v>High</v>
      </c>
      <c r="AL105" s="9" t="s">
        <v>124</v>
      </c>
      <c r="AM105" s="9">
        <v>4</v>
      </c>
      <c r="AN105" s="9">
        <v>0</v>
      </c>
      <c r="AO105" s="9" t="s">
        <v>436</v>
      </c>
      <c r="AP105" s="9">
        <v>0</v>
      </c>
      <c r="AQ105" s="9">
        <v>12</v>
      </c>
    </row>
    <row r="106" spans="2:43" ht="15" x14ac:dyDescent="0.25">
      <c r="B106" s="7" t="str">
        <f t="shared" si="4"/>
        <v>No</v>
      </c>
      <c r="C106" s="7" t="s">
        <v>437</v>
      </c>
      <c r="D106" s="7">
        <v>10159</v>
      </c>
      <c r="E106" s="7">
        <v>1</v>
      </c>
      <c r="F106" s="7" t="str">
        <f>IF(HRDataset_v14[[#This Row],[MarriedID]]=0,"Not married","Married")</f>
        <v>Married</v>
      </c>
      <c r="G106" s="7">
        <v>1</v>
      </c>
      <c r="H106" s="7">
        <v>0</v>
      </c>
      <c r="I106" s="7" t="str">
        <f>IF(HRDataset_v14[[#This Row],[GenderID]]=0,"Female","Male")</f>
        <v>Female</v>
      </c>
      <c r="J106" s="7">
        <v>1</v>
      </c>
      <c r="K106" s="7">
        <v>5</v>
      </c>
      <c r="L106" s="7">
        <v>3</v>
      </c>
      <c r="M106" s="7">
        <v>0</v>
      </c>
      <c r="N106" s="7">
        <v>51337</v>
      </c>
      <c r="O106" s="7">
        <v>0</v>
      </c>
      <c r="P106" s="7">
        <v>19</v>
      </c>
      <c r="Q106" s="7" t="s">
        <v>37</v>
      </c>
      <c r="R106" s="7" t="s">
        <v>38</v>
      </c>
      <c r="S106" s="7">
        <v>2145</v>
      </c>
      <c r="T106" s="8">
        <v>33147</v>
      </c>
      <c r="U106" s="7">
        <f t="shared" ca="1" si="5"/>
        <v>34</v>
      </c>
      <c r="V106" s="7" t="s">
        <v>69</v>
      </c>
      <c r="W106" s="7" t="str">
        <f t="shared" ca="1" si="6"/>
        <v>30-39</v>
      </c>
      <c r="X106" s="7" t="s">
        <v>56</v>
      </c>
      <c r="Y106" s="7" t="s">
        <v>41</v>
      </c>
      <c r="Z106" s="7" t="s">
        <v>42</v>
      </c>
      <c r="AA106" s="7" t="s">
        <v>107</v>
      </c>
      <c r="AB106" s="7" t="s">
        <v>57</v>
      </c>
      <c r="AC106" s="7" t="s">
        <v>45</v>
      </c>
      <c r="AD106" s="7" t="s">
        <v>46</v>
      </c>
      <c r="AE106" s="7" t="s">
        <v>47</v>
      </c>
      <c r="AF106" s="7" t="s">
        <v>48</v>
      </c>
      <c r="AG106" s="7" t="s">
        <v>49</v>
      </c>
      <c r="AH106" s="7">
        <v>22</v>
      </c>
      <c r="AI106" s="7" t="s">
        <v>50</v>
      </c>
      <c r="AJ106" s="7" t="s">
        <v>64</v>
      </c>
      <c r="AK106" s="7" t="str">
        <f t="shared" si="7"/>
        <v>High</v>
      </c>
      <c r="AL106" s="7" t="s">
        <v>438</v>
      </c>
      <c r="AM106" s="7">
        <v>3</v>
      </c>
      <c r="AN106" s="7">
        <v>0</v>
      </c>
      <c r="AO106" s="7" t="s">
        <v>439</v>
      </c>
      <c r="AP106" s="7">
        <v>0</v>
      </c>
      <c r="AQ106" s="7">
        <v>19</v>
      </c>
    </row>
    <row r="107" spans="2:43" ht="15" x14ac:dyDescent="0.25">
      <c r="B107" s="7" t="str">
        <f t="shared" si="4"/>
        <v>Yes</v>
      </c>
      <c r="C107" s="9" t="s">
        <v>440</v>
      </c>
      <c r="D107" s="9">
        <v>10122</v>
      </c>
      <c r="E107" s="9">
        <v>0</v>
      </c>
      <c r="F107" s="9" t="str">
        <f>IF(HRDataset_v14[[#This Row],[MarriedID]]=0,"Not married","Married")</f>
        <v>Not married</v>
      </c>
      <c r="G107" s="9">
        <v>2</v>
      </c>
      <c r="H107" s="9">
        <v>0</v>
      </c>
      <c r="I107" s="9" t="str">
        <f>IF(HRDataset_v14[[#This Row],[GenderID]]=0,"Female","Male")</f>
        <v>Female</v>
      </c>
      <c r="J107" s="9">
        <v>5</v>
      </c>
      <c r="K107" s="9">
        <v>5</v>
      </c>
      <c r="L107" s="9">
        <v>3</v>
      </c>
      <c r="M107" s="9">
        <v>1</v>
      </c>
      <c r="N107" s="9">
        <v>51505</v>
      </c>
      <c r="O107" s="9">
        <v>1</v>
      </c>
      <c r="P107" s="9">
        <v>19</v>
      </c>
      <c r="Q107" s="9" t="s">
        <v>37</v>
      </c>
      <c r="R107" s="9" t="s">
        <v>38</v>
      </c>
      <c r="S107" s="9">
        <v>2330</v>
      </c>
      <c r="T107" s="10">
        <v>25703</v>
      </c>
      <c r="U107" s="7">
        <f t="shared" ca="1" si="5"/>
        <v>54</v>
      </c>
      <c r="V107" s="9" t="s">
        <v>69</v>
      </c>
      <c r="W107" s="7" t="str">
        <f t="shared" ca="1" si="6"/>
        <v>50-59</v>
      </c>
      <c r="X107" s="9" t="s">
        <v>81</v>
      </c>
      <c r="Y107" s="9" t="s">
        <v>41</v>
      </c>
      <c r="Z107" s="9" t="s">
        <v>42</v>
      </c>
      <c r="AA107" s="9" t="s">
        <v>107</v>
      </c>
      <c r="AB107" s="9" t="s">
        <v>323</v>
      </c>
      <c r="AC107" s="9" t="s">
        <v>441</v>
      </c>
      <c r="AD107" s="9" t="s">
        <v>71</v>
      </c>
      <c r="AE107" s="9" t="s">
        <v>60</v>
      </c>
      <c r="AF107" s="9" t="s">
        <v>48</v>
      </c>
      <c r="AG107" s="9" t="s">
        <v>77</v>
      </c>
      <c r="AH107" s="9">
        <v>16</v>
      </c>
      <c r="AI107" s="9" t="s">
        <v>110</v>
      </c>
      <c r="AJ107" s="9" t="s">
        <v>64</v>
      </c>
      <c r="AK107" s="7" t="str">
        <f t="shared" si="7"/>
        <v>High</v>
      </c>
      <c r="AL107" s="9" t="s">
        <v>442</v>
      </c>
      <c r="AM107" s="9">
        <v>4</v>
      </c>
      <c r="AN107" s="9">
        <v>0</v>
      </c>
      <c r="AO107" s="9" t="s">
        <v>443</v>
      </c>
      <c r="AP107" s="9">
        <v>0</v>
      </c>
      <c r="AQ107" s="9">
        <v>2</v>
      </c>
    </row>
    <row r="108" spans="2:43" ht="15" x14ac:dyDescent="0.25">
      <c r="B108" s="7" t="str">
        <f t="shared" si="4"/>
        <v>Yes</v>
      </c>
      <c r="C108" s="7" t="s">
        <v>444</v>
      </c>
      <c r="D108" s="7">
        <v>10142</v>
      </c>
      <c r="E108" s="7">
        <v>0</v>
      </c>
      <c r="F108" s="7" t="str">
        <f>IF(HRDataset_v14[[#This Row],[MarriedID]]=0,"Not married","Married")</f>
        <v>Not married</v>
      </c>
      <c r="G108" s="7">
        <v>4</v>
      </c>
      <c r="H108" s="7">
        <v>0</v>
      </c>
      <c r="I108" s="7" t="str">
        <f>IF(HRDataset_v14[[#This Row],[GenderID]]=0,"Female","Male")</f>
        <v>Female</v>
      </c>
      <c r="J108" s="7">
        <v>4</v>
      </c>
      <c r="K108" s="7">
        <v>6</v>
      </c>
      <c r="L108" s="7">
        <v>3</v>
      </c>
      <c r="M108" s="7">
        <v>0</v>
      </c>
      <c r="N108" s="7">
        <v>59370</v>
      </c>
      <c r="O108" s="7">
        <v>1</v>
      </c>
      <c r="P108" s="7">
        <v>3</v>
      </c>
      <c r="Q108" s="7" t="s">
        <v>219</v>
      </c>
      <c r="R108" s="7" t="s">
        <v>445</v>
      </c>
      <c r="S108" s="7">
        <v>43050</v>
      </c>
      <c r="T108" s="8">
        <v>26124</v>
      </c>
      <c r="U108" s="7">
        <f t="shared" ca="1" si="5"/>
        <v>53</v>
      </c>
      <c r="V108" s="7" t="s">
        <v>69</v>
      </c>
      <c r="W108" s="7" t="str">
        <f t="shared" ca="1" si="6"/>
        <v>50-59</v>
      </c>
      <c r="X108" s="7" t="s">
        <v>101</v>
      </c>
      <c r="Y108" s="7" t="s">
        <v>41</v>
      </c>
      <c r="Z108" s="7" t="s">
        <v>42</v>
      </c>
      <c r="AA108" s="7" t="s">
        <v>107</v>
      </c>
      <c r="AB108" s="7" t="s">
        <v>159</v>
      </c>
      <c r="AC108" s="7" t="s">
        <v>446</v>
      </c>
      <c r="AD108" s="7" t="s">
        <v>147</v>
      </c>
      <c r="AE108" s="7" t="s">
        <v>148</v>
      </c>
      <c r="AF108" s="7" t="s">
        <v>223</v>
      </c>
      <c r="AG108" s="7" t="s">
        <v>224</v>
      </c>
      <c r="AH108" s="7">
        <v>17</v>
      </c>
      <c r="AI108" s="7" t="s">
        <v>175</v>
      </c>
      <c r="AJ108" s="7" t="s">
        <v>64</v>
      </c>
      <c r="AK108" s="7" t="str">
        <f t="shared" si="7"/>
        <v>High</v>
      </c>
      <c r="AL108" s="7" t="s">
        <v>447</v>
      </c>
      <c r="AM108" s="7">
        <v>4</v>
      </c>
      <c r="AN108" s="7">
        <v>0</v>
      </c>
      <c r="AO108" s="7" t="s">
        <v>448</v>
      </c>
      <c r="AP108" s="7">
        <v>0</v>
      </c>
      <c r="AQ108" s="7">
        <v>7</v>
      </c>
    </row>
    <row r="109" spans="2:43" ht="15" x14ac:dyDescent="0.25">
      <c r="B109" s="7" t="str">
        <f t="shared" si="4"/>
        <v>Yes</v>
      </c>
      <c r="C109" s="9" t="s">
        <v>449</v>
      </c>
      <c r="D109" s="9">
        <v>10283</v>
      </c>
      <c r="E109" s="9">
        <v>1</v>
      </c>
      <c r="F109" s="9" t="str">
        <f>IF(HRDataset_v14[[#This Row],[MarriedID]]=0,"Not married","Married")</f>
        <v>Married</v>
      </c>
      <c r="G109" s="9">
        <v>1</v>
      </c>
      <c r="H109" s="9">
        <v>1</v>
      </c>
      <c r="I109" s="9" t="str">
        <f>IF(HRDataset_v14[[#This Row],[GenderID]]=0,"Female","Male")</f>
        <v>Male</v>
      </c>
      <c r="J109" s="9">
        <v>5</v>
      </c>
      <c r="K109" s="9">
        <v>5</v>
      </c>
      <c r="L109" s="9">
        <v>2</v>
      </c>
      <c r="M109" s="9">
        <v>1</v>
      </c>
      <c r="N109" s="9">
        <v>54933</v>
      </c>
      <c r="O109" s="9">
        <v>1</v>
      </c>
      <c r="P109" s="9">
        <v>19</v>
      </c>
      <c r="Q109" s="9" t="s">
        <v>37</v>
      </c>
      <c r="R109" s="9" t="s">
        <v>38</v>
      </c>
      <c r="S109" s="9">
        <v>2062</v>
      </c>
      <c r="T109" s="10">
        <v>27250</v>
      </c>
      <c r="U109" s="7">
        <f t="shared" ca="1" si="5"/>
        <v>50</v>
      </c>
      <c r="V109" s="9" t="s">
        <v>39</v>
      </c>
      <c r="W109" s="7" t="str">
        <f t="shared" ca="1" si="6"/>
        <v>50-59</v>
      </c>
      <c r="X109" s="9" t="s">
        <v>56</v>
      </c>
      <c r="Y109" s="9" t="s">
        <v>41</v>
      </c>
      <c r="Z109" s="9" t="s">
        <v>42</v>
      </c>
      <c r="AA109" s="9" t="s">
        <v>107</v>
      </c>
      <c r="AB109" s="9" t="s">
        <v>127</v>
      </c>
      <c r="AC109" s="9" t="s">
        <v>450</v>
      </c>
      <c r="AD109" s="9" t="s">
        <v>379</v>
      </c>
      <c r="AE109" s="9" t="s">
        <v>60</v>
      </c>
      <c r="AF109" s="9" t="s">
        <v>48</v>
      </c>
      <c r="AG109" s="9" t="s">
        <v>85</v>
      </c>
      <c r="AH109" s="9">
        <v>39</v>
      </c>
      <c r="AI109" s="9" t="s">
        <v>110</v>
      </c>
      <c r="AJ109" s="9" t="s">
        <v>176</v>
      </c>
      <c r="AK109" s="7" t="str">
        <f t="shared" si="7"/>
        <v>Low</v>
      </c>
      <c r="AL109" s="9" t="s">
        <v>447</v>
      </c>
      <c r="AM109" s="9">
        <v>4</v>
      </c>
      <c r="AN109" s="9">
        <v>0</v>
      </c>
      <c r="AO109" s="9" t="s">
        <v>451</v>
      </c>
      <c r="AP109" s="9">
        <v>3</v>
      </c>
      <c r="AQ109" s="9">
        <v>15</v>
      </c>
    </row>
    <row r="110" spans="2:43" ht="15" x14ac:dyDescent="0.25">
      <c r="B110" s="7" t="str">
        <f t="shared" si="4"/>
        <v>No</v>
      </c>
      <c r="C110" s="7" t="s">
        <v>452</v>
      </c>
      <c r="D110" s="7">
        <v>10018</v>
      </c>
      <c r="E110" s="7">
        <v>0</v>
      </c>
      <c r="F110" s="7" t="str">
        <f>IF(HRDataset_v14[[#This Row],[MarriedID]]=0,"Not married","Married")</f>
        <v>Not married</v>
      </c>
      <c r="G110" s="7">
        <v>0</v>
      </c>
      <c r="H110" s="7">
        <v>0</v>
      </c>
      <c r="I110" s="7" t="str">
        <f>IF(HRDataset_v14[[#This Row],[GenderID]]=0,"Female","Male")</f>
        <v>Female</v>
      </c>
      <c r="J110" s="7">
        <v>1</v>
      </c>
      <c r="K110" s="7">
        <v>5</v>
      </c>
      <c r="L110" s="7">
        <v>4</v>
      </c>
      <c r="M110" s="7">
        <v>0</v>
      </c>
      <c r="N110" s="7">
        <v>57815</v>
      </c>
      <c r="O110" s="7">
        <v>0</v>
      </c>
      <c r="P110" s="7">
        <v>19</v>
      </c>
      <c r="Q110" s="7" t="s">
        <v>37</v>
      </c>
      <c r="R110" s="7" t="s">
        <v>38</v>
      </c>
      <c r="S110" s="7">
        <v>2451</v>
      </c>
      <c r="T110" s="8">
        <v>29349</v>
      </c>
      <c r="U110" s="7">
        <f t="shared" ca="1" si="5"/>
        <v>44</v>
      </c>
      <c r="V110" s="7" t="s">
        <v>69</v>
      </c>
      <c r="W110" s="7" t="str">
        <f t="shared" ca="1" si="6"/>
        <v>40-49</v>
      </c>
      <c r="X110" s="7" t="s">
        <v>40</v>
      </c>
      <c r="Y110" s="7" t="s">
        <v>41</v>
      </c>
      <c r="Z110" s="7" t="s">
        <v>119</v>
      </c>
      <c r="AA110" s="7" t="s">
        <v>136</v>
      </c>
      <c r="AB110" s="7" t="s">
        <v>211</v>
      </c>
      <c r="AC110" s="7" t="s">
        <v>45</v>
      </c>
      <c r="AD110" s="7" t="s">
        <v>46</v>
      </c>
      <c r="AE110" s="7" t="s">
        <v>47</v>
      </c>
      <c r="AF110" s="7" t="s">
        <v>48</v>
      </c>
      <c r="AG110" s="7" t="s">
        <v>91</v>
      </c>
      <c r="AH110" s="7">
        <v>11</v>
      </c>
      <c r="AI110" s="7" t="s">
        <v>63</v>
      </c>
      <c r="AJ110" s="7" t="s">
        <v>51</v>
      </c>
      <c r="AK110" s="7" t="str">
        <f t="shared" si="7"/>
        <v>High</v>
      </c>
      <c r="AL110" s="7" t="s">
        <v>453</v>
      </c>
      <c r="AM110" s="7">
        <v>4</v>
      </c>
      <c r="AN110" s="7">
        <v>0</v>
      </c>
      <c r="AO110" s="7" t="s">
        <v>454</v>
      </c>
      <c r="AP110" s="7">
        <v>0</v>
      </c>
      <c r="AQ110" s="7">
        <v>3</v>
      </c>
    </row>
    <row r="111" spans="2:43" ht="15" x14ac:dyDescent="0.25">
      <c r="B111" s="7" t="str">
        <f t="shared" si="4"/>
        <v>No</v>
      </c>
      <c r="C111" s="9" t="s">
        <v>455</v>
      </c>
      <c r="D111" s="9">
        <v>10255</v>
      </c>
      <c r="E111" s="9">
        <v>0</v>
      </c>
      <c r="F111" s="9" t="str">
        <f>IF(HRDataset_v14[[#This Row],[MarriedID]]=0,"Not married","Married")</f>
        <v>Not married</v>
      </c>
      <c r="G111" s="9">
        <v>0</v>
      </c>
      <c r="H111" s="9">
        <v>0</v>
      </c>
      <c r="I111" s="9" t="str">
        <f>IF(HRDataset_v14[[#This Row],[GenderID]]=0,"Female","Male")</f>
        <v>Female</v>
      </c>
      <c r="J111" s="9">
        <v>1</v>
      </c>
      <c r="K111" s="9">
        <v>6</v>
      </c>
      <c r="L111" s="9">
        <v>3</v>
      </c>
      <c r="M111" s="9">
        <v>0</v>
      </c>
      <c r="N111" s="9">
        <v>61555</v>
      </c>
      <c r="O111" s="9">
        <v>0</v>
      </c>
      <c r="P111" s="9">
        <v>3</v>
      </c>
      <c r="Q111" s="9" t="s">
        <v>219</v>
      </c>
      <c r="R111" s="9" t="s">
        <v>456</v>
      </c>
      <c r="S111" s="9">
        <v>46204</v>
      </c>
      <c r="T111" s="10">
        <v>32773</v>
      </c>
      <c r="U111" s="7">
        <f t="shared" ca="1" si="5"/>
        <v>35</v>
      </c>
      <c r="V111" s="9" t="s">
        <v>69</v>
      </c>
      <c r="W111" s="7" t="str">
        <f t="shared" ca="1" si="6"/>
        <v>30-39</v>
      </c>
      <c r="X111" s="9" t="s">
        <v>40</v>
      </c>
      <c r="Y111" s="9" t="s">
        <v>41</v>
      </c>
      <c r="Z111" s="9" t="s">
        <v>42</v>
      </c>
      <c r="AA111" s="9" t="s">
        <v>43</v>
      </c>
      <c r="AB111" s="9" t="s">
        <v>192</v>
      </c>
      <c r="AC111" s="9" t="s">
        <v>45</v>
      </c>
      <c r="AD111" s="9" t="s">
        <v>46</v>
      </c>
      <c r="AE111" s="9" t="s">
        <v>47</v>
      </c>
      <c r="AF111" s="9" t="s">
        <v>223</v>
      </c>
      <c r="AG111" s="9" t="s">
        <v>262</v>
      </c>
      <c r="AH111" s="9">
        <v>21</v>
      </c>
      <c r="AI111" s="9" t="s">
        <v>63</v>
      </c>
      <c r="AJ111" s="9" t="s">
        <v>64</v>
      </c>
      <c r="AK111" s="7" t="str">
        <f t="shared" si="7"/>
        <v>High</v>
      </c>
      <c r="AL111" s="9" t="s">
        <v>162</v>
      </c>
      <c r="AM111" s="9">
        <v>5</v>
      </c>
      <c r="AN111" s="9">
        <v>0</v>
      </c>
      <c r="AO111" s="9" t="s">
        <v>112</v>
      </c>
      <c r="AP111" s="9">
        <v>0</v>
      </c>
      <c r="AQ111" s="9">
        <v>20</v>
      </c>
    </row>
    <row r="112" spans="2:43" ht="15" x14ac:dyDescent="0.25">
      <c r="B112" s="7" t="str">
        <f t="shared" si="4"/>
        <v>Yes</v>
      </c>
      <c r="C112" s="7" t="s">
        <v>457</v>
      </c>
      <c r="D112" s="7">
        <v>10246</v>
      </c>
      <c r="E112" s="7">
        <v>0</v>
      </c>
      <c r="F112" s="7" t="str">
        <f>IF(HRDataset_v14[[#This Row],[MarriedID]]=0,"Not married","Married")</f>
        <v>Not married</v>
      </c>
      <c r="G112" s="7">
        <v>0</v>
      </c>
      <c r="H112" s="7">
        <v>0</v>
      </c>
      <c r="I112" s="7" t="str">
        <f>IF(HRDataset_v14[[#This Row],[GenderID]]=0,"Female","Male")</f>
        <v>Female</v>
      </c>
      <c r="J112" s="7">
        <v>4</v>
      </c>
      <c r="K112" s="7">
        <v>3</v>
      </c>
      <c r="L112" s="7">
        <v>3</v>
      </c>
      <c r="M112" s="7">
        <v>0</v>
      </c>
      <c r="N112" s="7">
        <v>114800</v>
      </c>
      <c r="O112" s="7">
        <v>1</v>
      </c>
      <c r="P112" s="7">
        <v>8</v>
      </c>
      <c r="Q112" s="7" t="s">
        <v>158</v>
      </c>
      <c r="R112" s="7" t="s">
        <v>38</v>
      </c>
      <c r="S112" s="7">
        <v>2127</v>
      </c>
      <c r="T112" s="8">
        <v>26229</v>
      </c>
      <c r="U112" s="7">
        <f t="shared" ca="1" si="5"/>
        <v>53</v>
      </c>
      <c r="V112" s="7" t="s">
        <v>69</v>
      </c>
      <c r="W112" s="7" t="str">
        <f t="shared" ca="1" si="6"/>
        <v>50-59</v>
      </c>
      <c r="X112" s="7" t="s">
        <v>40</v>
      </c>
      <c r="Y112" s="7" t="s">
        <v>41</v>
      </c>
      <c r="Z112" s="7" t="s">
        <v>42</v>
      </c>
      <c r="AA112" s="7" t="s">
        <v>43</v>
      </c>
      <c r="AB112" s="7" t="s">
        <v>192</v>
      </c>
      <c r="AC112" s="7" t="s">
        <v>458</v>
      </c>
      <c r="AD112" s="7" t="s">
        <v>390</v>
      </c>
      <c r="AE112" s="7" t="s">
        <v>148</v>
      </c>
      <c r="AF112" s="7" t="s">
        <v>61</v>
      </c>
      <c r="AG112" s="7" t="s">
        <v>62</v>
      </c>
      <c r="AH112" s="7">
        <v>4</v>
      </c>
      <c r="AI112" s="7" t="s">
        <v>63</v>
      </c>
      <c r="AJ112" s="7" t="s">
        <v>64</v>
      </c>
      <c r="AK112" s="7" t="str">
        <f t="shared" si="7"/>
        <v>High</v>
      </c>
      <c r="AL112" s="7" t="s">
        <v>52</v>
      </c>
      <c r="AM112" s="7">
        <v>4</v>
      </c>
      <c r="AN112" s="7">
        <v>4</v>
      </c>
      <c r="AO112" s="7" t="s">
        <v>451</v>
      </c>
      <c r="AP112" s="7">
        <v>0</v>
      </c>
      <c r="AQ112" s="7">
        <v>10</v>
      </c>
    </row>
    <row r="113" spans="2:43" ht="15" x14ac:dyDescent="0.25">
      <c r="B113" s="7" t="str">
        <f t="shared" si="4"/>
        <v>No</v>
      </c>
      <c r="C113" s="9" t="s">
        <v>459</v>
      </c>
      <c r="D113" s="9">
        <v>10228</v>
      </c>
      <c r="E113" s="9">
        <v>1</v>
      </c>
      <c r="F113" s="9" t="str">
        <f>IF(HRDataset_v14[[#This Row],[MarriedID]]=0,"Not married","Married")</f>
        <v>Married</v>
      </c>
      <c r="G113" s="9">
        <v>1</v>
      </c>
      <c r="H113" s="9">
        <v>1</v>
      </c>
      <c r="I113" s="9" t="str">
        <f>IF(HRDataset_v14[[#This Row],[GenderID]]=0,"Female","Male")</f>
        <v>Male</v>
      </c>
      <c r="J113" s="9">
        <v>1</v>
      </c>
      <c r="K113" s="9">
        <v>3</v>
      </c>
      <c r="L113" s="9">
        <v>3</v>
      </c>
      <c r="M113" s="9">
        <v>0</v>
      </c>
      <c r="N113" s="9">
        <v>74679</v>
      </c>
      <c r="O113" s="9">
        <v>0</v>
      </c>
      <c r="P113" s="9">
        <v>14</v>
      </c>
      <c r="Q113" s="9" t="s">
        <v>114</v>
      </c>
      <c r="R113" s="9" t="s">
        <v>38</v>
      </c>
      <c r="S113" s="9">
        <v>2135</v>
      </c>
      <c r="T113" s="10">
        <v>32836</v>
      </c>
      <c r="U113" s="7">
        <f t="shared" ca="1" si="5"/>
        <v>35</v>
      </c>
      <c r="V113" s="9" t="s">
        <v>39</v>
      </c>
      <c r="W113" s="7" t="str">
        <f t="shared" ca="1" si="6"/>
        <v>30-39</v>
      </c>
      <c r="X113" s="9" t="s">
        <v>56</v>
      </c>
      <c r="Y113" s="9" t="s">
        <v>41</v>
      </c>
      <c r="Z113" s="9" t="s">
        <v>119</v>
      </c>
      <c r="AA113" s="9" t="s">
        <v>43</v>
      </c>
      <c r="AB113" s="9" t="s">
        <v>57</v>
      </c>
      <c r="AC113" s="9" t="s">
        <v>45</v>
      </c>
      <c r="AD113" s="9" t="s">
        <v>46</v>
      </c>
      <c r="AE113" s="9" t="s">
        <v>47</v>
      </c>
      <c r="AF113" s="9" t="s">
        <v>61</v>
      </c>
      <c r="AG113" s="9" t="s">
        <v>116</v>
      </c>
      <c r="AH113" s="9">
        <v>7</v>
      </c>
      <c r="AI113" s="9" t="s">
        <v>50</v>
      </c>
      <c r="AJ113" s="9" t="s">
        <v>64</v>
      </c>
      <c r="AK113" s="7" t="str">
        <f t="shared" si="7"/>
        <v>High</v>
      </c>
      <c r="AL113" s="9" t="s">
        <v>269</v>
      </c>
      <c r="AM113" s="9">
        <v>5</v>
      </c>
      <c r="AN113" s="9">
        <v>7</v>
      </c>
      <c r="AO113" s="9" t="s">
        <v>171</v>
      </c>
      <c r="AP113" s="9">
        <v>0</v>
      </c>
      <c r="AQ113" s="9">
        <v>20</v>
      </c>
    </row>
    <row r="114" spans="2:43" ht="15" x14ac:dyDescent="0.25">
      <c r="B114" s="7" t="str">
        <f t="shared" si="4"/>
        <v>No</v>
      </c>
      <c r="C114" s="7" t="s">
        <v>460</v>
      </c>
      <c r="D114" s="7">
        <v>10243</v>
      </c>
      <c r="E114" s="7">
        <v>0</v>
      </c>
      <c r="F114" s="7" t="str">
        <f>IF(HRDataset_v14[[#This Row],[MarriedID]]=0,"Not married","Married")</f>
        <v>Not married</v>
      </c>
      <c r="G114" s="7">
        <v>0</v>
      </c>
      <c r="H114" s="7">
        <v>0</v>
      </c>
      <c r="I114" s="7" t="str">
        <f>IF(HRDataset_v14[[#This Row],[GenderID]]=0,"Female","Male")</f>
        <v>Female</v>
      </c>
      <c r="J114" s="7">
        <v>1</v>
      </c>
      <c r="K114" s="7">
        <v>5</v>
      </c>
      <c r="L114" s="7">
        <v>3</v>
      </c>
      <c r="M114" s="7">
        <v>0</v>
      </c>
      <c r="N114" s="7">
        <v>53018</v>
      </c>
      <c r="O114" s="7">
        <v>0</v>
      </c>
      <c r="P114" s="7">
        <v>19</v>
      </c>
      <c r="Q114" s="7" t="s">
        <v>37</v>
      </c>
      <c r="R114" s="7" t="s">
        <v>38</v>
      </c>
      <c r="S114" s="7">
        <v>2451</v>
      </c>
      <c r="T114" s="8">
        <v>33773</v>
      </c>
      <c r="U114" s="7">
        <f t="shared" ca="1" si="5"/>
        <v>32</v>
      </c>
      <c r="V114" s="7" t="s">
        <v>69</v>
      </c>
      <c r="W114" s="7" t="str">
        <f t="shared" ca="1" si="6"/>
        <v>30-39</v>
      </c>
      <c r="X114" s="7" t="s">
        <v>40</v>
      </c>
      <c r="Y114" s="7" t="s">
        <v>41</v>
      </c>
      <c r="Z114" s="7" t="s">
        <v>119</v>
      </c>
      <c r="AA114" s="7" t="s">
        <v>43</v>
      </c>
      <c r="AB114" s="7" t="s">
        <v>216</v>
      </c>
      <c r="AC114" s="7" t="s">
        <v>45</v>
      </c>
      <c r="AD114" s="7" t="s">
        <v>46</v>
      </c>
      <c r="AE114" s="7" t="s">
        <v>47</v>
      </c>
      <c r="AF114" s="7" t="s">
        <v>48</v>
      </c>
      <c r="AG114" s="7" t="s">
        <v>103</v>
      </c>
      <c r="AH114" s="7">
        <v>19</v>
      </c>
      <c r="AI114" s="7" t="s">
        <v>63</v>
      </c>
      <c r="AJ114" s="7" t="s">
        <v>64</v>
      </c>
      <c r="AK114" s="7" t="str">
        <f t="shared" si="7"/>
        <v>High</v>
      </c>
      <c r="AL114" s="7" t="s">
        <v>269</v>
      </c>
      <c r="AM114" s="7">
        <v>5</v>
      </c>
      <c r="AN114" s="7">
        <v>0</v>
      </c>
      <c r="AO114" s="7" t="s">
        <v>117</v>
      </c>
      <c r="AP114" s="7">
        <v>0</v>
      </c>
      <c r="AQ114" s="7">
        <v>7</v>
      </c>
    </row>
    <row r="115" spans="2:43" ht="15" x14ac:dyDescent="0.25">
      <c r="B115" s="7" t="str">
        <f t="shared" si="4"/>
        <v>No</v>
      </c>
      <c r="C115" s="9" t="s">
        <v>461</v>
      </c>
      <c r="D115" s="9">
        <v>10031</v>
      </c>
      <c r="E115" s="9">
        <v>0</v>
      </c>
      <c r="F115" s="9" t="str">
        <f>IF(HRDataset_v14[[#This Row],[MarriedID]]=0,"Not married","Married")</f>
        <v>Not married</v>
      </c>
      <c r="G115" s="9">
        <v>2</v>
      </c>
      <c r="H115" s="9">
        <v>1</v>
      </c>
      <c r="I115" s="9" t="str">
        <f>IF(HRDataset_v14[[#This Row],[GenderID]]=0,"Female","Male")</f>
        <v>Male</v>
      </c>
      <c r="J115" s="9">
        <v>1</v>
      </c>
      <c r="K115" s="9">
        <v>5</v>
      </c>
      <c r="L115" s="9">
        <v>4</v>
      </c>
      <c r="M115" s="9">
        <v>1</v>
      </c>
      <c r="N115" s="9">
        <v>59892</v>
      </c>
      <c r="O115" s="9">
        <v>0</v>
      </c>
      <c r="P115" s="9">
        <v>19</v>
      </c>
      <c r="Q115" s="9" t="s">
        <v>37</v>
      </c>
      <c r="R115" s="9" t="s">
        <v>38</v>
      </c>
      <c r="S115" s="9">
        <v>2108</v>
      </c>
      <c r="T115" s="10">
        <v>25475</v>
      </c>
      <c r="U115" s="7">
        <f t="shared" ca="1" si="5"/>
        <v>55</v>
      </c>
      <c r="V115" s="9" t="s">
        <v>39</v>
      </c>
      <c r="W115" s="7" t="str">
        <f t="shared" ca="1" si="6"/>
        <v>50-59</v>
      </c>
      <c r="X115" s="9" t="s">
        <v>81</v>
      </c>
      <c r="Y115" s="9" t="s">
        <v>41</v>
      </c>
      <c r="Z115" s="9" t="s">
        <v>42</v>
      </c>
      <c r="AA115" s="9" t="s">
        <v>107</v>
      </c>
      <c r="AB115" s="9" t="s">
        <v>82</v>
      </c>
      <c r="AC115" s="9" t="s">
        <v>45</v>
      </c>
      <c r="AD115" s="9" t="s">
        <v>46</v>
      </c>
      <c r="AE115" s="9" t="s">
        <v>47</v>
      </c>
      <c r="AF115" s="9" t="s">
        <v>48</v>
      </c>
      <c r="AG115" s="9" t="s">
        <v>109</v>
      </c>
      <c r="AH115" s="9">
        <v>12</v>
      </c>
      <c r="AI115" s="9" t="s">
        <v>110</v>
      </c>
      <c r="AJ115" s="9" t="s">
        <v>51</v>
      </c>
      <c r="AK115" s="7" t="str">
        <f t="shared" si="7"/>
        <v>High</v>
      </c>
      <c r="AL115" s="9" t="s">
        <v>162</v>
      </c>
      <c r="AM115" s="9">
        <v>4</v>
      </c>
      <c r="AN115" s="9">
        <v>0</v>
      </c>
      <c r="AO115" s="9" t="s">
        <v>117</v>
      </c>
      <c r="AP115" s="9">
        <v>0</v>
      </c>
      <c r="AQ115" s="9">
        <v>1</v>
      </c>
    </row>
    <row r="116" spans="2:43" ht="15" x14ac:dyDescent="0.25">
      <c r="B116" s="7" t="str">
        <f t="shared" si="4"/>
        <v>Yes</v>
      </c>
      <c r="C116" s="7" t="s">
        <v>462</v>
      </c>
      <c r="D116" s="7">
        <v>10300</v>
      </c>
      <c r="E116" s="7">
        <v>1</v>
      </c>
      <c r="F116" s="7" t="str">
        <f>IF(HRDataset_v14[[#This Row],[MarriedID]]=0,"Not married","Married")</f>
        <v>Married</v>
      </c>
      <c r="G116" s="7">
        <v>1</v>
      </c>
      <c r="H116" s="7">
        <v>1</v>
      </c>
      <c r="I116" s="7" t="str">
        <f>IF(HRDataset_v14[[#This Row],[GenderID]]=0,"Female","Male")</f>
        <v>Male</v>
      </c>
      <c r="J116" s="7">
        <v>5</v>
      </c>
      <c r="K116" s="7">
        <v>5</v>
      </c>
      <c r="L116" s="7">
        <v>1</v>
      </c>
      <c r="M116" s="7">
        <v>1</v>
      </c>
      <c r="N116" s="7">
        <v>68898</v>
      </c>
      <c r="O116" s="7">
        <v>1</v>
      </c>
      <c r="P116" s="7">
        <v>20</v>
      </c>
      <c r="Q116" s="7" t="s">
        <v>68</v>
      </c>
      <c r="R116" s="7" t="s">
        <v>38</v>
      </c>
      <c r="S116" s="7">
        <v>2128</v>
      </c>
      <c r="T116" s="8">
        <v>23662</v>
      </c>
      <c r="U116" s="7">
        <f t="shared" ca="1" si="5"/>
        <v>60</v>
      </c>
      <c r="V116" s="7" t="s">
        <v>39</v>
      </c>
      <c r="W116" s="7" t="str">
        <f t="shared" ca="1" si="6"/>
        <v>60+</v>
      </c>
      <c r="X116" s="7" t="s">
        <v>56</v>
      </c>
      <c r="Y116" s="7" t="s">
        <v>41</v>
      </c>
      <c r="Z116" s="7" t="s">
        <v>42</v>
      </c>
      <c r="AA116" s="7" t="s">
        <v>107</v>
      </c>
      <c r="AB116" s="7" t="s">
        <v>375</v>
      </c>
      <c r="AC116" s="7" t="s">
        <v>463</v>
      </c>
      <c r="AD116" s="7" t="s">
        <v>59</v>
      </c>
      <c r="AE116" s="7" t="s">
        <v>60</v>
      </c>
      <c r="AF116" s="7" t="s">
        <v>48</v>
      </c>
      <c r="AG116" s="7" t="s">
        <v>109</v>
      </c>
      <c r="AH116" s="7">
        <v>12</v>
      </c>
      <c r="AI116" s="7" t="s">
        <v>110</v>
      </c>
      <c r="AJ116" s="7" t="s">
        <v>336</v>
      </c>
      <c r="AK116" s="7" t="str">
        <f t="shared" si="7"/>
        <v>Low</v>
      </c>
      <c r="AL116" s="7" t="s">
        <v>263</v>
      </c>
      <c r="AM116" s="7">
        <v>3</v>
      </c>
      <c r="AN116" s="7">
        <v>0</v>
      </c>
      <c r="AO116" s="7" t="s">
        <v>464</v>
      </c>
      <c r="AP116" s="7">
        <v>3</v>
      </c>
      <c r="AQ116" s="7">
        <v>10</v>
      </c>
    </row>
    <row r="117" spans="2:43" ht="15" x14ac:dyDescent="0.25">
      <c r="B117" s="7" t="str">
        <f t="shared" si="4"/>
        <v>No</v>
      </c>
      <c r="C117" s="9" t="s">
        <v>465</v>
      </c>
      <c r="D117" s="9">
        <v>10101</v>
      </c>
      <c r="E117" s="9">
        <v>0</v>
      </c>
      <c r="F117" s="9" t="str">
        <f>IF(HRDataset_v14[[#This Row],[MarriedID]]=0,"Not married","Married")</f>
        <v>Not married</v>
      </c>
      <c r="G117" s="9">
        <v>3</v>
      </c>
      <c r="H117" s="9">
        <v>0</v>
      </c>
      <c r="I117" s="9" t="str">
        <f>IF(HRDataset_v14[[#This Row],[GenderID]]=0,"Female","Male")</f>
        <v>Female</v>
      </c>
      <c r="J117" s="9">
        <v>1</v>
      </c>
      <c r="K117" s="9">
        <v>3</v>
      </c>
      <c r="L117" s="9">
        <v>3</v>
      </c>
      <c r="M117" s="9">
        <v>0</v>
      </c>
      <c r="N117" s="9">
        <v>61242</v>
      </c>
      <c r="O117" s="9">
        <v>0</v>
      </c>
      <c r="P117" s="9">
        <v>14</v>
      </c>
      <c r="Q117" s="9" t="s">
        <v>114</v>
      </c>
      <c r="R117" s="9" t="s">
        <v>38</v>
      </c>
      <c r="S117" s="9">
        <v>2472</v>
      </c>
      <c r="T117" s="10">
        <v>29692</v>
      </c>
      <c r="U117" s="7">
        <f t="shared" ca="1" si="5"/>
        <v>43</v>
      </c>
      <c r="V117" s="9" t="s">
        <v>69</v>
      </c>
      <c r="W117" s="7" t="str">
        <f t="shared" ca="1" si="6"/>
        <v>40-49</v>
      </c>
      <c r="X117" s="9" t="s">
        <v>215</v>
      </c>
      <c r="Y117" s="9" t="s">
        <v>41</v>
      </c>
      <c r="Z117" s="9" t="s">
        <v>119</v>
      </c>
      <c r="AA117" s="9" t="s">
        <v>43</v>
      </c>
      <c r="AB117" s="9" t="s">
        <v>115</v>
      </c>
      <c r="AC117" s="9" t="s">
        <v>45</v>
      </c>
      <c r="AD117" s="9" t="s">
        <v>46</v>
      </c>
      <c r="AE117" s="9" t="s">
        <v>47</v>
      </c>
      <c r="AF117" s="9" t="s">
        <v>61</v>
      </c>
      <c r="AG117" s="9" t="s">
        <v>116</v>
      </c>
      <c r="AH117" s="9">
        <v>7</v>
      </c>
      <c r="AI117" s="9" t="s">
        <v>104</v>
      </c>
      <c r="AJ117" s="9" t="s">
        <v>64</v>
      </c>
      <c r="AK117" s="7" t="str">
        <f t="shared" si="7"/>
        <v>High</v>
      </c>
      <c r="AL117" s="9" t="s">
        <v>466</v>
      </c>
      <c r="AM117" s="9">
        <v>4</v>
      </c>
      <c r="AN117" s="9">
        <v>5</v>
      </c>
      <c r="AO117" s="9" t="s">
        <v>309</v>
      </c>
      <c r="AP117" s="9">
        <v>0</v>
      </c>
      <c r="AQ117" s="9">
        <v>11</v>
      </c>
    </row>
    <row r="118" spans="2:43" ht="15" x14ac:dyDescent="0.25">
      <c r="B118" s="7" t="str">
        <f t="shared" si="4"/>
        <v>No</v>
      </c>
      <c r="C118" s="7" t="s">
        <v>467</v>
      </c>
      <c r="D118" s="7">
        <v>10237</v>
      </c>
      <c r="E118" s="7">
        <v>1</v>
      </c>
      <c r="F118" s="7" t="str">
        <f>IF(HRDataset_v14[[#This Row],[MarriedID]]=0,"Not married","Married")</f>
        <v>Married</v>
      </c>
      <c r="G118" s="7">
        <v>1</v>
      </c>
      <c r="H118" s="7">
        <v>0</v>
      </c>
      <c r="I118" s="7" t="str">
        <f>IF(HRDataset_v14[[#This Row],[GenderID]]=0,"Female","Male")</f>
        <v>Female</v>
      </c>
      <c r="J118" s="7">
        <v>3</v>
      </c>
      <c r="K118" s="7">
        <v>5</v>
      </c>
      <c r="L118" s="7">
        <v>3</v>
      </c>
      <c r="M118" s="7">
        <v>0</v>
      </c>
      <c r="N118" s="7">
        <v>66825</v>
      </c>
      <c r="O118" s="7">
        <v>0</v>
      </c>
      <c r="P118" s="7">
        <v>20</v>
      </c>
      <c r="Q118" s="7" t="s">
        <v>68</v>
      </c>
      <c r="R118" s="7" t="s">
        <v>38</v>
      </c>
      <c r="S118" s="7">
        <v>1886</v>
      </c>
      <c r="T118" s="8">
        <v>31557</v>
      </c>
      <c r="U118" s="7">
        <f t="shared" ca="1" si="5"/>
        <v>38</v>
      </c>
      <c r="V118" s="7" t="s">
        <v>69</v>
      </c>
      <c r="W118" s="7" t="str">
        <f t="shared" ca="1" si="6"/>
        <v>30-39</v>
      </c>
      <c r="X118" s="7" t="s">
        <v>56</v>
      </c>
      <c r="Y118" s="7" t="s">
        <v>41</v>
      </c>
      <c r="Z118" s="7" t="s">
        <v>42</v>
      </c>
      <c r="AA118" s="7" t="s">
        <v>43</v>
      </c>
      <c r="AB118" s="7" t="s">
        <v>255</v>
      </c>
      <c r="AC118" s="7" t="s">
        <v>45</v>
      </c>
      <c r="AD118" s="7" t="s">
        <v>46</v>
      </c>
      <c r="AE118" s="7" t="s">
        <v>47</v>
      </c>
      <c r="AF118" s="7" t="s">
        <v>48</v>
      </c>
      <c r="AG118" s="7" t="s">
        <v>123</v>
      </c>
      <c r="AH118" s="7">
        <v>14</v>
      </c>
      <c r="AI118" s="7" t="s">
        <v>50</v>
      </c>
      <c r="AJ118" s="7" t="s">
        <v>64</v>
      </c>
      <c r="AK118" s="7" t="str">
        <f t="shared" si="7"/>
        <v>High</v>
      </c>
      <c r="AL118" s="7" t="s">
        <v>52</v>
      </c>
      <c r="AM118" s="7">
        <v>3</v>
      </c>
      <c r="AN118" s="7">
        <v>0</v>
      </c>
      <c r="AO118" s="7" t="s">
        <v>454</v>
      </c>
      <c r="AP118" s="7">
        <v>0</v>
      </c>
      <c r="AQ118" s="7">
        <v>20</v>
      </c>
    </row>
    <row r="119" spans="2:43" ht="15" x14ac:dyDescent="0.25">
      <c r="B119" s="7" t="str">
        <f t="shared" si="4"/>
        <v>No</v>
      </c>
      <c r="C119" s="9" t="s">
        <v>468</v>
      </c>
      <c r="D119" s="9">
        <v>10051</v>
      </c>
      <c r="E119" s="9">
        <v>1</v>
      </c>
      <c r="F119" s="9" t="str">
        <f>IF(HRDataset_v14[[#This Row],[MarriedID]]=0,"Not married","Married")</f>
        <v>Married</v>
      </c>
      <c r="G119" s="9">
        <v>1</v>
      </c>
      <c r="H119" s="9">
        <v>1</v>
      </c>
      <c r="I119" s="9" t="str">
        <f>IF(HRDataset_v14[[#This Row],[GenderID]]=0,"Female","Male")</f>
        <v>Male</v>
      </c>
      <c r="J119" s="9">
        <v>1</v>
      </c>
      <c r="K119" s="9">
        <v>5</v>
      </c>
      <c r="L119" s="9">
        <v>3</v>
      </c>
      <c r="M119" s="9">
        <v>0</v>
      </c>
      <c r="N119" s="9">
        <v>48285</v>
      </c>
      <c r="O119" s="9">
        <v>0</v>
      </c>
      <c r="P119" s="9">
        <v>19</v>
      </c>
      <c r="Q119" s="9" t="s">
        <v>37</v>
      </c>
      <c r="R119" s="9" t="s">
        <v>38</v>
      </c>
      <c r="S119" s="9">
        <v>2169</v>
      </c>
      <c r="T119" s="10">
        <v>28996</v>
      </c>
      <c r="U119" s="7">
        <f t="shared" ca="1" si="5"/>
        <v>45</v>
      </c>
      <c r="V119" s="9" t="s">
        <v>39</v>
      </c>
      <c r="W119" s="7" t="str">
        <f t="shared" ca="1" si="6"/>
        <v>40-49</v>
      </c>
      <c r="X119" s="9" t="s">
        <v>56</v>
      </c>
      <c r="Y119" s="9" t="s">
        <v>41</v>
      </c>
      <c r="Z119" s="9" t="s">
        <v>42</v>
      </c>
      <c r="AA119" s="9" t="s">
        <v>43</v>
      </c>
      <c r="AB119" s="9" t="s">
        <v>321</v>
      </c>
      <c r="AC119" s="9" t="s">
        <v>45</v>
      </c>
      <c r="AD119" s="9" t="s">
        <v>46</v>
      </c>
      <c r="AE119" s="9" t="s">
        <v>47</v>
      </c>
      <c r="AF119" s="9" t="s">
        <v>48</v>
      </c>
      <c r="AG119" s="9" t="s">
        <v>123</v>
      </c>
      <c r="AH119" s="9">
        <v>14</v>
      </c>
      <c r="AI119" s="9" t="s">
        <v>50</v>
      </c>
      <c r="AJ119" s="9" t="s">
        <v>64</v>
      </c>
      <c r="AK119" s="7" t="str">
        <f t="shared" si="7"/>
        <v>High</v>
      </c>
      <c r="AL119" s="9" t="s">
        <v>87</v>
      </c>
      <c r="AM119" s="9">
        <v>3</v>
      </c>
      <c r="AN119" s="9">
        <v>0</v>
      </c>
      <c r="AO119" s="9" t="s">
        <v>153</v>
      </c>
      <c r="AP119" s="9">
        <v>0</v>
      </c>
      <c r="AQ119" s="9">
        <v>2</v>
      </c>
    </row>
    <row r="120" spans="2:43" ht="15" x14ac:dyDescent="0.25">
      <c r="B120" s="7" t="str">
        <f t="shared" si="4"/>
        <v>No</v>
      </c>
      <c r="C120" s="7" t="s">
        <v>469</v>
      </c>
      <c r="D120" s="7">
        <v>10218</v>
      </c>
      <c r="E120" s="7">
        <v>0</v>
      </c>
      <c r="F120" s="7" t="str">
        <f>IF(HRDataset_v14[[#This Row],[MarriedID]]=0,"Not married","Married")</f>
        <v>Not married</v>
      </c>
      <c r="G120" s="7">
        <v>3</v>
      </c>
      <c r="H120" s="7">
        <v>0</v>
      </c>
      <c r="I120" s="7" t="str">
        <f>IF(HRDataset_v14[[#This Row],[GenderID]]=0,"Female","Male")</f>
        <v>Female</v>
      </c>
      <c r="J120" s="7">
        <v>3</v>
      </c>
      <c r="K120" s="7">
        <v>5</v>
      </c>
      <c r="L120" s="7">
        <v>3</v>
      </c>
      <c r="M120" s="7">
        <v>0</v>
      </c>
      <c r="N120" s="7">
        <v>66149</v>
      </c>
      <c r="O120" s="7">
        <v>0</v>
      </c>
      <c r="P120" s="7">
        <v>20</v>
      </c>
      <c r="Q120" s="7" t="s">
        <v>68</v>
      </c>
      <c r="R120" s="7" t="s">
        <v>38</v>
      </c>
      <c r="S120" s="7">
        <v>1824</v>
      </c>
      <c r="T120" s="8">
        <v>30658</v>
      </c>
      <c r="U120" s="7">
        <f t="shared" ca="1" si="5"/>
        <v>41</v>
      </c>
      <c r="V120" s="7" t="s">
        <v>69</v>
      </c>
      <c r="W120" s="7" t="str">
        <f t="shared" ca="1" si="6"/>
        <v>40-49</v>
      </c>
      <c r="X120" s="7" t="s">
        <v>215</v>
      </c>
      <c r="Y120" s="7" t="s">
        <v>41</v>
      </c>
      <c r="Z120" s="7" t="s">
        <v>42</v>
      </c>
      <c r="AA120" s="7" t="s">
        <v>470</v>
      </c>
      <c r="AB120" s="7" t="s">
        <v>102</v>
      </c>
      <c r="AC120" s="7" t="s">
        <v>45</v>
      </c>
      <c r="AD120" s="7" t="s">
        <v>46</v>
      </c>
      <c r="AE120" s="7" t="s">
        <v>47</v>
      </c>
      <c r="AF120" s="7" t="s">
        <v>48</v>
      </c>
      <c r="AG120" s="7" t="s">
        <v>72</v>
      </c>
      <c r="AH120" s="7">
        <v>20</v>
      </c>
      <c r="AI120" s="7" t="s">
        <v>86</v>
      </c>
      <c r="AJ120" s="7" t="s">
        <v>64</v>
      </c>
      <c r="AK120" s="7" t="str">
        <f t="shared" si="7"/>
        <v>High</v>
      </c>
      <c r="AL120" s="7" t="s">
        <v>152</v>
      </c>
      <c r="AM120" s="7">
        <v>5</v>
      </c>
      <c r="AN120" s="7">
        <v>0</v>
      </c>
      <c r="AO120" s="7" t="s">
        <v>230</v>
      </c>
      <c r="AP120" s="7">
        <v>0</v>
      </c>
      <c r="AQ120" s="7">
        <v>1</v>
      </c>
    </row>
    <row r="121" spans="2:43" ht="15" x14ac:dyDescent="0.25">
      <c r="B121" s="7" t="str">
        <f t="shared" si="4"/>
        <v>No</v>
      </c>
      <c r="C121" s="9" t="s">
        <v>471</v>
      </c>
      <c r="D121" s="9">
        <v>10256</v>
      </c>
      <c r="E121" s="9">
        <v>1</v>
      </c>
      <c r="F121" s="9" t="str">
        <f>IF(HRDataset_v14[[#This Row],[MarriedID]]=0,"Not married","Married")</f>
        <v>Married</v>
      </c>
      <c r="G121" s="9">
        <v>1</v>
      </c>
      <c r="H121" s="9">
        <v>0</v>
      </c>
      <c r="I121" s="9" t="str">
        <f>IF(HRDataset_v14[[#This Row],[GenderID]]=0,"Female","Male")</f>
        <v>Female</v>
      </c>
      <c r="J121" s="9">
        <v>3</v>
      </c>
      <c r="K121" s="9">
        <v>5</v>
      </c>
      <c r="L121" s="9">
        <v>3</v>
      </c>
      <c r="M121" s="9">
        <v>0</v>
      </c>
      <c r="N121" s="9">
        <v>49256</v>
      </c>
      <c r="O121" s="9">
        <v>0</v>
      </c>
      <c r="P121" s="9">
        <v>19</v>
      </c>
      <c r="Q121" s="9" t="s">
        <v>37</v>
      </c>
      <c r="R121" s="9" t="s">
        <v>38</v>
      </c>
      <c r="S121" s="9">
        <v>1864</v>
      </c>
      <c r="T121" s="10">
        <v>27311</v>
      </c>
      <c r="U121" s="7">
        <f t="shared" ca="1" si="5"/>
        <v>50</v>
      </c>
      <c r="V121" s="9" t="s">
        <v>69</v>
      </c>
      <c r="W121" s="7" t="str">
        <f t="shared" ca="1" si="6"/>
        <v>50-59</v>
      </c>
      <c r="X121" s="9" t="s">
        <v>56</v>
      </c>
      <c r="Y121" s="9" t="s">
        <v>41</v>
      </c>
      <c r="Z121" s="9" t="s">
        <v>42</v>
      </c>
      <c r="AA121" s="9" t="s">
        <v>165</v>
      </c>
      <c r="AB121" s="9" t="s">
        <v>170</v>
      </c>
      <c r="AC121" s="9" t="s">
        <v>45</v>
      </c>
      <c r="AD121" s="9" t="s">
        <v>46</v>
      </c>
      <c r="AE121" s="9" t="s">
        <v>47</v>
      </c>
      <c r="AF121" s="9" t="s">
        <v>48</v>
      </c>
      <c r="AG121" s="9" t="s">
        <v>72</v>
      </c>
      <c r="AH121" s="9">
        <v>20</v>
      </c>
      <c r="AI121" s="9" t="s">
        <v>50</v>
      </c>
      <c r="AJ121" s="9" t="s">
        <v>64</v>
      </c>
      <c r="AK121" s="7" t="str">
        <f t="shared" si="7"/>
        <v>High</v>
      </c>
      <c r="AL121" s="9" t="s">
        <v>289</v>
      </c>
      <c r="AM121" s="9">
        <v>5</v>
      </c>
      <c r="AN121" s="9">
        <v>0</v>
      </c>
      <c r="AO121" s="9" t="s">
        <v>472</v>
      </c>
      <c r="AP121" s="9">
        <v>0</v>
      </c>
      <c r="AQ121" s="9">
        <v>3</v>
      </c>
    </row>
    <row r="122" spans="2:43" ht="15" x14ac:dyDescent="0.25">
      <c r="B122" s="7" t="str">
        <f t="shared" si="4"/>
        <v>No</v>
      </c>
      <c r="C122" s="7" t="s">
        <v>473</v>
      </c>
      <c r="D122" s="7">
        <v>10098</v>
      </c>
      <c r="E122" s="7">
        <v>0</v>
      </c>
      <c r="F122" s="7" t="str">
        <f>IF(HRDataset_v14[[#This Row],[MarriedID]]=0,"Not married","Married")</f>
        <v>Not married</v>
      </c>
      <c r="G122" s="7">
        <v>2</v>
      </c>
      <c r="H122" s="7">
        <v>1</v>
      </c>
      <c r="I122" s="7" t="str">
        <f>IF(HRDataset_v14[[#This Row],[GenderID]]=0,"Female","Male")</f>
        <v>Male</v>
      </c>
      <c r="J122" s="7">
        <v>1</v>
      </c>
      <c r="K122" s="7">
        <v>5</v>
      </c>
      <c r="L122" s="7">
        <v>3</v>
      </c>
      <c r="M122" s="7">
        <v>0</v>
      </c>
      <c r="N122" s="7">
        <v>62957</v>
      </c>
      <c r="O122" s="7">
        <v>0</v>
      </c>
      <c r="P122" s="7">
        <v>18</v>
      </c>
      <c r="Q122" s="7" t="s">
        <v>196</v>
      </c>
      <c r="R122" s="7" t="s">
        <v>38</v>
      </c>
      <c r="S122" s="7">
        <v>1752</v>
      </c>
      <c r="T122" s="8">
        <v>29778</v>
      </c>
      <c r="U122" s="7">
        <f t="shared" ca="1" si="5"/>
        <v>43</v>
      </c>
      <c r="V122" s="7" t="s">
        <v>39</v>
      </c>
      <c r="W122" s="7" t="str">
        <f t="shared" ca="1" si="6"/>
        <v>40-49</v>
      </c>
      <c r="X122" s="7" t="s">
        <v>81</v>
      </c>
      <c r="Y122" s="7" t="s">
        <v>41</v>
      </c>
      <c r="Z122" s="7" t="s">
        <v>42</v>
      </c>
      <c r="AA122" s="7" t="s">
        <v>43</v>
      </c>
      <c r="AB122" s="7" t="s">
        <v>474</v>
      </c>
      <c r="AC122" s="7" t="s">
        <v>45</v>
      </c>
      <c r="AD122" s="7" t="s">
        <v>46</v>
      </c>
      <c r="AE122" s="7" t="s">
        <v>47</v>
      </c>
      <c r="AF122" s="7" t="s">
        <v>48</v>
      </c>
      <c r="AG122" s="7" t="s">
        <v>199</v>
      </c>
      <c r="AH122" s="7">
        <v>2</v>
      </c>
      <c r="AI122" s="7" t="s">
        <v>104</v>
      </c>
      <c r="AJ122" s="7" t="s">
        <v>64</v>
      </c>
      <c r="AK122" s="7" t="str">
        <f t="shared" si="7"/>
        <v>High</v>
      </c>
      <c r="AL122" s="7" t="s">
        <v>475</v>
      </c>
      <c r="AM122" s="7">
        <v>3</v>
      </c>
      <c r="AN122" s="7">
        <v>0</v>
      </c>
      <c r="AO122" s="7" t="s">
        <v>366</v>
      </c>
      <c r="AP122" s="7">
        <v>0</v>
      </c>
      <c r="AQ122" s="7">
        <v>2</v>
      </c>
    </row>
    <row r="123" spans="2:43" ht="15" x14ac:dyDescent="0.25">
      <c r="B123" s="7" t="str">
        <f t="shared" si="4"/>
        <v>Yes</v>
      </c>
      <c r="C123" s="9" t="s">
        <v>476</v>
      </c>
      <c r="D123" s="9">
        <v>10059</v>
      </c>
      <c r="E123" s="9">
        <v>0</v>
      </c>
      <c r="F123" s="9" t="str">
        <f>IF(HRDataset_v14[[#This Row],[MarriedID]]=0,"Not married","Married")</f>
        <v>Not married</v>
      </c>
      <c r="G123" s="9">
        <v>2</v>
      </c>
      <c r="H123" s="9">
        <v>0</v>
      </c>
      <c r="I123" s="9" t="str">
        <f>IF(HRDataset_v14[[#This Row],[GenderID]]=0,"Female","Male")</f>
        <v>Female</v>
      </c>
      <c r="J123" s="9">
        <v>5</v>
      </c>
      <c r="K123" s="9">
        <v>5</v>
      </c>
      <c r="L123" s="9">
        <v>3</v>
      </c>
      <c r="M123" s="9">
        <v>0</v>
      </c>
      <c r="N123" s="9">
        <v>63813</v>
      </c>
      <c r="O123" s="9">
        <v>1</v>
      </c>
      <c r="P123" s="9">
        <v>19</v>
      </c>
      <c r="Q123" s="9" t="s">
        <v>37</v>
      </c>
      <c r="R123" s="9" t="s">
        <v>38</v>
      </c>
      <c r="S123" s="9">
        <v>2176</v>
      </c>
      <c r="T123" s="10">
        <v>30457</v>
      </c>
      <c r="U123" s="7">
        <f t="shared" ca="1" si="5"/>
        <v>41</v>
      </c>
      <c r="V123" s="9" t="s">
        <v>69</v>
      </c>
      <c r="W123" s="7" t="str">
        <f t="shared" ca="1" si="6"/>
        <v>40-49</v>
      </c>
      <c r="X123" s="9" t="s">
        <v>81</v>
      </c>
      <c r="Y123" s="9" t="s">
        <v>41</v>
      </c>
      <c r="Z123" s="9" t="s">
        <v>42</v>
      </c>
      <c r="AA123" s="9" t="s">
        <v>43</v>
      </c>
      <c r="AB123" s="9" t="s">
        <v>145</v>
      </c>
      <c r="AC123" s="9" t="s">
        <v>477</v>
      </c>
      <c r="AD123" s="9" t="s">
        <v>340</v>
      </c>
      <c r="AE123" s="9" t="s">
        <v>60</v>
      </c>
      <c r="AF123" s="9" t="s">
        <v>48</v>
      </c>
      <c r="AG123" s="9" t="s">
        <v>138</v>
      </c>
      <c r="AH123" s="9">
        <v>18</v>
      </c>
      <c r="AI123" s="9" t="s">
        <v>175</v>
      </c>
      <c r="AJ123" s="9" t="s">
        <v>64</v>
      </c>
      <c r="AK123" s="7" t="str">
        <f t="shared" si="7"/>
        <v>High</v>
      </c>
      <c r="AL123" s="9" t="s">
        <v>87</v>
      </c>
      <c r="AM123" s="9">
        <v>5</v>
      </c>
      <c r="AN123" s="9">
        <v>0</v>
      </c>
      <c r="AO123" s="9" t="s">
        <v>478</v>
      </c>
      <c r="AP123" s="9">
        <v>0</v>
      </c>
      <c r="AQ123" s="9">
        <v>17</v>
      </c>
    </row>
    <row r="124" spans="2:43" ht="15" x14ac:dyDescent="0.25">
      <c r="B124" s="7" t="str">
        <f t="shared" si="4"/>
        <v>No</v>
      </c>
      <c r="C124" s="7" t="s">
        <v>479</v>
      </c>
      <c r="D124" s="7">
        <v>10234</v>
      </c>
      <c r="E124" s="7">
        <v>1</v>
      </c>
      <c r="F124" s="7" t="str">
        <f>IF(HRDataset_v14[[#This Row],[MarriedID]]=0,"Not married","Married")</f>
        <v>Married</v>
      </c>
      <c r="G124" s="7">
        <v>1</v>
      </c>
      <c r="H124" s="7">
        <v>1</v>
      </c>
      <c r="I124" s="7" t="str">
        <f>IF(HRDataset_v14[[#This Row],[GenderID]]=0,"Female","Male")</f>
        <v>Male</v>
      </c>
      <c r="J124" s="7">
        <v>1</v>
      </c>
      <c r="K124" s="7">
        <v>3</v>
      </c>
      <c r="L124" s="7">
        <v>3</v>
      </c>
      <c r="M124" s="7">
        <v>0</v>
      </c>
      <c r="N124" s="7">
        <v>99020</v>
      </c>
      <c r="O124" s="7">
        <v>0</v>
      </c>
      <c r="P124" s="7">
        <v>4</v>
      </c>
      <c r="Q124" s="7" t="s">
        <v>345</v>
      </c>
      <c r="R124" s="7" t="s">
        <v>38</v>
      </c>
      <c r="S124" s="7">
        <v>2134</v>
      </c>
      <c r="T124" s="8">
        <v>32689</v>
      </c>
      <c r="U124" s="7">
        <f t="shared" ca="1" si="5"/>
        <v>35</v>
      </c>
      <c r="V124" s="7" t="s">
        <v>39</v>
      </c>
      <c r="W124" s="7" t="str">
        <f t="shared" ca="1" si="6"/>
        <v>30-39</v>
      </c>
      <c r="X124" s="7" t="s">
        <v>56</v>
      </c>
      <c r="Y124" s="7" t="s">
        <v>41</v>
      </c>
      <c r="Z124" s="7" t="s">
        <v>42</v>
      </c>
      <c r="AA124" s="7" t="s">
        <v>107</v>
      </c>
      <c r="AB124" s="7" t="s">
        <v>480</v>
      </c>
      <c r="AC124" s="7" t="s">
        <v>45</v>
      </c>
      <c r="AD124" s="7" t="s">
        <v>46</v>
      </c>
      <c r="AE124" s="7" t="s">
        <v>47</v>
      </c>
      <c r="AF124" s="7" t="s">
        <v>61</v>
      </c>
      <c r="AG124" s="7" t="s">
        <v>347</v>
      </c>
      <c r="AH124" s="7">
        <v>13</v>
      </c>
      <c r="AI124" s="7" t="s">
        <v>63</v>
      </c>
      <c r="AJ124" s="7" t="s">
        <v>64</v>
      </c>
      <c r="AK124" s="7" t="str">
        <f t="shared" si="7"/>
        <v>High</v>
      </c>
      <c r="AL124" s="7" t="s">
        <v>124</v>
      </c>
      <c r="AM124" s="7">
        <v>5</v>
      </c>
      <c r="AN124" s="7">
        <v>5</v>
      </c>
      <c r="AO124" s="7" t="s">
        <v>309</v>
      </c>
      <c r="AP124" s="7">
        <v>0</v>
      </c>
      <c r="AQ124" s="7">
        <v>8</v>
      </c>
    </row>
    <row r="125" spans="2:43" ht="15" x14ac:dyDescent="0.25">
      <c r="B125" s="7" t="str">
        <f t="shared" si="4"/>
        <v>Yes</v>
      </c>
      <c r="C125" s="9" t="s">
        <v>481</v>
      </c>
      <c r="D125" s="9">
        <v>10109</v>
      </c>
      <c r="E125" s="9">
        <v>0</v>
      </c>
      <c r="F125" s="9" t="str">
        <f>IF(HRDataset_v14[[#This Row],[MarriedID]]=0,"Not married","Married")</f>
        <v>Not married</v>
      </c>
      <c r="G125" s="9">
        <v>0</v>
      </c>
      <c r="H125" s="9">
        <v>1</v>
      </c>
      <c r="I125" s="9" t="str">
        <f>IF(HRDataset_v14[[#This Row],[GenderID]]=0,"Female","Male")</f>
        <v>Male</v>
      </c>
      <c r="J125" s="9">
        <v>5</v>
      </c>
      <c r="K125" s="9">
        <v>6</v>
      </c>
      <c r="L125" s="9">
        <v>3</v>
      </c>
      <c r="M125" s="9">
        <v>0</v>
      </c>
      <c r="N125" s="9">
        <v>71707</v>
      </c>
      <c r="O125" s="9">
        <v>1</v>
      </c>
      <c r="P125" s="9">
        <v>3</v>
      </c>
      <c r="Q125" s="9" t="s">
        <v>219</v>
      </c>
      <c r="R125" s="9" t="s">
        <v>482</v>
      </c>
      <c r="S125" s="9">
        <v>37129</v>
      </c>
      <c r="T125" s="10">
        <v>25243</v>
      </c>
      <c r="U125" s="7">
        <f t="shared" ca="1" si="5"/>
        <v>55</v>
      </c>
      <c r="V125" s="9" t="s">
        <v>39</v>
      </c>
      <c r="W125" s="7" t="str">
        <f t="shared" ca="1" si="6"/>
        <v>50-59</v>
      </c>
      <c r="X125" s="9" t="s">
        <v>40</v>
      </c>
      <c r="Y125" s="9" t="s">
        <v>41</v>
      </c>
      <c r="Z125" s="9" t="s">
        <v>42</v>
      </c>
      <c r="AA125" s="9" t="s">
        <v>136</v>
      </c>
      <c r="AB125" s="9" t="s">
        <v>483</v>
      </c>
      <c r="AC125" s="9" t="s">
        <v>484</v>
      </c>
      <c r="AD125" s="9" t="s">
        <v>268</v>
      </c>
      <c r="AE125" s="9" t="s">
        <v>60</v>
      </c>
      <c r="AF125" s="9" t="s">
        <v>223</v>
      </c>
      <c r="AG125" s="9" t="s">
        <v>224</v>
      </c>
      <c r="AH125" s="9">
        <v>17</v>
      </c>
      <c r="AI125" s="9" t="s">
        <v>50</v>
      </c>
      <c r="AJ125" s="9" t="s">
        <v>64</v>
      </c>
      <c r="AK125" s="7" t="str">
        <f t="shared" si="7"/>
        <v>High</v>
      </c>
      <c r="AL125" s="9" t="s">
        <v>162</v>
      </c>
      <c r="AM125" s="9">
        <v>5</v>
      </c>
      <c r="AN125" s="9">
        <v>0</v>
      </c>
      <c r="AO125" s="9" t="s">
        <v>485</v>
      </c>
      <c r="AP125" s="9">
        <v>0</v>
      </c>
      <c r="AQ125" s="9">
        <v>20</v>
      </c>
    </row>
    <row r="126" spans="2:43" ht="15" x14ac:dyDescent="0.25">
      <c r="B126" s="7" t="str">
        <f t="shared" si="4"/>
        <v>No</v>
      </c>
      <c r="C126" s="7" t="s">
        <v>486</v>
      </c>
      <c r="D126" s="7">
        <v>10125</v>
      </c>
      <c r="E126" s="7">
        <v>1</v>
      </c>
      <c r="F126" s="7" t="str">
        <f>IF(HRDataset_v14[[#This Row],[MarriedID]]=0,"Not married","Married")</f>
        <v>Married</v>
      </c>
      <c r="G126" s="7">
        <v>1</v>
      </c>
      <c r="H126" s="7">
        <v>0</v>
      </c>
      <c r="I126" s="7" t="str">
        <f>IF(HRDataset_v14[[#This Row],[GenderID]]=0,"Female","Male")</f>
        <v>Female</v>
      </c>
      <c r="J126" s="7">
        <v>1</v>
      </c>
      <c r="K126" s="7">
        <v>5</v>
      </c>
      <c r="L126" s="7">
        <v>3</v>
      </c>
      <c r="M126" s="7">
        <v>0</v>
      </c>
      <c r="N126" s="7">
        <v>54828</v>
      </c>
      <c r="O126" s="7">
        <v>0</v>
      </c>
      <c r="P126" s="7">
        <v>19</v>
      </c>
      <c r="Q126" s="7" t="s">
        <v>37</v>
      </c>
      <c r="R126" s="7" t="s">
        <v>38</v>
      </c>
      <c r="S126" s="7">
        <v>2127</v>
      </c>
      <c r="T126" s="8">
        <v>28207</v>
      </c>
      <c r="U126" s="7">
        <f t="shared" ca="1" si="5"/>
        <v>47</v>
      </c>
      <c r="V126" s="7" t="s">
        <v>69</v>
      </c>
      <c r="W126" s="7" t="str">
        <f t="shared" ca="1" si="6"/>
        <v>40-49</v>
      </c>
      <c r="X126" s="7" t="s">
        <v>56</v>
      </c>
      <c r="Y126" s="7" t="s">
        <v>41</v>
      </c>
      <c r="Z126" s="7" t="s">
        <v>42</v>
      </c>
      <c r="AA126" s="7" t="s">
        <v>43</v>
      </c>
      <c r="AB126" s="7" t="s">
        <v>487</v>
      </c>
      <c r="AC126" s="7" t="s">
        <v>45</v>
      </c>
      <c r="AD126" s="7" t="s">
        <v>46</v>
      </c>
      <c r="AE126" s="7" t="s">
        <v>47</v>
      </c>
      <c r="AF126" s="7" t="s">
        <v>48</v>
      </c>
      <c r="AG126" s="7" t="s">
        <v>49</v>
      </c>
      <c r="AH126" s="7">
        <v>22</v>
      </c>
      <c r="AI126" s="7" t="s">
        <v>86</v>
      </c>
      <c r="AJ126" s="7" t="s">
        <v>64</v>
      </c>
      <c r="AK126" s="7" t="str">
        <f t="shared" si="7"/>
        <v>High</v>
      </c>
      <c r="AL126" s="7" t="s">
        <v>124</v>
      </c>
      <c r="AM126" s="7">
        <v>4</v>
      </c>
      <c r="AN126" s="7">
        <v>0</v>
      </c>
      <c r="AO126" s="7" t="s">
        <v>239</v>
      </c>
      <c r="AP126" s="7">
        <v>0</v>
      </c>
      <c r="AQ126" s="7">
        <v>13</v>
      </c>
    </row>
    <row r="127" spans="2:43" ht="15" x14ac:dyDescent="0.25">
      <c r="B127" s="7" t="str">
        <f t="shared" si="4"/>
        <v>No</v>
      </c>
      <c r="C127" s="9" t="s">
        <v>488</v>
      </c>
      <c r="D127" s="9">
        <v>10074</v>
      </c>
      <c r="E127" s="9">
        <v>0</v>
      </c>
      <c r="F127" s="9" t="str">
        <f>IF(HRDataset_v14[[#This Row],[MarriedID]]=0,"Not married","Married")</f>
        <v>Not married</v>
      </c>
      <c r="G127" s="9">
        <v>0</v>
      </c>
      <c r="H127" s="9">
        <v>1</v>
      </c>
      <c r="I127" s="9" t="str">
        <f>IF(HRDataset_v14[[#This Row],[GenderID]]=0,"Female","Male")</f>
        <v>Male</v>
      </c>
      <c r="J127" s="9">
        <v>1</v>
      </c>
      <c r="K127" s="9">
        <v>5</v>
      </c>
      <c r="L127" s="9">
        <v>3</v>
      </c>
      <c r="M127" s="9">
        <v>0</v>
      </c>
      <c r="N127" s="9">
        <v>64246</v>
      </c>
      <c r="O127" s="9">
        <v>0</v>
      </c>
      <c r="P127" s="9">
        <v>20</v>
      </c>
      <c r="Q127" s="9" t="s">
        <v>68</v>
      </c>
      <c r="R127" s="9" t="s">
        <v>38</v>
      </c>
      <c r="S127" s="9">
        <v>2155</v>
      </c>
      <c r="T127" s="10">
        <v>32365</v>
      </c>
      <c r="U127" s="7">
        <f t="shared" ca="1" si="5"/>
        <v>36</v>
      </c>
      <c r="V127" s="9" t="s">
        <v>39</v>
      </c>
      <c r="W127" s="7" t="str">
        <f t="shared" ca="1" si="6"/>
        <v>30-39</v>
      </c>
      <c r="X127" s="9" t="s">
        <v>40</v>
      </c>
      <c r="Y127" s="9" t="s">
        <v>41</v>
      </c>
      <c r="Z127" s="9" t="s">
        <v>119</v>
      </c>
      <c r="AA127" s="9" t="s">
        <v>43</v>
      </c>
      <c r="AB127" s="9" t="s">
        <v>216</v>
      </c>
      <c r="AC127" s="9" t="s">
        <v>45</v>
      </c>
      <c r="AD127" s="9" t="s">
        <v>46</v>
      </c>
      <c r="AE127" s="9" t="s">
        <v>47</v>
      </c>
      <c r="AF127" s="9" t="s">
        <v>48</v>
      </c>
      <c r="AG127" s="9" t="s">
        <v>138</v>
      </c>
      <c r="AH127" s="9">
        <v>18</v>
      </c>
      <c r="AI127" s="9" t="s">
        <v>50</v>
      </c>
      <c r="AJ127" s="9" t="s">
        <v>64</v>
      </c>
      <c r="AK127" s="7" t="str">
        <f t="shared" si="7"/>
        <v>High</v>
      </c>
      <c r="AL127" s="9" t="s">
        <v>87</v>
      </c>
      <c r="AM127" s="9">
        <v>3</v>
      </c>
      <c r="AN127" s="9">
        <v>0</v>
      </c>
      <c r="AO127" s="9" t="s">
        <v>489</v>
      </c>
      <c r="AP127" s="9">
        <v>0</v>
      </c>
      <c r="AQ127" s="9">
        <v>20</v>
      </c>
    </row>
    <row r="128" spans="2:43" ht="15" x14ac:dyDescent="0.25">
      <c r="B128" s="7" t="str">
        <f t="shared" si="4"/>
        <v>Yes</v>
      </c>
      <c r="C128" s="7" t="s">
        <v>490</v>
      </c>
      <c r="D128" s="7">
        <v>10097</v>
      </c>
      <c r="E128" s="7">
        <v>0</v>
      </c>
      <c r="F128" s="7" t="str">
        <f>IF(HRDataset_v14[[#This Row],[MarriedID]]=0,"Not married","Married")</f>
        <v>Not married</v>
      </c>
      <c r="G128" s="7">
        <v>0</v>
      </c>
      <c r="H128" s="7">
        <v>0</v>
      </c>
      <c r="I128" s="7" t="str">
        <f>IF(HRDataset_v14[[#This Row],[GenderID]]=0,"Female","Male")</f>
        <v>Female</v>
      </c>
      <c r="J128" s="7">
        <v>5</v>
      </c>
      <c r="K128" s="7">
        <v>5</v>
      </c>
      <c r="L128" s="7">
        <v>3</v>
      </c>
      <c r="M128" s="7">
        <v>0</v>
      </c>
      <c r="N128" s="7">
        <v>52177</v>
      </c>
      <c r="O128" s="7">
        <v>1</v>
      </c>
      <c r="P128" s="7">
        <v>19</v>
      </c>
      <c r="Q128" s="7" t="s">
        <v>37</v>
      </c>
      <c r="R128" s="7" t="s">
        <v>38</v>
      </c>
      <c r="S128" s="7">
        <v>2324</v>
      </c>
      <c r="T128" s="8">
        <v>19224</v>
      </c>
      <c r="U128" s="7">
        <f t="shared" ca="1" si="5"/>
        <v>72</v>
      </c>
      <c r="V128" s="7" t="s">
        <v>69</v>
      </c>
      <c r="W128" s="7" t="str">
        <f t="shared" ca="1" si="6"/>
        <v>60+</v>
      </c>
      <c r="X128" s="7" t="s">
        <v>40</v>
      </c>
      <c r="Y128" s="7" t="s">
        <v>41</v>
      </c>
      <c r="Z128" s="7" t="s">
        <v>42</v>
      </c>
      <c r="AA128" s="7" t="s">
        <v>43</v>
      </c>
      <c r="AB128" s="7" t="s">
        <v>90</v>
      </c>
      <c r="AC128" s="7" t="s">
        <v>491</v>
      </c>
      <c r="AD128" s="7" t="s">
        <v>198</v>
      </c>
      <c r="AE128" s="7" t="s">
        <v>60</v>
      </c>
      <c r="AF128" s="7" t="s">
        <v>48</v>
      </c>
      <c r="AG128" s="7" t="s">
        <v>85</v>
      </c>
      <c r="AH128" s="7">
        <v>39</v>
      </c>
      <c r="AI128" s="7" t="s">
        <v>175</v>
      </c>
      <c r="AJ128" s="7" t="s">
        <v>64</v>
      </c>
      <c r="AK128" s="7" t="str">
        <f t="shared" si="7"/>
        <v>High</v>
      </c>
      <c r="AL128" s="7" t="s">
        <v>492</v>
      </c>
      <c r="AM128" s="7">
        <v>4</v>
      </c>
      <c r="AN128" s="7">
        <v>0</v>
      </c>
      <c r="AO128" s="7" t="s">
        <v>493</v>
      </c>
      <c r="AP128" s="7">
        <v>0</v>
      </c>
      <c r="AQ128" s="7">
        <v>8</v>
      </c>
    </row>
    <row r="129" spans="2:43" ht="15" x14ac:dyDescent="0.25">
      <c r="B129" s="7" t="str">
        <f t="shared" si="4"/>
        <v>No</v>
      </c>
      <c r="C129" s="9" t="s">
        <v>494</v>
      </c>
      <c r="D129" s="9">
        <v>10007</v>
      </c>
      <c r="E129" s="9">
        <v>1</v>
      </c>
      <c r="F129" s="9" t="str">
        <f>IF(HRDataset_v14[[#This Row],[MarriedID]]=0,"Not married","Married")</f>
        <v>Married</v>
      </c>
      <c r="G129" s="9">
        <v>1</v>
      </c>
      <c r="H129" s="9">
        <v>0</v>
      </c>
      <c r="I129" s="9" t="str">
        <f>IF(HRDataset_v14[[#This Row],[GenderID]]=0,"Female","Male")</f>
        <v>Female</v>
      </c>
      <c r="J129" s="9">
        <v>1</v>
      </c>
      <c r="K129" s="9">
        <v>5</v>
      </c>
      <c r="L129" s="9">
        <v>4</v>
      </c>
      <c r="M129" s="9">
        <v>0</v>
      </c>
      <c r="N129" s="9">
        <v>62065</v>
      </c>
      <c r="O129" s="9">
        <v>0</v>
      </c>
      <c r="P129" s="9">
        <v>19</v>
      </c>
      <c r="Q129" s="9" t="s">
        <v>37</v>
      </c>
      <c r="R129" s="9" t="s">
        <v>38</v>
      </c>
      <c r="S129" s="9">
        <v>1886</v>
      </c>
      <c r="T129" s="10">
        <v>27151</v>
      </c>
      <c r="U129" s="7">
        <f t="shared" ca="1" si="5"/>
        <v>50</v>
      </c>
      <c r="V129" s="9" t="s">
        <v>69</v>
      </c>
      <c r="W129" s="7" t="str">
        <f t="shared" ca="1" si="6"/>
        <v>50-59</v>
      </c>
      <c r="X129" s="9" t="s">
        <v>56</v>
      </c>
      <c r="Y129" s="9" t="s">
        <v>41</v>
      </c>
      <c r="Z129" s="9" t="s">
        <v>42</v>
      </c>
      <c r="AA129" s="9" t="s">
        <v>43</v>
      </c>
      <c r="AB129" s="9" t="s">
        <v>255</v>
      </c>
      <c r="AC129" s="9" t="s">
        <v>45</v>
      </c>
      <c r="AD129" s="9" t="s">
        <v>46</v>
      </c>
      <c r="AE129" s="9" t="s">
        <v>47</v>
      </c>
      <c r="AF129" s="9" t="s">
        <v>48</v>
      </c>
      <c r="AG129" s="9" t="s">
        <v>91</v>
      </c>
      <c r="AH129" s="9">
        <v>11</v>
      </c>
      <c r="AI129" s="9" t="s">
        <v>175</v>
      </c>
      <c r="AJ129" s="9" t="s">
        <v>51</v>
      </c>
      <c r="AK129" s="7" t="str">
        <f t="shared" si="7"/>
        <v>High</v>
      </c>
      <c r="AL129" s="9" t="s">
        <v>413</v>
      </c>
      <c r="AM129" s="9">
        <v>4</v>
      </c>
      <c r="AN129" s="9">
        <v>0</v>
      </c>
      <c r="AO129" s="9" t="s">
        <v>472</v>
      </c>
      <c r="AP129" s="9">
        <v>0</v>
      </c>
      <c r="AQ129" s="9">
        <v>5</v>
      </c>
    </row>
    <row r="130" spans="2:43" ht="15" x14ac:dyDescent="0.25">
      <c r="B130" s="7" t="str">
        <f t="shared" si="4"/>
        <v>No</v>
      </c>
      <c r="C130" s="7" t="s">
        <v>495</v>
      </c>
      <c r="D130" s="7">
        <v>10129</v>
      </c>
      <c r="E130" s="7">
        <v>0</v>
      </c>
      <c r="F130" s="7" t="str">
        <f>IF(HRDataset_v14[[#This Row],[MarriedID]]=0,"Not married","Married")</f>
        <v>Not married</v>
      </c>
      <c r="G130" s="7">
        <v>0</v>
      </c>
      <c r="H130" s="7">
        <v>1</v>
      </c>
      <c r="I130" s="7" t="str">
        <f>IF(HRDataset_v14[[#This Row],[GenderID]]=0,"Female","Male")</f>
        <v>Male</v>
      </c>
      <c r="J130" s="7">
        <v>1</v>
      </c>
      <c r="K130" s="7">
        <v>5</v>
      </c>
      <c r="L130" s="7">
        <v>3</v>
      </c>
      <c r="M130" s="7">
        <v>0</v>
      </c>
      <c r="N130" s="7">
        <v>46998</v>
      </c>
      <c r="O130" s="7">
        <v>0</v>
      </c>
      <c r="P130" s="7">
        <v>19</v>
      </c>
      <c r="Q130" s="7" t="s">
        <v>37</v>
      </c>
      <c r="R130" s="7" t="s">
        <v>38</v>
      </c>
      <c r="S130" s="7">
        <v>2149</v>
      </c>
      <c r="T130" s="8">
        <v>30685</v>
      </c>
      <c r="U130" s="7">
        <f t="shared" ca="1" si="5"/>
        <v>40</v>
      </c>
      <c r="V130" s="7" t="s">
        <v>39</v>
      </c>
      <c r="W130" s="7" t="str">
        <f t="shared" ca="1" si="6"/>
        <v>40-49</v>
      </c>
      <c r="X130" s="7" t="s">
        <v>40</v>
      </c>
      <c r="Y130" s="7" t="s">
        <v>41</v>
      </c>
      <c r="Z130" s="7" t="s">
        <v>42</v>
      </c>
      <c r="AA130" s="7" t="s">
        <v>43</v>
      </c>
      <c r="AB130" s="7" t="s">
        <v>496</v>
      </c>
      <c r="AC130" s="7" t="s">
        <v>45</v>
      </c>
      <c r="AD130" s="7" t="s">
        <v>46</v>
      </c>
      <c r="AE130" s="7" t="s">
        <v>47</v>
      </c>
      <c r="AF130" s="7" t="s">
        <v>48</v>
      </c>
      <c r="AG130" s="7" t="s">
        <v>103</v>
      </c>
      <c r="AH130" s="7">
        <v>19</v>
      </c>
      <c r="AI130" s="7" t="s">
        <v>86</v>
      </c>
      <c r="AJ130" s="7" t="s">
        <v>64</v>
      </c>
      <c r="AK130" s="7" t="str">
        <f t="shared" si="7"/>
        <v>High</v>
      </c>
      <c r="AL130" s="7" t="s">
        <v>497</v>
      </c>
      <c r="AM130" s="7">
        <v>4</v>
      </c>
      <c r="AN130" s="7">
        <v>0</v>
      </c>
      <c r="AO130" s="7" t="s">
        <v>498</v>
      </c>
      <c r="AP130" s="7">
        <v>0</v>
      </c>
      <c r="AQ130" s="7">
        <v>1</v>
      </c>
    </row>
    <row r="131" spans="2:43" ht="15" x14ac:dyDescent="0.25">
      <c r="B131" s="7" t="str">
        <f t="shared" si="4"/>
        <v>Yes</v>
      </c>
      <c r="C131" s="9" t="s">
        <v>499</v>
      </c>
      <c r="D131" s="9">
        <v>10075</v>
      </c>
      <c r="E131" s="9">
        <v>0</v>
      </c>
      <c r="F131" s="9" t="str">
        <f>IF(HRDataset_v14[[#This Row],[MarriedID]]=0,"Not married","Married")</f>
        <v>Not married</v>
      </c>
      <c r="G131" s="9">
        <v>0</v>
      </c>
      <c r="H131" s="9">
        <v>0</v>
      </c>
      <c r="I131" s="9" t="str">
        <f>IF(HRDataset_v14[[#This Row],[GenderID]]=0,"Female","Male")</f>
        <v>Female</v>
      </c>
      <c r="J131" s="9">
        <v>5</v>
      </c>
      <c r="K131" s="9">
        <v>5</v>
      </c>
      <c r="L131" s="9">
        <v>3</v>
      </c>
      <c r="M131" s="9">
        <v>0</v>
      </c>
      <c r="N131" s="9">
        <v>68099</v>
      </c>
      <c r="O131" s="9">
        <v>1</v>
      </c>
      <c r="P131" s="9">
        <v>20</v>
      </c>
      <c r="Q131" s="9" t="s">
        <v>68</v>
      </c>
      <c r="R131" s="9" t="s">
        <v>38</v>
      </c>
      <c r="S131" s="9">
        <v>2021</v>
      </c>
      <c r="T131" s="10">
        <v>26538</v>
      </c>
      <c r="U131" s="7">
        <f t="shared" ca="1" si="5"/>
        <v>52</v>
      </c>
      <c r="V131" s="9" t="s">
        <v>69</v>
      </c>
      <c r="W131" s="7" t="str">
        <f t="shared" ca="1" si="6"/>
        <v>50-59</v>
      </c>
      <c r="X131" s="9" t="s">
        <v>40</v>
      </c>
      <c r="Y131" s="9" t="s">
        <v>41</v>
      </c>
      <c r="Z131" s="9" t="s">
        <v>42</v>
      </c>
      <c r="AA131" s="9" t="s">
        <v>43</v>
      </c>
      <c r="AB131" s="9" t="s">
        <v>120</v>
      </c>
      <c r="AC131" s="9" t="s">
        <v>500</v>
      </c>
      <c r="AD131" s="9" t="s">
        <v>71</v>
      </c>
      <c r="AE131" s="9" t="s">
        <v>60</v>
      </c>
      <c r="AF131" s="9" t="s">
        <v>48</v>
      </c>
      <c r="AG131" s="9" t="s">
        <v>138</v>
      </c>
      <c r="AH131" s="9">
        <v>18</v>
      </c>
      <c r="AI131" s="9" t="s">
        <v>175</v>
      </c>
      <c r="AJ131" s="9" t="s">
        <v>64</v>
      </c>
      <c r="AK131" s="7" t="str">
        <f t="shared" si="7"/>
        <v>High</v>
      </c>
      <c r="AL131" s="9" t="s">
        <v>87</v>
      </c>
      <c r="AM131" s="9">
        <v>3</v>
      </c>
      <c r="AN131" s="9">
        <v>0</v>
      </c>
      <c r="AO131" s="9" t="s">
        <v>501</v>
      </c>
      <c r="AP131" s="9">
        <v>0</v>
      </c>
      <c r="AQ131" s="9">
        <v>15</v>
      </c>
    </row>
    <row r="132" spans="2:43" ht="15" x14ac:dyDescent="0.25">
      <c r="B132" s="7" t="str">
        <f t="shared" ref="B132:B195" si="8">IF(AE132 = "Active","No","Yes")</f>
        <v>No</v>
      </c>
      <c r="C132" s="7" t="s">
        <v>502</v>
      </c>
      <c r="D132" s="7">
        <v>10167</v>
      </c>
      <c r="E132" s="7">
        <v>1</v>
      </c>
      <c r="F132" s="7" t="str">
        <f>IF(HRDataset_v14[[#This Row],[MarriedID]]=0,"Not married","Married")</f>
        <v>Married</v>
      </c>
      <c r="G132" s="7">
        <v>1</v>
      </c>
      <c r="H132" s="7">
        <v>1</v>
      </c>
      <c r="I132" s="7" t="str">
        <f>IF(HRDataset_v14[[#This Row],[GenderID]]=0,"Female","Male")</f>
        <v>Male</v>
      </c>
      <c r="J132" s="7">
        <v>1</v>
      </c>
      <c r="K132" s="7">
        <v>6</v>
      </c>
      <c r="L132" s="7">
        <v>3</v>
      </c>
      <c r="M132" s="7">
        <v>0</v>
      </c>
      <c r="N132" s="7">
        <v>70545</v>
      </c>
      <c r="O132" s="7">
        <v>0</v>
      </c>
      <c r="P132" s="7">
        <v>3</v>
      </c>
      <c r="Q132" s="7" t="s">
        <v>219</v>
      </c>
      <c r="R132" s="7" t="s">
        <v>503</v>
      </c>
      <c r="S132" s="7">
        <v>3062</v>
      </c>
      <c r="T132" s="8">
        <v>32400</v>
      </c>
      <c r="U132" s="7">
        <f t="shared" ref="U132:U195" ca="1" si="9">(YEAR(NOW())-YEAR(T132))</f>
        <v>36</v>
      </c>
      <c r="V132" s="7" t="s">
        <v>39</v>
      </c>
      <c r="W132" s="7" t="str">
        <f t="shared" ref="W132:W195" ca="1" si="10">IF(U132&lt;30, "20-29", IF(U132&lt;40,"30-39", IF(U132&lt;50, "40-49",IF(U132&lt;60, "50-59", "60+"))))</f>
        <v>30-39</v>
      </c>
      <c r="X132" s="7" t="s">
        <v>56</v>
      </c>
      <c r="Y132" s="7" t="s">
        <v>41</v>
      </c>
      <c r="Z132" s="7" t="s">
        <v>42</v>
      </c>
      <c r="AA132" s="7" t="s">
        <v>470</v>
      </c>
      <c r="AB132" s="7" t="s">
        <v>249</v>
      </c>
      <c r="AC132" s="7" t="s">
        <v>45</v>
      </c>
      <c r="AD132" s="7" t="s">
        <v>46</v>
      </c>
      <c r="AE132" s="7" t="s">
        <v>47</v>
      </c>
      <c r="AF132" s="7" t="s">
        <v>223</v>
      </c>
      <c r="AG132" s="7" t="s">
        <v>224</v>
      </c>
      <c r="AH132" s="7">
        <v>17</v>
      </c>
      <c r="AI132" s="7" t="s">
        <v>63</v>
      </c>
      <c r="AJ132" s="7" t="s">
        <v>64</v>
      </c>
      <c r="AK132" s="7" t="str">
        <f t="shared" ref="AK132:AK195" si="11">IF(OR(AJ132="Exceeds",AJ132="Fully Meets"),"High","Low")</f>
        <v>High</v>
      </c>
      <c r="AL132" s="7" t="s">
        <v>504</v>
      </c>
      <c r="AM132" s="7">
        <v>5</v>
      </c>
      <c r="AN132" s="7">
        <v>0</v>
      </c>
      <c r="AO132" s="7" t="s">
        <v>241</v>
      </c>
      <c r="AP132" s="7">
        <v>0</v>
      </c>
      <c r="AQ132" s="7">
        <v>9</v>
      </c>
    </row>
    <row r="133" spans="2:43" ht="15" x14ac:dyDescent="0.25">
      <c r="B133" s="7" t="str">
        <f t="shared" si="8"/>
        <v>Yes</v>
      </c>
      <c r="C133" s="9" t="s">
        <v>505</v>
      </c>
      <c r="D133" s="9">
        <v>10195</v>
      </c>
      <c r="E133" s="9">
        <v>1</v>
      </c>
      <c r="F133" s="9" t="str">
        <f>IF(HRDataset_v14[[#This Row],[MarriedID]]=0,"Not married","Married")</f>
        <v>Married</v>
      </c>
      <c r="G133" s="9">
        <v>1</v>
      </c>
      <c r="H133" s="9">
        <v>0</v>
      </c>
      <c r="I133" s="9" t="str">
        <f>IF(HRDataset_v14[[#This Row],[GenderID]]=0,"Female","Male")</f>
        <v>Female</v>
      </c>
      <c r="J133" s="9">
        <v>5</v>
      </c>
      <c r="K133" s="9">
        <v>5</v>
      </c>
      <c r="L133" s="9">
        <v>3</v>
      </c>
      <c r="M133" s="9">
        <v>0</v>
      </c>
      <c r="N133" s="9">
        <v>63478</v>
      </c>
      <c r="O133" s="9">
        <v>1</v>
      </c>
      <c r="P133" s="9">
        <v>20</v>
      </c>
      <c r="Q133" s="9" t="s">
        <v>68</v>
      </c>
      <c r="R133" s="9" t="s">
        <v>38</v>
      </c>
      <c r="S133" s="9">
        <v>2445</v>
      </c>
      <c r="T133" s="10">
        <v>30728</v>
      </c>
      <c r="U133" s="7">
        <f t="shared" ca="1" si="9"/>
        <v>40</v>
      </c>
      <c r="V133" s="9" t="s">
        <v>69</v>
      </c>
      <c r="W133" s="7" t="str">
        <f t="shared" ca="1" si="10"/>
        <v>40-49</v>
      </c>
      <c r="X133" s="9" t="s">
        <v>56</v>
      </c>
      <c r="Y133" s="9" t="s">
        <v>272</v>
      </c>
      <c r="Z133" s="9" t="s">
        <v>42</v>
      </c>
      <c r="AA133" s="9" t="s">
        <v>43</v>
      </c>
      <c r="AB133" s="9" t="s">
        <v>221</v>
      </c>
      <c r="AC133" s="9" t="s">
        <v>506</v>
      </c>
      <c r="AD133" s="9" t="s">
        <v>268</v>
      </c>
      <c r="AE133" s="9" t="s">
        <v>60</v>
      </c>
      <c r="AF133" s="9" t="s">
        <v>48</v>
      </c>
      <c r="AG133" s="9" t="s">
        <v>49</v>
      </c>
      <c r="AH133" s="9">
        <v>30</v>
      </c>
      <c r="AI133" s="9" t="s">
        <v>63</v>
      </c>
      <c r="AJ133" s="9" t="s">
        <v>64</v>
      </c>
      <c r="AK133" s="7" t="str">
        <f t="shared" si="11"/>
        <v>High</v>
      </c>
      <c r="AL133" s="9" t="s">
        <v>507</v>
      </c>
      <c r="AM133" s="9">
        <v>5</v>
      </c>
      <c r="AN133" s="9">
        <v>0</v>
      </c>
      <c r="AO133" s="9" t="s">
        <v>228</v>
      </c>
      <c r="AP133" s="9">
        <v>0</v>
      </c>
      <c r="AQ133" s="9">
        <v>16</v>
      </c>
    </row>
    <row r="134" spans="2:43" ht="15" x14ac:dyDescent="0.25">
      <c r="B134" s="7" t="str">
        <f t="shared" si="8"/>
        <v>No</v>
      </c>
      <c r="C134" s="7" t="s">
        <v>508</v>
      </c>
      <c r="D134" s="7">
        <v>10112</v>
      </c>
      <c r="E134" s="7">
        <v>0</v>
      </c>
      <c r="F134" s="7" t="str">
        <f>IF(HRDataset_v14[[#This Row],[MarriedID]]=0,"Not married","Married")</f>
        <v>Not married</v>
      </c>
      <c r="G134" s="7">
        <v>0</v>
      </c>
      <c r="H134" s="7">
        <v>0</v>
      </c>
      <c r="I134" s="7" t="str">
        <f>IF(HRDataset_v14[[#This Row],[GenderID]]=0,"Female","Male")</f>
        <v>Female</v>
      </c>
      <c r="J134" s="7">
        <v>1</v>
      </c>
      <c r="K134" s="7">
        <v>3</v>
      </c>
      <c r="L134" s="7">
        <v>3</v>
      </c>
      <c r="M134" s="7">
        <v>0</v>
      </c>
      <c r="N134" s="7">
        <v>97999</v>
      </c>
      <c r="O134" s="7">
        <v>0</v>
      </c>
      <c r="P134" s="7">
        <v>8</v>
      </c>
      <c r="Q134" s="7" t="s">
        <v>158</v>
      </c>
      <c r="R134" s="7" t="s">
        <v>38</v>
      </c>
      <c r="S134" s="7">
        <v>2493</v>
      </c>
      <c r="T134" s="8">
        <v>30733</v>
      </c>
      <c r="U134" s="7">
        <f t="shared" ca="1" si="9"/>
        <v>40</v>
      </c>
      <c r="V134" s="7" t="s">
        <v>69</v>
      </c>
      <c r="W134" s="7" t="str">
        <f t="shared" ca="1" si="10"/>
        <v>40-49</v>
      </c>
      <c r="X134" s="7" t="s">
        <v>40</v>
      </c>
      <c r="Y134" s="7" t="s">
        <v>41</v>
      </c>
      <c r="Z134" s="7" t="s">
        <v>42</v>
      </c>
      <c r="AA134" s="7" t="s">
        <v>43</v>
      </c>
      <c r="AB134" s="7" t="s">
        <v>57</v>
      </c>
      <c r="AC134" s="7" t="s">
        <v>45</v>
      </c>
      <c r="AD134" s="7" t="s">
        <v>46</v>
      </c>
      <c r="AE134" s="7" t="s">
        <v>47</v>
      </c>
      <c r="AF134" s="7" t="s">
        <v>61</v>
      </c>
      <c r="AG134" s="7" t="s">
        <v>62</v>
      </c>
      <c r="AH134" s="7">
        <v>4</v>
      </c>
      <c r="AI134" s="7" t="s">
        <v>63</v>
      </c>
      <c r="AJ134" s="7" t="s">
        <v>64</v>
      </c>
      <c r="AK134" s="7" t="str">
        <f t="shared" si="11"/>
        <v>High</v>
      </c>
      <c r="AL134" s="7" t="s">
        <v>509</v>
      </c>
      <c r="AM134" s="7">
        <v>5</v>
      </c>
      <c r="AN134" s="7">
        <v>6</v>
      </c>
      <c r="AO134" s="7" t="s">
        <v>79</v>
      </c>
      <c r="AP134" s="7">
        <v>0</v>
      </c>
      <c r="AQ134" s="7">
        <v>4</v>
      </c>
    </row>
    <row r="135" spans="2:43" ht="15" x14ac:dyDescent="0.25">
      <c r="B135" s="7" t="str">
        <f t="shared" si="8"/>
        <v>No</v>
      </c>
      <c r="C135" s="9" t="s">
        <v>510</v>
      </c>
      <c r="D135" s="9">
        <v>10272</v>
      </c>
      <c r="E135" s="9">
        <v>1</v>
      </c>
      <c r="F135" s="9" t="str">
        <f>IF(HRDataset_v14[[#This Row],[MarriedID]]=0,"Not married","Married")</f>
        <v>Married</v>
      </c>
      <c r="G135" s="9">
        <v>1</v>
      </c>
      <c r="H135" s="9">
        <v>0</v>
      </c>
      <c r="I135" s="9" t="str">
        <f>IF(HRDataset_v14[[#This Row],[GenderID]]=0,"Female","Male")</f>
        <v>Female</v>
      </c>
      <c r="J135" s="9">
        <v>1</v>
      </c>
      <c r="K135" s="9">
        <v>6</v>
      </c>
      <c r="L135" s="9">
        <v>3</v>
      </c>
      <c r="M135" s="9">
        <v>0</v>
      </c>
      <c r="N135" s="9">
        <v>180000</v>
      </c>
      <c r="O135" s="9">
        <v>0</v>
      </c>
      <c r="P135" s="9">
        <v>11</v>
      </c>
      <c r="Q135" s="9" t="s">
        <v>511</v>
      </c>
      <c r="R135" s="9" t="s">
        <v>512</v>
      </c>
      <c r="S135" s="9">
        <v>2908</v>
      </c>
      <c r="T135" s="10">
        <v>24183</v>
      </c>
      <c r="U135" s="7">
        <f t="shared" ca="1" si="9"/>
        <v>58</v>
      </c>
      <c r="V135" s="9" t="s">
        <v>69</v>
      </c>
      <c r="W135" s="7" t="str">
        <f t="shared" ca="1" si="10"/>
        <v>50-59</v>
      </c>
      <c r="X135" s="9" t="s">
        <v>56</v>
      </c>
      <c r="Y135" s="9" t="s">
        <v>41</v>
      </c>
      <c r="Z135" s="9" t="s">
        <v>42</v>
      </c>
      <c r="AA135" s="9" t="s">
        <v>43</v>
      </c>
      <c r="AB135" s="9" t="s">
        <v>314</v>
      </c>
      <c r="AC135" s="9" t="s">
        <v>45</v>
      </c>
      <c r="AD135" s="9" t="s">
        <v>46</v>
      </c>
      <c r="AE135" s="9" t="s">
        <v>47</v>
      </c>
      <c r="AF135" s="9" t="s">
        <v>223</v>
      </c>
      <c r="AG135" s="9" t="s">
        <v>199</v>
      </c>
      <c r="AH135" s="9">
        <v>2</v>
      </c>
      <c r="AI135" s="9" t="s">
        <v>50</v>
      </c>
      <c r="AJ135" s="9" t="s">
        <v>64</v>
      </c>
      <c r="AK135" s="7" t="str">
        <f t="shared" si="11"/>
        <v>High</v>
      </c>
      <c r="AL135" s="9" t="s">
        <v>162</v>
      </c>
      <c r="AM135" s="9">
        <v>4</v>
      </c>
      <c r="AN135" s="9">
        <v>0</v>
      </c>
      <c r="AO135" s="9" t="s">
        <v>217</v>
      </c>
      <c r="AP135" s="9">
        <v>0</v>
      </c>
      <c r="AQ135" s="9">
        <v>19</v>
      </c>
    </row>
    <row r="136" spans="2:43" ht="15" x14ac:dyDescent="0.25">
      <c r="B136" s="7" t="str">
        <f t="shared" si="8"/>
        <v>Yes</v>
      </c>
      <c r="C136" s="7" t="s">
        <v>513</v>
      </c>
      <c r="D136" s="7">
        <v>10182</v>
      </c>
      <c r="E136" s="7">
        <v>1</v>
      </c>
      <c r="F136" s="7" t="str">
        <f>IF(HRDataset_v14[[#This Row],[MarriedID]]=0,"Not married","Married")</f>
        <v>Married</v>
      </c>
      <c r="G136" s="7">
        <v>1</v>
      </c>
      <c r="H136" s="7">
        <v>0</v>
      </c>
      <c r="I136" s="7" t="str">
        <f>IF(HRDataset_v14[[#This Row],[GenderID]]=0,"Female","Male")</f>
        <v>Female</v>
      </c>
      <c r="J136" s="7">
        <v>1</v>
      </c>
      <c r="K136" s="7">
        <v>1</v>
      </c>
      <c r="L136" s="7">
        <v>3</v>
      </c>
      <c r="M136" s="7">
        <v>0</v>
      </c>
      <c r="N136" s="7">
        <v>49920</v>
      </c>
      <c r="O136" s="7">
        <v>1</v>
      </c>
      <c r="P136" s="7">
        <v>2</v>
      </c>
      <c r="Q136" s="7" t="s">
        <v>514</v>
      </c>
      <c r="R136" s="7" t="s">
        <v>38</v>
      </c>
      <c r="S136" s="7">
        <v>2170</v>
      </c>
      <c r="T136" s="8">
        <v>31306</v>
      </c>
      <c r="U136" s="7">
        <f t="shared" ca="1" si="9"/>
        <v>39</v>
      </c>
      <c r="V136" s="7" t="s">
        <v>69</v>
      </c>
      <c r="W136" s="7" t="str">
        <f t="shared" ca="1" si="10"/>
        <v>30-39</v>
      </c>
      <c r="X136" s="7" t="s">
        <v>56</v>
      </c>
      <c r="Y136" s="7" t="s">
        <v>41</v>
      </c>
      <c r="Z136" s="7" t="s">
        <v>42</v>
      </c>
      <c r="AA136" s="7" t="s">
        <v>107</v>
      </c>
      <c r="AB136" s="7" t="s">
        <v>192</v>
      </c>
      <c r="AC136" s="7" t="s">
        <v>515</v>
      </c>
      <c r="AD136" s="7" t="s">
        <v>390</v>
      </c>
      <c r="AE136" s="7" t="s">
        <v>148</v>
      </c>
      <c r="AF136" s="7" t="s">
        <v>193</v>
      </c>
      <c r="AG136" s="7" t="s">
        <v>194</v>
      </c>
      <c r="AH136" s="7">
        <v>1</v>
      </c>
      <c r="AI136" s="7" t="s">
        <v>63</v>
      </c>
      <c r="AJ136" s="7" t="s">
        <v>64</v>
      </c>
      <c r="AK136" s="7" t="str">
        <f t="shared" si="11"/>
        <v>High</v>
      </c>
      <c r="AL136" s="7" t="s">
        <v>516</v>
      </c>
      <c r="AM136" s="7">
        <v>3</v>
      </c>
      <c r="AN136" s="7">
        <v>4</v>
      </c>
      <c r="AO136" s="7" t="s">
        <v>515</v>
      </c>
      <c r="AP136" s="7">
        <v>0</v>
      </c>
      <c r="AQ136" s="7">
        <v>6</v>
      </c>
    </row>
    <row r="137" spans="2:43" ht="15" x14ac:dyDescent="0.25">
      <c r="B137" s="7" t="str">
        <f t="shared" si="8"/>
        <v>No</v>
      </c>
      <c r="C137" s="9" t="s">
        <v>517</v>
      </c>
      <c r="D137" s="9">
        <v>10248</v>
      </c>
      <c r="E137" s="9">
        <v>0</v>
      </c>
      <c r="F137" s="9" t="str">
        <f>IF(HRDataset_v14[[#This Row],[MarriedID]]=0,"Not married","Married")</f>
        <v>Not married</v>
      </c>
      <c r="G137" s="9">
        <v>0</v>
      </c>
      <c r="H137" s="9">
        <v>0</v>
      </c>
      <c r="I137" s="9" t="str">
        <f>IF(HRDataset_v14[[#This Row],[GenderID]]=0,"Female","Male")</f>
        <v>Female</v>
      </c>
      <c r="J137" s="9">
        <v>1</v>
      </c>
      <c r="K137" s="9">
        <v>5</v>
      </c>
      <c r="L137" s="9">
        <v>3</v>
      </c>
      <c r="M137" s="9">
        <v>0</v>
      </c>
      <c r="N137" s="9">
        <v>55425</v>
      </c>
      <c r="O137" s="9">
        <v>0</v>
      </c>
      <c r="P137" s="9">
        <v>19</v>
      </c>
      <c r="Q137" s="9" t="s">
        <v>37</v>
      </c>
      <c r="R137" s="9" t="s">
        <v>38</v>
      </c>
      <c r="S137" s="9">
        <v>2176</v>
      </c>
      <c r="T137" s="10">
        <v>31573</v>
      </c>
      <c r="U137" s="7">
        <f t="shared" ca="1" si="9"/>
        <v>38</v>
      </c>
      <c r="V137" s="9" t="s">
        <v>69</v>
      </c>
      <c r="W137" s="7" t="str">
        <f t="shared" ca="1" si="10"/>
        <v>30-39</v>
      </c>
      <c r="X137" s="9" t="s">
        <v>40</v>
      </c>
      <c r="Y137" s="9" t="s">
        <v>41</v>
      </c>
      <c r="Z137" s="9" t="s">
        <v>42</v>
      </c>
      <c r="AA137" s="9" t="s">
        <v>43</v>
      </c>
      <c r="AB137" s="9" t="s">
        <v>137</v>
      </c>
      <c r="AC137" s="9" t="s">
        <v>45</v>
      </c>
      <c r="AD137" s="9" t="s">
        <v>46</v>
      </c>
      <c r="AE137" s="9" t="s">
        <v>47</v>
      </c>
      <c r="AF137" s="9" t="s">
        <v>48</v>
      </c>
      <c r="AG137" s="9" t="s">
        <v>103</v>
      </c>
      <c r="AH137" s="9">
        <v>19</v>
      </c>
      <c r="AI137" s="9" t="s">
        <v>50</v>
      </c>
      <c r="AJ137" s="9" t="s">
        <v>64</v>
      </c>
      <c r="AK137" s="7" t="str">
        <f t="shared" si="11"/>
        <v>High</v>
      </c>
      <c r="AL137" s="9" t="s">
        <v>180</v>
      </c>
      <c r="AM137" s="9">
        <v>4</v>
      </c>
      <c r="AN137" s="9">
        <v>0</v>
      </c>
      <c r="AO137" s="9" t="s">
        <v>92</v>
      </c>
      <c r="AP137" s="9">
        <v>0</v>
      </c>
      <c r="AQ137" s="9">
        <v>4</v>
      </c>
    </row>
    <row r="138" spans="2:43" ht="15" x14ac:dyDescent="0.25">
      <c r="B138" s="7" t="str">
        <f t="shared" si="8"/>
        <v>No</v>
      </c>
      <c r="C138" s="7" t="s">
        <v>518</v>
      </c>
      <c r="D138" s="7">
        <v>10201</v>
      </c>
      <c r="E138" s="7">
        <v>0</v>
      </c>
      <c r="F138" s="7" t="str">
        <f>IF(HRDataset_v14[[#This Row],[MarriedID]]=0,"Not married","Married")</f>
        <v>Not married</v>
      </c>
      <c r="G138" s="7">
        <v>0</v>
      </c>
      <c r="H138" s="7">
        <v>0</v>
      </c>
      <c r="I138" s="7" t="str">
        <f>IF(HRDataset_v14[[#This Row],[GenderID]]=0,"Female","Male")</f>
        <v>Female</v>
      </c>
      <c r="J138" s="7">
        <v>2</v>
      </c>
      <c r="K138" s="7">
        <v>5</v>
      </c>
      <c r="L138" s="7">
        <v>3</v>
      </c>
      <c r="M138" s="7">
        <v>0</v>
      </c>
      <c r="N138" s="7">
        <v>69340</v>
      </c>
      <c r="O138" s="7">
        <v>0</v>
      </c>
      <c r="P138" s="7">
        <v>20</v>
      </c>
      <c r="Q138" s="7" t="s">
        <v>68</v>
      </c>
      <c r="R138" s="7" t="s">
        <v>38</v>
      </c>
      <c r="S138" s="7">
        <v>2021</v>
      </c>
      <c r="T138" s="8">
        <v>30752</v>
      </c>
      <c r="U138" s="7">
        <f t="shared" ca="1" si="9"/>
        <v>40</v>
      </c>
      <c r="V138" s="7" t="s">
        <v>69</v>
      </c>
      <c r="W138" s="7" t="str">
        <f t="shared" ca="1" si="10"/>
        <v>40-49</v>
      </c>
      <c r="X138" s="7" t="s">
        <v>40</v>
      </c>
      <c r="Y138" s="7" t="s">
        <v>41</v>
      </c>
      <c r="Z138" s="7" t="s">
        <v>42</v>
      </c>
      <c r="AA138" s="7" t="s">
        <v>43</v>
      </c>
      <c r="AB138" s="7" t="s">
        <v>519</v>
      </c>
      <c r="AC138" s="7" t="s">
        <v>45</v>
      </c>
      <c r="AD138" s="7" t="s">
        <v>46</v>
      </c>
      <c r="AE138" s="7" t="s">
        <v>47</v>
      </c>
      <c r="AF138" s="7" t="s">
        <v>48</v>
      </c>
      <c r="AG138" s="7" t="s">
        <v>77</v>
      </c>
      <c r="AH138" s="7">
        <v>16</v>
      </c>
      <c r="AI138" s="7" t="s">
        <v>50</v>
      </c>
      <c r="AJ138" s="7" t="s">
        <v>64</v>
      </c>
      <c r="AK138" s="7" t="str">
        <f t="shared" si="11"/>
        <v>High</v>
      </c>
      <c r="AL138" s="7" t="s">
        <v>263</v>
      </c>
      <c r="AM138" s="7">
        <v>5</v>
      </c>
      <c r="AN138" s="7">
        <v>0</v>
      </c>
      <c r="AO138" s="7" t="s">
        <v>358</v>
      </c>
      <c r="AP138" s="7">
        <v>0</v>
      </c>
      <c r="AQ138" s="7">
        <v>4</v>
      </c>
    </row>
    <row r="139" spans="2:43" ht="15" x14ac:dyDescent="0.25">
      <c r="B139" s="7" t="str">
        <f t="shared" si="8"/>
        <v>No</v>
      </c>
      <c r="C139" s="9" t="s">
        <v>520</v>
      </c>
      <c r="D139" s="9">
        <v>10214</v>
      </c>
      <c r="E139" s="9">
        <v>0</v>
      </c>
      <c r="F139" s="9" t="str">
        <f>IF(HRDataset_v14[[#This Row],[MarriedID]]=0,"Not married","Married")</f>
        <v>Not married</v>
      </c>
      <c r="G139" s="9">
        <v>3</v>
      </c>
      <c r="H139" s="9">
        <v>0</v>
      </c>
      <c r="I139" s="9" t="str">
        <f>IF(HRDataset_v14[[#This Row],[GenderID]]=0,"Female","Male")</f>
        <v>Female</v>
      </c>
      <c r="J139" s="9">
        <v>2</v>
      </c>
      <c r="K139" s="9">
        <v>5</v>
      </c>
      <c r="L139" s="9">
        <v>3</v>
      </c>
      <c r="M139" s="9">
        <v>0</v>
      </c>
      <c r="N139" s="9">
        <v>64995</v>
      </c>
      <c r="O139" s="9">
        <v>0</v>
      </c>
      <c r="P139" s="9">
        <v>20</v>
      </c>
      <c r="Q139" s="9" t="s">
        <v>68</v>
      </c>
      <c r="R139" s="9" t="s">
        <v>38</v>
      </c>
      <c r="S139" s="9">
        <v>2351</v>
      </c>
      <c r="T139" s="10">
        <v>33731</v>
      </c>
      <c r="U139" s="7">
        <f t="shared" ca="1" si="9"/>
        <v>32</v>
      </c>
      <c r="V139" s="9" t="s">
        <v>69</v>
      </c>
      <c r="W139" s="7" t="str">
        <f t="shared" ca="1" si="10"/>
        <v>30-39</v>
      </c>
      <c r="X139" s="9" t="s">
        <v>215</v>
      </c>
      <c r="Y139" s="9" t="s">
        <v>41</v>
      </c>
      <c r="Z139" s="9" t="s">
        <v>42</v>
      </c>
      <c r="AA139" s="9" t="s">
        <v>43</v>
      </c>
      <c r="AB139" s="9" t="s">
        <v>521</v>
      </c>
      <c r="AC139" s="9" t="s">
        <v>45</v>
      </c>
      <c r="AD139" s="9" t="s">
        <v>46</v>
      </c>
      <c r="AE139" s="9" t="s">
        <v>47</v>
      </c>
      <c r="AF139" s="9" t="s">
        <v>48</v>
      </c>
      <c r="AG139" s="9" t="s">
        <v>85</v>
      </c>
      <c r="AH139" s="9"/>
      <c r="AI139" s="9" t="s">
        <v>63</v>
      </c>
      <c r="AJ139" s="9" t="s">
        <v>64</v>
      </c>
      <c r="AK139" s="7" t="str">
        <f t="shared" si="11"/>
        <v>High</v>
      </c>
      <c r="AL139" s="9" t="s">
        <v>162</v>
      </c>
      <c r="AM139" s="9">
        <v>3</v>
      </c>
      <c r="AN139" s="9">
        <v>0</v>
      </c>
      <c r="AO139" s="9" t="s">
        <v>139</v>
      </c>
      <c r="AP139" s="9">
        <v>0</v>
      </c>
      <c r="AQ139" s="9">
        <v>6</v>
      </c>
    </row>
    <row r="140" spans="2:43" ht="15" x14ac:dyDescent="0.25">
      <c r="B140" s="7" t="str">
        <f t="shared" si="8"/>
        <v>Yes</v>
      </c>
      <c r="C140" s="7" t="s">
        <v>522</v>
      </c>
      <c r="D140" s="7">
        <v>10160</v>
      </c>
      <c r="E140" s="7">
        <v>0</v>
      </c>
      <c r="F140" s="7" t="str">
        <f>IF(HRDataset_v14[[#This Row],[MarriedID]]=0,"Not married","Married")</f>
        <v>Not married</v>
      </c>
      <c r="G140" s="7">
        <v>2</v>
      </c>
      <c r="H140" s="7">
        <v>0</v>
      </c>
      <c r="I140" s="7" t="str">
        <f>IF(HRDataset_v14[[#This Row],[GenderID]]=0,"Female","Male")</f>
        <v>Female</v>
      </c>
      <c r="J140" s="7">
        <v>5</v>
      </c>
      <c r="K140" s="7">
        <v>5</v>
      </c>
      <c r="L140" s="7">
        <v>3</v>
      </c>
      <c r="M140" s="7">
        <v>0</v>
      </c>
      <c r="N140" s="7">
        <v>68182</v>
      </c>
      <c r="O140" s="7">
        <v>1</v>
      </c>
      <c r="P140" s="7">
        <v>20</v>
      </c>
      <c r="Q140" s="7" t="s">
        <v>68</v>
      </c>
      <c r="R140" s="7" t="s">
        <v>38</v>
      </c>
      <c r="S140" s="7">
        <v>1742</v>
      </c>
      <c r="T140" s="8">
        <v>28025</v>
      </c>
      <c r="U140" s="7">
        <f t="shared" ca="1" si="9"/>
        <v>48</v>
      </c>
      <c r="V140" s="7" t="s">
        <v>69</v>
      </c>
      <c r="W140" s="7" t="str">
        <f t="shared" ca="1" si="10"/>
        <v>40-49</v>
      </c>
      <c r="X140" s="7" t="s">
        <v>81</v>
      </c>
      <c r="Y140" s="7" t="s">
        <v>41</v>
      </c>
      <c r="Z140" s="7" t="s">
        <v>42</v>
      </c>
      <c r="AA140" s="7" t="s">
        <v>43</v>
      </c>
      <c r="AB140" s="7" t="s">
        <v>145</v>
      </c>
      <c r="AC140" s="7" t="s">
        <v>523</v>
      </c>
      <c r="AD140" s="7" t="s">
        <v>129</v>
      </c>
      <c r="AE140" s="7" t="s">
        <v>60</v>
      </c>
      <c r="AF140" s="7" t="s">
        <v>48</v>
      </c>
      <c r="AG140" s="7" t="s">
        <v>91</v>
      </c>
      <c r="AH140" s="7">
        <v>11</v>
      </c>
      <c r="AI140" s="7" t="s">
        <v>86</v>
      </c>
      <c r="AJ140" s="7" t="s">
        <v>64</v>
      </c>
      <c r="AK140" s="7" t="str">
        <f t="shared" si="11"/>
        <v>High</v>
      </c>
      <c r="AL140" s="7" t="s">
        <v>524</v>
      </c>
      <c r="AM140" s="7">
        <v>3</v>
      </c>
      <c r="AN140" s="7">
        <v>0</v>
      </c>
      <c r="AO140" s="7" t="s">
        <v>485</v>
      </c>
      <c r="AP140" s="7">
        <v>0</v>
      </c>
      <c r="AQ140" s="7">
        <v>18</v>
      </c>
    </row>
    <row r="141" spans="2:43" ht="15" x14ac:dyDescent="0.25">
      <c r="B141" s="7" t="str">
        <f t="shared" si="8"/>
        <v>Yes</v>
      </c>
      <c r="C141" s="9" t="s">
        <v>525</v>
      </c>
      <c r="D141" s="9">
        <v>10289</v>
      </c>
      <c r="E141" s="9">
        <v>1</v>
      </c>
      <c r="F141" s="9" t="str">
        <f>IF(HRDataset_v14[[#This Row],[MarriedID]]=0,"Not married","Married")</f>
        <v>Married</v>
      </c>
      <c r="G141" s="9">
        <v>1</v>
      </c>
      <c r="H141" s="9">
        <v>1</v>
      </c>
      <c r="I141" s="9" t="str">
        <f>IF(HRDataset_v14[[#This Row],[GenderID]]=0,"Female","Male")</f>
        <v>Male</v>
      </c>
      <c r="J141" s="9">
        <v>5</v>
      </c>
      <c r="K141" s="9">
        <v>5</v>
      </c>
      <c r="L141" s="9">
        <v>2</v>
      </c>
      <c r="M141" s="9">
        <v>0</v>
      </c>
      <c r="N141" s="9">
        <v>83082</v>
      </c>
      <c r="O141" s="9">
        <v>1</v>
      </c>
      <c r="P141" s="9">
        <v>18</v>
      </c>
      <c r="Q141" s="9" t="s">
        <v>196</v>
      </c>
      <c r="R141" s="9" t="s">
        <v>38</v>
      </c>
      <c r="S141" s="9">
        <v>2128</v>
      </c>
      <c r="T141" s="10">
        <v>28079</v>
      </c>
      <c r="U141" s="7">
        <f t="shared" ca="1" si="9"/>
        <v>48</v>
      </c>
      <c r="V141" s="9" t="s">
        <v>39</v>
      </c>
      <c r="W141" s="7" t="str">
        <f t="shared" ca="1" si="10"/>
        <v>40-49</v>
      </c>
      <c r="X141" s="9" t="s">
        <v>56</v>
      </c>
      <c r="Y141" s="9" t="s">
        <v>41</v>
      </c>
      <c r="Z141" s="9" t="s">
        <v>42</v>
      </c>
      <c r="AA141" s="9" t="s">
        <v>165</v>
      </c>
      <c r="AB141" s="9" t="s">
        <v>145</v>
      </c>
      <c r="AC141" s="9" t="s">
        <v>70</v>
      </c>
      <c r="AD141" s="9" t="s">
        <v>129</v>
      </c>
      <c r="AE141" s="9" t="s">
        <v>60</v>
      </c>
      <c r="AF141" s="9" t="s">
        <v>48</v>
      </c>
      <c r="AG141" s="9" t="s">
        <v>199</v>
      </c>
      <c r="AH141" s="9">
        <v>2</v>
      </c>
      <c r="AI141" s="9" t="s">
        <v>63</v>
      </c>
      <c r="AJ141" s="9" t="s">
        <v>176</v>
      </c>
      <c r="AK141" s="7" t="str">
        <f t="shared" si="11"/>
        <v>Low</v>
      </c>
      <c r="AL141" s="9" t="s">
        <v>526</v>
      </c>
      <c r="AM141" s="9">
        <v>2</v>
      </c>
      <c r="AN141" s="9">
        <v>0</v>
      </c>
      <c r="AO141" s="9" t="s">
        <v>527</v>
      </c>
      <c r="AP141" s="9">
        <v>3</v>
      </c>
      <c r="AQ141" s="9">
        <v>4</v>
      </c>
    </row>
    <row r="142" spans="2:43" ht="15" x14ac:dyDescent="0.25">
      <c r="B142" s="7" t="str">
        <f t="shared" si="8"/>
        <v>No</v>
      </c>
      <c r="C142" s="7" t="s">
        <v>528</v>
      </c>
      <c r="D142" s="7">
        <v>10139</v>
      </c>
      <c r="E142" s="7">
        <v>0</v>
      </c>
      <c r="F142" s="7" t="str">
        <f>IF(HRDataset_v14[[#This Row],[MarriedID]]=0,"Not married","Married")</f>
        <v>Not married</v>
      </c>
      <c r="G142" s="7">
        <v>0</v>
      </c>
      <c r="H142" s="7">
        <v>0</v>
      </c>
      <c r="I142" s="7" t="str">
        <f>IF(HRDataset_v14[[#This Row],[GenderID]]=0,"Female","Male")</f>
        <v>Female</v>
      </c>
      <c r="J142" s="7">
        <v>1</v>
      </c>
      <c r="K142" s="7">
        <v>5</v>
      </c>
      <c r="L142" s="7">
        <v>3</v>
      </c>
      <c r="M142" s="7">
        <v>0</v>
      </c>
      <c r="N142" s="7">
        <v>51908</v>
      </c>
      <c r="O142" s="7">
        <v>0</v>
      </c>
      <c r="P142" s="7">
        <v>19</v>
      </c>
      <c r="Q142" s="7" t="s">
        <v>37</v>
      </c>
      <c r="R142" s="7" t="s">
        <v>38</v>
      </c>
      <c r="S142" s="7">
        <v>1775</v>
      </c>
      <c r="T142" s="8">
        <v>33266</v>
      </c>
      <c r="U142" s="7">
        <f t="shared" ca="1" si="9"/>
        <v>33</v>
      </c>
      <c r="V142" s="7" t="s">
        <v>69</v>
      </c>
      <c r="W142" s="7" t="str">
        <f t="shared" ca="1" si="10"/>
        <v>30-39</v>
      </c>
      <c r="X142" s="7" t="s">
        <v>40</v>
      </c>
      <c r="Y142" s="7" t="s">
        <v>41</v>
      </c>
      <c r="Z142" s="7" t="s">
        <v>42</v>
      </c>
      <c r="AA142" s="7" t="s">
        <v>43</v>
      </c>
      <c r="AB142" s="7" t="s">
        <v>170</v>
      </c>
      <c r="AC142" s="7" t="s">
        <v>45</v>
      </c>
      <c r="AD142" s="7" t="s">
        <v>46</v>
      </c>
      <c r="AE142" s="7" t="s">
        <v>47</v>
      </c>
      <c r="AF142" s="7" t="s">
        <v>48</v>
      </c>
      <c r="AG142" s="7" t="s">
        <v>109</v>
      </c>
      <c r="AH142" s="7">
        <v>12</v>
      </c>
      <c r="AI142" s="7" t="s">
        <v>63</v>
      </c>
      <c r="AJ142" s="7" t="s">
        <v>64</v>
      </c>
      <c r="AK142" s="7" t="str">
        <f t="shared" si="11"/>
        <v>High</v>
      </c>
      <c r="AL142" s="7" t="s">
        <v>529</v>
      </c>
      <c r="AM142" s="7">
        <v>3</v>
      </c>
      <c r="AN142" s="7">
        <v>0</v>
      </c>
      <c r="AO142" s="7" t="s">
        <v>153</v>
      </c>
      <c r="AP142" s="7">
        <v>0</v>
      </c>
      <c r="AQ142" s="7">
        <v>14</v>
      </c>
    </row>
    <row r="143" spans="2:43" ht="15" x14ac:dyDescent="0.25">
      <c r="B143" s="7" t="str">
        <f t="shared" si="8"/>
        <v>No</v>
      </c>
      <c r="C143" s="9" t="s">
        <v>530</v>
      </c>
      <c r="D143" s="9">
        <v>10227</v>
      </c>
      <c r="E143" s="9">
        <v>0</v>
      </c>
      <c r="F143" s="9" t="str">
        <f>IF(HRDataset_v14[[#This Row],[MarriedID]]=0,"Not married","Married")</f>
        <v>Not married</v>
      </c>
      <c r="G143" s="9">
        <v>0</v>
      </c>
      <c r="H143" s="9">
        <v>0</v>
      </c>
      <c r="I143" s="9" t="str">
        <f>IF(HRDataset_v14[[#This Row],[GenderID]]=0,"Female","Male")</f>
        <v>Female</v>
      </c>
      <c r="J143" s="9">
        <v>1</v>
      </c>
      <c r="K143" s="9">
        <v>5</v>
      </c>
      <c r="L143" s="9">
        <v>3</v>
      </c>
      <c r="M143" s="9">
        <v>0</v>
      </c>
      <c r="N143" s="9">
        <v>61242</v>
      </c>
      <c r="O143" s="9">
        <v>0</v>
      </c>
      <c r="P143" s="9">
        <v>19</v>
      </c>
      <c r="Q143" s="9" t="s">
        <v>37</v>
      </c>
      <c r="R143" s="9" t="s">
        <v>38</v>
      </c>
      <c r="S143" s="9">
        <v>2081</v>
      </c>
      <c r="T143" s="10">
        <v>26553</v>
      </c>
      <c r="U143" s="7">
        <f t="shared" ca="1" si="9"/>
        <v>52</v>
      </c>
      <c r="V143" s="9" t="s">
        <v>69</v>
      </c>
      <c r="W143" s="7" t="str">
        <f t="shared" ca="1" si="10"/>
        <v>50-59</v>
      </c>
      <c r="X143" s="9" t="s">
        <v>40</v>
      </c>
      <c r="Y143" s="9" t="s">
        <v>41</v>
      </c>
      <c r="Z143" s="9" t="s">
        <v>42</v>
      </c>
      <c r="AA143" s="9" t="s">
        <v>107</v>
      </c>
      <c r="AB143" s="9" t="s">
        <v>531</v>
      </c>
      <c r="AC143" s="9" t="s">
        <v>45</v>
      </c>
      <c r="AD143" s="9" t="s">
        <v>46</v>
      </c>
      <c r="AE143" s="9" t="s">
        <v>47</v>
      </c>
      <c r="AF143" s="9" t="s">
        <v>48</v>
      </c>
      <c r="AG143" s="9" t="s">
        <v>123</v>
      </c>
      <c r="AH143" s="9">
        <v>14</v>
      </c>
      <c r="AI143" s="9" t="s">
        <v>50</v>
      </c>
      <c r="AJ143" s="9" t="s">
        <v>64</v>
      </c>
      <c r="AK143" s="7" t="str">
        <f t="shared" si="11"/>
        <v>High</v>
      </c>
      <c r="AL143" s="9" t="s">
        <v>289</v>
      </c>
      <c r="AM143" s="9">
        <v>3</v>
      </c>
      <c r="AN143" s="9">
        <v>0</v>
      </c>
      <c r="AO143" s="9" t="s">
        <v>53</v>
      </c>
      <c r="AP143" s="9">
        <v>0</v>
      </c>
      <c r="AQ143" s="9">
        <v>7</v>
      </c>
    </row>
    <row r="144" spans="2:43" ht="15" x14ac:dyDescent="0.25">
      <c r="B144" s="7" t="str">
        <f t="shared" si="8"/>
        <v>No</v>
      </c>
      <c r="C144" s="7" t="s">
        <v>532</v>
      </c>
      <c r="D144" s="7">
        <v>10236</v>
      </c>
      <c r="E144" s="7">
        <v>0</v>
      </c>
      <c r="F144" s="7" t="str">
        <f>IF(HRDataset_v14[[#This Row],[MarriedID]]=0,"Not married","Married")</f>
        <v>Not married</v>
      </c>
      <c r="G144" s="7">
        <v>2</v>
      </c>
      <c r="H144" s="7">
        <v>0</v>
      </c>
      <c r="I144" s="7" t="str">
        <f>IF(HRDataset_v14[[#This Row],[GenderID]]=0,"Female","Male")</f>
        <v>Female</v>
      </c>
      <c r="J144" s="7">
        <v>1</v>
      </c>
      <c r="K144" s="7">
        <v>5</v>
      </c>
      <c r="L144" s="7">
        <v>3</v>
      </c>
      <c r="M144" s="7">
        <v>0</v>
      </c>
      <c r="N144" s="7">
        <v>45069</v>
      </c>
      <c r="O144" s="7">
        <v>0</v>
      </c>
      <c r="P144" s="7">
        <v>19</v>
      </c>
      <c r="Q144" s="7" t="s">
        <v>37</v>
      </c>
      <c r="R144" s="7" t="s">
        <v>38</v>
      </c>
      <c r="S144" s="7">
        <v>1778</v>
      </c>
      <c r="T144" s="8">
        <v>24188</v>
      </c>
      <c r="U144" s="7">
        <f t="shared" ca="1" si="9"/>
        <v>58</v>
      </c>
      <c r="V144" s="7" t="s">
        <v>69</v>
      </c>
      <c r="W144" s="7" t="str">
        <f t="shared" ca="1" si="10"/>
        <v>50-59</v>
      </c>
      <c r="X144" s="7" t="s">
        <v>81</v>
      </c>
      <c r="Y144" s="7" t="s">
        <v>41</v>
      </c>
      <c r="Z144" s="7" t="s">
        <v>42</v>
      </c>
      <c r="AA144" s="7" t="s">
        <v>43</v>
      </c>
      <c r="AB144" s="7" t="s">
        <v>102</v>
      </c>
      <c r="AC144" s="7" t="s">
        <v>45</v>
      </c>
      <c r="AD144" s="7" t="s">
        <v>46</v>
      </c>
      <c r="AE144" s="7" t="s">
        <v>47</v>
      </c>
      <c r="AF144" s="7" t="s">
        <v>48</v>
      </c>
      <c r="AG144" s="7" t="s">
        <v>72</v>
      </c>
      <c r="AH144" s="7">
        <v>20</v>
      </c>
      <c r="AI144" s="7" t="s">
        <v>104</v>
      </c>
      <c r="AJ144" s="7" t="s">
        <v>64</v>
      </c>
      <c r="AK144" s="7" t="str">
        <f t="shared" si="11"/>
        <v>High</v>
      </c>
      <c r="AL144" s="7" t="s">
        <v>269</v>
      </c>
      <c r="AM144" s="7">
        <v>5</v>
      </c>
      <c r="AN144" s="7">
        <v>0</v>
      </c>
      <c r="AO144" s="7" t="s">
        <v>239</v>
      </c>
      <c r="AP144" s="7">
        <v>0</v>
      </c>
      <c r="AQ144" s="7">
        <v>7</v>
      </c>
    </row>
    <row r="145" spans="2:43" ht="15" x14ac:dyDescent="0.25">
      <c r="B145" s="7" t="str">
        <f t="shared" si="8"/>
        <v>No</v>
      </c>
      <c r="C145" s="9" t="s">
        <v>533</v>
      </c>
      <c r="D145" s="9">
        <v>10009</v>
      </c>
      <c r="E145" s="9">
        <v>0</v>
      </c>
      <c r="F145" s="9" t="str">
        <f>IF(HRDataset_v14[[#This Row],[MarriedID]]=0,"Not married","Married")</f>
        <v>Not married</v>
      </c>
      <c r="G145" s="9">
        <v>2</v>
      </c>
      <c r="H145" s="9">
        <v>0</v>
      </c>
      <c r="I145" s="9" t="str">
        <f>IF(HRDataset_v14[[#This Row],[GenderID]]=0,"Female","Male")</f>
        <v>Female</v>
      </c>
      <c r="J145" s="9">
        <v>1</v>
      </c>
      <c r="K145" s="9">
        <v>5</v>
      </c>
      <c r="L145" s="9">
        <v>4</v>
      </c>
      <c r="M145" s="9">
        <v>0</v>
      </c>
      <c r="N145" s="9">
        <v>60724</v>
      </c>
      <c r="O145" s="9">
        <v>0</v>
      </c>
      <c r="P145" s="9">
        <v>20</v>
      </c>
      <c r="Q145" s="9" t="s">
        <v>68</v>
      </c>
      <c r="R145" s="9" t="s">
        <v>38</v>
      </c>
      <c r="S145" s="9">
        <v>1821</v>
      </c>
      <c r="T145" s="10">
        <v>31722</v>
      </c>
      <c r="U145" s="7">
        <f t="shared" ca="1" si="9"/>
        <v>38</v>
      </c>
      <c r="V145" s="9" t="s">
        <v>69</v>
      </c>
      <c r="W145" s="7" t="str">
        <f t="shared" ca="1" si="10"/>
        <v>30-39</v>
      </c>
      <c r="X145" s="9" t="s">
        <v>81</v>
      </c>
      <c r="Y145" s="9" t="s">
        <v>41</v>
      </c>
      <c r="Z145" s="9" t="s">
        <v>42</v>
      </c>
      <c r="AA145" s="9" t="s">
        <v>470</v>
      </c>
      <c r="AB145" s="9" t="s">
        <v>44</v>
      </c>
      <c r="AC145" s="9" t="s">
        <v>45</v>
      </c>
      <c r="AD145" s="9" t="s">
        <v>46</v>
      </c>
      <c r="AE145" s="9" t="s">
        <v>47</v>
      </c>
      <c r="AF145" s="9" t="s">
        <v>48</v>
      </c>
      <c r="AG145" s="9" t="s">
        <v>103</v>
      </c>
      <c r="AH145" s="9">
        <v>19</v>
      </c>
      <c r="AI145" s="9" t="s">
        <v>50</v>
      </c>
      <c r="AJ145" s="9" t="s">
        <v>51</v>
      </c>
      <c r="AK145" s="7" t="str">
        <f t="shared" si="11"/>
        <v>High</v>
      </c>
      <c r="AL145" s="9" t="s">
        <v>52</v>
      </c>
      <c r="AM145" s="9">
        <v>4</v>
      </c>
      <c r="AN145" s="9">
        <v>0</v>
      </c>
      <c r="AO145" s="9" t="s">
        <v>105</v>
      </c>
      <c r="AP145" s="9">
        <v>0</v>
      </c>
      <c r="AQ145" s="9">
        <v>11</v>
      </c>
    </row>
    <row r="146" spans="2:43" ht="15" x14ac:dyDescent="0.25">
      <c r="B146" s="7" t="str">
        <f t="shared" si="8"/>
        <v>No</v>
      </c>
      <c r="C146" s="7" t="s">
        <v>534</v>
      </c>
      <c r="D146" s="7">
        <v>10060</v>
      </c>
      <c r="E146" s="7">
        <v>0</v>
      </c>
      <c r="F146" s="7" t="str">
        <f>IF(HRDataset_v14[[#This Row],[MarriedID]]=0,"Not married","Married")</f>
        <v>Not married</v>
      </c>
      <c r="G146" s="7">
        <v>3</v>
      </c>
      <c r="H146" s="7">
        <v>0</v>
      </c>
      <c r="I146" s="7" t="str">
        <f>IF(HRDataset_v14[[#This Row],[GenderID]]=0,"Female","Male")</f>
        <v>Female</v>
      </c>
      <c r="J146" s="7">
        <v>1</v>
      </c>
      <c r="K146" s="7">
        <v>5</v>
      </c>
      <c r="L146" s="7">
        <v>3</v>
      </c>
      <c r="M146" s="7">
        <v>0</v>
      </c>
      <c r="N146" s="7">
        <v>60436</v>
      </c>
      <c r="O146" s="7">
        <v>0</v>
      </c>
      <c r="P146" s="7">
        <v>19</v>
      </c>
      <c r="Q146" s="7" t="s">
        <v>37</v>
      </c>
      <c r="R146" s="7" t="s">
        <v>38</v>
      </c>
      <c r="S146" s="7">
        <v>2109</v>
      </c>
      <c r="T146" s="8">
        <v>23480</v>
      </c>
      <c r="U146" s="7">
        <f t="shared" ca="1" si="9"/>
        <v>60</v>
      </c>
      <c r="V146" s="7" t="s">
        <v>69</v>
      </c>
      <c r="W146" s="7" t="str">
        <f t="shared" ca="1" si="10"/>
        <v>60+</v>
      </c>
      <c r="X146" s="7" t="s">
        <v>215</v>
      </c>
      <c r="Y146" s="7" t="s">
        <v>41</v>
      </c>
      <c r="Z146" s="7" t="s">
        <v>42</v>
      </c>
      <c r="AA146" s="7" t="s">
        <v>43</v>
      </c>
      <c r="AB146" s="7" t="s">
        <v>535</v>
      </c>
      <c r="AC146" s="7" t="s">
        <v>45</v>
      </c>
      <c r="AD146" s="7" t="s">
        <v>46</v>
      </c>
      <c r="AE146" s="7" t="s">
        <v>47</v>
      </c>
      <c r="AF146" s="7" t="s">
        <v>48</v>
      </c>
      <c r="AG146" s="7" t="s">
        <v>138</v>
      </c>
      <c r="AH146" s="7">
        <v>18</v>
      </c>
      <c r="AI146" s="7" t="s">
        <v>50</v>
      </c>
      <c r="AJ146" s="7" t="s">
        <v>64</v>
      </c>
      <c r="AK146" s="7" t="str">
        <f t="shared" si="11"/>
        <v>High</v>
      </c>
      <c r="AL146" s="7" t="s">
        <v>87</v>
      </c>
      <c r="AM146" s="7">
        <v>5</v>
      </c>
      <c r="AN146" s="7">
        <v>0</v>
      </c>
      <c r="AO146" s="7" t="s">
        <v>217</v>
      </c>
      <c r="AP146" s="7">
        <v>0</v>
      </c>
      <c r="AQ146" s="7">
        <v>9</v>
      </c>
    </row>
    <row r="147" spans="2:43" ht="15" x14ac:dyDescent="0.25">
      <c r="B147" s="7" t="str">
        <f t="shared" si="8"/>
        <v>Yes</v>
      </c>
      <c r="C147" s="9" t="s">
        <v>536</v>
      </c>
      <c r="D147" s="9">
        <v>10034</v>
      </c>
      <c r="E147" s="9">
        <v>1</v>
      </c>
      <c r="F147" s="9" t="str">
        <f>IF(HRDataset_v14[[#This Row],[MarriedID]]=0,"Not married","Married")</f>
        <v>Married</v>
      </c>
      <c r="G147" s="9">
        <v>1</v>
      </c>
      <c r="H147" s="9">
        <v>1</v>
      </c>
      <c r="I147" s="9" t="str">
        <f>IF(HRDataset_v14[[#This Row],[GenderID]]=0,"Female","Male")</f>
        <v>Male</v>
      </c>
      <c r="J147" s="9">
        <v>5</v>
      </c>
      <c r="K147" s="9">
        <v>5</v>
      </c>
      <c r="L147" s="9">
        <v>4</v>
      </c>
      <c r="M147" s="9">
        <v>0</v>
      </c>
      <c r="N147" s="9">
        <v>46837</v>
      </c>
      <c r="O147" s="9">
        <v>1</v>
      </c>
      <c r="P147" s="9">
        <v>19</v>
      </c>
      <c r="Q147" s="9" t="s">
        <v>37</v>
      </c>
      <c r="R147" s="9" t="s">
        <v>38</v>
      </c>
      <c r="S147" s="9">
        <v>2445</v>
      </c>
      <c r="T147" s="10">
        <v>21781</v>
      </c>
      <c r="U147" s="7">
        <f t="shared" ca="1" si="9"/>
        <v>65</v>
      </c>
      <c r="V147" s="9" t="s">
        <v>39</v>
      </c>
      <c r="W147" s="7" t="str">
        <f t="shared" ca="1" si="10"/>
        <v>60+</v>
      </c>
      <c r="X147" s="9" t="s">
        <v>56</v>
      </c>
      <c r="Y147" s="9" t="s">
        <v>41</v>
      </c>
      <c r="Z147" s="9" t="s">
        <v>42</v>
      </c>
      <c r="AA147" s="9" t="s">
        <v>43</v>
      </c>
      <c r="AB147" s="9" t="s">
        <v>323</v>
      </c>
      <c r="AC147" s="9" t="s">
        <v>537</v>
      </c>
      <c r="AD147" s="9" t="s">
        <v>340</v>
      </c>
      <c r="AE147" s="9" t="s">
        <v>60</v>
      </c>
      <c r="AF147" s="9" t="s">
        <v>48</v>
      </c>
      <c r="AG147" s="9" t="s">
        <v>49</v>
      </c>
      <c r="AH147" s="9">
        <v>22</v>
      </c>
      <c r="AI147" s="9" t="s">
        <v>175</v>
      </c>
      <c r="AJ147" s="9" t="s">
        <v>51</v>
      </c>
      <c r="AK147" s="7" t="str">
        <f t="shared" si="11"/>
        <v>High</v>
      </c>
      <c r="AL147" s="9" t="s">
        <v>278</v>
      </c>
      <c r="AM147" s="9">
        <v>4</v>
      </c>
      <c r="AN147" s="9">
        <v>0</v>
      </c>
      <c r="AO147" s="9" t="s">
        <v>538</v>
      </c>
      <c r="AP147" s="9">
        <v>0</v>
      </c>
      <c r="AQ147" s="9">
        <v>9</v>
      </c>
    </row>
    <row r="148" spans="2:43" ht="15" x14ac:dyDescent="0.25">
      <c r="B148" s="7" t="str">
        <f t="shared" si="8"/>
        <v>No</v>
      </c>
      <c r="C148" s="7" t="s">
        <v>539</v>
      </c>
      <c r="D148" s="7">
        <v>10156</v>
      </c>
      <c r="E148" s="7">
        <v>1</v>
      </c>
      <c r="F148" s="7" t="str">
        <f>IF(HRDataset_v14[[#This Row],[MarriedID]]=0,"Not married","Married")</f>
        <v>Married</v>
      </c>
      <c r="G148" s="7">
        <v>1</v>
      </c>
      <c r="H148" s="7">
        <v>0</v>
      </c>
      <c r="I148" s="7" t="str">
        <f>IF(HRDataset_v14[[#This Row],[GenderID]]=0,"Female","Male")</f>
        <v>Female</v>
      </c>
      <c r="J148" s="7">
        <v>3</v>
      </c>
      <c r="K148" s="7">
        <v>3</v>
      </c>
      <c r="L148" s="7">
        <v>3</v>
      </c>
      <c r="M148" s="7">
        <v>0</v>
      </c>
      <c r="N148" s="7">
        <v>105700</v>
      </c>
      <c r="O148" s="7">
        <v>0</v>
      </c>
      <c r="P148" s="7">
        <v>8</v>
      </c>
      <c r="Q148" s="7" t="s">
        <v>158</v>
      </c>
      <c r="R148" s="7" t="s">
        <v>38</v>
      </c>
      <c r="S148" s="7">
        <v>2301</v>
      </c>
      <c r="T148" s="8">
        <v>31723</v>
      </c>
      <c r="U148" s="7">
        <f t="shared" ca="1" si="9"/>
        <v>38</v>
      </c>
      <c r="V148" s="7" t="s">
        <v>69</v>
      </c>
      <c r="W148" s="7" t="str">
        <f t="shared" ca="1" si="10"/>
        <v>30-39</v>
      </c>
      <c r="X148" s="7" t="s">
        <v>56</v>
      </c>
      <c r="Y148" s="7" t="s">
        <v>41</v>
      </c>
      <c r="Z148" s="7" t="s">
        <v>42</v>
      </c>
      <c r="AA148" s="7" t="s">
        <v>165</v>
      </c>
      <c r="AB148" s="7" t="s">
        <v>115</v>
      </c>
      <c r="AC148" s="7" t="s">
        <v>45</v>
      </c>
      <c r="AD148" s="7" t="s">
        <v>46</v>
      </c>
      <c r="AE148" s="7" t="s">
        <v>47</v>
      </c>
      <c r="AF148" s="7" t="s">
        <v>61</v>
      </c>
      <c r="AG148" s="7" t="s">
        <v>62</v>
      </c>
      <c r="AH148" s="7">
        <v>4</v>
      </c>
      <c r="AI148" s="7" t="s">
        <v>63</v>
      </c>
      <c r="AJ148" s="7" t="s">
        <v>64</v>
      </c>
      <c r="AK148" s="7" t="str">
        <f t="shared" si="11"/>
        <v>High</v>
      </c>
      <c r="AL148" s="7" t="s">
        <v>540</v>
      </c>
      <c r="AM148" s="7">
        <v>3</v>
      </c>
      <c r="AN148" s="7">
        <v>5</v>
      </c>
      <c r="AO148" s="7" t="s">
        <v>498</v>
      </c>
      <c r="AP148" s="7">
        <v>0</v>
      </c>
      <c r="AQ148" s="7">
        <v>2</v>
      </c>
    </row>
    <row r="149" spans="2:43" ht="15" x14ac:dyDescent="0.25">
      <c r="B149" s="7" t="str">
        <f t="shared" si="8"/>
        <v>No</v>
      </c>
      <c r="C149" s="9" t="s">
        <v>541</v>
      </c>
      <c r="D149" s="9">
        <v>10036</v>
      </c>
      <c r="E149" s="9">
        <v>0</v>
      </c>
      <c r="F149" s="9" t="str">
        <f>IF(HRDataset_v14[[#This Row],[MarriedID]]=0,"Not married","Married")</f>
        <v>Not married</v>
      </c>
      <c r="G149" s="9">
        <v>0</v>
      </c>
      <c r="H149" s="9">
        <v>0</v>
      </c>
      <c r="I149" s="9" t="str">
        <f>IF(HRDataset_v14[[#This Row],[GenderID]]=0,"Female","Male")</f>
        <v>Female</v>
      </c>
      <c r="J149" s="9">
        <v>1</v>
      </c>
      <c r="K149" s="9">
        <v>5</v>
      </c>
      <c r="L149" s="9">
        <v>4</v>
      </c>
      <c r="M149" s="9">
        <v>0</v>
      </c>
      <c r="N149" s="9">
        <v>63322</v>
      </c>
      <c r="O149" s="9">
        <v>0</v>
      </c>
      <c r="P149" s="9">
        <v>20</v>
      </c>
      <c r="Q149" s="9" t="s">
        <v>68</v>
      </c>
      <c r="R149" s="9" t="s">
        <v>38</v>
      </c>
      <c r="S149" s="9">
        <v>2128</v>
      </c>
      <c r="T149" s="10">
        <v>25454</v>
      </c>
      <c r="U149" s="7">
        <f t="shared" ca="1" si="9"/>
        <v>55</v>
      </c>
      <c r="V149" s="9" t="s">
        <v>69</v>
      </c>
      <c r="W149" s="7" t="str">
        <f t="shared" ca="1" si="10"/>
        <v>50-59</v>
      </c>
      <c r="X149" s="9" t="s">
        <v>40</v>
      </c>
      <c r="Y149" s="9" t="s">
        <v>41</v>
      </c>
      <c r="Z149" s="9" t="s">
        <v>42</v>
      </c>
      <c r="AA149" s="9" t="s">
        <v>43</v>
      </c>
      <c r="AB149" s="9" t="s">
        <v>159</v>
      </c>
      <c r="AC149" s="9" t="s">
        <v>45</v>
      </c>
      <c r="AD149" s="9" t="s">
        <v>46</v>
      </c>
      <c r="AE149" s="9" t="s">
        <v>47</v>
      </c>
      <c r="AF149" s="9" t="s">
        <v>48</v>
      </c>
      <c r="AG149" s="9" t="s">
        <v>109</v>
      </c>
      <c r="AH149" s="9">
        <v>12</v>
      </c>
      <c r="AI149" s="9" t="s">
        <v>50</v>
      </c>
      <c r="AJ149" s="9" t="s">
        <v>51</v>
      </c>
      <c r="AK149" s="7" t="str">
        <f t="shared" si="11"/>
        <v>High</v>
      </c>
      <c r="AL149" s="9" t="s">
        <v>269</v>
      </c>
      <c r="AM149" s="9">
        <v>3</v>
      </c>
      <c r="AN149" s="9">
        <v>0</v>
      </c>
      <c r="AO149" s="9" t="s">
        <v>167</v>
      </c>
      <c r="AP149" s="9">
        <v>0</v>
      </c>
      <c r="AQ149" s="9">
        <v>1</v>
      </c>
    </row>
    <row r="150" spans="2:43" ht="15" x14ac:dyDescent="0.25">
      <c r="B150" s="7" t="str">
        <f t="shared" si="8"/>
        <v>Yes</v>
      </c>
      <c r="C150" s="7" t="s">
        <v>542</v>
      </c>
      <c r="D150" s="7">
        <v>10138</v>
      </c>
      <c r="E150" s="7">
        <v>1</v>
      </c>
      <c r="F150" s="7" t="str">
        <f>IF(HRDataset_v14[[#This Row],[MarriedID]]=0,"Not married","Married")</f>
        <v>Married</v>
      </c>
      <c r="G150" s="7">
        <v>1</v>
      </c>
      <c r="H150" s="7">
        <v>0</v>
      </c>
      <c r="I150" s="7" t="str">
        <f>IF(HRDataset_v14[[#This Row],[GenderID]]=0,"Female","Male")</f>
        <v>Female</v>
      </c>
      <c r="J150" s="7">
        <v>5</v>
      </c>
      <c r="K150" s="7">
        <v>5</v>
      </c>
      <c r="L150" s="7">
        <v>3</v>
      </c>
      <c r="M150" s="7">
        <v>0</v>
      </c>
      <c r="N150" s="7">
        <v>61154</v>
      </c>
      <c r="O150" s="7">
        <v>1</v>
      </c>
      <c r="P150" s="7">
        <v>19</v>
      </c>
      <c r="Q150" s="7" t="s">
        <v>37</v>
      </c>
      <c r="R150" s="7" t="s">
        <v>38</v>
      </c>
      <c r="S150" s="7">
        <v>2446</v>
      </c>
      <c r="T150" s="8">
        <v>31519</v>
      </c>
      <c r="U150" s="7">
        <f t="shared" ca="1" si="9"/>
        <v>38</v>
      </c>
      <c r="V150" s="7" t="s">
        <v>69</v>
      </c>
      <c r="W150" s="7" t="str">
        <f t="shared" ca="1" si="10"/>
        <v>30-39</v>
      </c>
      <c r="X150" s="7" t="s">
        <v>56</v>
      </c>
      <c r="Y150" s="7" t="s">
        <v>41</v>
      </c>
      <c r="Z150" s="7" t="s">
        <v>42</v>
      </c>
      <c r="AA150" s="7" t="s">
        <v>107</v>
      </c>
      <c r="AB150" s="7" t="s">
        <v>120</v>
      </c>
      <c r="AC150" s="7" t="s">
        <v>543</v>
      </c>
      <c r="AD150" s="7" t="s">
        <v>129</v>
      </c>
      <c r="AE150" s="7" t="s">
        <v>60</v>
      </c>
      <c r="AF150" s="7" t="s">
        <v>48</v>
      </c>
      <c r="AG150" s="7" t="s">
        <v>77</v>
      </c>
      <c r="AH150" s="7">
        <v>16</v>
      </c>
      <c r="AI150" s="7" t="s">
        <v>175</v>
      </c>
      <c r="AJ150" s="7" t="s">
        <v>64</v>
      </c>
      <c r="AK150" s="7" t="str">
        <f t="shared" si="11"/>
        <v>High</v>
      </c>
      <c r="AL150" s="7" t="s">
        <v>399</v>
      </c>
      <c r="AM150" s="7">
        <v>4</v>
      </c>
      <c r="AN150" s="7">
        <v>0</v>
      </c>
      <c r="AO150" s="7" t="s">
        <v>544</v>
      </c>
      <c r="AP150" s="7">
        <v>0</v>
      </c>
      <c r="AQ150" s="7">
        <v>4</v>
      </c>
    </row>
    <row r="151" spans="2:43" ht="15" x14ac:dyDescent="0.25">
      <c r="B151" s="7" t="str">
        <f t="shared" si="8"/>
        <v>Yes</v>
      </c>
      <c r="C151" s="9" t="s">
        <v>545</v>
      </c>
      <c r="D151" s="9">
        <v>10244</v>
      </c>
      <c r="E151" s="9">
        <v>0</v>
      </c>
      <c r="F151" s="9" t="str">
        <f>IF(HRDataset_v14[[#This Row],[MarriedID]]=0,"Not married","Married")</f>
        <v>Not married</v>
      </c>
      <c r="G151" s="9">
        <v>0</v>
      </c>
      <c r="H151" s="9">
        <v>0</v>
      </c>
      <c r="I151" s="9" t="str">
        <f>IF(HRDataset_v14[[#This Row],[GenderID]]=0,"Female","Male")</f>
        <v>Female</v>
      </c>
      <c r="J151" s="9">
        <v>5</v>
      </c>
      <c r="K151" s="9">
        <v>6</v>
      </c>
      <c r="L151" s="9">
        <v>3</v>
      </c>
      <c r="M151" s="9">
        <v>0</v>
      </c>
      <c r="N151" s="9">
        <v>68999</v>
      </c>
      <c r="O151" s="9">
        <v>1</v>
      </c>
      <c r="P151" s="9">
        <v>21</v>
      </c>
      <c r="Q151" s="9" t="s">
        <v>313</v>
      </c>
      <c r="R151" s="9" t="s">
        <v>546</v>
      </c>
      <c r="S151" s="9">
        <v>19444</v>
      </c>
      <c r="T151" s="10">
        <v>32823</v>
      </c>
      <c r="U151" s="7">
        <f t="shared" ca="1" si="9"/>
        <v>35</v>
      </c>
      <c r="V151" s="9" t="s">
        <v>69</v>
      </c>
      <c r="W151" s="7" t="str">
        <f t="shared" ca="1" si="10"/>
        <v>30-39</v>
      </c>
      <c r="X151" s="9" t="s">
        <v>40</v>
      </c>
      <c r="Y151" s="9" t="s">
        <v>41</v>
      </c>
      <c r="Z151" s="9" t="s">
        <v>42</v>
      </c>
      <c r="AA151" s="9" t="s">
        <v>43</v>
      </c>
      <c r="AB151" s="9" t="s">
        <v>323</v>
      </c>
      <c r="AC151" s="9" t="s">
        <v>547</v>
      </c>
      <c r="AD151" s="9" t="s">
        <v>548</v>
      </c>
      <c r="AE151" s="9" t="s">
        <v>60</v>
      </c>
      <c r="AF151" s="9" t="s">
        <v>223</v>
      </c>
      <c r="AG151" s="9" t="s">
        <v>315</v>
      </c>
      <c r="AH151" s="9">
        <v>15</v>
      </c>
      <c r="AI151" s="9" t="s">
        <v>86</v>
      </c>
      <c r="AJ151" s="9" t="s">
        <v>64</v>
      </c>
      <c r="AK151" s="7" t="str">
        <f t="shared" si="11"/>
        <v>High</v>
      </c>
      <c r="AL151" s="9" t="s">
        <v>162</v>
      </c>
      <c r="AM151" s="9">
        <v>5</v>
      </c>
      <c r="AN151" s="9">
        <v>0</v>
      </c>
      <c r="AO151" s="9" t="s">
        <v>549</v>
      </c>
      <c r="AP151" s="9">
        <v>0</v>
      </c>
      <c r="AQ151" s="9">
        <v>2</v>
      </c>
    </row>
    <row r="152" spans="2:43" ht="15" x14ac:dyDescent="0.25">
      <c r="B152" s="7" t="str">
        <f t="shared" si="8"/>
        <v>No</v>
      </c>
      <c r="C152" s="7" t="s">
        <v>550</v>
      </c>
      <c r="D152" s="7">
        <v>10192</v>
      </c>
      <c r="E152" s="7">
        <v>0</v>
      </c>
      <c r="F152" s="7" t="str">
        <f>IF(HRDataset_v14[[#This Row],[MarriedID]]=0,"Not married","Married")</f>
        <v>Not married</v>
      </c>
      <c r="G152" s="7">
        <v>0</v>
      </c>
      <c r="H152" s="7">
        <v>1</v>
      </c>
      <c r="I152" s="7" t="str">
        <f>IF(HRDataset_v14[[#This Row],[GenderID]]=0,"Female","Male")</f>
        <v>Male</v>
      </c>
      <c r="J152" s="7">
        <v>1</v>
      </c>
      <c r="K152" s="7">
        <v>5</v>
      </c>
      <c r="L152" s="7">
        <v>3</v>
      </c>
      <c r="M152" s="7">
        <v>0</v>
      </c>
      <c r="N152" s="7">
        <v>50482</v>
      </c>
      <c r="O152" s="7">
        <v>0</v>
      </c>
      <c r="P152" s="7">
        <v>19</v>
      </c>
      <c r="Q152" s="7" t="s">
        <v>37</v>
      </c>
      <c r="R152" s="7" t="s">
        <v>38</v>
      </c>
      <c r="S152" s="7">
        <v>1887</v>
      </c>
      <c r="T152" s="8">
        <v>27778</v>
      </c>
      <c r="U152" s="7">
        <f t="shared" ca="1" si="9"/>
        <v>48</v>
      </c>
      <c r="V152" s="7" t="s">
        <v>39</v>
      </c>
      <c r="W152" s="7" t="str">
        <f t="shared" ca="1" si="10"/>
        <v>40-49</v>
      </c>
      <c r="X152" s="7" t="s">
        <v>40</v>
      </c>
      <c r="Y152" s="7" t="s">
        <v>41</v>
      </c>
      <c r="Z152" s="7" t="s">
        <v>42</v>
      </c>
      <c r="AA152" s="7" t="s">
        <v>43</v>
      </c>
      <c r="AB152" s="7" t="s">
        <v>102</v>
      </c>
      <c r="AC152" s="7" t="s">
        <v>45</v>
      </c>
      <c r="AD152" s="7" t="s">
        <v>46</v>
      </c>
      <c r="AE152" s="7" t="s">
        <v>47</v>
      </c>
      <c r="AF152" s="7" t="s">
        <v>48</v>
      </c>
      <c r="AG152" s="7" t="s">
        <v>49</v>
      </c>
      <c r="AH152" s="7">
        <v>22</v>
      </c>
      <c r="AI152" s="7" t="s">
        <v>63</v>
      </c>
      <c r="AJ152" s="7" t="s">
        <v>64</v>
      </c>
      <c r="AK152" s="7" t="str">
        <f t="shared" si="11"/>
        <v>High</v>
      </c>
      <c r="AL152" s="7" t="s">
        <v>551</v>
      </c>
      <c r="AM152" s="7">
        <v>4</v>
      </c>
      <c r="AN152" s="7">
        <v>0</v>
      </c>
      <c r="AO152" s="7" t="s">
        <v>349</v>
      </c>
      <c r="AP152" s="7">
        <v>0</v>
      </c>
      <c r="AQ152" s="7">
        <v>10</v>
      </c>
    </row>
    <row r="153" spans="2:43" ht="15" x14ac:dyDescent="0.25">
      <c r="B153" s="7" t="str">
        <f t="shared" si="8"/>
        <v>No</v>
      </c>
      <c r="C153" s="9" t="s">
        <v>552</v>
      </c>
      <c r="D153" s="9">
        <v>10231</v>
      </c>
      <c r="E153" s="9">
        <v>0</v>
      </c>
      <c r="F153" s="9" t="str">
        <f>IF(HRDataset_v14[[#This Row],[MarriedID]]=0,"Not married","Married")</f>
        <v>Not married</v>
      </c>
      <c r="G153" s="9">
        <v>0</v>
      </c>
      <c r="H153" s="9">
        <v>1</v>
      </c>
      <c r="I153" s="9" t="str">
        <f>IF(HRDataset_v14[[#This Row],[GenderID]]=0,"Female","Male")</f>
        <v>Male</v>
      </c>
      <c r="J153" s="9">
        <v>1</v>
      </c>
      <c r="K153" s="9">
        <v>6</v>
      </c>
      <c r="L153" s="9">
        <v>3</v>
      </c>
      <c r="M153" s="9">
        <v>0</v>
      </c>
      <c r="N153" s="9">
        <v>65310</v>
      </c>
      <c r="O153" s="9">
        <v>0</v>
      </c>
      <c r="P153" s="9">
        <v>3</v>
      </c>
      <c r="Q153" s="9" t="s">
        <v>219</v>
      </c>
      <c r="R153" s="9" t="s">
        <v>553</v>
      </c>
      <c r="S153" s="9">
        <v>80820</v>
      </c>
      <c r="T153" s="10">
        <v>29186</v>
      </c>
      <c r="U153" s="7">
        <f t="shared" ca="1" si="9"/>
        <v>45</v>
      </c>
      <c r="V153" s="9" t="s">
        <v>39</v>
      </c>
      <c r="W153" s="7" t="str">
        <f t="shared" ca="1" si="10"/>
        <v>40-49</v>
      </c>
      <c r="X153" s="9" t="s">
        <v>40</v>
      </c>
      <c r="Y153" s="9" t="s">
        <v>41</v>
      </c>
      <c r="Z153" s="9" t="s">
        <v>42</v>
      </c>
      <c r="AA153" s="9" t="s">
        <v>43</v>
      </c>
      <c r="AB153" s="9" t="s">
        <v>170</v>
      </c>
      <c r="AC153" s="9" t="s">
        <v>45</v>
      </c>
      <c r="AD153" s="9" t="s">
        <v>46</v>
      </c>
      <c r="AE153" s="9" t="s">
        <v>47</v>
      </c>
      <c r="AF153" s="9" t="s">
        <v>223</v>
      </c>
      <c r="AG153" s="9" t="s">
        <v>262</v>
      </c>
      <c r="AH153" s="9">
        <v>21</v>
      </c>
      <c r="AI153" s="9" t="s">
        <v>63</v>
      </c>
      <c r="AJ153" s="9" t="s">
        <v>64</v>
      </c>
      <c r="AK153" s="7" t="str">
        <f t="shared" si="11"/>
        <v>High</v>
      </c>
      <c r="AL153" s="9" t="s">
        <v>269</v>
      </c>
      <c r="AM153" s="9">
        <v>5</v>
      </c>
      <c r="AN153" s="9">
        <v>0</v>
      </c>
      <c r="AO153" s="9" t="s">
        <v>306</v>
      </c>
      <c r="AP153" s="9">
        <v>0</v>
      </c>
      <c r="AQ153" s="9">
        <v>13</v>
      </c>
    </row>
    <row r="154" spans="2:43" ht="15" x14ac:dyDescent="0.25">
      <c r="B154" s="7" t="str">
        <f t="shared" si="8"/>
        <v>No</v>
      </c>
      <c r="C154" s="7" t="s">
        <v>554</v>
      </c>
      <c r="D154" s="7">
        <v>10089</v>
      </c>
      <c r="E154" s="7">
        <v>1</v>
      </c>
      <c r="F154" s="7" t="str">
        <f>IF(HRDataset_v14[[#This Row],[MarriedID]]=0,"Not married","Married")</f>
        <v>Married</v>
      </c>
      <c r="G154" s="7">
        <v>1</v>
      </c>
      <c r="H154" s="7">
        <v>0</v>
      </c>
      <c r="I154" s="7" t="str">
        <f>IF(HRDataset_v14[[#This Row],[GenderID]]=0,"Female","Male")</f>
        <v>Female</v>
      </c>
      <c r="J154" s="7">
        <v>1</v>
      </c>
      <c r="K154" s="7">
        <v>2</v>
      </c>
      <c r="L154" s="7">
        <v>3</v>
      </c>
      <c r="M154" s="7">
        <v>0</v>
      </c>
      <c r="N154" s="7">
        <v>250000</v>
      </c>
      <c r="O154" s="7">
        <v>0</v>
      </c>
      <c r="P154" s="7">
        <v>16</v>
      </c>
      <c r="Q154" s="7" t="s">
        <v>555</v>
      </c>
      <c r="R154" s="7" t="s">
        <v>38</v>
      </c>
      <c r="S154" s="7">
        <v>1902</v>
      </c>
      <c r="T154" s="8">
        <v>19988</v>
      </c>
      <c r="U154" s="7">
        <f t="shared" ca="1" si="9"/>
        <v>70</v>
      </c>
      <c r="V154" s="7" t="s">
        <v>69</v>
      </c>
      <c r="W154" s="7" t="str">
        <f t="shared" ca="1" si="10"/>
        <v>60+</v>
      </c>
      <c r="X154" s="7" t="s">
        <v>56</v>
      </c>
      <c r="Y154" s="7" t="s">
        <v>41</v>
      </c>
      <c r="Z154" s="7" t="s">
        <v>119</v>
      </c>
      <c r="AA154" s="7" t="s">
        <v>43</v>
      </c>
      <c r="AB154" s="7" t="s">
        <v>321</v>
      </c>
      <c r="AC154" s="7" t="s">
        <v>45</v>
      </c>
      <c r="AD154" s="7" t="s">
        <v>46</v>
      </c>
      <c r="AE154" s="7" t="s">
        <v>47</v>
      </c>
      <c r="AF154" s="7" t="s">
        <v>556</v>
      </c>
      <c r="AG154" s="7" t="s">
        <v>427</v>
      </c>
      <c r="AH154" s="7">
        <v>9</v>
      </c>
      <c r="AI154" s="7" t="s">
        <v>63</v>
      </c>
      <c r="AJ154" s="7" t="s">
        <v>64</v>
      </c>
      <c r="AK154" s="7" t="str">
        <f t="shared" si="11"/>
        <v>High</v>
      </c>
      <c r="AL154" s="7" t="s">
        <v>557</v>
      </c>
      <c r="AM154" s="7">
        <v>3</v>
      </c>
      <c r="AN154" s="7">
        <v>0</v>
      </c>
      <c r="AO154" s="7" t="s">
        <v>53</v>
      </c>
      <c r="AP154" s="7">
        <v>0</v>
      </c>
      <c r="AQ154" s="7">
        <v>10</v>
      </c>
    </row>
    <row r="155" spans="2:43" ht="15" x14ac:dyDescent="0.25">
      <c r="B155" s="7" t="str">
        <f t="shared" si="8"/>
        <v>Yes</v>
      </c>
      <c r="C155" s="9" t="s">
        <v>558</v>
      </c>
      <c r="D155" s="9">
        <v>10166</v>
      </c>
      <c r="E155" s="9">
        <v>1</v>
      </c>
      <c r="F155" s="9" t="str">
        <f>IF(HRDataset_v14[[#This Row],[MarriedID]]=0,"Not married","Married")</f>
        <v>Married</v>
      </c>
      <c r="G155" s="9">
        <v>1</v>
      </c>
      <c r="H155" s="9">
        <v>0</v>
      </c>
      <c r="I155" s="9" t="str">
        <f>IF(HRDataset_v14[[#This Row],[GenderID]]=0,"Female","Male")</f>
        <v>Female</v>
      </c>
      <c r="J155" s="9">
        <v>5</v>
      </c>
      <c r="K155" s="9">
        <v>5</v>
      </c>
      <c r="L155" s="9">
        <v>3</v>
      </c>
      <c r="M155" s="9">
        <v>0</v>
      </c>
      <c r="N155" s="9">
        <v>54005</v>
      </c>
      <c r="O155" s="9">
        <v>1</v>
      </c>
      <c r="P155" s="9">
        <v>19</v>
      </c>
      <c r="Q155" s="9" t="s">
        <v>37</v>
      </c>
      <c r="R155" s="9" t="s">
        <v>38</v>
      </c>
      <c r="S155" s="9">
        <v>2170</v>
      </c>
      <c r="T155" s="10">
        <v>27006</v>
      </c>
      <c r="U155" s="7">
        <f t="shared" ca="1" si="9"/>
        <v>51</v>
      </c>
      <c r="V155" s="9" t="s">
        <v>69</v>
      </c>
      <c r="W155" s="7" t="str">
        <f t="shared" ca="1" si="10"/>
        <v>50-59</v>
      </c>
      <c r="X155" s="9" t="s">
        <v>56</v>
      </c>
      <c r="Y155" s="9" t="s">
        <v>41</v>
      </c>
      <c r="Z155" s="9" t="s">
        <v>42</v>
      </c>
      <c r="AA155" s="9" t="s">
        <v>43</v>
      </c>
      <c r="AB155" s="9" t="s">
        <v>285</v>
      </c>
      <c r="AC155" s="9" t="s">
        <v>559</v>
      </c>
      <c r="AD155" s="9" t="s">
        <v>340</v>
      </c>
      <c r="AE155" s="9" t="s">
        <v>60</v>
      </c>
      <c r="AF155" s="9" t="s">
        <v>48</v>
      </c>
      <c r="AG155" s="9" t="s">
        <v>85</v>
      </c>
      <c r="AH155" s="9">
        <v>39</v>
      </c>
      <c r="AI155" s="9" t="s">
        <v>86</v>
      </c>
      <c r="AJ155" s="9" t="s">
        <v>64</v>
      </c>
      <c r="AK155" s="7" t="str">
        <f t="shared" si="11"/>
        <v>High</v>
      </c>
      <c r="AL155" s="9" t="s">
        <v>504</v>
      </c>
      <c r="AM155" s="9">
        <v>5</v>
      </c>
      <c r="AN155" s="9">
        <v>0</v>
      </c>
      <c r="AO155" s="9" t="s">
        <v>560</v>
      </c>
      <c r="AP155" s="9">
        <v>0</v>
      </c>
      <c r="AQ155" s="9">
        <v>16</v>
      </c>
    </row>
    <row r="156" spans="2:43" ht="15" x14ac:dyDescent="0.25">
      <c r="B156" s="7" t="str">
        <f t="shared" si="8"/>
        <v>Yes</v>
      </c>
      <c r="C156" s="7" t="s">
        <v>561</v>
      </c>
      <c r="D156" s="7">
        <v>10170</v>
      </c>
      <c r="E156" s="7">
        <v>1</v>
      </c>
      <c r="F156" s="7" t="str">
        <f>IF(HRDataset_v14[[#This Row],[MarriedID]]=0,"Not married","Married")</f>
        <v>Married</v>
      </c>
      <c r="G156" s="7">
        <v>1</v>
      </c>
      <c r="H156" s="7">
        <v>0</v>
      </c>
      <c r="I156" s="7" t="str">
        <f>IF(HRDataset_v14[[#This Row],[GenderID]]=0,"Female","Male")</f>
        <v>Female</v>
      </c>
      <c r="J156" s="7">
        <v>5</v>
      </c>
      <c r="K156" s="7">
        <v>5</v>
      </c>
      <c r="L156" s="7">
        <v>3</v>
      </c>
      <c r="M156" s="7">
        <v>0</v>
      </c>
      <c r="N156" s="7">
        <v>45433</v>
      </c>
      <c r="O156" s="7">
        <v>1</v>
      </c>
      <c r="P156" s="7">
        <v>19</v>
      </c>
      <c r="Q156" s="7" t="s">
        <v>37</v>
      </c>
      <c r="R156" s="7" t="s">
        <v>38</v>
      </c>
      <c r="S156" s="7">
        <v>2127</v>
      </c>
      <c r="T156" s="8">
        <v>25849</v>
      </c>
      <c r="U156" s="7">
        <f t="shared" ca="1" si="9"/>
        <v>54</v>
      </c>
      <c r="V156" s="7" t="s">
        <v>69</v>
      </c>
      <c r="W156" s="7" t="str">
        <f t="shared" ca="1" si="10"/>
        <v>50-59</v>
      </c>
      <c r="X156" s="7" t="s">
        <v>56</v>
      </c>
      <c r="Y156" s="7" t="s">
        <v>41</v>
      </c>
      <c r="Z156" s="7" t="s">
        <v>42</v>
      </c>
      <c r="AA156" s="7" t="s">
        <v>43</v>
      </c>
      <c r="AB156" s="7" t="s">
        <v>285</v>
      </c>
      <c r="AC156" s="7" t="s">
        <v>562</v>
      </c>
      <c r="AD156" s="7" t="s">
        <v>340</v>
      </c>
      <c r="AE156" s="7" t="s">
        <v>60</v>
      </c>
      <c r="AF156" s="7" t="s">
        <v>48</v>
      </c>
      <c r="AG156" s="7" t="s">
        <v>91</v>
      </c>
      <c r="AH156" s="7">
        <v>11</v>
      </c>
      <c r="AI156" s="7" t="s">
        <v>86</v>
      </c>
      <c r="AJ156" s="7" t="s">
        <v>64</v>
      </c>
      <c r="AK156" s="7" t="str">
        <f t="shared" si="11"/>
        <v>High</v>
      </c>
      <c r="AL156" s="7" t="s">
        <v>563</v>
      </c>
      <c r="AM156" s="7">
        <v>4</v>
      </c>
      <c r="AN156" s="7">
        <v>0</v>
      </c>
      <c r="AO156" s="7" t="s">
        <v>501</v>
      </c>
      <c r="AP156" s="7">
        <v>0</v>
      </c>
      <c r="AQ156" s="7">
        <v>6</v>
      </c>
    </row>
    <row r="157" spans="2:43" ht="15" x14ac:dyDescent="0.25">
      <c r="B157" s="7" t="str">
        <f t="shared" si="8"/>
        <v>No</v>
      </c>
      <c r="C157" s="9" t="s">
        <v>564</v>
      </c>
      <c r="D157" s="9">
        <v>10208</v>
      </c>
      <c r="E157" s="9">
        <v>0</v>
      </c>
      <c r="F157" s="9" t="str">
        <f>IF(HRDataset_v14[[#This Row],[MarriedID]]=0,"Not married","Married")</f>
        <v>Not married</v>
      </c>
      <c r="G157" s="9">
        <v>0</v>
      </c>
      <c r="H157" s="9">
        <v>1</v>
      </c>
      <c r="I157" s="9" t="str">
        <f>IF(HRDataset_v14[[#This Row],[GenderID]]=0,"Female","Male")</f>
        <v>Male</v>
      </c>
      <c r="J157" s="9">
        <v>1</v>
      </c>
      <c r="K157" s="9">
        <v>5</v>
      </c>
      <c r="L157" s="9">
        <v>3</v>
      </c>
      <c r="M157" s="9">
        <v>0</v>
      </c>
      <c r="N157" s="9">
        <v>46654</v>
      </c>
      <c r="O157" s="9">
        <v>0</v>
      </c>
      <c r="P157" s="9">
        <v>19</v>
      </c>
      <c r="Q157" s="9" t="s">
        <v>37</v>
      </c>
      <c r="R157" s="9" t="s">
        <v>38</v>
      </c>
      <c r="S157" s="9">
        <v>1721</v>
      </c>
      <c r="T157" s="10">
        <v>28439</v>
      </c>
      <c r="U157" s="7">
        <f t="shared" ca="1" si="9"/>
        <v>47</v>
      </c>
      <c r="V157" s="9" t="s">
        <v>39</v>
      </c>
      <c r="W157" s="7" t="str">
        <f t="shared" ca="1" si="10"/>
        <v>40-49</v>
      </c>
      <c r="X157" s="9" t="s">
        <v>40</v>
      </c>
      <c r="Y157" s="9" t="s">
        <v>41</v>
      </c>
      <c r="Z157" s="9" t="s">
        <v>42</v>
      </c>
      <c r="AA157" s="9" t="s">
        <v>107</v>
      </c>
      <c r="AB157" s="9" t="s">
        <v>185</v>
      </c>
      <c r="AC157" s="9" t="s">
        <v>45</v>
      </c>
      <c r="AD157" s="9" t="s">
        <v>46</v>
      </c>
      <c r="AE157" s="9" t="s">
        <v>47</v>
      </c>
      <c r="AF157" s="9" t="s">
        <v>48</v>
      </c>
      <c r="AG157" s="9" t="s">
        <v>103</v>
      </c>
      <c r="AH157" s="9">
        <v>19</v>
      </c>
      <c r="AI157" s="9" t="s">
        <v>50</v>
      </c>
      <c r="AJ157" s="9" t="s">
        <v>64</v>
      </c>
      <c r="AK157" s="7" t="str">
        <f t="shared" si="11"/>
        <v>High</v>
      </c>
      <c r="AL157" s="9" t="s">
        <v>319</v>
      </c>
      <c r="AM157" s="9">
        <v>3</v>
      </c>
      <c r="AN157" s="9">
        <v>0</v>
      </c>
      <c r="AO157" s="9" t="s">
        <v>565</v>
      </c>
      <c r="AP157" s="9">
        <v>0</v>
      </c>
      <c r="AQ157" s="9">
        <v>3</v>
      </c>
    </row>
    <row r="158" spans="2:43" ht="15" x14ac:dyDescent="0.25">
      <c r="B158" s="7" t="str">
        <f t="shared" si="8"/>
        <v>No</v>
      </c>
      <c r="C158" s="7" t="s">
        <v>566</v>
      </c>
      <c r="D158" s="7">
        <v>10176</v>
      </c>
      <c r="E158" s="7">
        <v>1</v>
      </c>
      <c r="F158" s="7" t="str">
        <f>IF(HRDataset_v14[[#This Row],[MarriedID]]=0,"Not married","Married")</f>
        <v>Married</v>
      </c>
      <c r="G158" s="7">
        <v>1</v>
      </c>
      <c r="H158" s="7">
        <v>1</v>
      </c>
      <c r="I158" s="7" t="str">
        <f>IF(HRDataset_v14[[#This Row],[GenderID]]=0,"Female","Male")</f>
        <v>Male</v>
      </c>
      <c r="J158" s="7">
        <v>1</v>
      </c>
      <c r="K158" s="7">
        <v>5</v>
      </c>
      <c r="L158" s="7">
        <v>3</v>
      </c>
      <c r="M158" s="7">
        <v>0</v>
      </c>
      <c r="N158" s="7">
        <v>63973</v>
      </c>
      <c r="O158" s="7">
        <v>0</v>
      </c>
      <c r="P158" s="7">
        <v>19</v>
      </c>
      <c r="Q158" s="7" t="s">
        <v>37</v>
      </c>
      <c r="R158" s="7" t="s">
        <v>38</v>
      </c>
      <c r="S158" s="7">
        <v>1801</v>
      </c>
      <c r="T158" s="8">
        <v>29253</v>
      </c>
      <c r="U158" s="7">
        <f t="shared" ca="1" si="9"/>
        <v>44</v>
      </c>
      <c r="V158" s="7" t="s">
        <v>39</v>
      </c>
      <c r="W158" s="7" t="str">
        <f t="shared" ca="1" si="10"/>
        <v>40-49</v>
      </c>
      <c r="X158" s="7" t="s">
        <v>56</v>
      </c>
      <c r="Y158" s="7" t="s">
        <v>41</v>
      </c>
      <c r="Z158" s="7" t="s">
        <v>42</v>
      </c>
      <c r="AA158" s="7" t="s">
        <v>165</v>
      </c>
      <c r="AB158" s="7" t="s">
        <v>120</v>
      </c>
      <c r="AC158" s="7" t="s">
        <v>45</v>
      </c>
      <c r="AD158" s="7" t="s">
        <v>46</v>
      </c>
      <c r="AE158" s="7" t="s">
        <v>47</v>
      </c>
      <c r="AF158" s="7" t="s">
        <v>48</v>
      </c>
      <c r="AG158" s="7" t="s">
        <v>109</v>
      </c>
      <c r="AH158" s="7">
        <v>12</v>
      </c>
      <c r="AI158" s="7" t="s">
        <v>63</v>
      </c>
      <c r="AJ158" s="7" t="s">
        <v>64</v>
      </c>
      <c r="AK158" s="7" t="str">
        <f t="shared" si="11"/>
        <v>High</v>
      </c>
      <c r="AL158" s="7" t="s">
        <v>567</v>
      </c>
      <c r="AM158" s="7">
        <v>3</v>
      </c>
      <c r="AN158" s="7">
        <v>0</v>
      </c>
      <c r="AO158" s="7" t="s">
        <v>217</v>
      </c>
      <c r="AP158" s="7">
        <v>0</v>
      </c>
      <c r="AQ158" s="7">
        <v>17</v>
      </c>
    </row>
    <row r="159" spans="2:43" ht="15" x14ac:dyDescent="0.25">
      <c r="B159" s="7" t="str">
        <f t="shared" si="8"/>
        <v>No</v>
      </c>
      <c r="C159" s="9" t="s">
        <v>568</v>
      </c>
      <c r="D159" s="9">
        <v>10165</v>
      </c>
      <c r="E159" s="9">
        <v>0</v>
      </c>
      <c r="F159" s="9" t="str">
        <f>IF(HRDataset_v14[[#This Row],[MarriedID]]=0,"Not married","Married")</f>
        <v>Not married</v>
      </c>
      <c r="G159" s="9">
        <v>0</v>
      </c>
      <c r="H159" s="9">
        <v>1</v>
      </c>
      <c r="I159" s="9" t="str">
        <f>IF(HRDataset_v14[[#This Row],[GenderID]]=0,"Female","Male")</f>
        <v>Male</v>
      </c>
      <c r="J159" s="9">
        <v>1</v>
      </c>
      <c r="K159" s="9">
        <v>6</v>
      </c>
      <c r="L159" s="9">
        <v>3</v>
      </c>
      <c r="M159" s="9">
        <v>1</v>
      </c>
      <c r="N159" s="9">
        <v>71339</v>
      </c>
      <c r="O159" s="9">
        <v>0</v>
      </c>
      <c r="P159" s="9">
        <v>3</v>
      </c>
      <c r="Q159" s="9" t="s">
        <v>219</v>
      </c>
      <c r="R159" s="9" t="s">
        <v>569</v>
      </c>
      <c r="S159" s="9">
        <v>10171</v>
      </c>
      <c r="T159" s="10">
        <v>25258</v>
      </c>
      <c r="U159" s="7">
        <f t="shared" ca="1" si="9"/>
        <v>55</v>
      </c>
      <c r="V159" s="9" t="s">
        <v>39</v>
      </c>
      <c r="W159" s="7" t="str">
        <f t="shared" ca="1" si="10"/>
        <v>50-59</v>
      </c>
      <c r="X159" s="9" t="s">
        <v>40</v>
      </c>
      <c r="Y159" s="9" t="s">
        <v>41</v>
      </c>
      <c r="Z159" s="9" t="s">
        <v>119</v>
      </c>
      <c r="AA159" s="9" t="s">
        <v>107</v>
      </c>
      <c r="AB159" s="9" t="s">
        <v>570</v>
      </c>
      <c r="AC159" s="9" t="s">
        <v>45</v>
      </c>
      <c r="AD159" s="9" t="s">
        <v>46</v>
      </c>
      <c r="AE159" s="9" t="s">
        <v>47</v>
      </c>
      <c r="AF159" s="9" t="s">
        <v>223</v>
      </c>
      <c r="AG159" s="9" t="s">
        <v>224</v>
      </c>
      <c r="AH159" s="9">
        <v>17</v>
      </c>
      <c r="AI159" s="9" t="s">
        <v>110</v>
      </c>
      <c r="AJ159" s="9" t="s">
        <v>64</v>
      </c>
      <c r="AK159" s="7" t="str">
        <f t="shared" si="11"/>
        <v>High</v>
      </c>
      <c r="AL159" s="9" t="s">
        <v>571</v>
      </c>
      <c r="AM159" s="9">
        <v>5</v>
      </c>
      <c r="AN159" s="9">
        <v>0</v>
      </c>
      <c r="AO159" s="9" t="s">
        <v>53</v>
      </c>
      <c r="AP159" s="9">
        <v>0</v>
      </c>
      <c r="AQ159" s="9">
        <v>20</v>
      </c>
    </row>
    <row r="160" spans="2:43" ht="15" x14ac:dyDescent="0.25">
      <c r="B160" s="7" t="str">
        <f t="shared" si="8"/>
        <v>No</v>
      </c>
      <c r="C160" s="7" t="s">
        <v>572</v>
      </c>
      <c r="D160" s="7">
        <v>10113</v>
      </c>
      <c r="E160" s="7">
        <v>1</v>
      </c>
      <c r="F160" s="7" t="str">
        <f>IF(HRDataset_v14[[#This Row],[MarriedID]]=0,"Not married","Married")</f>
        <v>Married</v>
      </c>
      <c r="G160" s="7">
        <v>1</v>
      </c>
      <c r="H160" s="7">
        <v>1</v>
      </c>
      <c r="I160" s="7" t="str">
        <f>IF(HRDataset_v14[[#This Row],[GenderID]]=0,"Female","Male")</f>
        <v>Male</v>
      </c>
      <c r="J160" s="7">
        <v>3</v>
      </c>
      <c r="K160" s="7">
        <v>3</v>
      </c>
      <c r="L160" s="7">
        <v>3</v>
      </c>
      <c r="M160" s="7">
        <v>0</v>
      </c>
      <c r="N160" s="7">
        <v>93206</v>
      </c>
      <c r="O160" s="7">
        <v>0</v>
      </c>
      <c r="P160" s="7">
        <v>28</v>
      </c>
      <c r="Q160" s="7" t="s">
        <v>311</v>
      </c>
      <c r="R160" s="7" t="s">
        <v>38</v>
      </c>
      <c r="S160" s="7">
        <v>2169</v>
      </c>
      <c r="T160" s="8">
        <v>31525</v>
      </c>
      <c r="U160" s="7">
        <f t="shared" ca="1" si="9"/>
        <v>38</v>
      </c>
      <c r="V160" s="7" t="s">
        <v>39</v>
      </c>
      <c r="W160" s="7" t="str">
        <f t="shared" ca="1" si="10"/>
        <v>30-39</v>
      </c>
      <c r="X160" s="7" t="s">
        <v>56</v>
      </c>
      <c r="Y160" s="7" t="s">
        <v>41</v>
      </c>
      <c r="Z160" s="7" t="s">
        <v>42</v>
      </c>
      <c r="AA160" s="7" t="s">
        <v>43</v>
      </c>
      <c r="AB160" s="7" t="s">
        <v>95</v>
      </c>
      <c r="AC160" s="7" t="s">
        <v>45</v>
      </c>
      <c r="AD160" s="7" t="s">
        <v>46</v>
      </c>
      <c r="AE160" s="7" t="s">
        <v>47</v>
      </c>
      <c r="AF160" s="7" t="s">
        <v>61</v>
      </c>
      <c r="AG160" s="7" t="s">
        <v>116</v>
      </c>
      <c r="AH160" s="7">
        <v>7</v>
      </c>
      <c r="AI160" s="7" t="s">
        <v>104</v>
      </c>
      <c r="AJ160" s="7" t="s">
        <v>64</v>
      </c>
      <c r="AK160" s="7" t="str">
        <f t="shared" si="11"/>
        <v>High</v>
      </c>
      <c r="AL160" s="7" t="s">
        <v>111</v>
      </c>
      <c r="AM160" s="7">
        <v>5</v>
      </c>
      <c r="AN160" s="7">
        <v>6</v>
      </c>
      <c r="AO160" s="7" t="s">
        <v>92</v>
      </c>
      <c r="AP160" s="7">
        <v>0</v>
      </c>
      <c r="AQ160" s="7">
        <v>7</v>
      </c>
    </row>
    <row r="161" spans="2:43" ht="15" x14ac:dyDescent="0.25">
      <c r="B161" s="7" t="str">
        <f t="shared" si="8"/>
        <v>Yes</v>
      </c>
      <c r="C161" s="9" t="s">
        <v>573</v>
      </c>
      <c r="D161" s="9">
        <v>10092</v>
      </c>
      <c r="E161" s="9">
        <v>1</v>
      </c>
      <c r="F161" s="9" t="str">
        <f>IF(HRDataset_v14[[#This Row],[MarriedID]]=0,"Not married","Married")</f>
        <v>Married</v>
      </c>
      <c r="G161" s="9">
        <v>1</v>
      </c>
      <c r="H161" s="9">
        <v>1</v>
      </c>
      <c r="I161" s="9" t="str">
        <f>IF(HRDataset_v14[[#This Row],[GenderID]]=0,"Female","Male")</f>
        <v>Male</v>
      </c>
      <c r="J161" s="9">
        <v>4</v>
      </c>
      <c r="K161" s="9">
        <v>5</v>
      </c>
      <c r="L161" s="9">
        <v>3</v>
      </c>
      <c r="M161" s="9">
        <v>0</v>
      </c>
      <c r="N161" s="9">
        <v>82758</v>
      </c>
      <c r="O161" s="9">
        <v>1</v>
      </c>
      <c r="P161" s="9">
        <v>18</v>
      </c>
      <c r="Q161" s="9" t="s">
        <v>196</v>
      </c>
      <c r="R161" s="9" t="s">
        <v>38</v>
      </c>
      <c r="S161" s="9">
        <v>1890</v>
      </c>
      <c r="T161" s="10">
        <v>26481</v>
      </c>
      <c r="U161" s="7">
        <f t="shared" ca="1" si="9"/>
        <v>52</v>
      </c>
      <c r="V161" s="9" t="s">
        <v>39</v>
      </c>
      <c r="W161" s="7" t="str">
        <f t="shared" ca="1" si="10"/>
        <v>50-59</v>
      </c>
      <c r="X161" s="9" t="s">
        <v>56</v>
      </c>
      <c r="Y161" s="9" t="s">
        <v>41</v>
      </c>
      <c r="Z161" s="9" t="s">
        <v>42</v>
      </c>
      <c r="AA161" s="9" t="s">
        <v>43</v>
      </c>
      <c r="AB161" s="9" t="s">
        <v>120</v>
      </c>
      <c r="AC161" s="9" t="s">
        <v>574</v>
      </c>
      <c r="AD161" s="9" t="s">
        <v>147</v>
      </c>
      <c r="AE161" s="9" t="s">
        <v>148</v>
      </c>
      <c r="AF161" s="9" t="s">
        <v>48</v>
      </c>
      <c r="AG161" s="9" t="s">
        <v>199</v>
      </c>
      <c r="AH161" s="9">
        <v>2</v>
      </c>
      <c r="AI161" s="9" t="s">
        <v>104</v>
      </c>
      <c r="AJ161" s="9" t="s">
        <v>64</v>
      </c>
      <c r="AK161" s="7" t="str">
        <f t="shared" si="11"/>
        <v>High</v>
      </c>
      <c r="AL161" s="9" t="s">
        <v>575</v>
      </c>
      <c r="AM161" s="9">
        <v>4</v>
      </c>
      <c r="AN161" s="9">
        <v>0</v>
      </c>
      <c r="AO161" s="9" t="s">
        <v>576</v>
      </c>
      <c r="AP161" s="9">
        <v>0</v>
      </c>
      <c r="AQ161" s="9">
        <v>9</v>
      </c>
    </row>
    <row r="162" spans="2:43" ht="15" x14ac:dyDescent="0.25">
      <c r="B162" s="7" t="str">
        <f t="shared" si="8"/>
        <v>Yes</v>
      </c>
      <c r="C162" s="7" t="s">
        <v>577</v>
      </c>
      <c r="D162" s="7">
        <v>10106</v>
      </c>
      <c r="E162" s="7">
        <v>0</v>
      </c>
      <c r="F162" s="7" t="str">
        <f>IF(HRDataset_v14[[#This Row],[MarriedID]]=0,"Not married","Married")</f>
        <v>Not married</v>
      </c>
      <c r="G162" s="7">
        <v>2</v>
      </c>
      <c r="H162" s="7">
        <v>0</v>
      </c>
      <c r="I162" s="7" t="str">
        <f>IF(HRDataset_v14[[#This Row],[GenderID]]=0,"Female","Male")</f>
        <v>Female</v>
      </c>
      <c r="J162" s="7">
        <v>5</v>
      </c>
      <c r="K162" s="7">
        <v>5</v>
      </c>
      <c r="L162" s="7">
        <v>3</v>
      </c>
      <c r="M162" s="7">
        <v>0</v>
      </c>
      <c r="N162" s="7">
        <v>66074</v>
      </c>
      <c r="O162" s="7">
        <v>1</v>
      </c>
      <c r="P162" s="7">
        <v>20</v>
      </c>
      <c r="Q162" s="7" t="s">
        <v>68</v>
      </c>
      <c r="R162" s="7" t="s">
        <v>38</v>
      </c>
      <c r="S162" s="7">
        <v>2090</v>
      </c>
      <c r="T162" s="8">
        <v>29061</v>
      </c>
      <c r="U162" s="7">
        <f t="shared" ca="1" si="9"/>
        <v>45</v>
      </c>
      <c r="V162" s="7" t="s">
        <v>69</v>
      </c>
      <c r="W162" s="7" t="str">
        <f t="shared" ca="1" si="10"/>
        <v>40-49</v>
      </c>
      <c r="X162" s="7" t="s">
        <v>81</v>
      </c>
      <c r="Y162" s="7" t="s">
        <v>41</v>
      </c>
      <c r="Z162" s="7" t="s">
        <v>42</v>
      </c>
      <c r="AA162" s="7" t="s">
        <v>165</v>
      </c>
      <c r="AB162" s="7" t="s">
        <v>281</v>
      </c>
      <c r="AC162" s="7" t="s">
        <v>243</v>
      </c>
      <c r="AD162" s="7" t="s">
        <v>122</v>
      </c>
      <c r="AE162" s="7" t="s">
        <v>60</v>
      </c>
      <c r="AF162" s="7" t="s">
        <v>48</v>
      </c>
      <c r="AG162" s="7" t="s">
        <v>123</v>
      </c>
      <c r="AH162" s="7">
        <v>14</v>
      </c>
      <c r="AI162" s="7" t="s">
        <v>63</v>
      </c>
      <c r="AJ162" s="7" t="s">
        <v>64</v>
      </c>
      <c r="AK162" s="7" t="str">
        <f t="shared" si="11"/>
        <v>High</v>
      </c>
      <c r="AL162" s="7" t="s">
        <v>373</v>
      </c>
      <c r="AM162" s="7">
        <v>3</v>
      </c>
      <c r="AN162" s="7">
        <v>0</v>
      </c>
      <c r="AO162" s="7" t="s">
        <v>201</v>
      </c>
      <c r="AP162" s="7">
        <v>0</v>
      </c>
      <c r="AQ162" s="7">
        <v>20</v>
      </c>
    </row>
    <row r="163" spans="2:43" ht="15" x14ac:dyDescent="0.25">
      <c r="B163" s="7" t="str">
        <f t="shared" si="8"/>
        <v>No</v>
      </c>
      <c r="C163" s="9" t="s">
        <v>578</v>
      </c>
      <c r="D163" s="9">
        <v>10052</v>
      </c>
      <c r="E163" s="9">
        <v>1</v>
      </c>
      <c r="F163" s="9" t="str">
        <f>IF(HRDataset_v14[[#This Row],[MarriedID]]=0,"Not married","Married")</f>
        <v>Married</v>
      </c>
      <c r="G163" s="9">
        <v>1</v>
      </c>
      <c r="H163" s="9">
        <v>1</v>
      </c>
      <c r="I163" s="9" t="str">
        <f>IF(HRDataset_v14[[#This Row],[GenderID]]=0,"Female","Male")</f>
        <v>Male</v>
      </c>
      <c r="J163" s="9">
        <v>1</v>
      </c>
      <c r="K163" s="9">
        <v>5</v>
      </c>
      <c r="L163" s="9">
        <v>3</v>
      </c>
      <c r="M163" s="9">
        <v>0</v>
      </c>
      <c r="N163" s="9">
        <v>46120</v>
      </c>
      <c r="O163" s="9">
        <v>0</v>
      </c>
      <c r="P163" s="9">
        <v>19</v>
      </c>
      <c r="Q163" s="9" t="s">
        <v>37</v>
      </c>
      <c r="R163" s="9" t="s">
        <v>38</v>
      </c>
      <c r="S163" s="9">
        <v>2048</v>
      </c>
      <c r="T163" s="10">
        <v>31755</v>
      </c>
      <c r="U163" s="7">
        <f t="shared" ca="1" si="9"/>
        <v>38</v>
      </c>
      <c r="V163" s="9" t="s">
        <v>39</v>
      </c>
      <c r="W163" s="7" t="str">
        <f t="shared" ca="1" si="10"/>
        <v>30-39</v>
      </c>
      <c r="X163" s="9" t="s">
        <v>56</v>
      </c>
      <c r="Y163" s="9" t="s">
        <v>41</v>
      </c>
      <c r="Z163" s="9" t="s">
        <v>42</v>
      </c>
      <c r="AA163" s="9" t="s">
        <v>43</v>
      </c>
      <c r="AB163" s="9" t="s">
        <v>579</v>
      </c>
      <c r="AC163" s="9" t="s">
        <v>45</v>
      </c>
      <c r="AD163" s="9" t="s">
        <v>46</v>
      </c>
      <c r="AE163" s="9" t="s">
        <v>47</v>
      </c>
      <c r="AF163" s="9" t="s">
        <v>48</v>
      </c>
      <c r="AG163" s="9" t="s">
        <v>123</v>
      </c>
      <c r="AH163" s="9">
        <v>14</v>
      </c>
      <c r="AI163" s="9" t="s">
        <v>50</v>
      </c>
      <c r="AJ163" s="9" t="s">
        <v>64</v>
      </c>
      <c r="AK163" s="7" t="str">
        <f t="shared" si="11"/>
        <v>High</v>
      </c>
      <c r="AL163" s="9" t="s">
        <v>87</v>
      </c>
      <c r="AM163" s="9">
        <v>5</v>
      </c>
      <c r="AN163" s="9">
        <v>0</v>
      </c>
      <c r="AO163" s="9" t="s">
        <v>302</v>
      </c>
      <c r="AP163" s="9">
        <v>0</v>
      </c>
      <c r="AQ163" s="9">
        <v>13</v>
      </c>
    </row>
    <row r="164" spans="2:43" ht="15" x14ac:dyDescent="0.25">
      <c r="B164" s="7" t="str">
        <f t="shared" si="8"/>
        <v>No</v>
      </c>
      <c r="C164" s="7" t="s">
        <v>580</v>
      </c>
      <c r="D164" s="7">
        <v>10038</v>
      </c>
      <c r="E164" s="7">
        <v>0</v>
      </c>
      <c r="F164" s="7" t="str">
        <f>IF(HRDataset_v14[[#This Row],[MarriedID]]=0,"Not married","Married")</f>
        <v>Not married</v>
      </c>
      <c r="G164" s="7">
        <v>2</v>
      </c>
      <c r="H164" s="7">
        <v>1</v>
      </c>
      <c r="I164" s="7" t="str">
        <f>IF(HRDataset_v14[[#This Row],[GenderID]]=0,"Female","Male")</f>
        <v>Male</v>
      </c>
      <c r="J164" s="7">
        <v>1</v>
      </c>
      <c r="K164" s="7">
        <v>1</v>
      </c>
      <c r="L164" s="7">
        <v>3</v>
      </c>
      <c r="M164" s="7">
        <v>0</v>
      </c>
      <c r="N164" s="7">
        <v>64520</v>
      </c>
      <c r="O164" s="7">
        <v>0</v>
      </c>
      <c r="P164" s="7">
        <v>1</v>
      </c>
      <c r="Q164" s="7" t="s">
        <v>207</v>
      </c>
      <c r="R164" s="7" t="s">
        <v>38</v>
      </c>
      <c r="S164" s="7">
        <v>1460</v>
      </c>
      <c r="T164" s="8">
        <v>30798</v>
      </c>
      <c r="U164" s="7">
        <f t="shared" ca="1" si="9"/>
        <v>40</v>
      </c>
      <c r="V164" s="7" t="s">
        <v>39</v>
      </c>
      <c r="W164" s="7" t="str">
        <f t="shared" ca="1" si="10"/>
        <v>40-49</v>
      </c>
      <c r="X164" s="7" t="s">
        <v>81</v>
      </c>
      <c r="Y164" s="7" t="s">
        <v>41</v>
      </c>
      <c r="Z164" s="7" t="s">
        <v>42</v>
      </c>
      <c r="AA164" s="7" t="s">
        <v>107</v>
      </c>
      <c r="AB164" s="7" t="s">
        <v>535</v>
      </c>
      <c r="AC164" s="7" t="s">
        <v>45</v>
      </c>
      <c r="AD164" s="7" t="s">
        <v>46</v>
      </c>
      <c r="AE164" s="7" t="s">
        <v>47</v>
      </c>
      <c r="AF164" s="7" t="s">
        <v>193</v>
      </c>
      <c r="AG164" s="7" t="s">
        <v>194</v>
      </c>
      <c r="AH164" s="7">
        <v>1</v>
      </c>
      <c r="AI164" s="7" t="s">
        <v>353</v>
      </c>
      <c r="AJ164" s="7" t="s">
        <v>64</v>
      </c>
      <c r="AK164" s="7" t="str">
        <f t="shared" si="11"/>
        <v>High</v>
      </c>
      <c r="AL164" s="7" t="s">
        <v>87</v>
      </c>
      <c r="AM164" s="7">
        <v>4</v>
      </c>
      <c r="AN164" s="7">
        <v>4</v>
      </c>
      <c r="AO164" s="7" t="s">
        <v>53</v>
      </c>
      <c r="AP164" s="7">
        <v>0</v>
      </c>
      <c r="AQ164" s="7">
        <v>3</v>
      </c>
    </row>
    <row r="165" spans="2:43" ht="15" x14ac:dyDescent="0.25">
      <c r="B165" s="7" t="str">
        <f t="shared" si="8"/>
        <v>Yes</v>
      </c>
      <c r="C165" s="9" t="s">
        <v>581</v>
      </c>
      <c r="D165" s="9">
        <v>10249</v>
      </c>
      <c r="E165" s="9">
        <v>1</v>
      </c>
      <c r="F165" s="9" t="str">
        <f>IF(HRDataset_v14[[#This Row],[MarriedID]]=0,"Not married","Married")</f>
        <v>Married</v>
      </c>
      <c r="G165" s="9">
        <v>1</v>
      </c>
      <c r="H165" s="9">
        <v>1</v>
      </c>
      <c r="I165" s="9" t="str">
        <f>IF(HRDataset_v14[[#This Row],[GenderID]]=0,"Female","Male")</f>
        <v>Male</v>
      </c>
      <c r="J165" s="9">
        <v>5</v>
      </c>
      <c r="K165" s="9">
        <v>5</v>
      </c>
      <c r="L165" s="9">
        <v>3</v>
      </c>
      <c r="M165" s="9">
        <v>0</v>
      </c>
      <c r="N165" s="9">
        <v>61962</v>
      </c>
      <c r="O165" s="9">
        <v>1</v>
      </c>
      <c r="P165" s="9">
        <v>20</v>
      </c>
      <c r="Q165" s="9" t="s">
        <v>68</v>
      </c>
      <c r="R165" s="9" t="s">
        <v>38</v>
      </c>
      <c r="S165" s="9">
        <v>2126</v>
      </c>
      <c r="T165" s="10">
        <v>30811</v>
      </c>
      <c r="U165" s="7">
        <f t="shared" ca="1" si="9"/>
        <v>40</v>
      </c>
      <c r="V165" s="9" t="s">
        <v>39</v>
      </c>
      <c r="W165" s="7" t="str">
        <f t="shared" ca="1" si="10"/>
        <v>40-49</v>
      </c>
      <c r="X165" s="9" t="s">
        <v>56</v>
      </c>
      <c r="Y165" s="9" t="s">
        <v>41</v>
      </c>
      <c r="Z165" s="9" t="s">
        <v>42</v>
      </c>
      <c r="AA165" s="9" t="s">
        <v>43</v>
      </c>
      <c r="AB165" s="9" t="s">
        <v>127</v>
      </c>
      <c r="AC165" s="9" t="s">
        <v>582</v>
      </c>
      <c r="AD165" s="9" t="s">
        <v>340</v>
      </c>
      <c r="AE165" s="9" t="s">
        <v>60</v>
      </c>
      <c r="AF165" s="9" t="s">
        <v>48</v>
      </c>
      <c r="AG165" s="9" t="s">
        <v>72</v>
      </c>
      <c r="AH165" s="9">
        <v>20</v>
      </c>
      <c r="AI165" s="9" t="s">
        <v>86</v>
      </c>
      <c r="AJ165" s="9" t="s">
        <v>64</v>
      </c>
      <c r="AK165" s="7" t="str">
        <f t="shared" si="11"/>
        <v>High</v>
      </c>
      <c r="AL165" s="9" t="s">
        <v>583</v>
      </c>
      <c r="AM165" s="9">
        <v>3</v>
      </c>
      <c r="AN165" s="9">
        <v>0</v>
      </c>
      <c r="AO165" s="9" t="s">
        <v>584</v>
      </c>
      <c r="AP165" s="9">
        <v>0</v>
      </c>
      <c r="AQ165" s="9">
        <v>20</v>
      </c>
    </row>
    <row r="166" spans="2:43" ht="15" x14ac:dyDescent="0.25">
      <c r="B166" s="7" t="str">
        <f t="shared" si="8"/>
        <v>No</v>
      </c>
      <c r="C166" s="7" t="s">
        <v>585</v>
      </c>
      <c r="D166" s="7">
        <v>10232</v>
      </c>
      <c r="E166" s="7">
        <v>0</v>
      </c>
      <c r="F166" s="7" t="str">
        <f>IF(HRDataset_v14[[#This Row],[MarriedID]]=0,"Not married","Married")</f>
        <v>Not married</v>
      </c>
      <c r="G166" s="7">
        <v>0</v>
      </c>
      <c r="H166" s="7">
        <v>0</v>
      </c>
      <c r="I166" s="7" t="str">
        <f>IF(HRDataset_v14[[#This Row],[GenderID]]=0,"Female","Male")</f>
        <v>Female</v>
      </c>
      <c r="J166" s="7">
        <v>1</v>
      </c>
      <c r="K166" s="7">
        <v>3</v>
      </c>
      <c r="L166" s="7">
        <v>3</v>
      </c>
      <c r="M166" s="7">
        <v>0</v>
      </c>
      <c r="N166" s="7">
        <v>81584</v>
      </c>
      <c r="O166" s="7">
        <v>0</v>
      </c>
      <c r="P166" s="7">
        <v>22</v>
      </c>
      <c r="Q166" s="7" t="s">
        <v>586</v>
      </c>
      <c r="R166" s="7" t="s">
        <v>38</v>
      </c>
      <c r="S166" s="7">
        <v>1886</v>
      </c>
      <c r="T166" s="8">
        <v>31942</v>
      </c>
      <c r="U166" s="7">
        <f t="shared" ca="1" si="9"/>
        <v>37</v>
      </c>
      <c r="V166" s="7" t="s">
        <v>69</v>
      </c>
      <c r="W166" s="7" t="str">
        <f t="shared" ca="1" si="10"/>
        <v>30-39</v>
      </c>
      <c r="X166" s="7" t="s">
        <v>40</v>
      </c>
      <c r="Y166" s="7" t="s">
        <v>41</v>
      </c>
      <c r="Z166" s="7" t="s">
        <v>42</v>
      </c>
      <c r="AA166" s="7" t="s">
        <v>165</v>
      </c>
      <c r="AB166" s="7" t="s">
        <v>587</v>
      </c>
      <c r="AC166" s="7" t="s">
        <v>45</v>
      </c>
      <c r="AD166" s="7" t="s">
        <v>46</v>
      </c>
      <c r="AE166" s="7" t="s">
        <v>47</v>
      </c>
      <c r="AF166" s="7" t="s">
        <v>61</v>
      </c>
      <c r="AG166" s="7" t="s">
        <v>347</v>
      </c>
      <c r="AH166" s="7">
        <v>13</v>
      </c>
      <c r="AI166" s="7" t="s">
        <v>63</v>
      </c>
      <c r="AJ166" s="7" t="s">
        <v>64</v>
      </c>
      <c r="AK166" s="7" t="str">
        <f t="shared" si="11"/>
        <v>High</v>
      </c>
      <c r="AL166" s="7" t="s">
        <v>289</v>
      </c>
      <c r="AM166" s="7">
        <v>5</v>
      </c>
      <c r="AN166" s="7">
        <v>7</v>
      </c>
      <c r="AO166" s="7" t="s">
        <v>489</v>
      </c>
      <c r="AP166" s="7">
        <v>0</v>
      </c>
      <c r="AQ166" s="7">
        <v>2</v>
      </c>
    </row>
    <row r="167" spans="2:43" ht="15" x14ac:dyDescent="0.25">
      <c r="B167" s="7" t="str">
        <f t="shared" si="8"/>
        <v>Yes</v>
      </c>
      <c r="C167" s="9" t="s">
        <v>588</v>
      </c>
      <c r="D167" s="9">
        <v>10087</v>
      </c>
      <c r="E167" s="9">
        <v>0</v>
      </c>
      <c r="F167" s="9" t="str">
        <f>IF(HRDataset_v14[[#This Row],[MarriedID]]=0,"Not married","Married")</f>
        <v>Not married</v>
      </c>
      <c r="G167" s="9">
        <v>0</v>
      </c>
      <c r="H167" s="9">
        <v>0</v>
      </c>
      <c r="I167" s="9" t="str">
        <f>IF(HRDataset_v14[[#This Row],[GenderID]]=0,"Female","Male")</f>
        <v>Female</v>
      </c>
      <c r="J167" s="9">
        <v>5</v>
      </c>
      <c r="K167" s="9">
        <v>5</v>
      </c>
      <c r="L167" s="9">
        <v>3</v>
      </c>
      <c r="M167" s="9">
        <v>0</v>
      </c>
      <c r="N167" s="9">
        <v>63676</v>
      </c>
      <c r="O167" s="9">
        <v>1</v>
      </c>
      <c r="P167" s="9">
        <v>19</v>
      </c>
      <c r="Q167" s="9" t="s">
        <v>37</v>
      </c>
      <c r="R167" s="9" t="s">
        <v>38</v>
      </c>
      <c r="S167" s="9">
        <v>1810</v>
      </c>
      <c r="T167" s="10">
        <v>28872</v>
      </c>
      <c r="U167" s="7">
        <f t="shared" ca="1" si="9"/>
        <v>45</v>
      </c>
      <c r="V167" s="9" t="s">
        <v>69</v>
      </c>
      <c r="W167" s="7" t="str">
        <f t="shared" ca="1" si="10"/>
        <v>40-49</v>
      </c>
      <c r="X167" s="9" t="s">
        <v>40</v>
      </c>
      <c r="Y167" s="9" t="s">
        <v>41</v>
      </c>
      <c r="Z167" s="9" t="s">
        <v>42</v>
      </c>
      <c r="AA167" s="9" t="s">
        <v>165</v>
      </c>
      <c r="AB167" s="9" t="s">
        <v>285</v>
      </c>
      <c r="AC167" s="9" t="s">
        <v>420</v>
      </c>
      <c r="AD167" s="9" t="s">
        <v>84</v>
      </c>
      <c r="AE167" s="9" t="s">
        <v>60</v>
      </c>
      <c r="AF167" s="9" t="s">
        <v>48</v>
      </c>
      <c r="AG167" s="9" t="s">
        <v>72</v>
      </c>
      <c r="AH167" s="9">
        <v>20</v>
      </c>
      <c r="AI167" s="9" t="s">
        <v>175</v>
      </c>
      <c r="AJ167" s="9" t="s">
        <v>64</v>
      </c>
      <c r="AK167" s="7" t="str">
        <f t="shared" si="11"/>
        <v>High</v>
      </c>
      <c r="AL167" s="9" t="s">
        <v>589</v>
      </c>
      <c r="AM167" s="9">
        <v>3</v>
      </c>
      <c r="AN167" s="9">
        <v>0</v>
      </c>
      <c r="AO167" s="9" t="s">
        <v>590</v>
      </c>
      <c r="AP167" s="9">
        <v>0</v>
      </c>
      <c r="AQ167" s="9">
        <v>17</v>
      </c>
    </row>
    <row r="168" spans="2:43" ht="15" x14ac:dyDescent="0.25">
      <c r="B168" s="7" t="str">
        <f t="shared" si="8"/>
        <v>No</v>
      </c>
      <c r="C168" s="7" t="s">
        <v>591</v>
      </c>
      <c r="D168" s="7">
        <v>10134</v>
      </c>
      <c r="E168" s="7">
        <v>1</v>
      </c>
      <c r="F168" s="7" t="str">
        <f>IF(HRDataset_v14[[#This Row],[MarriedID]]=0,"Not married","Married")</f>
        <v>Married</v>
      </c>
      <c r="G168" s="7">
        <v>1</v>
      </c>
      <c r="H168" s="7">
        <v>1</v>
      </c>
      <c r="I168" s="7" t="str">
        <f>IF(HRDataset_v14[[#This Row],[GenderID]]=0,"Female","Male")</f>
        <v>Male</v>
      </c>
      <c r="J168" s="7">
        <v>1</v>
      </c>
      <c r="K168" s="7">
        <v>1</v>
      </c>
      <c r="L168" s="7">
        <v>3</v>
      </c>
      <c r="M168" s="7">
        <v>0</v>
      </c>
      <c r="N168" s="7">
        <v>93046</v>
      </c>
      <c r="O168" s="7">
        <v>0</v>
      </c>
      <c r="P168" s="7">
        <v>23</v>
      </c>
      <c r="Q168" s="7" t="s">
        <v>592</v>
      </c>
      <c r="R168" s="7" t="s">
        <v>38</v>
      </c>
      <c r="S168" s="7">
        <v>1460</v>
      </c>
      <c r="T168" s="8">
        <v>30843</v>
      </c>
      <c r="U168" s="7">
        <f t="shared" ca="1" si="9"/>
        <v>40</v>
      </c>
      <c r="V168" s="7" t="s">
        <v>39</v>
      </c>
      <c r="W168" s="7" t="str">
        <f t="shared" ca="1" si="10"/>
        <v>40-49</v>
      </c>
      <c r="X168" s="7" t="s">
        <v>56</v>
      </c>
      <c r="Y168" s="7" t="s">
        <v>41</v>
      </c>
      <c r="Z168" s="7" t="s">
        <v>42</v>
      </c>
      <c r="AA168" s="7" t="s">
        <v>43</v>
      </c>
      <c r="AB168" s="7" t="s">
        <v>593</v>
      </c>
      <c r="AC168" s="7" t="s">
        <v>45</v>
      </c>
      <c r="AD168" s="7" t="s">
        <v>46</v>
      </c>
      <c r="AE168" s="7" t="s">
        <v>47</v>
      </c>
      <c r="AF168" s="7" t="s">
        <v>193</v>
      </c>
      <c r="AG168" s="7" t="s">
        <v>199</v>
      </c>
      <c r="AH168" s="7">
        <v>2</v>
      </c>
      <c r="AI168" s="7" t="s">
        <v>175</v>
      </c>
      <c r="AJ168" s="7" t="s">
        <v>64</v>
      </c>
      <c r="AK168" s="7" t="str">
        <f t="shared" si="11"/>
        <v>High</v>
      </c>
      <c r="AL168" s="7" t="s">
        <v>289</v>
      </c>
      <c r="AM168" s="7">
        <v>4</v>
      </c>
      <c r="AN168" s="7">
        <v>0</v>
      </c>
      <c r="AO168" s="7" t="s">
        <v>309</v>
      </c>
      <c r="AP168" s="7">
        <v>0</v>
      </c>
      <c r="AQ168" s="7">
        <v>20</v>
      </c>
    </row>
    <row r="169" spans="2:43" ht="15" x14ac:dyDescent="0.25">
      <c r="B169" s="7" t="str">
        <f t="shared" si="8"/>
        <v>No</v>
      </c>
      <c r="C169" s="9" t="s">
        <v>594</v>
      </c>
      <c r="D169" s="9">
        <v>10251</v>
      </c>
      <c r="E169" s="9">
        <v>1</v>
      </c>
      <c r="F169" s="9" t="str">
        <f>IF(HRDataset_v14[[#This Row],[MarriedID]]=0,"Not married","Married")</f>
        <v>Married</v>
      </c>
      <c r="G169" s="9">
        <v>1</v>
      </c>
      <c r="H169" s="9">
        <v>1</v>
      </c>
      <c r="I169" s="9" t="str">
        <f>IF(HRDataset_v14[[#This Row],[GenderID]]=0,"Female","Male")</f>
        <v>Male</v>
      </c>
      <c r="J169" s="9">
        <v>1</v>
      </c>
      <c r="K169" s="9">
        <v>5</v>
      </c>
      <c r="L169" s="9">
        <v>3</v>
      </c>
      <c r="M169" s="9">
        <v>0</v>
      </c>
      <c r="N169" s="9">
        <v>64738</v>
      </c>
      <c r="O169" s="9">
        <v>0</v>
      </c>
      <c r="P169" s="9">
        <v>19</v>
      </c>
      <c r="Q169" s="9" t="s">
        <v>37</v>
      </c>
      <c r="R169" s="9" t="s">
        <v>38</v>
      </c>
      <c r="S169" s="9">
        <v>1776</v>
      </c>
      <c r="T169" s="10">
        <v>30196</v>
      </c>
      <c r="U169" s="7">
        <f t="shared" ca="1" si="9"/>
        <v>42</v>
      </c>
      <c r="V169" s="9" t="s">
        <v>39</v>
      </c>
      <c r="W169" s="7" t="str">
        <f t="shared" ca="1" si="10"/>
        <v>40-49</v>
      </c>
      <c r="X169" s="9" t="s">
        <v>56</v>
      </c>
      <c r="Y169" s="9" t="s">
        <v>41</v>
      </c>
      <c r="Z169" s="9" t="s">
        <v>42</v>
      </c>
      <c r="AA169" s="9" t="s">
        <v>165</v>
      </c>
      <c r="AB169" s="9" t="s">
        <v>261</v>
      </c>
      <c r="AC169" s="9" t="s">
        <v>45</v>
      </c>
      <c r="AD169" s="9" t="s">
        <v>46</v>
      </c>
      <c r="AE169" s="9" t="s">
        <v>47</v>
      </c>
      <c r="AF169" s="9" t="s">
        <v>48</v>
      </c>
      <c r="AG169" s="9" t="s">
        <v>77</v>
      </c>
      <c r="AH169" s="9">
        <v>16</v>
      </c>
      <c r="AI169" s="9" t="s">
        <v>86</v>
      </c>
      <c r="AJ169" s="9" t="s">
        <v>64</v>
      </c>
      <c r="AK169" s="7" t="str">
        <f t="shared" si="11"/>
        <v>High</v>
      </c>
      <c r="AL169" s="9" t="s">
        <v>289</v>
      </c>
      <c r="AM169" s="9">
        <v>3</v>
      </c>
      <c r="AN169" s="9">
        <v>0</v>
      </c>
      <c r="AO169" s="9" t="s">
        <v>239</v>
      </c>
      <c r="AP169" s="9">
        <v>0</v>
      </c>
      <c r="AQ169" s="9">
        <v>10</v>
      </c>
    </row>
    <row r="170" spans="2:43" ht="15" x14ac:dyDescent="0.25">
      <c r="B170" s="7" t="str">
        <f t="shared" si="8"/>
        <v>No</v>
      </c>
      <c r="C170" s="7" t="s">
        <v>595</v>
      </c>
      <c r="D170" s="7">
        <v>10103</v>
      </c>
      <c r="E170" s="7">
        <v>0</v>
      </c>
      <c r="F170" s="7" t="str">
        <f>IF(HRDataset_v14[[#This Row],[MarriedID]]=0,"Not married","Married")</f>
        <v>Not married</v>
      </c>
      <c r="G170" s="7">
        <v>3</v>
      </c>
      <c r="H170" s="7">
        <v>1</v>
      </c>
      <c r="I170" s="7" t="str">
        <f>IF(HRDataset_v14[[#This Row],[GenderID]]=0,"Female","Male")</f>
        <v>Male</v>
      </c>
      <c r="J170" s="7">
        <v>1</v>
      </c>
      <c r="K170" s="7">
        <v>6</v>
      </c>
      <c r="L170" s="7">
        <v>3</v>
      </c>
      <c r="M170" s="7">
        <v>0</v>
      </c>
      <c r="N170" s="7">
        <v>70468</v>
      </c>
      <c r="O170" s="7">
        <v>0</v>
      </c>
      <c r="P170" s="7">
        <v>3</v>
      </c>
      <c r="Q170" s="7" t="s">
        <v>219</v>
      </c>
      <c r="R170" s="7" t="s">
        <v>596</v>
      </c>
      <c r="S170" s="7">
        <v>84111</v>
      </c>
      <c r="T170" s="8">
        <v>32504</v>
      </c>
      <c r="U170" s="7">
        <f t="shared" ca="1" si="9"/>
        <v>36</v>
      </c>
      <c r="V170" s="7" t="s">
        <v>39</v>
      </c>
      <c r="W170" s="7" t="str">
        <f t="shared" ca="1" si="10"/>
        <v>30-39</v>
      </c>
      <c r="X170" s="7" t="s">
        <v>215</v>
      </c>
      <c r="Y170" s="7" t="s">
        <v>41</v>
      </c>
      <c r="Z170" s="7" t="s">
        <v>42</v>
      </c>
      <c r="AA170" s="7" t="s">
        <v>107</v>
      </c>
      <c r="AB170" s="7" t="s">
        <v>597</v>
      </c>
      <c r="AC170" s="7" t="s">
        <v>45</v>
      </c>
      <c r="AD170" s="7" t="s">
        <v>46</v>
      </c>
      <c r="AE170" s="7" t="s">
        <v>47</v>
      </c>
      <c r="AF170" s="7" t="s">
        <v>223</v>
      </c>
      <c r="AG170" s="7" t="s">
        <v>224</v>
      </c>
      <c r="AH170" s="7">
        <v>17</v>
      </c>
      <c r="AI170" s="7" t="s">
        <v>353</v>
      </c>
      <c r="AJ170" s="7" t="s">
        <v>64</v>
      </c>
      <c r="AK170" s="7" t="str">
        <f t="shared" si="11"/>
        <v>High</v>
      </c>
      <c r="AL170" s="7" t="s">
        <v>598</v>
      </c>
      <c r="AM170" s="7">
        <v>3</v>
      </c>
      <c r="AN170" s="7">
        <v>0</v>
      </c>
      <c r="AO170" s="7" t="s">
        <v>355</v>
      </c>
      <c r="AP170" s="7">
        <v>0</v>
      </c>
      <c r="AQ170" s="7">
        <v>16</v>
      </c>
    </row>
    <row r="171" spans="2:43" ht="15" x14ac:dyDescent="0.25">
      <c r="B171" s="7" t="str">
        <f t="shared" si="8"/>
        <v>No</v>
      </c>
      <c r="C171" s="9" t="s">
        <v>599</v>
      </c>
      <c r="D171" s="9">
        <v>10017</v>
      </c>
      <c r="E171" s="9">
        <v>1</v>
      </c>
      <c r="F171" s="9" t="str">
        <f>IF(HRDataset_v14[[#This Row],[MarriedID]]=0,"Not married","Married")</f>
        <v>Married</v>
      </c>
      <c r="G171" s="9">
        <v>1</v>
      </c>
      <c r="H171" s="9">
        <v>0</v>
      </c>
      <c r="I171" s="9" t="str">
        <f>IF(HRDataset_v14[[#This Row],[GenderID]]=0,"Female","Male")</f>
        <v>Female</v>
      </c>
      <c r="J171" s="9">
        <v>1</v>
      </c>
      <c r="K171" s="9">
        <v>5</v>
      </c>
      <c r="L171" s="9">
        <v>4</v>
      </c>
      <c r="M171" s="9">
        <v>0</v>
      </c>
      <c r="N171" s="9">
        <v>77915</v>
      </c>
      <c r="O171" s="9">
        <v>0</v>
      </c>
      <c r="P171" s="9">
        <v>18</v>
      </c>
      <c r="Q171" s="9" t="s">
        <v>196</v>
      </c>
      <c r="R171" s="9" t="s">
        <v>38</v>
      </c>
      <c r="S171" s="9">
        <v>2110</v>
      </c>
      <c r="T171" s="10">
        <v>29885</v>
      </c>
      <c r="U171" s="7">
        <f t="shared" ca="1" si="9"/>
        <v>43</v>
      </c>
      <c r="V171" s="9" t="s">
        <v>69</v>
      </c>
      <c r="W171" s="7" t="str">
        <f t="shared" ca="1" si="10"/>
        <v>40-49</v>
      </c>
      <c r="X171" s="9" t="s">
        <v>56</v>
      </c>
      <c r="Y171" s="9" t="s">
        <v>41</v>
      </c>
      <c r="Z171" s="9" t="s">
        <v>42</v>
      </c>
      <c r="AA171" s="9" t="s">
        <v>43</v>
      </c>
      <c r="AB171" s="9" t="s">
        <v>102</v>
      </c>
      <c r="AC171" s="9" t="s">
        <v>45</v>
      </c>
      <c r="AD171" s="9" t="s">
        <v>46</v>
      </c>
      <c r="AE171" s="9" t="s">
        <v>47</v>
      </c>
      <c r="AF171" s="9" t="s">
        <v>48</v>
      </c>
      <c r="AG171" s="9" t="s">
        <v>199</v>
      </c>
      <c r="AH171" s="9">
        <v>2</v>
      </c>
      <c r="AI171" s="9" t="s">
        <v>353</v>
      </c>
      <c r="AJ171" s="9" t="s">
        <v>51</v>
      </c>
      <c r="AK171" s="7" t="str">
        <f t="shared" si="11"/>
        <v>High</v>
      </c>
      <c r="AL171" s="9" t="s">
        <v>289</v>
      </c>
      <c r="AM171" s="9">
        <v>3</v>
      </c>
      <c r="AN171" s="9">
        <v>0</v>
      </c>
      <c r="AO171" s="9" t="s">
        <v>217</v>
      </c>
      <c r="AP171" s="9">
        <v>0</v>
      </c>
      <c r="AQ171" s="9">
        <v>11</v>
      </c>
    </row>
    <row r="172" spans="2:43" ht="15" x14ac:dyDescent="0.25">
      <c r="B172" s="7" t="str">
        <f t="shared" si="8"/>
        <v>Yes</v>
      </c>
      <c r="C172" s="7" t="s">
        <v>600</v>
      </c>
      <c r="D172" s="7">
        <v>10186</v>
      </c>
      <c r="E172" s="7">
        <v>1</v>
      </c>
      <c r="F172" s="7" t="str">
        <f>IF(HRDataset_v14[[#This Row],[MarriedID]]=0,"Not married","Married")</f>
        <v>Married</v>
      </c>
      <c r="G172" s="7">
        <v>1</v>
      </c>
      <c r="H172" s="7">
        <v>0</v>
      </c>
      <c r="I172" s="7" t="str">
        <f>IF(HRDataset_v14[[#This Row],[GenderID]]=0,"Female","Male")</f>
        <v>Female</v>
      </c>
      <c r="J172" s="7">
        <v>5</v>
      </c>
      <c r="K172" s="7">
        <v>5</v>
      </c>
      <c r="L172" s="7">
        <v>3</v>
      </c>
      <c r="M172" s="7">
        <v>0</v>
      </c>
      <c r="N172" s="7">
        <v>52624</v>
      </c>
      <c r="O172" s="7">
        <v>1</v>
      </c>
      <c r="P172" s="7">
        <v>19</v>
      </c>
      <c r="Q172" s="7" t="s">
        <v>37</v>
      </c>
      <c r="R172" s="7" t="s">
        <v>38</v>
      </c>
      <c r="S172" s="7">
        <v>1886</v>
      </c>
      <c r="T172" s="8">
        <v>29671</v>
      </c>
      <c r="U172" s="7">
        <f t="shared" ca="1" si="9"/>
        <v>43</v>
      </c>
      <c r="V172" s="7" t="s">
        <v>69</v>
      </c>
      <c r="W172" s="7" t="str">
        <f t="shared" ca="1" si="10"/>
        <v>40-49</v>
      </c>
      <c r="X172" s="7" t="s">
        <v>56</v>
      </c>
      <c r="Y172" s="7" t="s">
        <v>41</v>
      </c>
      <c r="Z172" s="7" t="s">
        <v>42</v>
      </c>
      <c r="AA172" s="7" t="s">
        <v>43</v>
      </c>
      <c r="AB172" s="7" t="s">
        <v>44</v>
      </c>
      <c r="AC172" s="7" t="s">
        <v>601</v>
      </c>
      <c r="AD172" s="7" t="s">
        <v>129</v>
      </c>
      <c r="AE172" s="7" t="s">
        <v>60</v>
      </c>
      <c r="AF172" s="7" t="s">
        <v>48</v>
      </c>
      <c r="AG172" s="7" t="s">
        <v>49</v>
      </c>
      <c r="AH172" s="7">
        <v>22</v>
      </c>
      <c r="AI172" s="7" t="s">
        <v>63</v>
      </c>
      <c r="AJ172" s="7" t="s">
        <v>64</v>
      </c>
      <c r="AK172" s="7" t="str">
        <f t="shared" si="11"/>
        <v>High</v>
      </c>
      <c r="AL172" s="7" t="s">
        <v>602</v>
      </c>
      <c r="AM172" s="7">
        <v>4</v>
      </c>
      <c r="AN172" s="7">
        <v>0</v>
      </c>
      <c r="AO172" s="7" t="s">
        <v>603</v>
      </c>
      <c r="AP172" s="7">
        <v>0</v>
      </c>
      <c r="AQ172" s="7">
        <v>16</v>
      </c>
    </row>
    <row r="173" spans="2:43" ht="15" x14ac:dyDescent="0.25">
      <c r="B173" s="7" t="str">
        <f t="shared" si="8"/>
        <v>No</v>
      </c>
      <c r="C173" s="9" t="s">
        <v>604</v>
      </c>
      <c r="D173" s="9">
        <v>10137</v>
      </c>
      <c r="E173" s="9">
        <v>1</v>
      </c>
      <c r="F173" s="9" t="str">
        <f>IF(HRDataset_v14[[#This Row],[MarriedID]]=0,"Not married","Married")</f>
        <v>Married</v>
      </c>
      <c r="G173" s="9">
        <v>1</v>
      </c>
      <c r="H173" s="9">
        <v>1</v>
      </c>
      <c r="I173" s="9" t="str">
        <f>IF(HRDataset_v14[[#This Row],[GenderID]]=0,"Female","Male")</f>
        <v>Male</v>
      </c>
      <c r="J173" s="9">
        <v>3</v>
      </c>
      <c r="K173" s="9">
        <v>5</v>
      </c>
      <c r="L173" s="9">
        <v>3</v>
      </c>
      <c r="M173" s="9">
        <v>0</v>
      </c>
      <c r="N173" s="9">
        <v>63450</v>
      </c>
      <c r="O173" s="9">
        <v>0</v>
      </c>
      <c r="P173" s="9">
        <v>20</v>
      </c>
      <c r="Q173" s="9" t="s">
        <v>68</v>
      </c>
      <c r="R173" s="9" t="s">
        <v>38</v>
      </c>
      <c r="S173" s="9">
        <v>1770</v>
      </c>
      <c r="T173" s="10">
        <v>28933</v>
      </c>
      <c r="U173" s="7">
        <f t="shared" ca="1" si="9"/>
        <v>45</v>
      </c>
      <c r="V173" s="9" t="s">
        <v>39</v>
      </c>
      <c r="W173" s="7" t="str">
        <f t="shared" ca="1" si="10"/>
        <v>40-49</v>
      </c>
      <c r="X173" s="9" t="s">
        <v>56</v>
      </c>
      <c r="Y173" s="9" t="s">
        <v>41</v>
      </c>
      <c r="Z173" s="9" t="s">
        <v>42</v>
      </c>
      <c r="AA173" s="9" t="s">
        <v>43</v>
      </c>
      <c r="AB173" s="9" t="s">
        <v>166</v>
      </c>
      <c r="AC173" s="9" t="s">
        <v>45</v>
      </c>
      <c r="AD173" s="9" t="s">
        <v>46</v>
      </c>
      <c r="AE173" s="9" t="s">
        <v>47</v>
      </c>
      <c r="AF173" s="9" t="s">
        <v>48</v>
      </c>
      <c r="AG173" s="9" t="s">
        <v>138</v>
      </c>
      <c r="AH173" s="9">
        <v>18</v>
      </c>
      <c r="AI173" s="9" t="s">
        <v>50</v>
      </c>
      <c r="AJ173" s="9" t="s">
        <v>64</v>
      </c>
      <c r="AK173" s="7" t="str">
        <f t="shared" si="11"/>
        <v>High</v>
      </c>
      <c r="AL173" s="9" t="s">
        <v>399</v>
      </c>
      <c r="AM173" s="9">
        <v>3</v>
      </c>
      <c r="AN173" s="9">
        <v>0</v>
      </c>
      <c r="AO173" s="9" t="s">
        <v>117</v>
      </c>
      <c r="AP173" s="9">
        <v>0</v>
      </c>
      <c r="AQ173" s="9">
        <v>7</v>
      </c>
    </row>
    <row r="174" spans="2:43" ht="15" x14ac:dyDescent="0.25">
      <c r="B174" s="7" t="str">
        <f t="shared" si="8"/>
        <v>No</v>
      </c>
      <c r="C174" s="7" t="s">
        <v>605</v>
      </c>
      <c r="D174" s="7">
        <v>10008</v>
      </c>
      <c r="E174" s="7">
        <v>0</v>
      </c>
      <c r="F174" s="7" t="str">
        <f>IF(HRDataset_v14[[#This Row],[MarriedID]]=0,"Not married","Married")</f>
        <v>Not married</v>
      </c>
      <c r="G174" s="7">
        <v>0</v>
      </c>
      <c r="H174" s="7">
        <v>0</v>
      </c>
      <c r="I174" s="7" t="str">
        <f>IF(HRDataset_v14[[#This Row],[GenderID]]=0,"Female","Male")</f>
        <v>Female</v>
      </c>
      <c r="J174" s="7">
        <v>1</v>
      </c>
      <c r="K174" s="7">
        <v>3</v>
      </c>
      <c r="L174" s="7">
        <v>4</v>
      </c>
      <c r="M174" s="7">
        <v>1</v>
      </c>
      <c r="N174" s="7">
        <v>51777</v>
      </c>
      <c r="O174" s="7">
        <v>0</v>
      </c>
      <c r="P174" s="7">
        <v>14</v>
      </c>
      <c r="Q174" s="7" t="s">
        <v>114</v>
      </c>
      <c r="R174" s="7" t="s">
        <v>184</v>
      </c>
      <c r="S174" s="7">
        <v>6070</v>
      </c>
      <c r="T174" s="8">
        <v>32421</v>
      </c>
      <c r="U174" s="7">
        <f t="shared" ca="1" si="9"/>
        <v>36</v>
      </c>
      <c r="V174" s="7" t="s">
        <v>69</v>
      </c>
      <c r="W174" s="7" t="str">
        <f t="shared" ca="1" si="10"/>
        <v>30-39</v>
      </c>
      <c r="X174" s="7" t="s">
        <v>40</v>
      </c>
      <c r="Y174" s="7" t="s">
        <v>41</v>
      </c>
      <c r="Z174" s="7" t="s">
        <v>119</v>
      </c>
      <c r="AA174" s="7" t="s">
        <v>107</v>
      </c>
      <c r="AB174" s="7" t="s">
        <v>606</v>
      </c>
      <c r="AC174" s="7" t="s">
        <v>45</v>
      </c>
      <c r="AD174" s="7" t="s">
        <v>46</v>
      </c>
      <c r="AE174" s="7" t="s">
        <v>47</v>
      </c>
      <c r="AF174" s="7" t="s">
        <v>61</v>
      </c>
      <c r="AG174" s="7" t="s">
        <v>277</v>
      </c>
      <c r="AH174" s="7">
        <v>6</v>
      </c>
      <c r="AI174" s="7" t="s">
        <v>110</v>
      </c>
      <c r="AJ174" s="7" t="s">
        <v>51</v>
      </c>
      <c r="AK174" s="7" t="str">
        <f t="shared" si="11"/>
        <v>High</v>
      </c>
      <c r="AL174" s="7" t="s">
        <v>492</v>
      </c>
      <c r="AM174" s="7">
        <v>4</v>
      </c>
      <c r="AN174" s="7">
        <v>5</v>
      </c>
      <c r="AO174" s="7" t="s">
        <v>112</v>
      </c>
      <c r="AP174" s="7">
        <v>0</v>
      </c>
      <c r="AQ174" s="7">
        <v>14</v>
      </c>
    </row>
    <row r="175" spans="2:43" ht="15" x14ac:dyDescent="0.25">
      <c r="B175" s="7" t="str">
        <f t="shared" si="8"/>
        <v>Yes</v>
      </c>
      <c r="C175" s="9" t="s">
        <v>607</v>
      </c>
      <c r="D175" s="9">
        <v>10096</v>
      </c>
      <c r="E175" s="9">
        <v>0</v>
      </c>
      <c r="F175" s="9" t="str">
        <f>IF(HRDataset_v14[[#This Row],[MarriedID]]=0,"Not married","Married")</f>
        <v>Not married</v>
      </c>
      <c r="G175" s="9">
        <v>4</v>
      </c>
      <c r="H175" s="9">
        <v>0</v>
      </c>
      <c r="I175" s="9" t="str">
        <f>IF(HRDataset_v14[[#This Row],[GenderID]]=0,"Female","Male")</f>
        <v>Female</v>
      </c>
      <c r="J175" s="9">
        <v>5</v>
      </c>
      <c r="K175" s="9">
        <v>5</v>
      </c>
      <c r="L175" s="9">
        <v>3</v>
      </c>
      <c r="M175" s="9">
        <v>0</v>
      </c>
      <c r="N175" s="9">
        <v>67237</v>
      </c>
      <c r="O175" s="9">
        <v>1</v>
      </c>
      <c r="P175" s="9">
        <v>20</v>
      </c>
      <c r="Q175" s="9" t="s">
        <v>68</v>
      </c>
      <c r="R175" s="9" t="s">
        <v>38</v>
      </c>
      <c r="S175" s="9">
        <v>2122</v>
      </c>
      <c r="T175" s="10">
        <v>28120</v>
      </c>
      <c r="U175" s="7">
        <f t="shared" ca="1" si="9"/>
        <v>48</v>
      </c>
      <c r="V175" s="9" t="s">
        <v>69</v>
      </c>
      <c r="W175" s="7" t="str">
        <f t="shared" ca="1" si="10"/>
        <v>40-49</v>
      </c>
      <c r="X175" s="9" t="s">
        <v>101</v>
      </c>
      <c r="Y175" s="9" t="s">
        <v>41</v>
      </c>
      <c r="Z175" s="9" t="s">
        <v>42</v>
      </c>
      <c r="AA175" s="9" t="s">
        <v>43</v>
      </c>
      <c r="AB175" s="9" t="s">
        <v>166</v>
      </c>
      <c r="AC175" s="9" t="s">
        <v>608</v>
      </c>
      <c r="AD175" s="9" t="s">
        <v>340</v>
      </c>
      <c r="AE175" s="9" t="s">
        <v>60</v>
      </c>
      <c r="AF175" s="9" t="s">
        <v>48</v>
      </c>
      <c r="AG175" s="9" t="s">
        <v>49</v>
      </c>
      <c r="AH175" s="9">
        <v>22</v>
      </c>
      <c r="AI175" s="9" t="s">
        <v>50</v>
      </c>
      <c r="AJ175" s="9" t="s">
        <v>64</v>
      </c>
      <c r="AK175" s="7" t="str">
        <f t="shared" si="11"/>
        <v>High</v>
      </c>
      <c r="AL175" s="9" t="s">
        <v>609</v>
      </c>
      <c r="AM175" s="9">
        <v>4</v>
      </c>
      <c r="AN175" s="9">
        <v>0</v>
      </c>
      <c r="AO175" s="9" t="s">
        <v>610</v>
      </c>
      <c r="AP175" s="9">
        <v>0</v>
      </c>
      <c r="AQ175" s="9">
        <v>15</v>
      </c>
    </row>
    <row r="176" spans="2:43" ht="15" x14ac:dyDescent="0.25">
      <c r="B176" s="7" t="str">
        <f t="shared" si="8"/>
        <v>No</v>
      </c>
      <c r="C176" s="7" t="s">
        <v>611</v>
      </c>
      <c r="D176" s="7">
        <v>10035</v>
      </c>
      <c r="E176" s="7">
        <v>0</v>
      </c>
      <c r="F176" s="7" t="str">
        <f>IF(HRDataset_v14[[#This Row],[MarriedID]]=0,"Not married","Married")</f>
        <v>Not married</v>
      </c>
      <c r="G176" s="7">
        <v>0</v>
      </c>
      <c r="H176" s="7">
        <v>0</v>
      </c>
      <c r="I176" s="7" t="str">
        <f>IF(HRDataset_v14[[#This Row],[GenderID]]=0,"Female","Male")</f>
        <v>Female</v>
      </c>
      <c r="J176" s="7">
        <v>1</v>
      </c>
      <c r="K176" s="7">
        <v>5</v>
      </c>
      <c r="L176" s="7">
        <v>4</v>
      </c>
      <c r="M176" s="7">
        <v>0</v>
      </c>
      <c r="N176" s="7">
        <v>73330</v>
      </c>
      <c r="O176" s="7">
        <v>0</v>
      </c>
      <c r="P176" s="7">
        <v>20</v>
      </c>
      <c r="Q176" s="7" t="s">
        <v>68</v>
      </c>
      <c r="R176" s="7" t="s">
        <v>38</v>
      </c>
      <c r="S176" s="7">
        <v>2324</v>
      </c>
      <c r="T176" s="8">
        <v>30038</v>
      </c>
      <c r="U176" s="7">
        <f t="shared" ca="1" si="9"/>
        <v>42</v>
      </c>
      <c r="V176" s="7" t="s">
        <v>69</v>
      </c>
      <c r="W176" s="7" t="str">
        <f t="shared" ca="1" si="10"/>
        <v>40-49</v>
      </c>
      <c r="X176" s="7" t="s">
        <v>40</v>
      </c>
      <c r="Y176" s="7" t="s">
        <v>41</v>
      </c>
      <c r="Z176" s="7" t="s">
        <v>42</v>
      </c>
      <c r="AA176" s="7" t="s">
        <v>107</v>
      </c>
      <c r="AB176" s="7" t="s">
        <v>170</v>
      </c>
      <c r="AC176" s="7" t="s">
        <v>45</v>
      </c>
      <c r="AD176" s="7" t="s">
        <v>46</v>
      </c>
      <c r="AE176" s="7" t="s">
        <v>47</v>
      </c>
      <c r="AF176" s="7" t="s">
        <v>48</v>
      </c>
      <c r="AG176" s="7" t="s">
        <v>77</v>
      </c>
      <c r="AH176" s="7">
        <v>16</v>
      </c>
      <c r="AI176" s="7" t="s">
        <v>63</v>
      </c>
      <c r="AJ176" s="7" t="s">
        <v>51</v>
      </c>
      <c r="AK176" s="7" t="str">
        <f t="shared" si="11"/>
        <v>High</v>
      </c>
      <c r="AL176" s="7" t="s">
        <v>124</v>
      </c>
      <c r="AM176" s="7">
        <v>4</v>
      </c>
      <c r="AN176" s="7">
        <v>0</v>
      </c>
      <c r="AO176" s="7" t="s">
        <v>251</v>
      </c>
      <c r="AP176" s="7">
        <v>0</v>
      </c>
      <c r="AQ176" s="7">
        <v>19</v>
      </c>
    </row>
    <row r="177" spans="2:43" ht="15" x14ac:dyDescent="0.25">
      <c r="B177" s="7" t="str">
        <f t="shared" si="8"/>
        <v>No</v>
      </c>
      <c r="C177" s="9" t="s">
        <v>612</v>
      </c>
      <c r="D177" s="9">
        <v>10057</v>
      </c>
      <c r="E177" s="9">
        <v>1</v>
      </c>
      <c r="F177" s="9" t="str">
        <f>IF(HRDataset_v14[[#This Row],[MarriedID]]=0,"Not married","Married")</f>
        <v>Married</v>
      </c>
      <c r="G177" s="9">
        <v>1</v>
      </c>
      <c r="H177" s="9">
        <v>0</v>
      </c>
      <c r="I177" s="9" t="str">
        <f>IF(HRDataset_v14[[#This Row],[GenderID]]=0,"Female","Male")</f>
        <v>Female</v>
      </c>
      <c r="J177" s="9">
        <v>3</v>
      </c>
      <c r="K177" s="9">
        <v>5</v>
      </c>
      <c r="L177" s="9">
        <v>3</v>
      </c>
      <c r="M177" s="9">
        <v>0</v>
      </c>
      <c r="N177" s="9">
        <v>52057</v>
      </c>
      <c r="O177" s="9">
        <v>0</v>
      </c>
      <c r="P177" s="9">
        <v>19</v>
      </c>
      <c r="Q177" s="9" t="s">
        <v>37</v>
      </c>
      <c r="R177" s="9" t="s">
        <v>38</v>
      </c>
      <c r="S177" s="9">
        <v>2122</v>
      </c>
      <c r="T177" s="10">
        <v>27689</v>
      </c>
      <c r="U177" s="7">
        <f t="shared" ca="1" si="9"/>
        <v>49</v>
      </c>
      <c r="V177" s="9" t="s">
        <v>69</v>
      </c>
      <c r="W177" s="7" t="str">
        <f t="shared" ca="1" si="10"/>
        <v>40-49</v>
      </c>
      <c r="X177" s="9" t="s">
        <v>56</v>
      </c>
      <c r="Y177" s="9" t="s">
        <v>41</v>
      </c>
      <c r="Z177" s="9" t="s">
        <v>42</v>
      </c>
      <c r="AA177" s="9" t="s">
        <v>107</v>
      </c>
      <c r="AB177" s="9" t="s">
        <v>192</v>
      </c>
      <c r="AC177" s="9" t="s">
        <v>45</v>
      </c>
      <c r="AD177" s="9" t="s">
        <v>46</v>
      </c>
      <c r="AE177" s="9" t="s">
        <v>47</v>
      </c>
      <c r="AF177" s="9" t="s">
        <v>48</v>
      </c>
      <c r="AG177" s="9" t="s">
        <v>77</v>
      </c>
      <c r="AH177" s="9">
        <v>16</v>
      </c>
      <c r="AI177" s="9" t="s">
        <v>353</v>
      </c>
      <c r="AJ177" s="9" t="s">
        <v>64</v>
      </c>
      <c r="AK177" s="7" t="str">
        <f t="shared" si="11"/>
        <v>High</v>
      </c>
      <c r="AL177" s="9" t="s">
        <v>87</v>
      </c>
      <c r="AM177" s="9">
        <v>3</v>
      </c>
      <c r="AN177" s="9">
        <v>0</v>
      </c>
      <c r="AO177" s="9" t="s">
        <v>349</v>
      </c>
      <c r="AP177" s="9">
        <v>0</v>
      </c>
      <c r="AQ177" s="9">
        <v>6</v>
      </c>
    </row>
    <row r="178" spans="2:43" ht="15" x14ac:dyDescent="0.25">
      <c r="B178" s="7" t="str">
        <f t="shared" si="8"/>
        <v>Yes</v>
      </c>
      <c r="C178" s="7" t="s">
        <v>613</v>
      </c>
      <c r="D178" s="7">
        <v>10004</v>
      </c>
      <c r="E178" s="7">
        <v>0</v>
      </c>
      <c r="F178" s="7" t="str">
        <f>IF(HRDataset_v14[[#This Row],[MarriedID]]=0,"Not married","Married")</f>
        <v>Not married</v>
      </c>
      <c r="G178" s="7">
        <v>0</v>
      </c>
      <c r="H178" s="7">
        <v>0</v>
      </c>
      <c r="I178" s="7" t="str">
        <f>IF(HRDataset_v14[[#This Row],[GenderID]]=0,"Female","Male")</f>
        <v>Female</v>
      </c>
      <c r="J178" s="7">
        <v>5</v>
      </c>
      <c r="K178" s="7">
        <v>5</v>
      </c>
      <c r="L178" s="7">
        <v>4</v>
      </c>
      <c r="M178" s="7">
        <v>1</v>
      </c>
      <c r="N178" s="7">
        <v>47434</v>
      </c>
      <c r="O178" s="7">
        <v>1</v>
      </c>
      <c r="P178" s="7">
        <v>19</v>
      </c>
      <c r="Q178" s="7" t="s">
        <v>37</v>
      </c>
      <c r="R178" s="7" t="s">
        <v>38</v>
      </c>
      <c r="S178" s="7">
        <v>1844</v>
      </c>
      <c r="T178" s="8">
        <v>26709</v>
      </c>
      <c r="U178" s="7">
        <f t="shared" ca="1" si="9"/>
        <v>51</v>
      </c>
      <c r="V178" s="7" t="s">
        <v>69</v>
      </c>
      <c r="W178" s="7" t="str">
        <f t="shared" ca="1" si="10"/>
        <v>50-59</v>
      </c>
      <c r="X178" s="7" t="s">
        <v>40</v>
      </c>
      <c r="Y178" s="7" t="s">
        <v>41</v>
      </c>
      <c r="Z178" s="7" t="s">
        <v>119</v>
      </c>
      <c r="AA178" s="7" t="s">
        <v>107</v>
      </c>
      <c r="AB178" s="7" t="s">
        <v>323</v>
      </c>
      <c r="AC178" s="7" t="s">
        <v>614</v>
      </c>
      <c r="AD178" s="7" t="s">
        <v>122</v>
      </c>
      <c r="AE178" s="7" t="s">
        <v>60</v>
      </c>
      <c r="AF178" s="7" t="s">
        <v>48</v>
      </c>
      <c r="AG178" s="7" t="s">
        <v>85</v>
      </c>
      <c r="AH178" s="7">
        <v>39</v>
      </c>
      <c r="AI178" s="7" t="s">
        <v>110</v>
      </c>
      <c r="AJ178" s="7" t="s">
        <v>51</v>
      </c>
      <c r="AK178" s="7" t="str">
        <f t="shared" si="11"/>
        <v>High</v>
      </c>
      <c r="AL178" s="7" t="s">
        <v>87</v>
      </c>
      <c r="AM178" s="7">
        <v>4</v>
      </c>
      <c r="AN178" s="7">
        <v>0</v>
      </c>
      <c r="AO178" s="7" t="s">
        <v>615</v>
      </c>
      <c r="AP178" s="7">
        <v>0</v>
      </c>
      <c r="AQ178" s="7">
        <v>17</v>
      </c>
    </row>
    <row r="179" spans="2:43" ht="15" x14ac:dyDescent="0.25">
      <c r="B179" s="7" t="str">
        <f t="shared" si="8"/>
        <v>Yes</v>
      </c>
      <c r="C179" s="9" t="s">
        <v>616</v>
      </c>
      <c r="D179" s="9">
        <v>10191</v>
      </c>
      <c r="E179" s="9">
        <v>0</v>
      </c>
      <c r="F179" s="9" t="str">
        <f>IF(HRDataset_v14[[#This Row],[MarriedID]]=0,"Not married","Married")</f>
        <v>Not married</v>
      </c>
      <c r="G179" s="9">
        <v>4</v>
      </c>
      <c r="H179" s="9">
        <v>1</v>
      </c>
      <c r="I179" s="9" t="str">
        <f>IF(HRDataset_v14[[#This Row],[GenderID]]=0,"Female","Male")</f>
        <v>Male</v>
      </c>
      <c r="J179" s="9">
        <v>5</v>
      </c>
      <c r="K179" s="9">
        <v>5</v>
      </c>
      <c r="L179" s="9">
        <v>3</v>
      </c>
      <c r="M179" s="9">
        <v>0</v>
      </c>
      <c r="N179" s="9">
        <v>52788</v>
      </c>
      <c r="O179" s="9">
        <v>1</v>
      </c>
      <c r="P179" s="9">
        <v>19</v>
      </c>
      <c r="Q179" s="9" t="s">
        <v>37</v>
      </c>
      <c r="R179" s="9" t="s">
        <v>38</v>
      </c>
      <c r="S179" s="9">
        <v>1938</v>
      </c>
      <c r="T179" s="10">
        <v>26612</v>
      </c>
      <c r="U179" s="7">
        <f t="shared" ca="1" si="9"/>
        <v>52</v>
      </c>
      <c r="V179" s="9" t="s">
        <v>39</v>
      </c>
      <c r="W179" s="7" t="str">
        <f t="shared" ca="1" si="10"/>
        <v>50-59</v>
      </c>
      <c r="X179" s="9" t="s">
        <v>101</v>
      </c>
      <c r="Y179" s="9" t="s">
        <v>41</v>
      </c>
      <c r="Z179" s="9" t="s">
        <v>42</v>
      </c>
      <c r="AA179" s="9" t="s">
        <v>43</v>
      </c>
      <c r="AB179" s="9" t="s">
        <v>70</v>
      </c>
      <c r="AC179" s="9" t="s">
        <v>617</v>
      </c>
      <c r="AD179" s="9" t="s">
        <v>71</v>
      </c>
      <c r="AE179" s="9" t="s">
        <v>60</v>
      </c>
      <c r="AF179" s="9" t="s">
        <v>48</v>
      </c>
      <c r="AG179" s="9" t="s">
        <v>91</v>
      </c>
      <c r="AH179" s="9">
        <v>11</v>
      </c>
      <c r="AI179" s="9" t="s">
        <v>63</v>
      </c>
      <c r="AJ179" s="9" t="s">
        <v>64</v>
      </c>
      <c r="AK179" s="7" t="str">
        <f t="shared" si="11"/>
        <v>High</v>
      </c>
      <c r="AL179" s="9" t="s">
        <v>618</v>
      </c>
      <c r="AM179" s="9">
        <v>4</v>
      </c>
      <c r="AN179" s="9">
        <v>0</v>
      </c>
      <c r="AO179" s="9" t="s">
        <v>619</v>
      </c>
      <c r="AP179" s="9">
        <v>0</v>
      </c>
      <c r="AQ179" s="9">
        <v>18</v>
      </c>
    </row>
    <row r="180" spans="2:43" ht="15" x14ac:dyDescent="0.25">
      <c r="B180" s="7" t="str">
        <f t="shared" si="8"/>
        <v>No</v>
      </c>
      <c r="C180" s="7" t="s">
        <v>620</v>
      </c>
      <c r="D180" s="7">
        <v>10219</v>
      </c>
      <c r="E180" s="7">
        <v>0</v>
      </c>
      <c r="F180" s="7" t="str">
        <f>IF(HRDataset_v14[[#This Row],[MarriedID]]=0,"Not married","Married")</f>
        <v>Not married</v>
      </c>
      <c r="G180" s="7">
        <v>0</v>
      </c>
      <c r="H180" s="7">
        <v>0</v>
      </c>
      <c r="I180" s="7" t="str">
        <f>IF(HRDataset_v14[[#This Row],[GenderID]]=0,"Female","Male")</f>
        <v>Female</v>
      </c>
      <c r="J180" s="7">
        <v>1</v>
      </c>
      <c r="K180" s="7">
        <v>5</v>
      </c>
      <c r="L180" s="7">
        <v>3</v>
      </c>
      <c r="M180" s="7">
        <v>0</v>
      </c>
      <c r="N180" s="7">
        <v>45395</v>
      </c>
      <c r="O180" s="7">
        <v>0</v>
      </c>
      <c r="P180" s="7">
        <v>19</v>
      </c>
      <c r="Q180" s="7" t="s">
        <v>37</v>
      </c>
      <c r="R180" s="7" t="s">
        <v>38</v>
      </c>
      <c r="S180" s="7">
        <v>2189</v>
      </c>
      <c r="T180" s="8">
        <v>31600</v>
      </c>
      <c r="U180" s="7">
        <f t="shared" ca="1" si="9"/>
        <v>38</v>
      </c>
      <c r="V180" s="7" t="s">
        <v>69</v>
      </c>
      <c r="W180" s="7" t="str">
        <f t="shared" ca="1" si="10"/>
        <v>30-39</v>
      </c>
      <c r="X180" s="7" t="s">
        <v>40</v>
      </c>
      <c r="Y180" s="7" t="s">
        <v>41</v>
      </c>
      <c r="Z180" s="7" t="s">
        <v>42</v>
      </c>
      <c r="AA180" s="7" t="s">
        <v>43</v>
      </c>
      <c r="AB180" s="7" t="s">
        <v>535</v>
      </c>
      <c r="AC180" s="7" t="s">
        <v>45</v>
      </c>
      <c r="AD180" s="7" t="s">
        <v>46</v>
      </c>
      <c r="AE180" s="7" t="s">
        <v>47</v>
      </c>
      <c r="AF180" s="7" t="s">
        <v>48</v>
      </c>
      <c r="AG180" s="7" t="s">
        <v>103</v>
      </c>
      <c r="AH180" s="7">
        <v>19</v>
      </c>
      <c r="AI180" s="7" t="s">
        <v>50</v>
      </c>
      <c r="AJ180" s="7" t="s">
        <v>64</v>
      </c>
      <c r="AK180" s="7" t="str">
        <f t="shared" si="11"/>
        <v>High</v>
      </c>
      <c r="AL180" s="7" t="s">
        <v>52</v>
      </c>
      <c r="AM180" s="7">
        <v>4</v>
      </c>
      <c r="AN180" s="7">
        <v>0</v>
      </c>
      <c r="AO180" s="7" t="s">
        <v>436</v>
      </c>
      <c r="AP180" s="7">
        <v>0</v>
      </c>
      <c r="AQ180" s="7">
        <v>14</v>
      </c>
    </row>
    <row r="181" spans="2:43" ht="15" x14ac:dyDescent="0.25">
      <c r="B181" s="7" t="str">
        <f t="shared" si="8"/>
        <v>No</v>
      </c>
      <c r="C181" s="9" t="s">
        <v>621</v>
      </c>
      <c r="D181" s="9">
        <v>10077</v>
      </c>
      <c r="E181" s="9">
        <v>1</v>
      </c>
      <c r="F181" s="9" t="str">
        <f>IF(HRDataset_v14[[#This Row],[MarriedID]]=0,"Not married","Married")</f>
        <v>Married</v>
      </c>
      <c r="G181" s="9">
        <v>1</v>
      </c>
      <c r="H181" s="9">
        <v>0</v>
      </c>
      <c r="I181" s="9" t="str">
        <f>IF(HRDataset_v14[[#This Row],[GenderID]]=0,"Female","Male")</f>
        <v>Female</v>
      </c>
      <c r="J181" s="9">
        <v>2</v>
      </c>
      <c r="K181" s="9">
        <v>5</v>
      </c>
      <c r="L181" s="9">
        <v>3</v>
      </c>
      <c r="M181" s="9">
        <v>0</v>
      </c>
      <c r="N181" s="9">
        <v>62385</v>
      </c>
      <c r="O181" s="9">
        <v>0</v>
      </c>
      <c r="P181" s="9">
        <v>20</v>
      </c>
      <c r="Q181" s="9" t="s">
        <v>68</v>
      </c>
      <c r="R181" s="9" t="s">
        <v>38</v>
      </c>
      <c r="S181" s="9">
        <v>2324</v>
      </c>
      <c r="T181" s="10">
        <v>27997</v>
      </c>
      <c r="U181" s="7">
        <f t="shared" ca="1" si="9"/>
        <v>48</v>
      </c>
      <c r="V181" s="9" t="s">
        <v>69</v>
      </c>
      <c r="W181" s="7" t="str">
        <f t="shared" ca="1" si="10"/>
        <v>40-49</v>
      </c>
      <c r="X181" s="9" t="s">
        <v>56</v>
      </c>
      <c r="Y181" s="9" t="s">
        <v>41</v>
      </c>
      <c r="Z181" s="9" t="s">
        <v>42</v>
      </c>
      <c r="AA181" s="9" t="s">
        <v>43</v>
      </c>
      <c r="AB181" s="9" t="s">
        <v>622</v>
      </c>
      <c r="AC181" s="9" t="s">
        <v>45</v>
      </c>
      <c r="AD181" s="9" t="s">
        <v>46</v>
      </c>
      <c r="AE181" s="9" t="s">
        <v>47</v>
      </c>
      <c r="AF181" s="9" t="s">
        <v>48</v>
      </c>
      <c r="AG181" s="9" t="s">
        <v>85</v>
      </c>
      <c r="AH181" s="9"/>
      <c r="AI181" s="9" t="s">
        <v>50</v>
      </c>
      <c r="AJ181" s="9" t="s">
        <v>64</v>
      </c>
      <c r="AK181" s="7" t="str">
        <f t="shared" si="11"/>
        <v>High</v>
      </c>
      <c r="AL181" s="9" t="s">
        <v>87</v>
      </c>
      <c r="AM181" s="9">
        <v>3</v>
      </c>
      <c r="AN181" s="9">
        <v>0</v>
      </c>
      <c r="AO181" s="9" t="s">
        <v>217</v>
      </c>
      <c r="AP181" s="9">
        <v>0</v>
      </c>
      <c r="AQ181" s="9">
        <v>4</v>
      </c>
    </row>
    <row r="182" spans="2:43" ht="15" x14ac:dyDescent="0.25">
      <c r="B182" s="7" t="str">
        <f t="shared" si="8"/>
        <v>Yes</v>
      </c>
      <c r="C182" s="7" t="s">
        <v>623</v>
      </c>
      <c r="D182" s="7">
        <v>10073</v>
      </c>
      <c r="E182" s="7">
        <v>1</v>
      </c>
      <c r="F182" s="7" t="str">
        <f>IF(HRDataset_v14[[#This Row],[MarriedID]]=0,"Not married","Married")</f>
        <v>Married</v>
      </c>
      <c r="G182" s="7">
        <v>1</v>
      </c>
      <c r="H182" s="7">
        <v>0</v>
      </c>
      <c r="I182" s="7" t="str">
        <f>IF(HRDataset_v14[[#This Row],[GenderID]]=0,"Female","Male")</f>
        <v>Female</v>
      </c>
      <c r="J182" s="7">
        <v>5</v>
      </c>
      <c r="K182" s="7">
        <v>5</v>
      </c>
      <c r="L182" s="7">
        <v>3</v>
      </c>
      <c r="M182" s="7">
        <v>0</v>
      </c>
      <c r="N182" s="7">
        <v>68407</v>
      </c>
      <c r="O182" s="7">
        <v>1</v>
      </c>
      <c r="P182" s="7">
        <v>20</v>
      </c>
      <c r="Q182" s="7" t="s">
        <v>68</v>
      </c>
      <c r="R182" s="7" t="s">
        <v>38</v>
      </c>
      <c r="S182" s="7">
        <v>2176</v>
      </c>
      <c r="T182" s="8">
        <v>31756</v>
      </c>
      <c r="U182" s="7">
        <f t="shared" ca="1" si="9"/>
        <v>38</v>
      </c>
      <c r="V182" s="7" t="s">
        <v>69</v>
      </c>
      <c r="W182" s="7" t="str">
        <f t="shared" ca="1" si="10"/>
        <v>30-39</v>
      </c>
      <c r="X182" s="7" t="s">
        <v>56</v>
      </c>
      <c r="Y182" s="7" t="s">
        <v>41</v>
      </c>
      <c r="Z182" s="7" t="s">
        <v>42</v>
      </c>
      <c r="AA182" s="7" t="s">
        <v>136</v>
      </c>
      <c r="AB182" s="7" t="s">
        <v>44</v>
      </c>
      <c r="AC182" s="7" t="s">
        <v>624</v>
      </c>
      <c r="AD182" s="7" t="s">
        <v>122</v>
      </c>
      <c r="AE182" s="7" t="s">
        <v>60</v>
      </c>
      <c r="AF182" s="7" t="s">
        <v>48</v>
      </c>
      <c r="AG182" s="7" t="s">
        <v>91</v>
      </c>
      <c r="AH182" s="7">
        <v>11</v>
      </c>
      <c r="AI182" s="7" t="s">
        <v>50</v>
      </c>
      <c r="AJ182" s="7" t="s">
        <v>64</v>
      </c>
      <c r="AK182" s="7" t="str">
        <f t="shared" si="11"/>
        <v>High</v>
      </c>
      <c r="AL182" s="7" t="s">
        <v>87</v>
      </c>
      <c r="AM182" s="7">
        <v>4</v>
      </c>
      <c r="AN182" s="7">
        <v>0</v>
      </c>
      <c r="AO182" s="7" t="s">
        <v>321</v>
      </c>
      <c r="AP182" s="7">
        <v>0</v>
      </c>
      <c r="AQ182" s="7">
        <v>16</v>
      </c>
    </row>
    <row r="183" spans="2:43" ht="15" x14ac:dyDescent="0.25">
      <c r="B183" s="7" t="str">
        <f t="shared" si="8"/>
        <v>No</v>
      </c>
      <c r="C183" s="9" t="s">
        <v>625</v>
      </c>
      <c r="D183" s="9">
        <v>10279</v>
      </c>
      <c r="E183" s="9">
        <v>1</v>
      </c>
      <c r="F183" s="9" t="str">
        <f>IF(HRDataset_v14[[#This Row],[MarriedID]]=0,"Not married","Married")</f>
        <v>Married</v>
      </c>
      <c r="G183" s="9">
        <v>1</v>
      </c>
      <c r="H183" s="9">
        <v>0</v>
      </c>
      <c r="I183" s="9" t="str">
        <f>IF(HRDataset_v14[[#This Row],[GenderID]]=0,"Female","Male")</f>
        <v>Female</v>
      </c>
      <c r="J183" s="9">
        <v>1</v>
      </c>
      <c r="K183" s="9">
        <v>5</v>
      </c>
      <c r="L183" s="9">
        <v>3</v>
      </c>
      <c r="M183" s="9">
        <v>0</v>
      </c>
      <c r="N183" s="9">
        <v>61349</v>
      </c>
      <c r="O183" s="9">
        <v>0</v>
      </c>
      <c r="P183" s="9">
        <v>19</v>
      </c>
      <c r="Q183" s="9" t="s">
        <v>37</v>
      </c>
      <c r="R183" s="9" t="s">
        <v>38</v>
      </c>
      <c r="S183" s="9">
        <v>2451</v>
      </c>
      <c r="T183" s="10">
        <v>27340</v>
      </c>
      <c r="U183" s="7">
        <f t="shared" ca="1" si="9"/>
        <v>50</v>
      </c>
      <c r="V183" s="9" t="s">
        <v>69</v>
      </c>
      <c r="W183" s="7" t="str">
        <f t="shared" ca="1" si="10"/>
        <v>50-59</v>
      </c>
      <c r="X183" s="9" t="s">
        <v>56</v>
      </c>
      <c r="Y183" s="9" t="s">
        <v>41</v>
      </c>
      <c r="Z183" s="9" t="s">
        <v>42</v>
      </c>
      <c r="AA183" s="9" t="s">
        <v>43</v>
      </c>
      <c r="AB183" s="9" t="s">
        <v>216</v>
      </c>
      <c r="AC183" s="9" t="s">
        <v>45</v>
      </c>
      <c r="AD183" s="9" t="s">
        <v>46</v>
      </c>
      <c r="AE183" s="9" t="s">
        <v>47</v>
      </c>
      <c r="AF183" s="9" t="s">
        <v>48</v>
      </c>
      <c r="AG183" s="9" t="s">
        <v>109</v>
      </c>
      <c r="AH183" s="9">
        <v>12</v>
      </c>
      <c r="AI183" s="9" t="s">
        <v>50</v>
      </c>
      <c r="AJ183" s="9" t="s">
        <v>64</v>
      </c>
      <c r="AK183" s="7" t="str">
        <f t="shared" si="11"/>
        <v>High</v>
      </c>
      <c r="AL183" s="9" t="s">
        <v>289</v>
      </c>
      <c r="AM183" s="9">
        <v>3</v>
      </c>
      <c r="AN183" s="9">
        <v>0</v>
      </c>
      <c r="AO183" s="9" t="s">
        <v>306</v>
      </c>
      <c r="AP183" s="9">
        <v>0</v>
      </c>
      <c r="AQ183" s="9">
        <v>11</v>
      </c>
    </row>
    <row r="184" spans="2:43" ht="15" x14ac:dyDescent="0.25">
      <c r="B184" s="7" t="str">
        <f t="shared" si="8"/>
        <v>No</v>
      </c>
      <c r="C184" s="7" t="s">
        <v>626</v>
      </c>
      <c r="D184" s="7">
        <v>10110</v>
      </c>
      <c r="E184" s="7">
        <v>0</v>
      </c>
      <c r="F184" s="7" t="str">
        <f>IF(HRDataset_v14[[#This Row],[MarriedID]]=0,"Not married","Married")</f>
        <v>Not married</v>
      </c>
      <c r="G184" s="7">
        <v>0</v>
      </c>
      <c r="H184" s="7">
        <v>0</v>
      </c>
      <c r="I184" s="7" t="str">
        <f>IF(HRDataset_v14[[#This Row],[GenderID]]=0,"Female","Male")</f>
        <v>Female</v>
      </c>
      <c r="J184" s="7">
        <v>1</v>
      </c>
      <c r="K184" s="7">
        <v>4</v>
      </c>
      <c r="L184" s="7">
        <v>3</v>
      </c>
      <c r="M184" s="7">
        <v>0</v>
      </c>
      <c r="N184" s="7">
        <v>105688</v>
      </c>
      <c r="O184" s="7">
        <v>0</v>
      </c>
      <c r="P184" s="7">
        <v>24</v>
      </c>
      <c r="Q184" s="7" t="s">
        <v>94</v>
      </c>
      <c r="R184" s="7" t="s">
        <v>38</v>
      </c>
      <c r="S184" s="7">
        <v>2135</v>
      </c>
      <c r="T184" s="8">
        <v>32088</v>
      </c>
      <c r="U184" s="7">
        <f t="shared" ca="1" si="9"/>
        <v>37</v>
      </c>
      <c r="V184" s="7" t="s">
        <v>69</v>
      </c>
      <c r="W184" s="7" t="str">
        <f t="shared" ca="1" si="10"/>
        <v>30-39</v>
      </c>
      <c r="X184" s="7" t="s">
        <v>40</v>
      </c>
      <c r="Y184" s="7" t="s">
        <v>41</v>
      </c>
      <c r="Z184" s="7" t="s">
        <v>42</v>
      </c>
      <c r="AA184" s="7" t="s">
        <v>165</v>
      </c>
      <c r="AB184" s="7" t="s">
        <v>216</v>
      </c>
      <c r="AC184" s="7" t="s">
        <v>45</v>
      </c>
      <c r="AD184" s="7" t="s">
        <v>46</v>
      </c>
      <c r="AE184" s="7" t="s">
        <v>47</v>
      </c>
      <c r="AF184" s="7" t="s">
        <v>96</v>
      </c>
      <c r="AG184" s="7" t="s">
        <v>97</v>
      </c>
      <c r="AH184" s="7">
        <v>10</v>
      </c>
      <c r="AI184" s="7" t="s">
        <v>86</v>
      </c>
      <c r="AJ184" s="7" t="s">
        <v>64</v>
      </c>
      <c r="AK184" s="7" t="str">
        <f t="shared" si="11"/>
        <v>High</v>
      </c>
      <c r="AL184" s="7" t="s">
        <v>162</v>
      </c>
      <c r="AM184" s="7">
        <v>5</v>
      </c>
      <c r="AN184" s="7">
        <v>4</v>
      </c>
      <c r="AO184" s="7" t="s">
        <v>153</v>
      </c>
      <c r="AP184" s="7">
        <v>0</v>
      </c>
      <c r="AQ184" s="7">
        <v>14</v>
      </c>
    </row>
    <row r="185" spans="2:43" ht="15" x14ac:dyDescent="0.25">
      <c r="B185" s="7" t="str">
        <f t="shared" si="8"/>
        <v>No</v>
      </c>
      <c r="C185" s="9" t="s">
        <v>627</v>
      </c>
      <c r="D185" s="9">
        <v>10053</v>
      </c>
      <c r="E185" s="9">
        <v>1</v>
      </c>
      <c r="F185" s="9" t="str">
        <f>IF(HRDataset_v14[[#This Row],[MarriedID]]=0,"Not married","Married")</f>
        <v>Married</v>
      </c>
      <c r="G185" s="9">
        <v>1</v>
      </c>
      <c r="H185" s="9">
        <v>0</v>
      </c>
      <c r="I185" s="9" t="str">
        <f>IF(HRDataset_v14[[#This Row],[GenderID]]=0,"Female","Male")</f>
        <v>Female</v>
      </c>
      <c r="J185" s="9">
        <v>1</v>
      </c>
      <c r="K185" s="9">
        <v>5</v>
      </c>
      <c r="L185" s="9">
        <v>3</v>
      </c>
      <c r="M185" s="9">
        <v>0</v>
      </c>
      <c r="N185" s="9">
        <v>54132</v>
      </c>
      <c r="O185" s="9">
        <v>0</v>
      </c>
      <c r="P185" s="9">
        <v>19</v>
      </c>
      <c r="Q185" s="9" t="s">
        <v>37</v>
      </c>
      <c r="R185" s="9" t="s">
        <v>38</v>
      </c>
      <c r="S185" s="9">
        <v>2330</v>
      </c>
      <c r="T185" s="10">
        <v>28451</v>
      </c>
      <c r="U185" s="7">
        <f t="shared" ca="1" si="9"/>
        <v>47</v>
      </c>
      <c r="V185" s="9" t="s">
        <v>69</v>
      </c>
      <c r="W185" s="7" t="str">
        <f t="shared" ca="1" si="10"/>
        <v>40-49</v>
      </c>
      <c r="X185" s="9" t="s">
        <v>56</v>
      </c>
      <c r="Y185" s="9" t="s">
        <v>41</v>
      </c>
      <c r="Z185" s="9" t="s">
        <v>42</v>
      </c>
      <c r="AA185" s="9" t="s">
        <v>43</v>
      </c>
      <c r="AB185" s="9" t="s">
        <v>628</v>
      </c>
      <c r="AC185" s="9" t="s">
        <v>45</v>
      </c>
      <c r="AD185" s="9" t="s">
        <v>46</v>
      </c>
      <c r="AE185" s="9" t="s">
        <v>47</v>
      </c>
      <c r="AF185" s="9" t="s">
        <v>48</v>
      </c>
      <c r="AG185" s="9" t="s">
        <v>123</v>
      </c>
      <c r="AH185" s="9">
        <v>14</v>
      </c>
      <c r="AI185" s="9" t="s">
        <v>63</v>
      </c>
      <c r="AJ185" s="9" t="s">
        <v>64</v>
      </c>
      <c r="AK185" s="7" t="str">
        <f t="shared" si="11"/>
        <v>High</v>
      </c>
      <c r="AL185" s="9" t="s">
        <v>87</v>
      </c>
      <c r="AM185" s="9">
        <v>4</v>
      </c>
      <c r="AN185" s="9">
        <v>0</v>
      </c>
      <c r="AO185" s="9" t="s">
        <v>171</v>
      </c>
      <c r="AP185" s="9">
        <v>0</v>
      </c>
      <c r="AQ185" s="9">
        <v>8</v>
      </c>
    </row>
    <row r="186" spans="2:43" ht="15" x14ac:dyDescent="0.25">
      <c r="B186" s="7" t="str">
        <f t="shared" si="8"/>
        <v>No</v>
      </c>
      <c r="C186" s="7" t="s">
        <v>629</v>
      </c>
      <c r="D186" s="7">
        <v>10076</v>
      </c>
      <c r="E186" s="7">
        <v>0</v>
      </c>
      <c r="F186" s="7" t="str">
        <f>IF(HRDataset_v14[[#This Row],[MarriedID]]=0,"Not married","Married")</f>
        <v>Not married</v>
      </c>
      <c r="G186" s="7">
        <v>0</v>
      </c>
      <c r="H186" s="7">
        <v>0</v>
      </c>
      <c r="I186" s="7" t="str">
        <f>IF(HRDataset_v14[[#This Row],[GenderID]]=0,"Female","Male")</f>
        <v>Female</v>
      </c>
      <c r="J186" s="7">
        <v>1</v>
      </c>
      <c r="K186" s="7">
        <v>5</v>
      </c>
      <c r="L186" s="7">
        <v>3</v>
      </c>
      <c r="M186" s="7">
        <v>0</v>
      </c>
      <c r="N186" s="7">
        <v>55315</v>
      </c>
      <c r="O186" s="7">
        <v>0</v>
      </c>
      <c r="P186" s="7">
        <v>20</v>
      </c>
      <c r="Q186" s="7" t="s">
        <v>68</v>
      </c>
      <c r="R186" s="7" t="s">
        <v>38</v>
      </c>
      <c r="S186" s="7">
        <v>2149</v>
      </c>
      <c r="T186" s="8">
        <v>31918</v>
      </c>
      <c r="U186" s="7">
        <f t="shared" ca="1" si="9"/>
        <v>37</v>
      </c>
      <c r="V186" s="7" t="s">
        <v>69</v>
      </c>
      <c r="W186" s="7" t="str">
        <f t="shared" ca="1" si="10"/>
        <v>30-39</v>
      </c>
      <c r="X186" s="7" t="s">
        <v>40</v>
      </c>
      <c r="Y186" s="7" t="s">
        <v>41</v>
      </c>
      <c r="Z186" s="7" t="s">
        <v>42</v>
      </c>
      <c r="AA186" s="7" t="s">
        <v>107</v>
      </c>
      <c r="AB186" s="7" t="s">
        <v>57</v>
      </c>
      <c r="AC186" s="7" t="s">
        <v>45</v>
      </c>
      <c r="AD186" s="7" t="s">
        <v>46</v>
      </c>
      <c r="AE186" s="7" t="s">
        <v>47</v>
      </c>
      <c r="AF186" s="7" t="s">
        <v>48</v>
      </c>
      <c r="AG186" s="7" t="s">
        <v>103</v>
      </c>
      <c r="AH186" s="7">
        <v>19</v>
      </c>
      <c r="AI186" s="7" t="s">
        <v>50</v>
      </c>
      <c r="AJ186" s="7" t="s">
        <v>64</v>
      </c>
      <c r="AK186" s="7" t="str">
        <f t="shared" si="11"/>
        <v>High</v>
      </c>
      <c r="AL186" s="7" t="s">
        <v>87</v>
      </c>
      <c r="AM186" s="7">
        <v>5</v>
      </c>
      <c r="AN186" s="7">
        <v>0</v>
      </c>
      <c r="AO186" s="7" t="s">
        <v>454</v>
      </c>
      <c r="AP186" s="7">
        <v>0</v>
      </c>
      <c r="AQ186" s="7">
        <v>16</v>
      </c>
    </row>
    <row r="187" spans="2:43" ht="15" x14ac:dyDescent="0.25">
      <c r="B187" s="7" t="str">
        <f t="shared" si="8"/>
        <v>No</v>
      </c>
      <c r="C187" s="9" t="s">
        <v>630</v>
      </c>
      <c r="D187" s="9">
        <v>10145</v>
      </c>
      <c r="E187" s="9">
        <v>1</v>
      </c>
      <c r="F187" s="9" t="str">
        <f>IF(HRDataset_v14[[#This Row],[MarriedID]]=0,"Not married","Married")</f>
        <v>Married</v>
      </c>
      <c r="G187" s="9">
        <v>1</v>
      </c>
      <c r="H187" s="9">
        <v>0</v>
      </c>
      <c r="I187" s="9" t="str">
        <f>IF(HRDataset_v14[[#This Row],[GenderID]]=0,"Female","Male")</f>
        <v>Female</v>
      </c>
      <c r="J187" s="9">
        <v>1</v>
      </c>
      <c r="K187" s="9">
        <v>5</v>
      </c>
      <c r="L187" s="9">
        <v>3</v>
      </c>
      <c r="M187" s="9">
        <v>0</v>
      </c>
      <c r="N187" s="9">
        <v>62810</v>
      </c>
      <c r="O187" s="9">
        <v>0</v>
      </c>
      <c r="P187" s="9">
        <v>19</v>
      </c>
      <c r="Q187" s="9" t="s">
        <v>37</v>
      </c>
      <c r="R187" s="9" t="s">
        <v>38</v>
      </c>
      <c r="S187" s="9">
        <v>2184</v>
      </c>
      <c r="T187" s="10">
        <v>31784</v>
      </c>
      <c r="U187" s="7">
        <f t="shared" ca="1" si="9"/>
        <v>37</v>
      </c>
      <c r="V187" s="9" t="s">
        <v>69</v>
      </c>
      <c r="W187" s="7" t="str">
        <f t="shared" ca="1" si="10"/>
        <v>30-39</v>
      </c>
      <c r="X187" s="9" t="s">
        <v>56</v>
      </c>
      <c r="Y187" s="9" t="s">
        <v>41</v>
      </c>
      <c r="Z187" s="9" t="s">
        <v>42</v>
      </c>
      <c r="AA187" s="9" t="s">
        <v>107</v>
      </c>
      <c r="AB187" s="9" t="s">
        <v>281</v>
      </c>
      <c r="AC187" s="9" t="s">
        <v>45</v>
      </c>
      <c r="AD187" s="9" t="s">
        <v>46</v>
      </c>
      <c r="AE187" s="9" t="s">
        <v>47</v>
      </c>
      <c r="AF187" s="9" t="s">
        <v>48</v>
      </c>
      <c r="AG187" s="9" t="s">
        <v>72</v>
      </c>
      <c r="AH187" s="9">
        <v>20</v>
      </c>
      <c r="AI187" s="9" t="s">
        <v>175</v>
      </c>
      <c r="AJ187" s="9" t="s">
        <v>64</v>
      </c>
      <c r="AK187" s="7" t="str">
        <f t="shared" si="11"/>
        <v>High</v>
      </c>
      <c r="AL187" s="9" t="s">
        <v>631</v>
      </c>
      <c r="AM187" s="9">
        <v>3</v>
      </c>
      <c r="AN187" s="9">
        <v>0</v>
      </c>
      <c r="AO187" s="9" t="s">
        <v>241</v>
      </c>
      <c r="AP187" s="9">
        <v>0</v>
      </c>
      <c r="AQ187" s="9">
        <v>20</v>
      </c>
    </row>
    <row r="188" spans="2:43" ht="15" x14ac:dyDescent="0.25">
      <c r="B188" s="7" t="str">
        <f t="shared" si="8"/>
        <v>No</v>
      </c>
      <c r="C188" s="7" t="s">
        <v>632</v>
      </c>
      <c r="D188" s="7">
        <v>10202</v>
      </c>
      <c r="E188" s="7">
        <v>1</v>
      </c>
      <c r="F188" s="7" t="str">
        <f>IF(HRDataset_v14[[#This Row],[MarriedID]]=0,"Not married","Married")</f>
        <v>Married</v>
      </c>
      <c r="G188" s="7">
        <v>1</v>
      </c>
      <c r="H188" s="7">
        <v>1</v>
      </c>
      <c r="I188" s="7" t="str">
        <f>IF(HRDataset_v14[[#This Row],[GenderID]]=0,"Female","Male")</f>
        <v>Male</v>
      </c>
      <c r="J188" s="7">
        <v>2</v>
      </c>
      <c r="K188" s="7">
        <v>6</v>
      </c>
      <c r="L188" s="7">
        <v>3</v>
      </c>
      <c r="M188" s="7">
        <v>0</v>
      </c>
      <c r="N188" s="7">
        <v>63291</v>
      </c>
      <c r="O188" s="7">
        <v>0</v>
      </c>
      <c r="P188" s="7">
        <v>3</v>
      </c>
      <c r="Q188" s="7" t="s">
        <v>219</v>
      </c>
      <c r="R188" s="7" t="s">
        <v>133</v>
      </c>
      <c r="S188" s="7">
        <v>78789</v>
      </c>
      <c r="T188" s="8">
        <v>30864</v>
      </c>
      <c r="U188" s="7">
        <f t="shared" ca="1" si="9"/>
        <v>40</v>
      </c>
      <c r="V188" s="7" t="s">
        <v>39</v>
      </c>
      <c r="W188" s="7" t="str">
        <f t="shared" ca="1" si="10"/>
        <v>40-49</v>
      </c>
      <c r="X188" s="7" t="s">
        <v>56</v>
      </c>
      <c r="Y188" s="7" t="s">
        <v>41</v>
      </c>
      <c r="Z188" s="7" t="s">
        <v>42</v>
      </c>
      <c r="AA188" s="7" t="s">
        <v>136</v>
      </c>
      <c r="AB188" s="7" t="s">
        <v>288</v>
      </c>
      <c r="AC188" s="7" t="s">
        <v>45</v>
      </c>
      <c r="AD188" s="7" t="s">
        <v>46</v>
      </c>
      <c r="AE188" s="7" t="s">
        <v>47</v>
      </c>
      <c r="AF188" s="7" t="s">
        <v>223</v>
      </c>
      <c r="AG188" s="7" t="s">
        <v>262</v>
      </c>
      <c r="AH188" s="7">
        <v>21</v>
      </c>
      <c r="AI188" s="7" t="s">
        <v>353</v>
      </c>
      <c r="AJ188" s="7" t="s">
        <v>64</v>
      </c>
      <c r="AK188" s="7" t="str">
        <f t="shared" si="11"/>
        <v>High</v>
      </c>
      <c r="AL188" s="7" t="s">
        <v>360</v>
      </c>
      <c r="AM188" s="7">
        <v>4</v>
      </c>
      <c r="AN188" s="7">
        <v>0</v>
      </c>
      <c r="AO188" s="7" t="s">
        <v>355</v>
      </c>
      <c r="AP188" s="7">
        <v>0</v>
      </c>
      <c r="AQ188" s="7">
        <v>7</v>
      </c>
    </row>
    <row r="189" spans="2:43" ht="15" x14ac:dyDescent="0.25">
      <c r="B189" s="7" t="str">
        <f t="shared" si="8"/>
        <v>Yes</v>
      </c>
      <c r="C189" s="9" t="s">
        <v>633</v>
      </c>
      <c r="D189" s="9">
        <v>10128</v>
      </c>
      <c r="E189" s="9">
        <v>0</v>
      </c>
      <c r="F189" s="9" t="str">
        <f>IF(HRDataset_v14[[#This Row],[MarriedID]]=0,"Not married","Married")</f>
        <v>Not married</v>
      </c>
      <c r="G189" s="9">
        <v>0</v>
      </c>
      <c r="H189" s="9">
        <v>0</v>
      </c>
      <c r="I189" s="9" t="str">
        <f>IF(HRDataset_v14[[#This Row],[GenderID]]=0,"Female","Male")</f>
        <v>Female</v>
      </c>
      <c r="J189" s="9">
        <v>5</v>
      </c>
      <c r="K189" s="9">
        <v>5</v>
      </c>
      <c r="L189" s="9">
        <v>3</v>
      </c>
      <c r="M189" s="9">
        <v>1</v>
      </c>
      <c r="N189" s="9">
        <v>62659</v>
      </c>
      <c r="O189" s="9">
        <v>1</v>
      </c>
      <c r="P189" s="9">
        <v>19</v>
      </c>
      <c r="Q189" s="9" t="s">
        <v>37</v>
      </c>
      <c r="R189" s="9" t="s">
        <v>38</v>
      </c>
      <c r="S189" s="9">
        <v>1760</v>
      </c>
      <c r="T189" s="10">
        <v>24988</v>
      </c>
      <c r="U189" s="7">
        <f t="shared" ca="1" si="9"/>
        <v>56</v>
      </c>
      <c r="V189" s="9" t="s">
        <v>69</v>
      </c>
      <c r="W189" s="7" t="str">
        <f t="shared" ca="1" si="10"/>
        <v>50-59</v>
      </c>
      <c r="X189" s="9" t="s">
        <v>40</v>
      </c>
      <c r="Y189" s="9" t="s">
        <v>41</v>
      </c>
      <c r="Z189" s="9" t="s">
        <v>42</v>
      </c>
      <c r="AA189" s="9" t="s">
        <v>107</v>
      </c>
      <c r="AB189" s="9" t="s">
        <v>127</v>
      </c>
      <c r="AC189" s="9" t="s">
        <v>634</v>
      </c>
      <c r="AD189" s="9" t="s">
        <v>122</v>
      </c>
      <c r="AE189" s="9" t="s">
        <v>60</v>
      </c>
      <c r="AF189" s="9" t="s">
        <v>48</v>
      </c>
      <c r="AG189" s="9" t="s">
        <v>138</v>
      </c>
      <c r="AH189" s="9">
        <v>18</v>
      </c>
      <c r="AI189" s="9" t="s">
        <v>110</v>
      </c>
      <c r="AJ189" s="9" t="s">
        <v>64</v>
      </c>
      <c r="AK189" s="7" t="str">
        <f t="shared" si="11"/>
        <v>High</v>
      </c>
      <c r="AL189" s="9" t="s">
        <v>635</v>
      </c>
      <c r="AM189" s="9">
        <v>4</v>
      </c>
      <c r="AN189" s="9">
        <v>0</v>
      </c>
      <c r="AO189" s="9" t="s">
        <v>636</v>
      </c>
      <c r="AP189" s="9">
        <v>0</v>
      </c>
      <c r="AQ189" s="9">
        <v>17</v>
      </c>
    </row>
    <row r="190" spans="2:43" ht="15" x14ac:dyDescent="0.25">
      <c r="B190" s="7" t="str">
        <f t="shared" si="8"/>
        <v>No</v>
      </c>
      <c r="C190" s="7" t="s">
        <v>637</v>
      </c>
      <c r="D190" s="7">
        <v>10068</v>
      </c>
      <c r="E190" s="7">
        <v>0</v>
      </c>
      <c r="F190" s="7" t="str">
        <f>IF(HRDataset_v14[[#This Row],[MarriedID]]=0,"Not married","Married")</f>
        <v>Not married</v>
      </c>
      <c r="G190" s="7">
        <v>0</v>
      </c>
      <c r="H190" s="7">
        <v>0</v>
      </c>
      <c r="I190" s="7" t="str">
        <f>IF(HRDataset_v14[[#This Row],[GenderID]]=0,"Female","Male")</f>
        <v>Female</v>
      </c>
      <c r="J190" s="7">
        <v>1</v>
      </c>
      <c r="K190" s="7">
        <v>5</v>
      </c>
      <c r="L190" s="7">
        <v>3</v>
      </c>
      <c r="M190" s="7">
        <v>0</v>
      </c>
      <c r="N190" s="7">
        <v>55688</v>
      </c>
      <c r="O190" s="7">
        <v>0</v>
      </c>
      <c r="P190" s="7">
        <v>19</v>
      </c>
      <c r="Q190" s="7" t="s">
        <v>37</v>
      </c>
      <c r="R190" s="7" t="s">
        <v>38</v>
      </c>
      <c r="S190" s="7">
        <v>2346</v>
      </c>
      <c r="T190" s="8">
        <v>28025</v>
      </c>
      <c r="U190" s="7">
        <f t="shared" ca="1" si="9"/>
        <v>48</v>
      </c>
      <c r="V190" s="7" t="s">
        <v>69</v>
      </c>
      <c r="W190" s="7" t="str">
        <f t="shared" ca="1" si="10"/>
        <v>40-49</v>
      </c>
      <c r="X190" s="7" t="s">
        <v>40</v>
      </c>
      <c r="Y190" s="7" t="s">
        <v>41</v>
      </c>
      <c r="Z190" s="7" t="s">
        <v>42</v>
      </c>
      <c r="AA190" s="7" t="s">
        <v>43</v>
      </c>
      <c r="AB190" s="7" t="s">
        <v>57</v>
      </c>
      <c r="AC190" s="7" t="s">
        <v>45</v>
      </c>
      <c r="AD190" s="7" t="s">
        <v>46</v>
      </c>
      <c r="AE190" s="7" t="s">
        <v>47</v>
      </c>
      <c r="AF190" s="7" t="s">
        <v>48</v>
      </c>
      <c r="AG190" s="7" t="s">
        <v>49</v>
      </c>
      <c r="AH190" s="7">
        <v>22</v>
      </c>
      <c r="AI190" s="7" t="s">
        <v>175</v>
      </c>
      <c r="AJ190" s="7" t="s">
        <v>64</v>
      </c>
      <c r="AK190" s="7" t="str">
        <f t="shared" si="11"/>
        <v>High</v>
      </c>
      <c r="AL190" s="7" t="s">
        <v>87</v>
      </c>
      <c r="AM190" s="7">
        <v>4</v>
      </c>
      <c r="AN190" s="7">
        <v>0</v>
      </c>
      <c r="AO190" s="7" t="s">
        <v>217</v>
      </c>
      <c r="AP190" s="7">
        <v>0</v>
      </c>
      <c r="AQ190" s="7">
        <v>10</v>
      </c>
    </row>
    <row r="191" spans="2:43" ht="15" x14ac:dyDescent="0.25">
      <c r="B191" s="7" t="str">
        <f t="shared" si="8"/>
        <v>No</v>
      </c>
      <c r="C191" s="9" t="s">
        <v>638</v>
      </c>
      <c r="D191" s="9">
        <v>10116</v>
      </c>
      <c r="E191" s="9">
        <v>0</v>
      </c>
      <c r="F191" s="9" t="str">
        <f>IF(HRDataset_v14[[#This Row],[MarriedID]]=0,"Not married","Married")</f>
        <v>Not married</v>
      </c>
      <c r="G191" s="9">
        <v>0</v>
      </c>
      <c r="H191" s="9">
        <v>1</v>
      </c>
      <c r="I191" s="9" t="str">
        <f>IF(HRDataset_v14[[#This Row],[GenderID]]=0,"Female","Male")</f>
        <v>Male</v>
      </c>
      <c r="J191" s="9">
        <v>1</v>
      </c>
      <c r="K191" s="9">
        <v>5</v>
      </c>
      <c r="L191" s="9">
        <v>3</v>
      </c>
      <c r="M191" s="9">
        <v>0</v>
      </c>
      <c r="N191" s="9">
        <v>83667</v>
      </c>
      <c r="O191" s="9">
        <v>0</v>
      </c>
      <c r="P191" s="9">
        <v>18</v>
      </c>
      <c r="Q191" s="9" t="s">
        <v>196</v>
      </c>
      <c r="R191" s="9" t="s">
        <v>38</v>
      </c>
      <c r="S191" s="9">
        <v>2045</v>
      </c>
      <c r="T191" s="10">
        <v>29808</v>
      </c>
      <c r="U191" s="7">
        <f t="shared" ca="1" si="9"/>
        <v>43</v>
      </c>
      <c r="V191" s="9" t="s">
        <v>39</v>
      </c>
      <c r="W191" s="7" t="str">
        <f t="shared" ca="1" si="10"/>
        <v>40-49</v>
      </c>
      <c r="X191" s="9" t="s">
        <v>40</v>
      </c>
      <c r="Y191" s="9" t="s">
        <v>41</v>
      </c>
      <c r="Z191" s="9" t="s">
        <v>639</v>
      </c>
      <c r="AA191" s="9" t="s">
        <v>640</v>
      </c>
      <c r="AB191" s="9" t="s">
        <v>641</v>
      </c>
      <c r="AC191" s="9" t="s">
        <v>45</v>
      </c>
      <c r="AD191" s="9" t="s">
        <v>46</v>
      </c>
      <c r="AE191" s="9" t="s">
        <v>47</v>
      </c>
      <c r="AF191" s="9" t="s">
        <v>48</v>
      </c>
      <c r="AG191" s="9" t="s">
        <v>199</v>
      </c>
      <c r="AH191" s="9">
        <v>2</v>
      </c>
      <c r="AI191" s="9" t="s">
        <v>63</v>
      </c>
      <c r="AJ191" s="9" t="s">
        <v>64</v>
      </c>
      <c r="AK191" s="7" t="str">
        <f t="shared" si="11"/>
        <v>High</v>
      </c>
      <c r="AL191" s="9" t="s">
        <v>642</v>
      </c>
      <c r="AM191" s="9">
        <v>3</v>
      </c>
      <c r="AN191" s="9">
        <v>0</v>
      </c>
      <c r="AO191" s="9" t="s">
        <v>153</v>
      </c>
      <c r="AP191" s="9">
        <v>0</v>
      </c>
      <c r="AQ191" s="9">
        <v>2</v>
      </c>
    </row>
    <row r="192" spans="2:43" ht="15" x14ac:dyDescent="0.25">
      <c r="B192" s="7" t="str">
        <f t="shared" si="8"/>
        <v>Yes</v>
      </c>
      <c r="C192" s="7" t="s">
        <v>643</v>
      </c>
      <c r="D192" s="7">
        <v>10298</v>
      </c>
      <c r="E192" s="7">
        <v>0</v>
      </c>
      <c r="F192" s="7" t="str">
        <f>IF(HRDataset_v14[[#This Row],[MarriedID]]=0,"Not married","Married")</f>
        <v>Not married</v>
      </c>
      <c r="G192" s="7">
        <v>0</v>
      </c>
      <c r="H192" s="7">
        <v>1</v>
      </c>
      <c r="I192" s="7" t="str">
        <f>IF(HRDataset_v14[[#This Row],[GenderID]]=0,"Female","Male")</f>
        <v>Male</v>
      </c>
      <c r="J192" s="7">
        <v>5</v>
      </c>
      <c r="K192" s="7">
        <v>5</v>
      </c>
      <c r="L192" s="7">
        <v>1</v>
      </c>
      <c r="M192" s="7">
        <v>0</v>
      </c>
      <c r="N192" s="7">
        <v>55800</v>
      </c>
      <c r="O192" s="7">
        <v>1</v>
      </c>
      <c r="P192" s="7">
        <v>20</v>
      </c>
      <c r="Q192" s="7" t="s">
        <v>68</v>
      </c>
      <c r="R192" s="7" t="s">
        <v>38</v>
      </c>
      <c r="S192" s="7">
        <v>2472</v>
      </c>
      <c r="T192" s="8">
        <v>31227</v>
      </c>
      <c r="U192" s="7">
        <f t="shared" ca="1" si="9"/>
        <v>39</v>
      </c>
      <c r="V192" s="7" t="s">
        <v>39</v>
      </c>
      <c r="W192" s="7" t="str">
        <f t="shared" ca="1" si="10"/>
        <v>30-39</v>
      </c>
      <c r="X192" s="7" t="s">
        <v>40</v>
      </c>
      <c r="Y192" s="7" t="s">
        <v>41</v>
      </c>
      <c r="Z192" s="7" t="s">
        <v>42</v>
      </c>
      <c r="AA192" s="7" t="s">
        <v>43</v>
      </c>
      <c r="AB192" s="7" t="s">
        <v>221</v>
      </c>
      <c r="AC192" s="7" t="s">
        <v>644</v>
      </c>
      <c r="AD192" s="7" t="s">
        <v>129</v>
      </c>
      <c r="AE192" s="7" t="s">
        <v>60</v>
      </c>
      <c r="AF192" s="7" t="s">
        <v>48</v>
      </c>
      <c r="AG192" s="7" t="s">
        <v>109</v>
      </c>
      <c r="AH192" s="7">
        <v>12</v>
      </c>
      <c r="AI192" s="7" t="s">
        <v>50</v>
      </c>
      <c r="AJ192" s="7" t="s">
        <v>336</v>
      </c>
      <c r="AK192" s="7" t="str">
        <f t="shared" si="11"/>
        <v>Low</v>
      </c>
      <c r="AL192" s="7" t="s">
        <v>263</v>
      </c>
      <c r="AM192" s="7">
        <v>2</v>
      </c>
      <c r="AN192" s="7">
        <v>0</v>
      </c>
      <c r="AO192" s="7" t="s">
        <v>645</v>
      </c>
      <c r="AP192" s="7">
        <v>6</v>
      </c>
      <c r="AQ192" s="7">
        <v>6</v>
      </c>
    </row>
    <row r="193" spans="2:43" ht="15" x14ac:dyDescent="0.25">
      <c r="B193" s="7" t="str">
        <f t="shared" si="8"/>
        <v>No</v>
      </c>
      <c r="C193" s="9" t="s">
        <v>646</v>
      </c>
      <c r="D193" s="9">
        <v>10213</v>
      </c>
      <c r="E193" s="9">
        <v>1</v>
      </c>
      <c r="F193" s="9" t="str">
        <f>IF(HRDataset_v14[[#This Row],[MarriedID]]=0,"Not married","Married")</f>
        <v>Married</v>
      </c>
      <c r="G193" s="9">
        <v>1</v>
      </c>
      <c r="H193" s="9">
        <v>1</v>
      </c>
      <c r="I193" s="9" t="str">
        <f>IF(HRDataset_v14[[#This Row],[GenderID]]=0,"Female","Male")</f>
        <v>Male</v>
      </c>
      <c r="J193" s="9">
        <v>1</v>
      </c>
      <c r="K193" s="9">
        <v>5</v>
      </c>
      <c r="L193" s="9">
        <v>3</v>
      </c>
      <c r="M193" s="9">
        <v>0</v>
      </c>
      <c r="N193" s="9">
        <v>58207</v>
      </c>
      <c r="O193" s="9">
        <v>0</v>
      </c>
      <c r="P193" s="9">
        <v>20</v>
      </c>
      <c r="Q193" s="9" t="s">
        <v>68</v>
      </c>
      <c r="R193" s="9" t="s">
        <v>38</v>
      </c>
      <c r="S193" s="9">
        <v>1450</v>
      </c>
      <c r="T193" s="10">
        <v>33833</v>
      </c>
      <c r="U193" s="7">
        <f t="shared" ca="1" si="9"/>
        <v>32</v>
      </c>
      <c r="V193" s="9" t="s">
        <v>39</v>
      </c>
      <c r="W193" s="7" t="str">
        <f t="shared" ca="1" si="10"/>
        <v>30-39</v>
      </c>
      <c r="X193" s="9" t="s">
        <v>56</v>
      </c>
      <c r="Y193" s="9" t="s">
        <v>41</v>
      </c>
      <c r="Z193" s="9" t="s">
        <v>42</v>
      </c>
      <c r="AA193" s="9" t="s">
        <v>43</v>
      </c>
      <c r="AB193" s="9" t="s">
        <v>323</v>
      </c>
      <c r="AC193" s="9" t="s">
        <v>45</v>
      </c>
      <c r="AD193" s="9" t="s">
        <v>46</v>
      </c>
      <c r="AE193" s="9" t="s">
        <v>47</v>
      </c>
      <c r="AF193" s="9" t="s">
        <v>48</v>
      </c>
      <c r="AG193" s="9" t="s">
        <v>123</v>
      </c>
      <c r="AH193" s="9">
        <v>14</v>
      </c>
      <c r="AI193" s="9" t="s">
        <v>50</v>
      </c>
      <c r="AJ193" s="9" t="s">
        <v>64</v>
      </c>
      <c r="AK193" s="7" t="str">
        <f t="shared" si="11"/>
        <v>High</v>
      </c>
      <c r="AL193" s="9" t="s">
        <v>301</v>
      </c>
      <c r="AM193" s="9">
        <v>3</v>
      </c>
      <c r="AN193" s="9">
        <v>0</v>
      </c>
      <c r="AO193" s="9" t="s">
        <v>489</v>
      </c>
      <c r="AP193" s="9">
        <v>0</v>
      </c>
      <c r="AQ193" s="9">
        <v>14</v>
      </c>
    </row>
    <row r="194" spans="2:43" ht="15" x14ac:dyDescent="0.25">
      <c r="B194" s="7" t="str">
        <f t="shared" si="8"/>
        <v>No</v>
      </c>
      <c r="C194" s="7" t="s">
        <v>647</v>
      </c>
      <c r="D194" s="7">
        <v>10288</v>
      </c>
      <c r="E194" s="7">
        <v>1</v>
      </c>
      <c r="F194" s="7" t="str">
        <f>IF(HRDataset_v14[[#This Row],[MarriedID]]=0,"Not married","Married")</f>
        <v>Married</v>
      </c>
      <c r="G194" s="7">
        <v>1</v>
      </c>
      <c r="H194" s="7">
        <v>1</v>
      </c>
      <c r="I194" s="7" t="str">
        <f>IF(HRDataset_v14[[#This Row],[GenderID]]=0,"Female","Male")</f>
        <v>Male</v>
      </c>
      <c r="J194" s="7">
        <v>1</v>
      </c>
      <c r="K194" s="7">
        <v>3</v>
      </c>
      <c r="L194" s="7">
        <v>2</v>
      </c>
      <c r="M194" s="7">
        <v>1</v>
      </c>
      <c r="N194" s="7">
        <v>157000</v>
      </c>
      <c r="O194" s="7">
        <v>0</v>
      </c>
      <c r="P194" s="7">
        <v>13</v>
      </c>
      <c r="Q194" s="7" t="s">
        <v>648</v>
      </c>
      <c r="R194" s="7" t="s">
        <v>38</v>
      </c>
      <c r="S194" s="7">
        <v>2134</v>
      </c>
      <c r="T194" s="8">
        <v>31690</v>
      </c>
      <c r="U194" s="7">
        <f t="shared" ca="1" si="9"/>
        <v>38</v>
      </c>
      <c r="V194" s="7" t="s">
        <v>39</v>
      </c>
      <c r="W194" s="7" t="str">
        <f t="shared" ca="1" si="10"/>
        <v>30-39</v>
      </c>
      <c r="X194" s="7" t="s">
        <v>56</v>
      </c>
      <c r="Y194" s="7" t="s">
        <v>155</v>
      </c>
      <c r="Z194" s="7" t="s">
        <v>119</v>
      </c>
      <c r="AA194" s="7" t="s">
        <v>107</v>
      </c>
      <c r="AB194" s="7" t="s">
        <v>649</v>
      </c>
      <c r="AC194" s="7" t="s">
        <v>45</v>
      </c>
      <c r="AD194" s="7" t="s">
        <v>46</v>
      </c>
      <c r="AE194" s="7" t="s">
        <v>47</v>
      </c>
      <c r="AF194" s="7" t="s">
        <v>61</v>
      </c>
      <c r="AG194" s="7" t="s">
        <v>235</v>
      </c>
      <c r="AH194" s="7">
        <v>5</v>
      </c>
      <c r="AI194" s="7" t="s">
        <v>110</v>
      </c>
      <c r="AJ194" s="7" t="s">
        <v>176</v>
      </c>
      <c r="AK194" s="7" t="str">
        <f t="shared" si="11"/>
        <v>Low</v>
      </c>
      <c r="AL194" s="7" t="s">
        <v>650</v>
      </c>
      <c r="AM194" s="7">
        <v>3</v>
      </c>
      <c r="AN194" s="7">
        <v>6</v>
      </c>
      <c r="AO194" s="7" t="s">
        <v>239</v>
      </c>
      <c r="AP194" s="7">
        <v>4</v>
      </c>
      <c r="AQ194" s="7">
        <v>13</v>
      </c>
    </row>
    <row r="195" spans="2:43" ht="15" x14ac:dyDescent="0.25">
      <c r="B195" s="7" t="str">
        <f t="shared" si="8"/>
        <v>No</v>
      </c>
      <c r="C195" s="9" t="s">
        <v>651</v>
      </c>
      <c r="D195" s="9">
        <v>10025</v>
      </c>
      <c r="E195" s="9">
        <v>0</v>
      </c>
      <c r="F195" s="9" t="str">
        <f>IF(HRDataset_v14[[#This Row],[MarriedID]]=0,"Not married","Married")</f>
        <v>Not married</v>
      </c>
      <c r="G195" s="9">
        <v>0</v>
      </c>
      <c r="H195" s="9">
        <v>0</v>
      </c>
      <c r="I195" s="9" t="str">
        <f>IF(HRDataset_v14[[#This Row],[GenderID]]=0,"Female","Male")</f>
        <v>Female</v>
      </c>
      <c r="J195" s="9">
        <v>1</v>
      </c>
      <c r="K195" s="9">
        <v>5</v>
      </c>
      <c r="L195" s="9">
        <v>4</v>
      </c>
      <c r="M195" s="9">
        <v>0</v>
      </c>
      <c r="N195" s="9">
        <v>72460</v>
      </c>
      <c r="O195" s="9">
        <v>0</v>
      </c>
      <c r="P195" s="9">
        <v>20</v>
      </c>
      <c r="Q195" s="9" t="s">
        <v>68</v>
      </c>
      <c r="R195" s="9" t="s">
        <v>38</v>
      </c>
      <c r="S195" s="9">
        <v>2126</v>
      </c>
      <c r="T195" s="10">
        <v>25682</v>
      </c>
      <c r="U195" s="7">
        <f t="shared" ca="1" si="9"/>
        <v>54</v>
      </c>
      <c r="V195" s="9" t="s">
        <v>69</v>
      </c>
      <c r="W195" s="7" t="str">
        <f t="shared" ca="1" si="10"/>
        <v>50-59</v>
      </c>
      <c r="X195" s="9" t="s">
        <v>40</v>
      </c>
      <c r="Y195" s="9" t="s">
        <v>41</v>
      </c>
      <c r="Z195" s="9" t="s">
        <v>42</v>
      </c>
      <c r="AA195" s="9" t="s">
        <v>107</v>
      </c>
      <c r="AB195" s="9" t="s">
        <v>652</v>
      </c>
      <c r="AC195" s="9" t="s">
        <v>45</v>
      </c>
      <c r="AD195" s="9" t="s">
        <v>46</v>
      </c>
      <c r="AE195" s="9" t="s">
        <v>47</v>
      </c>
      <c r="AF195" s="9" t="s">
        <v>48</v>
      </c>
      <c r="AG195" s="9" t="s">
        <v>72</v>
      </c>
      <c r="AH195" s="9">
        <v>20</v>
      </c>
      <c r="AI195" s="9" t="s">
        <v>63</v>
      </c>
      <c r="AJ195" s="9" t="s">
        <v>51</v>
      </c>
      <c r="AK195" s="7" t="str">
        <f t="shared" si="11"/>
        <v>High</v>
      </c>
      <c r="AL195" s="9" t="s">
        <v>278</v>
      </c>
      <c r="AM195" s="9">
        <v>3</v>
      </c>
      <c r="AN195" s="9">
        <v>0</v>
      </c>
      <c r="AO195" s="9" t="s">
        <v>153</v>
      </c>
      <c r="AP195" s="9">
        <v>0</v>
      </c>
      <c r="AQ195" s="9">
        <v>1</v>
      </c>
    </row>
    <row r="196" spans="2:43" ht="15" x14ac:dyDescent="0.25">
      <c r="B196" s="7" t="str">
        <f t="shared" ref="B196:B259" si="12">IF(AE196 = "Active","No","Yes")</f>
        <v>No</v>
      </c>
      <c r="C196" s="7" t="s">
        <v>653</v>
      </c>
      <c r="D196" s="7">
        <v>10223</v>
      </c>
      <c r="E196" s="7">
        <v>0</v>
      </c>
      <c r="F196" s="7" t="str">
        <f>IF(HRDataset_v14[[#This Row],[MarriedID]]=0,"Not married","Married")</f>
        <v>Not married</v>
      </c>
      <c r="G196" s="7">
        <v>0</v>
      </c>
      <c r="H196" s="7">
        <v>1</v>
      </c>
      <c r="I196" s="7" t="str">
        <f>IF(HRDataset_v14[[#This Row],[GenderID]]=0,"Female","Male")</f>
        <v>Male</v>
      </c>
      <c r="J196" s="7">
        <v>3</v>
      </c>
      <c r="K196" s="7">
        <v>5</v>
      </c>
      <c r="L196" s="7">
        <v>3</v>
      </c>
      <c r="M196" s="7">
        <v>1</v>
      </c>
      <c r="N196" s="7">
        <v>72106</v>
      </c>
      <c r="O196" s="7">
        <v>0</v>
      </c>
      <c r="P196" s="7">
        <v>20</v>
      </c>
      <c r="Q196" s="7" t="s">
        <v>68</v>
      </c>
      <c r="R196" s="7" t="s">
        <v>38</v>
      </c>
      <c r="S196" s="7">
        <v>2127</v>
      </c>
      <c r="T196" s="8">
        <v>28097</v>
      </c>
      <c r="U196" s="7">
        <f t="shared" ref="U196:U259" ca="1" si="13">(YEAR(NOW())-YEAR(T196))</f>
        <v>48</v>
      </c>
      <c r="V196" s="7" t="s">
        <v>39</v>
      </c>
      <c r="W196" s="7" t="str">
        <f t="shared" ref="W196:W259" ca="1" si="14">IF(U196&lt;30, "20-29", IF(U196&lt;40,"30-39", IF(U196&lt;50, "40-49",IF(U196&lt;60, "50-59", "60+"))))</f>
        <v>40-49</v>
      </c>
      <c r="X196" s="7" t="s">
        <v>40</v>
      </c>
      <c r="Y196" s="7" t="s">
        <v>41</v>
      </c>
      <c r="Z196" s="7" t="s">
        <v>42</v>
      </c>
      <c r="AA196" s="7" t="s">
        <v>107</v>
      </c>
      <c r="AB196" s="7" t="s">
        <v>90</v>
      </c>
      <c r="AC196" s="7" t="s">
        <v>45</v>
      </c>
      <c r="AD196" s="7" t="s">
        <v>46</v>
      </c>
      <c r="AE196" s="7" t="s">
        <v>47</v>
      </c>
      <c r="AF196" s="7" t="s">
        <v>48</v>
      </c>
      <c r="AG196" s="7" t="s">
        <v>138</v>
      </c>
      <c r="AH196" s="7">
        <v>18</v>
      </c>
      <c r="AI196" s="7" t="s">
        <v>110</v>
      </c>
      <c r="AJ196" s="7" t="s">
        <v>64</v>
      </c>
      <c r="AK196" s="7" t="str">
        <f t="shared" ref="AK196:AK259" si="15">IF(OR(AJ196="Exceeds",AJ196="Fully Meets"),"High","Low")</f>
        <v>High</v>
      </c>
      <c r="AL196" s="7" t="s">
        <v>289</v>
      </c>
      <c r="AM196" s="7">
        <v>4</v>
      </c>
      <c r="AN196" s="7">
        <v>0</v>
      </c>
      <c r="AO196" s="7" t="s">
        <v>328</v>
      </c>
      <c r="AP196" s="7">
        <v>0</v>
      </c>
      <c r="AQ196" s="7">
        <v>12</v>
      </c>
    </row>
    <row r="197" spans="2:43" ht="15" x14ac:dyDescent="0.25">
      <c r="B197" s="7" t="str">
        <f t="shared" si="12"/>
        <v>No</v>
      </c>
      <c r="C197" s="9" t="s">
        <v>654</v>
      </c>
      <c r="D197" s="9">
        <v>10151</v>
      </c>
      <c r="E197" s="9">
        <v>1</v>
      </c>
      <c r="F197" s="9" t="str">
        <f>IF(HRDataset_v14[[#This Row],[MarriedID]]=0,"Not married","Married")</f>
        <v>Married</v>
      </c>
      <c r="G197" s="9">
        <v>1</v>
      </c>
      <c r="H197" s="9">
        <v>0</v>
      </c>
      <c r="I197" s="9" t="str">
        <f>IF(HRDataset_v14[[#This Row],[GenderID]]=0,"Female","Male")</f>
        <v>Female</v>
      </c>
      <c r="J197" s="9">
        <v>1</v>
      </c>
      <c r="K197" s="9">
        <v>3</v>
      </c>
      <c r="L197" s="9">
        <v>3</v>
      </c>
      <c r="M197" s="9">
        <v>0</v>
      </c>
      <c r="N197" s="9">
        <v>52599</v>
      </c>
      <c r="O197" s="9">
        <v>0</v>
      </c>
      <c r="P197" s="9">
        <v>15</v>
      </c>
      <c r="Q197" s="9" t="s">
        <v>408</v>
      </c>
      <c r="R197" s="9" t="s">
        <v>38</v>
      </c>
      <c r="S197" s="9">
        <v>2048</v>
      </c>
      <c r="T197" s="10">
        <v>28949</v>
      </c>
      <c r="U197" s="7">
        <f t="shared" ca="1" si="13"/>
        <v>45</v>
      </c>
      <c r="V197" s="9" t="s">
        <v>69</v>
      </c>
      <c r="W197" s="7" t="str">
        <f t="shared" ca="1" si="14"/>
        <v>40-49</v>
      </c>
      <c r="X197" s="9" t="s">
        <v>56</v>
      </c>
      <c r="Y197" s="9" t="s">
        <v>41</v>
      </c>
      <c r="Z197" s="9" t="s">
        <v>42</v>
      </c>
      <c r="AA197" s="9" t="s">
        <v>43</v>
      </c>
      <c r="AB197" s="9" t="s">
        <v>192</v>
      </c>
      <c r="AC197" s="9" t="s">
        <v>45</v>
      </c>
      <c r="AD197" s="9" t="s">
        <v>46</v>
      </c>
      <c r="AE197" s="9" t="s">
        <v>47</v>
      </c>
      <c r="AF197" s="9" t="s">
        <v>61</v>
      </c>
      <c r="AG197" s="9" t="s">
        <v>116</v>
      </c>
      <c r="AH197" s="9">
        <v>7</v>
      </c>
      <c r="AI197" s="9" t="s">
        <v>175</v>
      </c>
      <c r="AJ197" s="9" t="s">
        <v>64</v>
      </c>
      <c r="AK197" s="7" t="str">
        <f t="shared" si="15"/>
        <v>High</v>
      </c>
      <c r="AL197" s="9" t="s">
        <v>655</v>
      </c>
      <c r="AM197" s="9">
        <v>3</v>
      </c>
      <c r="AN197" s="9">
        <v>6</v>
      </c>
      <c r="AO197" s="9" t="s">
        <v>498</v>
      </c>
      <c r="AP197" s="9">
        <v>0</v>
      </c>
      <c r="AQ197" s="9">
        <v>6</v>
      </c>
    </row>
    <row r="198" spans="2:43" ht="15" x14ac:dyDescent="0.25">
      <c r="B198" s="7" t="str">
        <f t="shared" si="12"/>
        <v>No</v>
      </c>
      <c r="C198" s="7" t="s">
        <v>656</v>
      </c>
      <c r="D198" s="7">
        <v>10254</v>
      </c>
      <c r="E198" s="7">
        <v>0</v>
      </c>
      <c r="F198" s="7" t="str">
        <f>IF(HRDataset_v14[[#This Row],[MarriedID]]=0,"Not married","Married")</f>
        <v>Not married</v>
      </c>
      <c r="G198" s="7">
        <v>2</v>
      </c>
      <c r="H198" s="7">
        <v>0</v>
      </c>
      <c r="I198" s="7" t="str">
        <f>IF(HRDataset_v14[[#This Row],[GenderID]]=0,"Female","Male")</f>
        <v>Female</v>
      </c>
      <c r="J198" s="7">
        <v>1</v>
      </c>
      <c r="K198" s="7">
        <v>5</v>
      </c>
      <c r="L198" s="7">
        <v>3</v>
      </c>
      <c r="M198" s="7">
        <v>0</v>
      </c>
      <c r="N198" s="7">
        <v>63430</v>
      </c>
      <c r="O198" s="7">
        <v>0</v>
      </c>
      <c r="P198" s="7">
        <v>19</v>
      </c>
      <c r="Q198" s="7" t="s">
        <v>37</v>
      </c>
      <c r="R198" s="7" t="s">
        <v>38</v>
      </c>
      <c r="S198" s="7">
        <v>2453</v>
      </c>
      <c r="T198" s="8">
        <v>30870</v>
      </c>
      <c r="U198" s="7">
        <f t="shared" ca="1" si="13"/>
        <v>40</v>
      </c>
      <c r="V198" s="7" t="s">
        <v>69</v>
      </c>
      <c r="W198" s="7" t="str">
        <f t="shared" ca="1" si="14"/>
        <v>40-49</v>
      </c>
      <c r="X198" s="7" t="s">
        <v>81</v>
      </c>
      <c r="Y198" s="7" t="s">
        <v>41</v>
      </c>
      <c r="Z198" s="7" t="s">
        <v>42</v>
      </c>
      <c r="AA198" s="7" t="s">
        <v>43</v>
      </c>
      <c r="AB198" s="7" t="s">
        <v>523</v>
      </c>
      <c r="AC198" s="7" t="s">
        <v>45</v>
      </c>
      <c r="AD198" s="7" t="s">
        <v>46</v>
      </c>
      <c r="AE198" s="7" t="s">
        <v>47</v>
      </c>
      <c r="AF198" s="7" t="s">
        <v>48</v>
      </c>
      <c r="AG198" s="7" t="s">
        <v>77</v>
      </c>
      <c r="AH198" s="7">
        <v>16</v>
      </c>
      <c r="AI198" s="7" t="s">
        <v>50</v>
      </c>
      <c r="AJ198" s="7" t="s">
        <v>64</v>
      </c>
      <c r="AK198" s="7" t="str">
        <f t="shared" si="15"/>
        <v>High</v>
      </c>
      <c r="AL198" s="7" t="s">
        <v>152</v>
      </c>
      <c r="AM198" s="7">
        <v>4</v>
      </c>
      <c r="AN198" s="7">
        <v>0</v>
      </c>
      <c r="AO198" s="7" t="s">
        <v>53</v>
      </c>
      <c r="AP198" s="7">
        <v>0</v>
      </c>
      <c r="AQ198" s="7">
        <v>18</v>
      </c>
    </row>
    <row r="199" spans="2:43" ht="15" x14ac:dyDescent="0.25">
      <c r="B199" s="7" t="str">
        <f t="shared" si="12"/>
        <v>No</v>
      </c>
      <c r="C199" s="9" t="s">
        <v>657</v>
      </c>
      <c r="D199" s="9">
        <v>10120</v>
      </c>
      <c r="E199" s="9">
        <v>0</v>
      </c>
      <c r="F199" s="9" t="str">
        <f>IF(HRDataset_v14[[#This Row],[MarriedID]]=0,"Not married","Married")</f>
        <v>Not married</v>
      </c>
      <c r="G199" s="9">
        <v>3</v>
      </c>
      <c r="H199" s="9">
        <v>1</v>
      </c>
      <c r="I199" s="9" t="str">
        <f>IF(HRDataset_v14[[#This Row],[GenderID]]=0,"Female","Male")</f>
        <v>Male</v>
      </c>
      <c r="J199" s="9">
        <v>1</v>
      </c>
      <c r="K199" s="9">
        <v>5</v>
      </c>
      <c r="L199" s="9">
        <v>3</v>
      </c>
      <c r="M199" s="9">
        <v>0</v>
      </c>
      <c r="N199" s="9">
        <v>74417</v>
      </c>
      <c r="O199" s="9">
        <v>0</v>
      </c>
      <c r="P199" s="9">
        <v>20</v>
      </c>
      <c r="Q199" s="9" t="s">
        <v>68</v>
      </c>
      <c r="R199" s="9" t="s">
        <v>38</v>
      </c>
      <c r="S199" s="9">
        <v>1460</v>
      </c>
      <c r="T199" s="10">
        <v>27364</v>
      </c>
      <c r="U199" s="7">
        <f t="shared" ca="1" si="13"/>
        <v>50</v>
      </c>
      <c r="V199" s="9" t="s">
        <v>39</v>
      </c>
      <c r="W199" s="7" t="str">
        <f t="shared" ca="1" si="14"/>
        <v>50-59</v>
      </c>
      <c r="X199" s="9" t="s">
        <v>215</v>
      </c>
      <c r="Y199" s="9" t="s">
        <v>41</v>
      </c>
      <c r="Z199" s="9" t="s">
        <v>42</v>
      </c>
      <c r="AA199" s="9" t="s">
        <v>107</v>
      </c>
      <c r="AB199" s="9" t="s">
        <v>652</v>
      </c>
      <c r="AC199" s="9" t="s">
        <v>45</v>
      </c>
      <c r="AD199" s="9" t="s">
        <v>46</v>
      </c>
      <c r="AE199" s="9" t="s">
        <v>47</v>
      </c>
      <c r="AF199" s="9" t="s">
        <v>48</v>
      </c>
      <c r="AG199" s="9" t="s">
        <v>49</v>
      </c>
      <c r="AH199" s="9">
        <v>22</v>
      </c>
      <c r="AI199" s="9" t="s">
        <v>50</v>
      </c>
      <c r="AJ199" s="9" t="s">
        <v>64</v>
      </c>
      <c r="AK199" s="7" t="str">
        <f t="shared" si="15"/>
        <v>High</v>
      </c>
      <c r="AL199" s="9" t="s">
        <v>658</v>
      </c>
      <c r="AM199" s="9">
        <v>5</v>
      </c>
      <c r="AN199" s="9">
        <v>0</v>
      </c>
      <c r="AO199" s="9" t="s">
        <v>309</v>
      </c>
      <c r="AP199" s="9">
        <v>0</v>
      </c>
      <c r="AQ199" s="9">
        <v>11</v>
      </c>
    </row>
    <row r="200" spans="2:43" ht="15" x14ac:dyDescent="0.25">
      <c r="B200" s="7" t="str">
        <f t="shared" si="12"/>
        <v>No</v>
      </c>
      <c r="C200" s="7" t="s">
        <v>659</v>
      </c>
      <c r="D200" s="7">
        <v>10216</v>
      </c>
      <c r="E200" s="7">
        <v>0</v>
      </c>
      <c r="F200" s="7" t="str">
        <f>IF(HRDataset_v14[[#This Row],[MarriedID]]=0,"Not married","Married")</f>
        <v>Not married</v>
      </c>
      <c r="G200" s="7">
        <v>0</v>
      </c>
      <c r="H200" s="7">
        <v>1</v>
      </c>
      <c r="I200" s="7" t="str">
        <f>IF(HRDataset_v14[[#This Row],[GenderID]]=0,"Female","Male")</f>
        <v>Male</v>
      </c>
      <c r="J200" s="7">
        <v>1</v>
      </c>
      <c r="K200" s="7">
        <v>5</v>
      </c>
      <c r="L200" s="7">
        <v>3</v>
      </c>
      <c r="M200" s="7">
        <v>0</v>
      </c>
      <c r="N200" s="7">
        <v>57575</v>
      </c>
      <c r="O200" s="7">
        <v>0</v>
      </c>
      <c r="P200" s="7">
        <v>19</v>
      </c>
      <c r="Q200" s="7" t="s">
        <v>37</v>
      </c>
      <c r="R200" s="7" t="s">
        <v>38</v>
      </c>
      <c r="S200" s="7">
        <v>1550</v>
      </c>
      <c r="T200" s="8">
        <v>29329</v>
      </c>
      <c r="U200" s="7">
        <f t="shared" ca="1" si="13"/>
        <v>44</v>
      </c>
      <c r="V200" s="7" t="s">
        <v>39</v>
      </c>
      <c r="W200" s="7" t="str">
        <f t="shared" ca="1" si="14"/>
        <v>40-49</v>
      </c>
      <c r="X200" s="7" t="s">
        <v>40</v>
      </c>
      <c r="Y200" s="7" t="s">
        <v>41</v>
      </c>
      <c r="Z200" s="7" t="s">
        <v>42</v>
      </c>
      <c r="AA200" s="7" t="s">
        <v>165</v>
      </c>
      <c r="AB200" s="7" t="s">
        <v>166</v>
      </c>
      <c r="AC200" s="7" t="s">
        <v>45</v>
      </c>
      <c r="AD200" s="7" t="s">
        <v>46</v>
      </c>
      <c r="AE200" s="7" t="s">
        <v>47</v>
      </c>
      <c r="AF200" s="7" t="s">
        <v>48</v>
      </c>
      <c r="AG200" s="7" t="s">
        <v>72</v>
      </c>
      <c r="AH200" s="7">
        <v>20</v>
      </c>
      <c r="AI200" s="7" t="s">
        <v>50</v>
      </c>
      <c r="AJ200" s="7" t="s">
        <v>64</v>
      </c>
      <c r="AK200" s="7" t="str">
        <f t="shared" si="15"/>
        <v>High</v>
      </c>
      <c r="AL200" s="7" t="s">
        <v>289</v>
      </c>
      <c r="AM200" s="7">
        <v>4</v>
      </c>
      <c r="AN200" s="7">
        <v>0</v>
      </c>
      <c r="AO200" s="7" t="s">
        <v>306</v>
      </c>
      <c r="AP200" s="7">
        <v>0</v>
      </c>
      <c r="AQ200" s="7">
        <v>13</v>
      </c>
    </row>
    <row r="201" spans="2:43" ht="15" x14ac:dyDescent="0.25">
      <c r="B201" s="7" t="str">
        <f t="shared" si="12"/>
        <v>No</v>
      </c>
      <c r="C201" s="9" t="s">
        <v>660</v>
      </c>
      <c r="D201" s="9">
        <v>10079</v>
      </c>
      <c r="E201" s="9">
        <v>0</v>
      </c>
      <c r="F201" s="9" t="str">
        <f>IF(HRDataset_v14[[#This Row],[MarriedID]]=0,"Not married","Married")</f>
        <v>Not married</v>
      </c>
      <c r="G201" s="9">
        <v>0</v>
      </c>
      <c r="H201" s="9">
        <v>1</v>
      </c>
      <c r="I201" s="9" t="str">
        <f>IF(HRDataset_v14[[#This Row],[GenderID]]=0,"Female","Male")</f>
        <v>Male</v>
      </c>
      <c r="J201" s="9">
        <v>1</v>
      </c>
      <c r="K201" s="9">
        <v>3</v>
      </c>
      <c r="L201" s="9">
        <v>3</v>
      </c>
      <c r="M201" s="9">
        <v>0</v>
      </c>
      <c r="N201" s="9">
        <v>87921</v>
      </c>
      <c r="O201" s="9">
        <v>0</v>
      </c>
      <c r="P201" s="9">
        <v>22</v>
      </c>
      <c r="Q201" s="9" t="s">
        <v>586</v>
      </c>
      <c r="R201" s="9" t="s">
        <v>38</v>
      </c>
      <c r="S201" s="9">
        <v>2056</v>
      </c>
      <c r="T201" s="10">
        <v>25683</v>
      </c>
      <c r="U201" s="7">
        <f t="shared" ca="1" si="13"/>
        <v>54</v>
      </c>
      <c r="V201" s="9" t="s">
        <v>39</v>
      </c>
      <c r="W201" s="7" t="str">
        <f t="shared" ca="1" si="14"/>
        <v>50-59</v>
      </c>
      <c r="X201" s="9" t="s">
        <v>40</v>
      </c>
      <c r="Y201" s="9" t="s">
        <v>41</v>
      </c>
      <c r="Z201" s="9" t="s">
        <v>42</v>
      </c>
      <c r="AA201" s="9" t="s">
        <v>165</v>
      </c>
      <c r="AB201" s="9" t="s">
        <v>661</v>
      </c>
      <c r="AC201" s="9" t="s">
        <v>45</v>
      </c>
      <c r="AD201" s="9" t="s">
        <v>46</v>
      </c>
      <c r="AE201" s="9" t="s">
        <v>47</v>
      </c>
      <c r="AF201" s="9" t="s">
        <v>61</v>
      </c>
      <c r="AG201" s="9" t="s">
        <v>347</v>
      </c>
      <c r="AH201" s="9">
        <v>13</v>
      </c>
      <c r="AI201" s="9" t="s">
        <v>63</v>
      </c>
      <c r="AJ201" s="9" t="s">
        <v>64</v>
      </c>
      <c r="AK201" s="7" t="str">
        <f t="shared" si="15"/>
        <v>High</v>
      </c>
      <c r="AL201" s="9" t="s">
        <v>87</v>
      </c>
      <c r="AM201" s="9">
        <v>3</v>
      </c>
      <c r="AN201" s="9">
        <v>6</v>
      </c>
      <c r="AO201" s="9" t="s">
        <v>105</v>
      </c>
      <c r="AP201" s="9">
        <v>0</v>
      </c>
      <c r="AQ201" s="9">
        <v>17</v>
      </c>
    </row>
    <row r="202" spans="2:43" ht="15" x14ac:dyDescent="0.25">
      <c r="B202" s="7" t="str">
        <f t="shared" si="12"/>
        <v>Yes</v>
      </c>
      <c r="C202" s="7" t="s">
        <v>662</v>
      </c>
      <c r="D202" s="7">
        <v>10215</v>
      </c>
      <c r="E202" s="7">
        <v>0</v>
      </c>
      <c r="F202" s="7" t="str">
        <f>IF(HRDataset_v14[[#This Row],[MarriedID]]=0,"Not married","Married")</f>
        <v>Not married</v>
      </c>
      <c r="G202" s="7">
        <v>0</v>
      </c>
      <c r="H202" s="7">
        <v>1</v>
      </c>
      <c r="I202" s="7" t="str">
        <f>IF(HRDataset_v14[[#This Row],[GenderID]]=0,"Female","Male")</f>
        <v>Male</v>
      </c>
      <c r="J202" s="7">
        <v>5</v>
      </c>
      <c r="K202" s="7">
        <v>5</v>
      </c>
      <c r="L202" s="7">
        <v>3</v>
      </c>
      <c r="M202" s="7">
        <v>1</v>
      </c>
      <c r="N202" s="7">
        <v>50470</v>
      </c>
      <c r="O202" s="7">
        <v>1</v>
      </c>
      <c r="P202" s="7">
        <v>19</v>
      </c>
      <c r="Q202" s="7" t="s">
        <v>37</v>
      </c>
      <c r="R202" s="7" t="s">
        <v>38</v>
      </c>
      <c r="S202" s="7">
        <v>2110</v>
      </c>
      <c r="T202" s="8">
        <v>32630</v>
      </c>
      <c r="U202" s="7">
        <f t="shared" ca="1" si="13"/>
        <v>35</v>
      </c>
      <c r="V202" s="7" t="s">
        <v>39</v>
      </c>
      <c r="W202" s="7" t="str">
        <f t="shared" ca="1" si="14"/>
        <v>30-39</v>
      </c>
      <c r="X202" s="7" t="s">
        <v>40</v>
      </c>
      <c r="Y202" s="7" t="s">
        <v>41</v>
      </c>
      <c r="Z202" s="7" t="s">
        <v>42</v>
      </c>
      <c r="AA202" s="7" t="s">
        <v>107</v>
      </c>
      <c r="AB202" s="7" t="s">
        <v>285</v>
      </c>
      <c r="AC202" s="7" t="s">
        <v>179</v>
      </c>
      <c r="AD202" s="7" t="s">
        <v>84</v>
      </c>
      <c r="AE202" s="7" t="s">
        <v>60</v>
      </c>
      <c r="AF202" s="7" t="s">
        <v>48</v>
      </c>
      <c r="AG202" s="7" t="s">
        <v>85</v>
      </c>
      <c r="AH202" s="7">
        <v>39</v>
      </c>
      <c r="AI202" s="7" t="s">
        <v>110</v>
      </c>
      <c r="AJ202" s="7" t="s">
        <v>64</v>
      </c>
      <c r="AK202" s="7" t="str">
        <f t="shared" si="15"/>
        <v>High</v>
      </c>
      <c r="AL202" s="7" t="s">
        <v>269</v>
      </c>
      <c r="AM202" s="7">
        <v>3</v>
      </c>
      <c r="AN202" s="7">
        <v>0</v>
      </c>
      <c r="AO202" s="7" t="s">
        <v>663</v>
      </c>
      <c r="AP202" s="7">
        <v>0</v>
      </c>
      <c r="AQ202" s="7">
        <v>19</v>
      </c>
    </row>
    <row r="203" spans="2:43" ht="15" x14ac:dyDescent="0.25">
      <c r="B203" s="7" t="str">
        <f t="shared" si="12"/>
        <v>Yes</v>
      </c>
      <c r="C203" s="9" t="s">
        <v>664</v>
      </c>
      <c r="D203" s="9">
        <v>10185</v>
      </c>
      <c r="E203" s="9">
        <v>1</v>
      </c>
      <c r="F203" s="9" t="str">
        <f>IF(HRDataset_v14[[#This Row],[MarriedID]]=0,"Not married","Married")</f>
        <v>Married</v>
      </c>
      <c r="G203" s="9">
        <v>1</v>
      </c>
      <c r="H203" s="9">
        <v>1</v>
      </c>
      <c r="I203" s="9" t="str">
        <f>IF(HRDataset_v14[[#This Row],[GenderID]]=0,"Female","Male")</f>
        <v>Male</v>
      </c>
      <c r="J203" s="9">
        <v>5</v>
      </c>
      <c r="K203" s="9">
        <v>5</v>
      </c>
      <c r="L203" s="9">
        <v>3</v>
      </c>
      <c r="M203" s="9">
        <v>0</v>
      </c>
      <c r="N203" s="9">
        <v>46664</v>
      </c>
      <c r="O203" s="9">
        <v>1</v>
      </c>
      <c r="P203" s="9">
        <v>19</v>
      </c>
      <c r="Q203" s="9" t="s">
        <v>37</v>
      </c>
      <c r="R203" s="9" t="s">
        <v>38</v>
      </c>
      <c r="S203" s="9">
        <v>2421</v>
      </c>
      <c r="T203" s="10">
        <v>30403</v>
      </c>
      <c r="U203" s="7">
        <f t="shared" ca="1" si="13"/>
        <v>41</v>
      </c>
      <c r="V203" s="9" t="s">
        <v>39</v>
      </c>
      <c r="W203" s="7" t="str">
        <f t="shared" ca="1" si="14"/>
        <v>40-49</v>
      </c>
      <c r="X203" s="9" t="s">
        <v>56</v>
      </c>
      <c r="Y203" s="9" t="s">
        <v>41</v>
      </c>
      <c r="Z203" s="9" t="s">
        <v>42</v>
      </c>
      <c r="AA203" s="9" t="s">
        <v>43</v>
      </c>
      <c r="AB203" s="9" t="s">
        <v>523</v>
      </c>
      <c r="AC203" s="9" t="s">
        <v>665</v>
      </c>
      <c r="AD203" s="9" t="s">
        <v>340</v>
      </c>
      <c r="AE203" s="9" t="s">
        <v>60</v>
      </c>
      <c r="AF203" s="9" t="s">
        <v>48</v>
      </c>
      <c r="AG203" s="9" t="s">
        <v>91</v>
      </c>
      <c r="AH203" s="9">
        <v>11</v>
      </c>
      <c r="AI203" s="9" t="s">
        <v>104</v>
      </c>
      <c r="AJ203" s="9" t="s">
        <v>64</v>
      </c>
      <c r="AK203" s="7" t="str">
        <f t="shared" si="15"/>
        <v>High</v>
      </c>
      <c r="AL203" s="9" t="s">
        <v>602</v>
      </c>
      <c r="AM203" s="9">
        <v>3</v>
      </c>
      <c r="AN203" s="9">
        <v>0</v>
      </c>
      <c r="AO203" s="9" t="s">
        <v>666</v>
      </c>
      <c r="AP203" s="9">
        <v>0</v>
      </c>
      <c r="AQ203" s="9">
        <v>10</v>
      </c>
    </row>
    <row r="204" spans="2:43" ht="15" x14ac:dyDescent="0.25">
      <c r="B204" s="7" t="str">
        <f t="shared" si="12"/>
        <v>No</v>
      </c>
      <c r="C204" s="7" t="s">
        <v>667</v>
      </c>
      <c r="D204" s="7">
        <v>10063</v>
      </c>
      <c r="E204" s="7">
        <v>1</v>
      </c>
      <c r="F204" s="7" t="str">
        <f>IF(HRDataset_v14[[#This Row],[MarriedID]]=0,"Not married","Married")</f>
        <v>Married</v>
      </c>
      <c r="G204" s="7">
        <v>1</v>
      </c>
      <c r="H204" s="7">
        <v>1</v>
      </c>
      <c r="I204" s="7" t="str">
        <f>IF(HRDataset_v14[[#This Row],[GenderID]]=0,"Female","Male")</f>
        <v>Male</v>
      </c>
      <c r="J204" s="7">
        <v>3</v>
      </c>
      <c r="K204" s="7">
        <v>5</v>
      </c>
      <c r="L204" s="7">
        <v>3</v>
      </c>
      <c r="M204" s="7">
        <v>0</v>
      </c>
      <c r="N204" s="7">
        <v>48495</v>
      </c>
      <c r="O204" s="7">
        <v>0</v>
      </c>
      <c r="P204" s="7">
        <v>19</v>
      </c>
      <c r="Q204" s="7" t="s">
        <v>37</v>
      </c>
      <c r="R204" s="7" t="s">
        <v>38</v>
      </c>
      <c r="S204" s="7">
        <v>2136</v>
      </c>
      <c r="T204" s="8">
        <v>28223</v>
      </c>
      <c r="U204" s="7">
        <f t="shared" ca="1" si="13"/>
        <v>47</v>
      </c>
      <c r="V204" s="7" t="s">
        <v>39</v>
      </c>
      <c r="W204" s="7" t="str">
        <f t="shared" ca="1" si="14"/>
        <v>40-49</v>
      </c>
      <c r="X204" s="7" t="s">
        <v>56</v>
      </c>
      <c r="Y204" s="7" t="s">
        <v>41</v>
      </c>
      <c r="Z204" s="7" t="s">
        <v>42</v>
      </c>
      <c r="AA204" s="7" t="s">
        <v>43</v>
      </c>
      <c r="AB204" s="7" t="s">
        <v>255</v>
      </c>
      <c r="AC204" s="7" t="s">
        <v>45</v>
      </c>
      <c r="AD204" s="7" t="s">
        <v>46</v>
      </c>
      <c r="AE204" s="7" t="s">
        <v>47</v>
      </c>
      <c r="AF204" s="7" t="s">
        <v>48</v>
      </c>
      <c r="AG204" s="7" t="s">
        <v>103</v>
      </c>
      <c r="AH204" s="7">
        <v>19</v>
      </c>
      <c r="AI204" s="7" t="s">
        <v>50</v>
      </c>
      <c r="AJ204" s="7" t="s">
        <v>64</v>
      </c>
      <c r="AK204" s="7" t="str">
        <f t="shared" si="15"/>
        <v>High</v>
      </c>
      <c r="AL204" s="7" t="s">
        <v>87</v>
      </c>
      <c r="AM204" s="7">
        <v>5</v>
      </c>
      <c r="AN204" s="7">
        <v>0</v>
      </c>
      <c r="AO204" s="7" t="s">
        <v>117</v>
      </c>
      <c r="AP204" s="7">
        <v>0</v>
      </c>
      <c r="AQ204" s="7">
        <v>11</v>
      </c>
    </row>
    <row r="205" spans="2:43" ht="15" x14ac:dyDescent="0.25">
      <c r="B205" s="7" t="str">
        <f t="shared" si="12"/>
        <v>No</v>
      </c>
      <c r="C205" s="9" t="s">
        <v>668</v>
      </c>
      <c r="D205" s="9">
        <v>10037</v>
      </c>
      <c r="E205" s="9">
        <v>0</v>
      </c>
      <c r="F205" s="9" t="str">
        <f>IF(HRDataset_v14[[#This Row],[MarriedID]]=0,"Not married","Married")</f>
        <v>Not married</v>
      </c>
      <c r="G205" s="9">
        <v>3</v>
      </c>
      <c r="H205" s="9">
        <v>0</v>
      </c>
      <c r="I205" s="9" t="str">
        <f>IF(HRDataset_v14[[#This Row],[GenderID]]=0,"Female","Male")</f>
        <v>Female</v>
      </c>
      <c r="J205" s="9">
        <v>1</v>
      </c>
      <c r="K205" s="9">
        <v>5</v>
      </c>
      <c r="L205" s="9">
        <v>4</v>
      </c>
      <c r="M205" s="9">
        <v>1</v>
      </c>
      <c r="N205" s="9">
        <v>52984</v>
      </c>
      <c r="O205" s="9">
        <v>0</v>
      </c>
      <c r="P205" s="9">
        <v>19</v>
      </c>
      <c r="Q205" s="9" t="s">
        <v>37</v>
      </c>
      <c r="R205" s="9" t="s">
        <v>38</v>
      </c>
      <c r="S205" s="9">
        <v>1810</v>
      </c>
      <c r="T205" s="10">
        <v>24626</v>
      </c>
      <c r="U205" s="7">
        <f t="shared" ca="1" si="13"/>
        <v>57</v>
      </c>
      <c r="V205" s="9" t="s">
        <v>69</v>
      </c>
      <c r="W205" s="7" t="str">
        <f t="shared" ca="1" si="14"/>
        <v>50-59</v>
      </c>
      <c r="X205" s="9" t="s">
        <v>215</v>
      </c>
      <c r="Y205" s="9" t="s">
        <v>41</v>
      </c>
      <c r="Z205" s="9" t="s">
        <v>42</v>
      </c>
      <c r="AA205" s="9" t="s">
        <v>107</v>
      </c>
      <c r="AB205" s="9" t="s">
        <v>523</v>
      </c>
      <c r="AC205" s="9" t="s">
        <v>45</v>
      </c>
      <c r="AD205" s="9" t="s">
        <v>46</v>
      </c>
      <c r="AE205" s="9" t="s">
        <v>47</v>
      </c>
      <c r="AF205" s="9" t="s">
        <v>48</v>
      </c>
      <c r="AG205" s="9" t="s">
        <v>109</v>
      </c>
      <c r="AH205" s="9">
        <v>12</v>
      </c>
      <c r="AI205" s="9" t="s">
        <v>110</v>
      </c>
      <c r="AJ205" s="9" t="s">
        <v>51</v>
      </c>
      <c r="AK205" s="7" t="str">
        <f t="shared" si="15"/>
        <v>High</v>
      </c>
      <c r="AL205" s="9" t="s">
        <v>399</v>
      </c>
      <c r="AM205" s="9">
        <v>3</v>
      </c>
      <c r="AN205" s="9">
        <v>0</v>
      </c>
      <c r="AO205" s="9" t="s">
        <v>382</v>
      </c>
      <c r="AP205" s="9">
        <v>0</v>
      </c>
      <c r="AQ205" s="9">
        <v>12</v>
      </c>
    </row>
    <row r="206" spans="2:43" ht="15" x14ac:dyDescent="0.25">
      <c r="B206" s="7" t="str">
        <f t="shared" si="12"/>
        <v>No</v>
      </c>
      <c r="C206" s="7" t="s">
        <v>669</v>
      </c>
      <c r="D206" s="7">
        <v>10042</v>
      </c>
      <c r="E206" s="7">
        <v>0</v>
      </c>
      <c r="F206" s="7" t="str">
        <f>IF(HRDataset_v14[[#This Row],[MarriedID]]=0,"Not married","Married")</f>
        <v>Not married</v>
      </c>
      <c r="G206" s="7">
        <v>0</v>
      </c>
      <c r="H206" s="7">
        <v>0</v>
      </c>
      <c r="I206" s="7" t="str">
        <f>IF(HRDataset_v14[[#This Row],[GenderID]]=0,"Female","Male")</f>
        <v>Female</v>
      </c>
      <c r="J206" s="7">
        <v>1</v>
      </c>
      <c r="K206" s="7">
        <v>6</v>
      </c>
      <c r="L206" s="7">
        <v>3</v>
      </c>
      <c r="M206" s="7">
        <v>0</v>
      </c>
      <c r="N206" s="7">
        <v>63695</v>
      </c>
      <c r="O206" s="7">
        <v>0</v>
      </c>
      <c r="P206" s="7">
        <v>3</v>
      </c>
      <c r="Q206" s="7" t="s">
        <v>219</v>
      </c>
      <c r="R206" s="7" t="s">
        <v>670</v>
      </c>
      <c r="S206" s="7">
        <v>30428</v>
      </c>
      <c r="T206" s="8">
        <v>32598</v>
      </c>
      <c r="U206" s="7">
        <f t="shared" ca="1" si="13"/>
        <v>35</v>
      </c>
      <c r="V206" s="7" t="s">
        <v>69</v>
      </c>
      <c r="W206" s="7" t="str">
        <f t="shared" ca="1" si="14"/>
        <v>30-39</v>
      </c>
      <c r="X206" s="7" t="s">
        <v>40</v>
      </c>
      <c r="Y206" s="7" t="s">
        <v>41</v>
      </c>
      <c r="Z206" s="7" t="s">
        <v>42</v>
      </c>
      <c r="AA206" s="7" t="s">
        <v>136</v>
      </c>
      <c r="AB206" s="7" t="s">
        <v>166</v>
      </c>
      <c r="AC206" s="7" t="s">
        <v>45</v>
      </c>
      <c r="AD206" s="7" t="s">
        <v>46</v>
      </c>
      <c r="AE206" s="7" t="s">
        <v>47</v>
      </c>
      <c r="AF206" s="7" t="s">
        <v>223</v>
      </c>
      <c r="AG206" s="7" t="s">
        <v>262</v>
      </c>
      <c r="AH206" s="7">
        <v>21</v>
      </c>
      <c r="AI206" s="7" t="s">
        <v>63</v>
      </c>
      <c r="AJ206" s="7" t="s">
        <v>64</v>
      </c>
      <c r="AK206" s="7" t="str">
        <f t="shared" si="15"/>
        <v>High</v>
      </c>
      <c r="AL206" s="7" t="s">
        <v>87</v>
      </c>
      <c r="AM206" s="7">
        <v>5</v>
      </c>
      <c r="AN206" s="7">
        <v>0</v>
      </c>
      <c r="AO206" s="7" t="s">
        <v>112</v>
      </c>
      <c r="AP206" s="7">
        <v>0</v>
      </c>
      <c r="AQ206" s="7">
        <v>2</v>
      </c>
    </row>
    <row r="207" spans="2:43" ht="15" x14ac:dyDescent="0.25">
      <c r="B207" s="7" t="str">
        <f t="shared" si="12"/>
        <v>No</v>
      </c>
      <c r="C207" s="9" t="s">
        <v>671</v>
      </c>
      <c r="D207" s="9">
        <v>10206</v>
      </c>
      <c r="E207" s="9">
        <v>0</v>
      </c>
      <c r="F207" s="9" t="str">
        <f>IF(HRDataset_v14[[#This Row],[MarriedID]]=0,"Not married","Married")</f>
        <v>Not married</v>
      </c>
      <c r="G207" s="9">
        <v>0</v>
      </c>
      <c r="H207" s="9">
        <v>0</v>
      </c>
      <c r="I207" s="9" t="str">
        <f>IF(HRDataset_v14[[#This Row],[GenderID]]=0,"Female","Male")</f>
        <v>Female</v>
      </c>
      <c r="J207" s="9">
        <v>1</v>
      </c>
      <c r="K207" s="9">
        <v>5</v>
      </c>
      <c r="L207" s="9">
        <v>3</v>
      </c>
      <c r="M207" s="9">
        <v>0</v>
      </c>
      <c r="N207" s="9">
        <v>62061</v>
      </c>
      <c r="O207" s="9">
        <v>0</v>
      </c>
      <c r="P207" s="9">
        <v>19</v>
      </c>
      <c r="Q207" s="9" t="s">
        <v>37</v>
      </c>
      <c r="R207" s="9" t="s">
        <v>38</v>
      </c>
      <c r="S207" s="9">
        <v>2132</v>
      </c>
      <c r="T207" s="10">
        <v>30870</v>
      </c>
      <c r="U207" s="7">
        <f t="shared" ca="1" si="13"/>
        <v>40</v>
      </c>
      <c r="V207" s="9" t="s">
        <v>69</v>
      </c>
      <c r="W207" s="7" t="str">
        <f t="shared" ca="1" si="14"/>
        <v>40-49</v>
      </c>
      <c r="X207" s="9" t="s">
        <v>40</v>
      </c>
      <c r="Y207" s="9" t="s">
        <v>41</v>
      </c>
      <c r="Z207" s="9" t="s">
        <v>42</v>
      </c>
      <c r="AA207" s="9" t="s">
        <v>43</v>
      </c>
      <c r="AB207" s="9" t="s">
        <v>166</v>
      </c>
      <c r="AC207" s="9" t="s">
        <v>45</v>
      </c>
      <c r="AD207" s="9" t="s">
        <v>46</v>
      </c>
      <c r="AE207" s="9" t="s">
        <v>47</v>
      </c>
      <c r="AF207" s="9" t="s">
        <v>48</v>
      </c>
      <c r="AG207" s="9" t="s">
        <v>123</v>
      </c>
      <c r="AH207" s="9">
        <v>14</v>
      </c>
      <c r="AI207" s="9" t="s">
        <v>50</v>
      </c>
      <c r="AJ207" s="9" t="s">
        <v>64</v>
      </c>
      <c r="AK207" s="7" t="str">
        <f t="shared" si="15"/>
        <v>High</v>
      </c>
      <c r="AL207" s="9" t="s">
        <v>504</v>
      </c>
      <c r="AM207" s="9">
        <v>5</v>
      </c>
      <c r="AN207" s="9">
        <v>0</v>
      </c>
      <c r="AO207" s="9" t="s">
        <v>99</v>
      </c>
      <c r="AP207" s="9">
        <v>0</v>
      </c>
      <c r="AQ207" s="9">
        <v>4</v>
      </c>
    </row>
    <row r="208" spans="2:43" ht="15" x14ac:dyDescent="0.25">
      <c r="B208" s="7" t="str">
        <f t="shared" si="12"/>
        <v>No</v>
      </c>
      <c r="C208" s="7" t="s">
        <v>672</v>
      </c>
      <c r="D208" s="7">
        <v>10104</v>
      </c>
      <c r="E208" s="7">
        <v>0</v>
      </c>
      <c r="F208" s="7" t="str">
        <f>IF(HRDataset_v14[[#This Row],[MarriedID]]=0,"Not married","Married")</f>
        <v>Not married</v>
      </c>
      <c r="G208" s="7">
        <v>0</v>
      </c>
      <c r="H208" s="7">
        <v>0</v>
      </c>
      <c r="I208" s="7" t="str">
        <f>IF(HRDataset_v14[[#This Row],[GenderID]]=0,"Female","Male")</f>
        <v>Female</v>
      </c>
      <c r="J208" s="7">
        <v>1</v>
      </c>
      <c r="K208" s="7">
        <v>5</v>
      </c>
      <c r="L208" s="7">
        <v>3</v>
      </c>
      <c r="M208" s="7">
        <v>0</v>
      </c>
      <c r="N208" s="7">
        <v>66738</v>
      </c>
      <c r="O208" s="7">
        <v>0</v>
      </c>
      <c r="P208" s="7">
        <v>20</v>
      </c>
      <c r="Q208" s="7" t="s">
        <v>68</v>
      </c>
      <c r="R208" s="7" t="s">
        <v>38</v>
      </c>
      <c r="S208" s="7">
        <v>1040</v>
      </c>
      <c r="T208" s="8">
        <v>31374</v>
      </c>
      <c r="U208" s="7">
        <f t="shared" ca="1" si="13"/>
        <v>39</v>
      </c>
      <c r="V208" s="7" t="s">
        <v>69</v>
      </c>
      <c r="W208" s="7" t="str">
        <f t="shared" ca="1" si="14"/>
        <v>30-39</v>
      </c>
      <c r="X208" s="7" t="s">
        <v>40</v>
      </c>
      <c r="Y208" s="7" t="s">
        <v>41</v>
      </c>
      <c r="Z208" s="7" t="s">
        <v>42</v>
      </c>
      <c r="AA208" s="7" t="s">
        <v>43</v>
      </c>
      <c r="AB208" s="7" t="s">
        <v>95</v>
      </c>
      <c r="AC208" s="7" t="s">
        <v>45</v>
      </c>
      <c r="AD208" s="7" t="s">
        <v>46</v>
      </c>
      <c r="AE208" s="7" t="s">
        <v>47</v>
      </c>
      <c r="AF208" s="7" t="s">
        <v>48</v>
      </c>
      <c r="AG208" s="7" t="s">
        <v>77</v>
      </c>
      <c r="AH208" s="7">
        <v>16</v>
      </c>
      <c r="AI208" s="7" t="s">
        <v>63</v>
      </c>
      <c r="AJ208" s="7" t="s">
        <v>64</v>
      </c>
      <c r="AK208" s="7" t="str">
        <f t="shared" si="15"/>
        <v>High</v>
      </c>
      <c r="AL208" s="7" t="s">
        <v>598</v>
      </c>
      <c r="AM208" s="7">
        <v>5</v>
      </c>
      <c r="AN208" s="7">
        <v>0</v>
      </c>
      <c r="AO208" s="7" t="s">
        <v>439</v>
      </c>
      <c r="AP208" s="7">
        <v>0</v>
      </c>
      <c r="AQ208" s="7">
        <v>5</v>
      </c>
    </row>
    <row r="209" spans="2:43" ht="15" x14ac:dyDescent="0.25">
      <c r="B209" s="7" t="str">
        <f t="shared" si="12"/>
        <v>Yes</v>
      </c>
      <c r="C209" s="9" t="s">
        <v>673</v>
      </c>
      <c r="D209" s="9">
        <v>10303</v>
      </c>
      <c r="E209" s="9">
        <v>0</v>
      </c>
      <c r="F209" s="9" t="str">
        <f>IF(HRDataset_v14[[#This Row],[MarriedID]]=0,"Not married","Married")</f>
        <v>Not married</v>
      </c>
      <c r="G209" s="9">
        <v>0</v>
      </c>
      <c r="H209" s="9">
        <v>0</v>
      </c>
      <c r="I209" s="9" t="str">
        <f>IF(HRDataset_v14[[#This Row],[GenderID]]=0,"Female","Male")</f>
        <v>Female</v>
      </c>
      <c r="J209" s="9">
        <v>4</v>
      </c>
      <c r="K209" s="9">
        <v>5</v>
      </c>
      <c r="L209" s="9">
        <v>1</v>
      </c>
      <c r="M209" s="9">
        <v>0</v>
      </c>
      <c r="N209" s="9">
        <v>52674</v>
      </c>
      <c r="O209" s="9">
        <v>1</v>
      </c>
      <c r="P209" s="9">
        <v>19</v>
      </c>
      <c r="Q209" s="9" t="s">
        <v>37</v>
      </c>
      <c r="R209" s="9" t="s">
        <v>38</v>
      </c>
      <c r="S209" s="9">
        <v>2152</v>
      </c>
      <c r="T209" s="10">
        <v>29494</v>
      </c>
      <c r="U209" s="7">
        <f t="shared" ca="1" si="13"/>
        <v>44</v>
      </c>
      <c r="V209" s="9" t="s">
        <v>69</v>
      </c>
      <c r="W209" s="7" t="str">
        <f t="shared" ca="1" si="14"/>
        <v>40-49</v>
      </c>
      <c r="X209" s="9" t="s">
        <v>40</v>
      </c>
      <c r="Y209" s="9" t="s">
        <v>41</v>
      </c>
      <c r="Z209" s="9" t="s">
        <v>42</v>
      </c>
      <c r="AA209" s="9" t="s">
        <v>136</v>
      </c>
      <c r="AB209" s="9" t="s">
        <v>243</v>
      </c>
      <c r="AC209" s="9" t="s">
        <v>674</v>
      </c>
      <c r="AD209" s="9" t="s">
        <v>161</v>
      </c>
      <c r="AE209" s="9" t="s">
        <v>148</v>
      </c>
      <c r="AF209" s="9" t="s">
        <v>48</v>
      </c>
      <c r="AG209" s="9" t="s">
        <v>72</v>
      </c>
      <c r="AH209" s="9">
        <v>20</v>
      </c>
      <c r="AI209" s="9" t="s">
        <v>50</v>
      </c>
      <c r="AJ209" s="9" t="s">
        <v>336</v>
      </c>
      <c r="AK209" s="7" t="str">
        <f t="shared" si="15"/>
        <v>Low</v>
      </c>
      <c r="AL209" s="9" t="s">
        <v>675</v>
      </c>
      <c r="AM209" s="9">
        <v>2</v>
      </c>
      <c r="AN209" s="9">
        <v>0</v>
      </c>
      <c r="AO209" s="9" t="s">
        <v>676</v>
      </c>
      <c r="AP209" s="9">
        <v>6</v>
      </c>
      <c r="AQ209" s="9">
        <v>3</v>
      </c>
    </row>
    <row r="210" spans="2:43" ht="15" x14ac:dyDescent="0.25">
      <c r="B210" s="7" t="str">
        <f t="shared" si="12"/>
        <v>Yes</v>
      </c>
      <c r="C210" s="7" t="s">
        <v>677</v>
      </c>
      <c r="D210" s="7">
        <v>10078</v>
      </c>
      <c r="E210" s="7">
        <v>1</v>
      </c>
      <c r="F210" s="7" t="str">
        <f>IF(HRDataset_v14[[#This Row],[MarriedID]]=0,"Not married","Married")</f>
        <v>Married</v>
      </c>
      <c r="G210" s="7">
        <v>1</v>
      </c>
      <c r="H210" s="7">
        <v>0</v>
      </c>
      <c r="I210" s="7" t="str">
        <f>IF(HRDataset_v14[[#This Row],[GenderID]]=0,"Female","Male")</f>
        <v>Female</v>
      </c>
      <c r="J210" s="7">
        <v>5</v>
      </c>
      <c r="K210" s="7">
        <v>5</v>
      </c>
      <c r="L210" s="7">
        <v>3</v>
      </c>
      <c r="M210" s="7">
        <v>0</v>
      </c>
      <c r="N210" s="7">
        <v>71966</v>
      </c>
      <c r="O210" s="7">
        <v>1</v>
      </c>
      <c r="P210" s="7">
        <v>20</v>
      </c>
      <c r="Q210" s="7" t="s">
        <v>68</v>
      </c>
      <c r="R210" s="7" t="s">
        <v>38</v>
      </c>
      <c r="S210" s="7">
        <v>2492</v>
      </c>
      <c r="T210" s="8">
        <v>19035</v>
      </c>
      <c r="U210" s="7">
        <f t="shared" ca="1" si="13"/>
        <v>72</v>
      </c>
      <c r="V210" s="7" t="s">
        <v>69</v>
      </c>
      <c r="W210" s="7" t="str">
        <f t="shared" ca="1" si="14"/>
        <v>60+</v>
      </c>
      <c r="X210" s="7" t="s">
        <v>56</v>
      </c>
      <c r="Y210" s="7" t="s">
        <v>41</v>
      </c>
      <c r="Z210" s="7" t="s">
        <v>42</v>
      </c>
      <c r="AA210" s="7" t="s">
        <v>165</v>
      </c>
      <c r="AB210" s="7" t="s">
        <v>261</v>
      </c>
      <c r="AC210" s="7" t="s">
        <v>170</v>
      </c>
      <c r="AD210" s="7" t="s">
        <v>129</v>
      </c>
      <c r="AE210" s="7" t="s">
        <v>60</v>
      </c>
      <c r="AF210" s="7" t="s">
        <v>48</v>
      </c>
      <c r="AG210" s="7" t="s">
        <v>85</v>
      </c>
      <c r="AH210" s="7">
        <v>39</v>
      </c>
      <c r="AI210" s="7" t="s">
        <v>50</v>
      </c>
      <c r="AJ210" s="7" t="s">
        <v>64</v>
      </c>
      <c r="AK210" s="7" t="str">
        <f t="shared" si="15"/>
        <v>High</v>
      </c>
      <c r="AL210" s="7" t="s">
        <v>87</v>
      </c>
      <c r="AM210" s="7">
        <v>3</v>
      </c>
      <c r="AN210" s="7">
        <v>0</v>
      </c>
      <c r="AO210" s="7" t="s">
        <v>678</v>
      </c>
      <c r="AP210" s="7">
        <v>0</v>
      </c>
      <c r="AQ210" s="7">
        <v>17</v>
      </c>
    </row>
    <row r="211" spans="2:43" ht="15" x14ac:dyDescent="0.25">
      <c r="B211" s="7" t="str">
        <f t="shared" si="12"/>
        <v>No</v>
      </c>
      <c r="C211" s="9" t="s">
        <v>679</v>
      </c>
      <c r="D211" s="9">
        <v>10121</v>
      </c>
      <c r="E211" s="9">
        <v>0</v>
      </c>
      <c r="F211" s="9" t="str">
        <f>IF(HRDataset_v14[[#This Row],[MarriedID]]=0,"Not married","Married")</f>
        <v>Not married</v>
      </c>
      <c r="G211" s="9">
        <v>0</v>
      </c>
      <c r="H211" s="9">
        <v>0</v>
      </c>
      <c r="I211" s="9" t="str">
        <f>IF(HRDataset_v14[[#This Row],[GenderID]]=0,"Female","Male")</f>
        <v>Female</v>
      </c>
      <c r="J211" s="9">
        <v>1</v>
      </c>
      <c r="K211" s="9">
        <v>6</v>
      </c>
      <c r="L211" s="9">
        <v>3</v>
      </c>
      <c r="M211" s="9">
        <v>0</v>
      </c>
      <c r="N211" s="9">
        <v>63051</v>
      </c>
      <c r="O211" s="9">
        <v>0</v>
      </c>
      <c r="P211" s="9">
        <v>3</v>
      </c>
      <c r="Q211" s="9" t="s">
        <v>219</v>
      </c>
      <c r="R211" s="9" t="s">
        <v>680</v>
      </c>
      <c r="S211" s="9">
        <v>33174</v>
      </c>
      <c r="T211" s="10">
        <v>33004</v>
      </c>
      <c r="U211" s="7">
        <f t="shared" ca="1" si="13"/>
        <v>34</v>
      </c>
      <c r="V211" s="9" t="s">
        <v>69</v>
      </c>
      <c r="W211" s="7" t="str">
        <f t="shared" ca="1" si="14"/>
        <v>30-39</v>
      </c>
      <c r="X211" s="9" t="s">
        <v>40</v>
      </c>
      <c r="Y211" s="9" t="s">
        <v>41</v>
      </c>
      <c r="Z211" s="9" t="s">
        <v>119</v>
      </c>
      <c r="AA211" s="9" t="s">
        <v>43</v>
      </c>
      <c r="AB211" s="9" t="s">
        <v>102</v>
      </c>
      <c r="AC211" s="9" t="s">
        <v>45</v>
      </c>
      <c r="AD211" s="9" t="s">
        <v>46</v>
      </c>
      <c r="AE211" s="9" t="s">
        <v>47</v>
      </c>
      <c r="AF211" s="9" t="s">
        <v>223</v>
      </c>
      <c r="AG211" s="9" t="s">
        <v>262</v>
      </c>
      <c r="AH211" s="9">
        <v>21</v>
      </c>
      <c r="AI211" s="9" t="s">
        <v>63</v>
      </c>
      <c r="AJ211" s="9" t="s">
        <v>64</v>
      </c>
      <c r="AK211" s="7" t="str">
        <f t="shared" si="15"/>
        <v>High</v>
      </c>
      <c r="AL211" s="9" t="s">
        <v>134</v>
      </c>
      <c r="AM211" s="9">
        <v>3</v>
      </c>
      <c r="AN211" s="9">
        <v>0</v>
      </c>
      <c r="AO211" s="9" t="s">
        <v>112</v>
      </c>
      <c r="AP211" s="9">
        <v>0</v>
      </c>
      <c r="AQ211" s="9">
        <v>1</v>
      </c>
    </row>
    <row r="212" spans="2:43" ht="15" x14ac:dyDescent="0.25">
      <c r="B212" s="7" t="str">
        <f t="shared" si="12"/>
        <v>No</v>
      </c>
      <c r="C212" s="7" t="s">
        <v>681</v>
      </c>
      <c r="D212" s="7">
        <v>10021</v>
      </c>
      <c r="E212" s="7">
        <v>1</v>
      </c>
      <c r="F212" s="7" t="str">
        <f>IF(HRDataset_v14[[#This Row],[MarriedID]]=0,"Not married","Married")</f>
        <v>Married</v>
      </c>
      <c r="G212" s="7">
        <v>1</v>
      </c>
      <c r="H212" s="7">
        <v>1</v>
      </c>
      <c r="I212" s="7" t="str">
        <f>IF(HRDataset_v14[[#This Row],[GenderID]]=0,"Female","Male")</f>
        <v>Male</v>
      </c>
      <c r="J212" s="7">
        <v>1</v>
      </c>
      <c r="K212" s="7">
        <v>5</v>
      </c>
      <c r="L212" s="7">
        <v>4</v>
      </c>
      <c r="M212" s="7">
        <v>0</v>
      </c>
      <c r="N212" s="7">
        <v>47414</v>
      </c>
      <c r="O212" s="7">
        <v>0</v>
      </c>
      <c r="P212" s="7">
        <v>19</v>
      </c>
      <c r="Q212" s="7" t="s">
        <v>37</v>
      </c>
      <c r="R212" s="7" t="s">
        <v>38</v>
      </c>
      <c r="S212" s="7">
        <v>2478</v>
      </c>
      <c r="T212" s="8">
        <v>28105</v>
      </c>
      <c r="U212" s="7">
        <f t="shared" ca="1" si="13"/>
        <v>48</v>
      </c>
      <c r="V212" s="7" t="s">
        <v>39</v>
      </c>
      <c r="W212" s="7" t="str">
        <f t="shared" ca="1" si="14"/>
        <v>40-49</v>
      </c>
      <c r="X212" s="7" t="s">
        <v>56</v>
      </c>
      <c r="Y212" s="7" t="s">
        <v>41</v>
      </c>
      <c r="Z212" s="7" t="s">
        <v>42</v>
      </c>
      <c r="AA212" s="7" t="s">
        <v>43</v>
      </c>
      <c r="AB212" s="7" t="s">
        <v>102</v>
      </c>
      <c r="AC212" s="7" t="s">
        <v>45</v>
      </c>
      <c r="AD212" s="7" t="s">
        <v>46</v>
      </c>
      <c r="AE212" s="7" t="s">
        <v>47</v>
      </c>
      <c r="AF212" s="7" t="s">
        <v>48</v>
      </c>
      <c r="AG212" s="7" t="s">
        <v>138</v>
      </c>
      <c r="AH212" s="7">
        <v>18</v>
      </c>
      <c r="AI212" s="7" t="s">
        <v>50</v>
      </c>
      <c r="AJ212" s="7" t="s">
        <v>51</v>
      </c>
      <c r="AK212" s="7" t="str">
        <f t="shared" si="15"/>
        <v>High</v>
      </c>
      <c r="AL212" s="7" t="s">
        <v>87</v>
      </c>
      <c r="AM212" s="7">
        <v>3</v>
      </c>
      <c r="AN212" s="7">
        <v>0</v>
      </c>
      <c r="AO212" s="7" t="s">
        <v>454</v>
      </c>
      <c r="AP212" s="7">
        <v>0</v>
      </c>
      <c r="AQ212" s="7">
        <v>13</v>
      </c>
    </row>
    <row r="213" spans="2:43" ht="15" x14ac:dyDescent="0.25">
      <c r="B213" s="7" t="str">
        <f t="shared" si="12"/>
        <v>No</v>
      </c>
      <c r="C213" s="9" t="s">
        <v>682</v>
      </c>
      <c r="D213" s="9">
        <v>10281</v>
      </c>
      <c r="E213" s="9">
        <v>0</v>
      </c>
      <c r="F213" s="9" t="str">
        <f>IF(HRDataset_v14[[#This Row],[MarriedID]]=0,"Not married","Married")</f>
        <v>Not married</v>
      </c>
      <c r="G213" s="9">
        <v>0</v>
      </c>
      <c r="H213" s="9">
        <v>1</v>
      </c>
      <c r="I213" s="9" t="str">
        <f>IF(HRDataset_v14[[#This Row],[GenderID]]=0,"Female","Male")</f>
        <v>Male</v>
      </c>
      <c r="J213" s="9">
        <v>1</v>
      </c>
      <c r="K213" s="9">
        <v>5</v>
      </c>
      <c r="L213" s="9">
        <v>2</v>
      </c>
      <c r="M213" s="9">
        <v>0</v>
      </c>
      <c r="N213" s="9">
        <v>53060</v>
      </c>
      <c r="O213" s="9">
        <v>0</v>
      </c>
      <c r="P213" s="9">
        <v>19</v>
      </c>
      <c r="Q213" s="9" t="s">
        <v>37</v>
      </c>
      <c r="R213" s="9" t="s">
        <v>38</v>
      </c>
      <c r="S213" s="9">
        <v>1760</v>
      </c>
      <c r="T213" s="10">
        <v>29183</v>
      </c>
      <c r="U213" s="7">
        <f t="shared" ca="1" si="13"/>
        <v>45</v>
      </c>
      <c r="V213" s="9" t="s">
        <v>39</v>
      </c>
      <c r="W213" s="7" t="str">
        <f t="shared" ca="1" si="14"/>
        <v>40-49</v>
      </c>
      <c r="X213" s="9" t="s">
        <v>40</v>
      </c>
      <c r="Y213" s="9" t="s">
        <v>41</v>
      </c>
      <c r="Z213" s="9" t="s">
        <v>42</v>
      </c>
      <c r="AA213" s="9" t="s">
        <v>107</v>
      </c>
      <c r="AB213" s="9" t="s">
        <v>185</v>
      </c>
      <c r="AC213" s="9" t="s">
        <v>45</v>
      </c>
      <c r="AD213" s="9" t="s">
        <v>46</v>
      </c>
      <c r="AE213" s="9" t="s">
        <v>47</v>
      </c>
      <c r="AF213" s="9" t="s">
        <v>48</v>
      </c>
      <c r="AG213" s="9" t="s">
        <v>49</v>
      </c>
      <c r="AH213" s="9">
        <v>22</v>
      </c>
      <c r="AI213" s="9" t="s">
        <v>50</v>
      </c>
      <c r="AJ213" s="9" t="s">
        <v>176</v>
      </c>
      <c r="AK213" s="7" t="str">
        <f t="shared" si="15"/>
        <v>Low</v>
      </c>
      <c r="AL213" s="9" t="s">
        <v>683</v>
      </c>
      <c r="AM213" s="9">
        <v>3</v>
      </c>
      <c r="AN213" s="9">
        <v>0</v>
      </c>
      <c r="AO213" s="9" t="s">
        <v>302</v>
      </c>
      <c r="AP213" s="9">
        <v>4</v>
      </c>
      <c r="AQ213" s="9">
        <v>6</v>
      </c>
    </row>
    <row r="214" spans="2:43" ht="15" x14ac:dyDescent="0.25">
      <c r="B214" s="7" t="str">
        <f t="shared" si="12"/>
        <v>No</v>
      </c>
      <c r="C214" s="7" t="s">
        <v>684</v>
      </c>
      <c r="D214" s="7">
        <v>10041</v>
      </c>
      <c r="E214" s="7">
        <v>0</v>
      </c>
      <c r="F214" s="7" t="str">
        <f>IF(HRDataset_v14[[#This Row],[MarriedID]]=0,"Not married","Married")</f>
        <v>Not married</v>
      </c>
      <c r="G214" s="7">
        <v>0</v>
      </c>
      <c r="H214" s="7">
        <v>1</v>
      </c>
      <c r="I214" s="7" t="str">
        <f>IF(HRDataset_v14[[#This Row],[GenderID]]=0,"Female","Male")</f>
        <v>Male</v>
      </c>
      <c r="J214" s="7">
        <v>1</v>
      </c>
      <c r="K214" s="7">
        <v>6</v>
      </c>
      <c r="L214" s="7">
        <v>3</v>
      </c>
      <c r="M214" s="7">
        <v>0</v>
      </c>
      <c r="N214" s="7">
        <v>68829</v>
      </c>
      <c r="O214" s="7">
        <v>0</v>
      </c>
      <c r="P214" s="7">
        <v>3</v>
      </c>
      <c r="Q214" s="7" t="s">
        <v>219</v>
      </c>
      <c r="R214" s="7" t="s">
        <v>685</v>
      </c>
      <c r="S214" s="7">
        <v>27229</v>
      </c>
      <c r="T214" s="8">
        <v>30090</v>
      </c>
      <c r="U214" s="7">
        <f t="shared" ca="1" si="13"/>
        <v>42</v>
      </c>
      <c r="V214" s="7" t="s">
        <v>39</v>
      </c>
      <c r="W214" s="7" t="str">
        <f t="shared" ca="1" si="14"/>
        <v>40-49</v>
      </c>
      <c r="X214" s="7" t="s">
        <v>40</v>
      </c>
      <c r="Y214" s="7" t="s">
        <v>41</v>
      </c>
      <c r="Z214" s="7" t="s">
        <v>42</v>
      </c>
      <c r="AA214" s="7" t="s">
        <v>43</v>
      </c>
      <c r="AB214" s="7" t="s">
        <v>115</v>
      </c>
      <c r="AC214" s="7" t="s">
        <v>45</v>
      </c>
      <c r="AD214" s="7" t="s">
        <v>46</v>
      </c>
      <c r="AE214" s="7" t="s">
        <v>47</v>
      </c>
      <c r="AF214" s="7" t="s">
        <v>223</v>
      </c>
      <c r="AG214" s="7" t="s">
        <v>224</v>
      </c>
      <c r="AH214" s="7">
        <v>17</v>
      </c>
      <c r="AI214" s="7" t="s">
        <v>353</v>
      </c>
      <c r="AJ214" s="7" t="s">
        <v>64</v>
      </c>
      <c r="AK214" s="7" t="str">
        <f t="shared" si="15"/>
        <v>High</v>
      </c>
      <c r="AL214" s="7" t="s">
        <v>87</v>
      </c>
      <c r="AM214" s="7">
        <v>5</v>
      </c>
      <c r="AN214" s="7">
        <v>0</v>
      </c>
      <c r="AO214" s="7" t="s">
        <v>153</v>
      </c>
      <c r="AP214" s="7">
        <v>0</v>
      </c>
      <c r="AQ214" s="7">
        <v>18</v>
      </c>
    </row>
    <row r="215" spans="2:43" ht="15" x14ac:dyDescent="0.25">
      <c r="B215" s="7" t="str">
        <f t="shared" si="12"/>
        <v>Yes</v>
      </c>
      <c r="C215" s="9" t="s">
        <v>686</v>
      </c>
      <c r="D215" s="9">
        <v>10148</v>
      </c>
      <c r="E215" s="9">
        <v>1</v>
      </c>
      <c r="F215" s="9" t="str">
        <f>IF(HRDataset_v14[[#This Row],[MarriedID]]=0,"Not married","Married")</f>
        <v>Married</v>
      </c>
      <c r="G215" s="9">
        <v>1</v>
      </c>
      <c r="H215" s="9">
        <v>0</v>
      </c>
      <c r="I215" s="9" t="str">
        <f>IF(HRDataset_v14[[#This Row],[GenderID]]=0,"Female","Male")</f>
        <v>Female</v>
      </c>
      <c r="J215" s="9">
        <v>5</v>
      </c>
      <c r="K215" s="9">
        <v>5</v>
      </c>
      <c r="L215" s="9">
        <v>3</v>
      </c>
      <c r="M215" s="9">
        <v>0</v>
      </c>
      <c r="N215" s="9">
        <v>63515</v>
      </c>
      <c r="O215" s="9">
        <v>1</v>
      </c>
      <c r="P215" s="9">
        <v>19</v>
      </c>
      <c r="Q215" s="9" t="s">
        <v>37</v>
      </c>
      <c r="R215" s="9" t="s">
        <v>38</v>
      </c>
      <c r="S215" s="9">
        <v>2351</v>
      </c>
      <c r="T215" s="10">
        <v>28976</v>
      </c>
      <c r="U215" s="7">
        <f t="shared" ca="1" si="13"/>
        <v>45</v>
      </c>
      <c r="V215" s="9" t="s">
        <v>69</v>
      </c>
      <c r="W215" s="7" t="str">
        <f t="shared" ca="1" si="14"/>
        <v>40-49</v>
      </c>
      <c r="X215" s="9" t="s">
        <v>56</v>
      </c>
      <c r="Y215" s="9" t="s">
        <v>41</v>
      </c>
      <c r="Z215" s="9" t="s">
        <v>42</v>
      </c>
      <c r="AA215" s="9" t="s">
        <v>43</v>
      </c>
      <c r="AB215" s="9" t="s">
        <v>687</v>
      </c>
      <c r="AC215" s="9" t="s">
        <v>688</v>
      </c>
      <c r="AD215" s="9" t="s">
        <v>122</v>
      </c>
      <c r="AE215" s="9" t="s">
        <v>60</v>
      </c>
      <c r="AF215" s="9" t="s">
        <v>48</v>
      </c>
      <c r="AG215" s="9" t="s">
        <v>77</v>
      </c>
      <c r="AH215" s="9">
        <v>16</v>
      </c>
      <c r="AI215" s="9" t="s">
        <v>86</v>
      </c>
      <c r="AJ215" s="9" t="s">
        <v>64</v>
      </c>
      <c r="AK215" s="7" t="str">
        <f t="shared" si="15"/>
        <v>High</v>
      </c>
      <c r="AL215" s="9" t="s">
        <v>689</v>
      </c>
      <c r="AM215" s="9">
        <v>4</v>
      </c>
      <c r="AN215" s="9">
        <v>0</v>
      </c>
      <c r="AO215" s="9" t="s">
        <v>205</v>
      </c>
      <c r="AP215" s="9">
        <v>0</v>
      </c>
      <c r="AQ215" s="9">
        <v>7</v>
      </c>
    </row>
    <row r="216" spans="2:43" ht="15" x14ac:dyDescent="0.25">
      <c r="B216" s="7" t="str">
        <f t="shared" si="12"/>
        <v>Yes</v>
      </c>
      <c r="C216" s="7" t="s">
        <v>690</v>
      </c>
      <c r="D216" s="7">
        <v>10005</v>
      </c>
      <c r="E216" s="7">
        <v>0</v>
      </c>
      <c r="F216" s="7" t="str">
        <f>IF(HRDataset_v14[[#This Row],[MarriedID]]=0,"Not married","Married")</f>
        <v>Not married</v>
      </c>
      <c r="G216" s="7">
        <v>0</v>
      </c>
      <c r="H216" s="7">
        <v>1</v>
      </c>
      <c r="I216" s="7" t="str">
        <f>IF(HRDataset_v14[[#This Row],[GenderID]]=0,"Female","Male")</f>
        <v>Male</v>
      </c>
      <c r="J216" s="7">
        <v>5</v>
      </c>
      <c r="K216" s="7">
        <v>4</v>
      </c>
      <c r="L216" s="7">
        <v>4</v>
      </c>
      <c r="M216" s="7">
        <v>1</v>
      </c>
      <c r="N216" s="7">
        <v>108987</v>
      </c>
      <c r="O216" s="7">
        <v>1</v>
      </c>
      <c r="P216" s="7">
        <v>24</v>
      </c>
      <c r="Q216" s="7" t="s">
        <v>94</v>
      </c>
      <c r="R216" s="7" t="s">
        <v>38</v>
      </c>
      <c r="S216" s="7">
        <v>1844</v>
      </c>
      <c r="T216" s="8">
        <v>28906</v>
      </c>
      <c r="U216" s="7">
        <f t="shared" ca="1" si="13"/>
        <v>45</v>
      </c>
      <c r="V216" s="7" t="s">
        <v>39</v>
      </c>
      <c r="W216" s="7" t="str">
        <f t="shared" ca="1" si="14"/>
        <v>40-49</v>
      </c>
      <c r="X216" s="7" t="s">
        <v>40</v>
      </c>
      <c r="Y216" s="7" t="s">
        <v>41</v>
      </c>
      <c r="Z216" s="7" t="s">
        <v>42</v>
      </c>
      <c r="AA216" s="7" t="s">
        <v>107</v>
      </c>
      <c r="AB216" s="7" t="s">
        <v>323</v>
      </c>
      <c r="AC216" s="7" t="s">
        <v>691</v>
      </c>
      <c r="AD216" s="7" t="s">
        <v>122</v>
      </c>
      <c r="AE216" s="7" t="s">
        <v>60</v>
      </c>
      <c r="AF216" s="7" t="s">
        <v>96</v>
      </c>
      <c r="AG216" s="7" t="s">
        <v>97</v>
      </c>
      <c r="AH216" s="7">
        <v>10</v>
      </c>
      <c r="AI216" s="7" t="s">
        <v>110</v>
      </c>
      <c r="AJ216" s="7" t="s">
        <v>51</v>
      </c>
      <c r="AK216" s="7" t="str">
        <f t="shared" si="15"/>
        <v>High</v>
      </c>
      <c r="AL216" s="7" t="s">
        <v>87</v>
      </c>
      <c r="AM216" s="7">
        <v>5</v>
      </c>
      <c r="AN216" s="7">
        <v>3</v>
      </c>
      <c r="AO216" s="7" t="s">
        <v>692</v>
      </c>
      <c r="AP216" s="7">
        <v>0</v>
      </c>
      <c r="AQ216" s="7">
        <v>13</v>
      </c>
    </row>
    <row r="217" spans="2:43" ht="15" x14ac:dyDescent="0.25">
      <c r="B217" s="7" t="str">
        <f t="shared" si="12"/>
        <v>Yes</v>
      </c>
      <c r="C217" s="9" t="s">
        <v>693</v>
      </c>
      <c r="D217" s="9">
        <v>10259</v>
      </c>
      <c r="E217" s="9">
        <v>1</v>
      </c>
      <c r="F217" s="9" t="str">
        <f>IF(HRDataset_v14[[#This Row],[MarriedID]]=0,"Not married","Married")</f>
        <v>Married</v>
      </c>
      <c r="G217" s="9">
        <v>1</v>
      </c>
      <c r="H217" s="9">
        <v>1</v>
      </c>
      <c r="I217" s="9" t="str">
        <f>IF(HRDataset_v14[[#This Row],[GenderID]]=0,"Female","Male")</f>
        <v>Male</v>
      </c>
      <c r="J217" s="9">
        <v>5</v>
      </c>
      <c r="K217" s="9">
        <v>3</v>
      </c>
      <c r="L217" s="9">
        <v>3</v>
      </c>
      <c r="M217" s="9">
        <v>0</v>
      </c>
      <c r="N217" s="9">
        <v>93093</v>
      </c>
      <c r="O217" s="9">
        <v>1</v>
      </c>
      <c r="P217" s="9">
        <v>9</v>
      </c>
      <c r="Q217" s="9" t="s">
        <v>132</v>
      </c>
      <c r="R217" s="9" t="s">
        <v>38</v>
      </c>
      <c r="S217" s="9">
        <v>2747</v>
      </c>
      <c r="T217" s="10">
        <v>30930</v>
      </c>
      <c r="U217" s="7">
        <f t="shared" ca="1" si="13"/>
        <v>40</v>
      </c>
      <c r="V217" s="9" t="s">
        <v>39</v>
      </c>
      <c r="W217" s="7" t="str">
        <f t="shared" ca="1" si="14"/>
        <v>40-49</v>
      </c>
      <c r="X217" s="9" t="s">
        <v>56</v>
      </c>
      <c r="Y217" s="9" t="s">
        <v>41</v>
      </c>
      <c r="Z217" s="9" t="s">
        <v>42</v>
      </c>
      <c r="AA217" s="9" t="s">
        <v>43</v>
      </c>
      <c r="AB217" s="9" t="s">
        <v>694</v>
      </c>
      <c r="AC217" s="9" t="s">
        <v>294</v>
      </c>
      <c r="AD217" s="9" t="s">
        <v>161</v>
      </c>
      <c r="AE217" s="9" t="s">
        <v>60</v>
      </c>
      <c r="AF217" s="9" t="s">
        <v>61</v>
      </c>
      <c r="AG217" s="9" t="s">
        <v>62</v>
      </c>
      <c r="AH217" s="9">
        <v>4</v>
      </c>
      <c r="AI217" s="9" t="s">
        <v>104</v>
      </c>
      <c r="AJ217" s="9" t="s">
        <v>64</v>
      </c>
      <c r="AK217" s="7" t="str">
        <f t="shared" si="15"/>
        <v>High</v>
      </c>
      <c r="AL217" s="9" t="s">
        <v>278</v>
      </c>
      <c r="AM217" s="9">
        <v>4</v>
      </c>
      <c r="AN217" s="9">
        <v>5</v>
      </c>
      <c r="AO217" s="9" t="s">
        <v>695</v>
      </c>
      <c r="AP217" s="9">
        <v>0</v>
      </c>
      <c r="AQ217" s="9">
        <v>19</v>
      </c>
    </row>
    <row r="218" spans="2:43" ht="15" x14ac:dyDescent="0.25">
      <c r="B218" s="7" t="str">
        <f t="shared" si="12"/>
        <v>Yes</v>
      </c>
      <c r="C218" s="7" t="s">
        <v>696</v>
      </c>
      <c r="D218" s="7">
        <v>10286</v>
      </c>
      <c r="E218" s="7">
        <v>0</v>
      </c>
      <c r="F218" s="7" t="str">
        <f>IF(HRDataset_v14[[#This Row],[MarriedID]]=0,"Not married","Married")</f>
        <v>Not married</v>
      </c>
      <c r="G218" s="7">
        <v>0</v>
      </c>
      <c r="H218" s="7">
        <v>1</v>
      </c>
      <c r="I218" s="7" t="str">
        <f>IF(HRDataset_v14[[#This Row],[GenderID]]=0,"Female","Male")</f>
        <v>Male</v>
      </c>
      <c r="J218" s="7">
        <v>5</v>
      </c>
      <c r="K218" s="7">
        <v>5</v>
      </c>
      <c r="L218" s="7">
        <v>2</v>
      </c>
      <c r="M218" s="7">
        <v>0</v>
      </c>
      <c r="N218" s="7">
        <v>53564</v>
      </c>
      <c r="O218" s="7">
        <v>1</v>
      </c>
      <c r="P218" s="7">
        <v>19</v>
      </c>
      <c r="Q218" s="7" t="s">
        <v>37</v>
      </c>
      <c r="R218" s="7" t="s">
        <v>38</v>
      </c>
      <c r="S218" s="7">
        <v>2458</v>
      </c>
      <c r="T218" s="8">
        <v>32219</v>
      </c>
      <c r="U218" s="7">
        <f t="shared" ca="1" si="13"/>
        <v>36</v>
      </c>
      <c r="V218" s="7" t="s">
        <v>39</v>
      </c>
      <c r="W218" s="7" t="str">
        <f t="shared" ca="1" si="14"/>
        <v>30-39</v>
      </c>
      <c r="X218" s="7" t="s">
        <v>40</v>
      </c>
      <c r="Y218" s="7" t="s">
        <v>41</v>
      </c>
      <c r="Z218" s="7" t="s">
        <v>42</v>
      </c>
      <c r="AA218" s="7" t="s">
        <v>107</v>
      </c>
      <c r="AB218" s="7" t="s">
        <v>120</v>
      </c>
      <c r="AC218" s="7" t="s">
        <v>697</v>
      </c>
      <c r="AD218" s="7" t="s">
        <v>59</v>
      </c>
      <c r="AE218" s="7" t="s">
        <v>60</v>
      </c>
      <c r="AF218" s="7" t="s">
        <v>48</v>
      </c>
      <c r="AG218" s="7" t="s">
        <v>85</v>
      </c>
      <c r="AH218" s="7">
        <v>39</v>
      </c>
      <c r="AI218" s="7" t="s">
        <v>86</v>
      </c>
      <c r="AJ218" s="7" t="s">
        <v>176</v>
      </c>
      <c r="AK218" s="7" t="str">
        <f t="shared" si="15"/>
        <v>Low</v>
      </c>
      <c r="AL218" s="7" t="s">
        <v>698</v>
      </c>
      <c r="AM218" s="7">
        <v>5</v>
      </c>
      <c r="AN218" s="7">
        <v>0</v>
      </c>
      <c r="AO218" s="7" t="s">
        <v>141</v>
      </c>
      <c r="AP218" s="7">
        <v>4</v>
      </c>
      <c r="AQ218" s="7">
        <v>15</v>
      </c>
    </row>
    <row r="219" spans="2:43" ht="15" x14ac:dyDescent="0.25">
      <c r="B219" s="7" t="str">
        <f t="shared" si="12"/>
        <v>Yes</v>
      </c>
      <c r="C219" s="9" t="s">
        <v>699</v>
      </c>
      <c r="D219" s="9">
        <v>10297</v>
      </c>
      <c r="E219" s="9">
        <v>1</v>
      </c>
      <c r="F219" s="9" t="str">
        <f>IF(HRDataset_v14[[#This Row],[MarriedID]]=0,"Not married","Married")</f>
        <v>Married</v>
      </c>
      <c r="G219" s="9">
        <v>1</v>
      </c>
      <c r="H219" s="9">
        <v>0</v>
      </c>
      <c r="I219" s="9" t="str">
        <f>IF(HRDataset_v14[[#This Row],[GenderID]]=0,"Female","Male")</f>
        <v>Female</v>
      </c>
      <c r="J219" s="9">
        <v>5</v>
      </c>
      <c r="K219" s="9">
        <v>5</v>
      </c>
      <c r="L219" s="9">
        <v>2</v>
      </c>
      <c r="M219" s="9">
        <v>0</v>
      </c>
      <c r="N219" s="9">
        <v>60270</v>
      </c>
      <c r="O219" s="9">
        <v>1</v>
      </c>
      <c r="P219" s="9">
        <v>20</v>
      </c>
      <c r="Q219" s="9" t="s">
        <v>68</v>
      </c>
      <c r="R219" s="9" t="s">
        <v>38</v>
      </c>
      <c r="S219" s="9">
        <v>2472</v>
      </c>
      <c r="T219" s="10">
        <v>32707</v>
      </c>
      <c r="U219" s="7">
        <f t="shared" ca="1" si="13"/>
        <v>35</v>
      </c>
      <c r="V219" s="9" t="s">
        <v>69</v>
      </c>
      <c r="W219" s="7" t="str">
        <f t="shared" ca="1" si="14"/>
        <v>30-39</v>
      </c>
      <c r="X219" s="9" t="s">
        <v>56</v>
      </c>
      <c r="Y219" s="9" t="s">
        <v>41</v>
      </c>
      <c r="Z219" s="9" t="s">
        <v>42</v>
      </c>
      <c r="AA219" s="9" t="s">
        <v>165</v>
      </c>
      <c r="AB219" s="9" t="s">
        <v>44</v>
      </c>
      <c r="AC219" s="9" t="s">
        <v>700</v>
      </c>
      <c r="AD219" s="9" t="s">
        <v>129</v>
      </c>
      <c r="AE219" s="9" t="s">
        <v>60</v>
      </c>
      <c r="AF219" s="9" t="s">
        <v>48</v>
      </c>
      <c r="AG219" s="9" t="s">
        <v>91</v>
      </c>
      <c r="AH219" s="9">
        <v>11</v>
      </c>
      <c r="AI219" s="9" t="s">
        <v>175</v>
      </c>
      <c r="AJ219" s="9" t="s">
        <v>176</v>
      </c>
      <c r="AK219" s="7" t="str">
        <f t="shared" si="15"/>
        <v>Low</v>
      </c>
      <c r="AL219" s="9" t="s">
        <v>701</v>
      </c>
      <c r="AM219" s="9">
        <v>5</v>
      </c>
      <c r="AN219" s="9">
        <v>0</v>
      </c>
      <c r="AO219" s="9" t="s">
        <v>702</v>
      </c>
      <c r="AP219" s="9">
        <v>5</v>
      </c>
      <c r="AQ219" s="9">
        <v>2</v>
      </c>
    </row>
    <row r="220" spans="2:43" ht="15" x14ac:dyDescent="0.25">
      <c r="B220" s="7" t="str">
        <f t="shared" si="12"/>
        <v>Yes</v>
      </c>
      <c r="C220" s="7" t="s">
        <v>703</v>
      </c>
      <c r="D220" s="7">
        <v>10171</v>
      </c>
      <c r="E220" s="7">
        <v>0</v>
      </c>
      <c r="F220" s="7" t="str">
        <f>IF(HRDataset_v14[[#This Row],[MarriedID]]=0,"Not married","Married")</f>
        <v>Not married</v>
      </c>
      <c r="G220" s="7">
        <v>0</v>
      </c>
      <c r="H220" s="7">
        <v>0</v>
      </c>
      <c r="I220" s="7" t="str">
        <f>IF(HRDataset_v14[[#This Row],[GenderID]]=0,"Female","Male")</f>
        <v>Female</v>
      </c>
      <c r="J220" s="7">
        <v>5</v>
      </c>
      <c r="K220" s="7">
        <v>5</v>
      </c>
      <c r="L220" s="7">
        <v>3</v>
      </c>
      <c r="M220" s="7">
        <v>0</v>
      </c>
      <c r="N220" s="7">
        <v>45998</v>
      </c>
      <c r="O220" s="7">
        <v>1</v>
      </c>
      <c r="P220" s="7">
        <v>19</v>
      </c>
      <c r="Q220" s="7" t="s">
        <v>37</v>
      </c>
      <c r="R220" s="7" t="s">
        <v>38</v>
      </c>
      <c r="S220" s="7">
        <v>2176</v>
      </c>
      <c r="T220" s="8">
        <v>31613</v>
      </c>
      <c r="U220" s="7">
        <f t="shared" ca="1" si="13"/>
        <v>38</v>
      </c>
      <c r="V220" s="7" t="s">
        <v>69</v>
      </c>
      <c r="W220" s="7" t="str">
        <f t="shared" ca="1" si="14"/>
        <v>30-39</v>
      </c>
      <c r="X220" s="7" t="s">
        <v>40</v>
      </c>
      <c r="Y220" s="7" t="s">
        <v>41</v>
      </c>
      <c r="Z220" s="7" t="s">
        <v>42</v>
      </c>
      <c r="AA220" s="7" t="s">
        <v>43</v>
      </c>
      <c r="AB220" s="7" t="s">
        <v>280</v>
      </c>
      <c r="AC220" s="7" t="s">
        <v>704</v>
      </c>
      <c r="AD220" s="7" t="s">
        <v>705</v>
      </c>
      <c r="AE220" s="7" t="s">
        <v>60</v>
      </c>
      <c r="AF220" s="7" t="s">
        <v>48</v>
      </c>
      <c r="AG220" s="7" t="s">
        <v>91</v>
      </c>
      <c r="AH220" s="7">
        <v>11</v>
      </c>
      <c r="AI220" s="7" t="s">
        <v>50</v>
      </c>
      <c r="AJ220" s="7" t="s">
        <v>64</v>
      </c>
      <c r="AK220" s="7" t="str">
        <f t="shared" si="15"/>
        <v>High</v>
      </c>
      <c r="AL220" s="7" t="s">
        <v>706</v>
      </c>
      <c r="AM220" s="7">
        <v>4</v>
      </c>
      <c r="AN220" s="7">
        <v>0</v>
      </c>
      <c r="AO220" s="7" t="s">
        <v>707</v>
      </c>
      <c r="AP220" s="7">
        <v>0</v>
      </c>
      <c r="AQ220" s="7">
        <v>5</v>
      </c>
    </row>
    <row r="221" spans="2:43" ht="15" x14ac:dyDescent="0.25">
      <c r="B221" s="7" t="str">
        <f t="shared" si="12"/>
        <v>Yes</v>
      </c>
      <c r="C221" s="9" t="s">
        <v>708</v>
      </c>
      <c r="D221" s="9">
        <v>10032</v>
      </c>
      <c r="E221" s="9">
        <v>1</v>
      </c>
      <c r="F221" s="9" t="str">
        <f>IF(HRDataset_v14[[#This Row],[MarriedID]]=0,"Not married","Married")</f>
        <v>Married</v>
      </c>
      <c r="G221" s="9">
        <v>1</v>
      </c>
      <c r="H221" s="9">
        <v>0</v>
      </c>
      <c r="I221" s="9" t="str">
        <f>IF(HRDataset_v14[[#This Row],[GenderID]]=0,"Female","Male")</f>
        <v>Female</v>
      </c>
      <c r="J221" s="9">
        <v>5</v>
      </c>
      <c r="K221" s="9">
        <v>5</v>
      </c>
      <c r="L221" s="9">
        <v>4</v>
      </c>
      <c r="M221" s="9">
        <v>0</v>
      </c>
      <c r="N221" s="9">
        <v>57954</v>
      </c>
      <c r="O221" s="9">
        <v>1</v>
      </c>
      <c r="P221" s="9">
        <v>20</v>
      </c>
      <c r="Q221" s="9" t="s">
        <v>68</v>
      </c>
      <c r="R221" s="9" t="s">
        <v>38</v>
      </c>
      <c r="S221" s="9">
        <v>1886</v>
      </c>
      <c r="T221" s="10">
        <v>31641</v>
      </c>
      <c r="U221" s="7">
        <f t="shared" ca="1" si="13"/>
        <v>38</v>
      </c>
      <c r="V221" s="9" t="s">
        <v>69</v>
      </c>
      <c r="W221" s="7" t="str">
        <f t="shared" ca="1" si="14"/>
        <v>30-39</v>
      </c>
      <c r="X221" s="9" t="s">
        <v>56</v>
      </c>
      <c r="Y221" s="9" t="s">
        <v>41</v>
      </c>
      <c r="Z221" s="9" t="s">
        <v>42</v>
      </c>
      <c r="AA221" s="9" t="s">
        <v>43</v>
      </c>
      <c r="AB221" s="9" t="s">
        <v>280</v>
      </c>
      <c r="AC221" s="9" t="s">
        <v>709</v>
      </c>
      <c r="AD221" s="9" t="s">
        <v>340</v>
      </c>
      <c r="AE221" s="9" t="s">
        <v>60</v>
      </c>
      <c r="AF221" s="9" t="s">
        <v>48</v>
      </c>
      <c r="AG221" s="9" t="s">
        <v>103</v>
      </c>
      <c r="AH221" s="9">
        <v>19</v>
      </c>
      <c r="AI221" s="9" t="s">
        <v>63</v>
      </c>
      <c r="AJ221" s="9" t="s">
        <v>51</v>
      </c>
      <c r="AK221" s="7" t="str">
        <f t="shared" si="15"/>
        <v>High</v>
      </c>
      <c r="AL221" s="9" t="s">
        <v>124</v>
      </c>
      <c r="AM221" s="9">
        <v>5</v>
      </c>
      <c r="AN221" s="9">
        <v>0</v>
      </c>
      <c r="AO221" s="9" t="s">
        <v>710</v>
      </c>
      <c r="AP221" s="9">
        <v>0</v>
      </c>
      <c r="AQ221" s="9">
        <v>12</v>
      </c>
    </row>
    <row r="222" spans="2:43" ht="15" x14ac:dyDescent="0.25">
      <c r="B222" s="7" t="str">
        <f t="shared" si="12"/>
        <v>Yes</v>
      </c>
      <c r="C222" s="7" t="s">
        <v>711</v>
      </c>
      <c r="D222" s="7">
        <v>10130</v>
      </c>
      <c r="E222" s="7">
        <v>1</v>
      </c>
      <c r="F222" s="7" t="str">
        <f>IF(HRDataset_v14[[#This Row],[MarriedID]]=0,"Not married","Married")</f>
        <v>Married</v>
      </c>
      <c r="G222" s="7">
        <v>1</v>
      </c>
      <c r="H222" s="7">
        <v>0</v>
      </c>
      <c r="I222" s="7" t="str">
        <f>IF(HRDataset_v14[[#This Row],[GenderID]]=0,"Female","Male")</f>
        <v>Female</v>
      </c>
      <c r="J222" s="7">
        <v>5</v>
      </c>
      <c r="K222" s="7">
        <v>5</v>
      </c>
      <c r="L222" s="7">
        <v>3</v>
      </c>
      <c r="M222" s="7">
        <v>0</v>
      </c>
      <c r="N222" s="7">
        <v>74669</v>
      </c>
      <c r="O222" s="7">
        <v>1</v>
      </c>
      <c r="P222" s="7">
        <v>18</v>
      </c>
      <c r="Q222" s="7" t="s">
        <v>196</v>
      </c>
      <c r="R222" s="7" t="s">
        <v>38</v>
      </c>
      <c r="S222" s="7">
        <v>2030</v>
      </c>
      <c r="T222" s="8">
        <v>28254</v>
      </c>
      <c r="U222" s="7">
        <f t="shared" ca="1" si="13"/>
        <v>47</v>
      </c>
      <c r="V222" s="7" t="s">
        <v>69</v>
      </c>
      <c r="W222" s="7" t="str">
        <f t="shared" ca="1" si="14"/>
        <v>40-49</v>
      </c>
      <c r="X222" s="7" t="s">
        <v>56</v>
      </c>
      <c r="Y222" s="7" t="s">
        <v>41</v>
      </c>
      <c r="Z222" s="7" t="s">
        <v>42</v>
      </c>
      <c r="AA222" s="7" t="s">
        <v>43</v>
      </c>
      <c r="AB222" s="7" t="s">
        <v>712</v>
      </c>
      <c r="AC222" s="7" t="s">
        <v>713</v>
      </c>
      <c r="AD222" s="7" t="s">
        <v>122</v>
      </c>
      <c r="AE222" s="7" t="s">
        <v>60</v>
      </c>
      <c r="AF222" s="7" t="s">
        <v>48</v>
      </c>
      <c r="AG222" s="7" t="s">
        <v>199</v>
      </c>
      <c r="AH222" s="7">
        <v>2</v>
      </c>
      <c r="AI222" s="7" t="s">
        <v>63</v>
      </c>
      <c r="AJ222" s="7" t="s">
        <v>64</v>
      </c>
      <c r="AK222" s="7" t="str">
        <f t="shared" si="15"/>
        <v>High</v>
      </c>
      <c r="AL222" s="7" t="s">
        <v>714</v>
      </c>
      <c r="AM222" s="7">
        <v>5</v>
      </c>
      <c r="AN222" s="7">
        <v>0</v>
      </c>
      <c r="AO222" s="7" t="s">
        <v>715</v>
      </c>
      <c r="AP222" s="7">
        <v>0</v>
      </c>
      <c r="AQ222" s="7">
        <v>6</v>
      </c>
    </row>
    <row r="223" spans="2:43" ht="15" x14ac:dyDescent="0.25">
      <c r="B223" s="7" t="str">
        <f t="shared" si="12"/>
        <v>No</v>
      </c>
      <c r="C223" s="9" t="s">
        <v>716</v>
      </c>
      <c r="D223" s="9">
        <v>10217</v>
      </c>
      <c r="E223" s="9">
        <v>1</v>
      </c>
      <c r="F223" s="9" t="str">
        <f>IF(HRDataset_v14[[#This Row],[MarriedID]]=0,"Not married","Married")</f>
        <v>Married</v>
      </c>
      <c r="G223" s="9">
        <v>1</v>
      </c>
      <c r="H223" s="9">
        <v>0</v>
      </c>
      <c r="I223" s="9" t="str">
        <f>IF(HRDataset_v14[[#This Row],[GenderID]]=0,"Female","Male")</f>
        <v>Female</v>
      </c>
      <c r="J223" s="9">
        <v>1</v>
      </c>
      <c r="K223" s="9">
        <v>5</v>
      </c>
      <c r="L223" s="9">
        <v>3</v>
      </c>
      <c r="M223" s="9">
        <v>0</v>
      </c>
      <c r="N223" s="9">
        <v>74226</v>
      </c>
      <c r="O223" s="9">
        <v>0</v>
      </c>
      <c r="P223" s="9">
        <v>20</v>
      </c>
      <c r="Q223" s="9" t="s">
        <v>68</v>
      </c>
      <c r="R223" s="9" t="s">
        <v>38</v>
      </c>
      <c r="S223" s="9">
        <v>2050</v>
      </c>
      <c r="T223" s="10">
        <v>28924</v>
      </c>
      <c r="U223" s="7">
        <f t="shared" ca="1" si="13"/>
        <v>45</v>
      </c>
      <c r="V223" s="9" t="s">
        <v>69</v>
      </c>
      <c r="W223" s="7" t="str">
        <f t="shared" ca="1" si="14"/>
        <v>40-49</v>
      </c>
      <c r="X223" s="9" t="s">
        <v>56</v>
      </c>
      <c r="Y223" s="9" t="s">
        <v>155</v>
      </c>
      <c r="Z223" s="9" t="s">
        <v>42</v>
      </c>
      <c r="AA223" s="9" t="s">
        <v>165</v>
      </c>
      <c r="AB223" s="9" t="s">
        <v>127</v>
      </c>
      <c r="AC223" s="9" t="s">
        <v>45</v>
      </c>
      <c r="AD223" s="9" t="s">
        <v>46</v>
      </c>
      <c r="AE223" s="9" t="s">
        <v>47</v>
      </c>
      <c r="AF223" s="9" t="s">
        <v>48</v>
      </c>
      <c r="AG223" s="9" t="s">
        <v>109</v>
      </c>
      <c r="AH223" s="9">
        <v>12</v>
      </c>
      <c r="AI223" s="9" t="s">
        <v>50</v>
      </c>
      <c r="AJ223" s="9" t="s">
        <v>64</v>
      </c>
      <c r="AK223" s="7" t="str">
        <f t="shared" si="15"/>
        <v>High</v>
      </c>
      <c r="AL223" s="9" t="s">
        <v>269</v>
      </c>
      <c r="AM223" s="9">
        <v>3</v>
      </c>
      <c r="AN223" s="9">
        <v>0</v>
      </c>
      <c r="AO223" s="9" t="s">
        <v>153</v>
      </c>
      <c r="AP223" s="9">
        <v>0</v>
      </c>
      <c r="AQ223" s="9">
        <v>14</v>
      </c>
    </row>
    <row r="224" spans="2:43" ht="15" x14ac:dyDescent="0.25">
      <c r="B224" s="7" t="str">
        <f t="shared" si="12"/>
        <v>No</v>
      </c>
      <c r="C224" s="7" t="s">
        <v>717</v>
      </c>
      <c r="D224" s="7">
        <v>10016</v>
      </c>
      <c r="E224" s="7">
        <v>1</v>
      </c>
      <c r="F224" s="7" t="str">
        <f>IF(HRDataset_v14[[#This Row],[MarriedID]]=0,"Not married","Married")</f>
        <v>Married</v>
      </c>
      <c r="G224" s="7">
        <v>1</v>
      </c>
      <c r="H224" s="7">
        <v>0</v>
      </c>
      <c r="I224" s="7" t="str">
        <f>IF(HRDataset_v14[[#This Row],[GenderID]]=0,"Female","Male")</f>
        <v>Female</v>
      </c>
      <c r="J224" s="7">
        <v>1</v>
      </c>
      <c r="K224" s="7">
        <v>3</v>
      </c>
      <c r="L224" s="7">
        <v>4</v>
      </c>
      <c r="M224" s="7">
        <v>0</v>
      </c>
      <c r="N224" s="7">
        <v>93554</v>
      </c>
      <c r="O224" s="7">
        <v>0</v>
      </c>
      <c r="P224" s="7">
        <v>9</v>
      </c>
      <c r="Q224" s="7" t="s">
        <v>132</v>
      </c>
      <c r="R224" s="7" t="s">
        <v>38</v>
      </c>
      <c r="S224" s="7">
        <v>1886</v>
      </c>
      <c r="T224" s="8">
        <v>30941</v>
      </c>
      <c r="U224" s="7">
        <f t="shared" ca="1" si="13"/>
        <v>40</v>
      </c>
      <c r="V224" s="7" t="s">
        <v>69</v>
      </c>
      <c r="W224" s="7" t="str">
        <f t="shared" ca="1" si="14"/>
        <v>40-49</v>
      </c>
      <c r="X224" s="7" t="s">
        <v>56</v>
      </c>
      <c r="Y224" s="7" t="s">
        <v>41</v>
      </c>
      <c r="Z224" s="7" t="s">
        <v>42</v>
      </c>
      <c r="AA224" s="7" t="s">
        <v>107</v>
      </c>
      <c r="AB224" s="7" t="s">
        <v>95</v>
      </c>
      <c r="AC224" s="7" t="s">
        <v>45</v>
      </c>
      <c r="AD224" s="7" t="s">
        <v>46</v>
      </c>
      <c r="AE224" s="7" t="s">
        <v>47</v>
      </c>
      <c r="AF224" s="7" t="s">
        <v>61</v>
      </c>
      <c r="AG224" s="7" t="s">
        <v>62</v>
      </c>
      <c r="AH224" s="7">
        <v>4</v>
      </c>
      <c r="AI224" s="7" t="s">
        <v>104</v>
      </c>
      <c r="AJ224" s="7" t="s">
        <v>51</v>
      </c>
      <c r="AK224" s="7" t="str">
        <f t="shared" si="15"/>
        <v>High</v>
      </c>
      <c r="AL224" s="7" t="s">
        <v>52</v>
      </c>
      <c r="AM224" s="7">
        <v>5</v>
      </c>
      <c r="AN224" s="7">
        <v>7</v>
      </c>
      <c r="AO224" s="7" t="s">
        <v>366</v>
      </c>
      <c r="AP224" s="7">
        <v>0</v>
      </c>
      <c r="AQ224" s="7">
        <v>16</v>
      </c>
    </row>
    <row r="225" spans="2:43" ht="15" x14ac:dyDescent="0.25">
      <c r="B225" s="7" t="str">
        <f t="shared" si="12"/>
        <v>Yes</v>
      </c>
      <c r="C225" s="9" t="s">
        <v>718</v>
      </c>
      <c r="D225" s="9">
        <v>10050</v>
      </c>
      <c r="E225" s="9">
        <v>1</v>
      </c>
      <c r="F225" s="9" t="str">
        <f>IF(HRDataset_v14[[#This Row],[MarriedID]]=0,"Not married","Married")</f>
        <v>Married</v>
      </c>
      <c r="G225" s="9">
        <v>1</v>
      </c>
      <c r="H225" s="9">
        <v>1</v>
      </c>
      <c r="I225" s="9" t="str">
        <f>IF(HRDataset_v14[[#This Row],[GenderID]]=0,"Female","Male")</f>
        <v>Male</v>
      </c>
      <c r="J225" s="9">
        <v>5</v>
      </c>
      <c r="K225" s="9">
        <v>5</v>
      </c>
      <c r="L225" s="9">
        <v>3</v>
      </c>
      <c r="M225" s="9">
        <v>0</v>
      </c>
      <c r="N225" s="9">
        <v>64724</v>
      </c>
      <c r="O225" s="9">
        <v>1</v>
      </c>
      <c r="P225" s="9">
        <v>19</v>
      </c>
      <c r="Q225" s="9" t="s">
        <v>37</v>
      </c>
      <c r="R225" s="9" t="s">
        <v>38</v>
      </c>
      <c r="S225" s="9">
        <v>2451</v>
      </c>
      <c r="T225" s="10">
        <v>32208</v>
      </c>
      <c r="U225" s="7">
        <f t="shared" ca="1" si="13"/>
        <v>36</v>
      </c>
      <c r="V225" s="9" t="s">
        <v>39</v>
      </c>
      <c r="W225" s="7" t="str">
        <f t="shared" ca="1" si="14"/>
        <v>30-39</v>
      </c>
      <c r="X225" s="9" t="s">
        <v>56</v>
      </c>
      <c r="Y225" s="9" t="s">
        <v>41</v>
      </c>
      <c r="Z225" s="9" t="s">
        <v>42</v>
      </c>
      <c r="AA225" s="9" t="s">
        <v>165</v>
      </c>
      <c r="AB225" s="9" t="s">
        <v>44</v>
      </c>
      <c r="AC225" s="9" t="s">
        <v>719</v>
      </c>
      <c r="AD225" s="9" t="s">
        <v>340</v>
      </c>
      <c r="AE225" s="9" t="s">
        <v>60</v>
      </c>
      <c r="AF225" s="9" t="s">
        <v>48</v>
      </c>
      <c r="AG225" s="9" t="s">
        <v>109</v>
      </c>
      <c r="AH225" s="9">
        <v>12</v>
      </c>
      <c r="AI225" s="9" t="s">
        <v>86</v>
      </c>
      <c r="AJ225" s="9" t="s">
        <v>64</v>
      </c>
      <c r="AK225" s="7" t="str">
        <f t="shared" si="15"/>
        <v>High</v>
      </c>
      <c r="AL225" s="9" t="s">
        <v>87</v>
      </c>
      <c r="AM225" s="9">
        <v>3</v>
      </c>
      <c r="AN225" s="9">
        <v>0</v>
      </c>
      <c r="AO225" s="9" t="s">
        <v>137</v>
      </c>
      <c r="AP225" s="9">
        <v>0</v>
      </c>
      <c r="AQ225" s="9">
        <v>13</v>
      </c>
    </row>
    <row r="226" spans="2:43" ht="15" x14ac:dyDescent="0.25">
      <c r="B226" s="7" t="str">
        <f t="shared" si="12"/>
        <v>No</v>
      </c>
      <c r="C226" s="7" t="s">
        <v>720</v>
      </c>
      <c r="D226" s="7">
        <v>10164</v>
      </c>
      <c r="E226" s="7">
        <v>0</v>
      </c>
      <c r="F226" s="7" t="str">
        <f>IF(HRDataset_v14[[#This Row],[MarriedID]]=0,"Not married","Married")</f>
        <v>Not married</v>
      </c>
      <c r="G226" s="7">
        <v>0</v>
      </c>
      <c r="H226" s="7">
        <v>1</v>
      </c>
      <c r="I226" s="7" t="str">
        <f>IF(HRDataset_v14[[#This Row],[GenderID]]=0,"Female","Male")</f>
        <v>Male</v>
      </c>
      <c r="J226" s="7">
        <v>1</v>
      </c>
      <c r="K226" s="7">
        <v>5</v>
      </c>
      <c r="L226" s="7">
        <v>3</v>
      </c>
      <c r="M226" s="7">
        <v>0</v>
      </c>
      <c r="N226" s="7">
        <v>47001</v>
      </c>
      <c r="O226" s="7">
        <v>0</v>
      </c>
      <c r="P226" s="7">
        <v>19</v>
      </c>
      <c r="Q226" s="7" t="s">
        <v>37</v>
      </c>
      <c r="R226" s="7" t="s">
        <v>38</v>
      </c>
      <c r="S226" s="7">
        <v>2451</v>
      </c>
      <c r="T226" s="8">
        <v>29913</v>
      </c>
      <c r="U226" s="7">
        <f t="shared" ca="1" si="13"/>
        <v>43</v>
      </c>
      <c r="V226" s="7" t="s">
        <v>39</v>
      </c>
      <c r="W226" s="7" t="str">
        <f t="shared" ca="1" si="14"/>
        <v>40-49</v>
      </c>
      <c r="X226" s="7" t="s">
        <v>40</v>
      </c>
      <c r="Y226" s="7" t="s">
        <v>41</v>
      </c>
      <c r="Z226" s="7" t="s">
        <v>42</v>
      </c>
      <c r="AA226" s="7" t="s">
        <v>43</v>
      </c>
      <c r="AB226" s="7" t="s">
        <v>721</v>
      </c>
      <c r="AC226" s="7" t="s">
        <v>45</v>
      </c>
      <c r="AD226" s="7" t="s">
        <v>46</v>
      </c>
      <c r="AE226" s="7" t="s">
        <v>47</v>
      </c>
      <c r="AF226" s="7" t="s">
        <v>48</v>
      </c>
      <c r="AG226" s="7" t="s">
        <v>123</v>
      </c>
      <c r="AH226" s="7">
        <v>14</v>
      </c>
      <c r="AI226" s="7" t="s">
        <v>86</v>
      </c>
      <c r="AJ226" s="7" t="s">
        <v>64</v>
      </c>
      <c r="AK226" s="7" t="str">
        <f t="shared" si="15"/>
        <v>High</v>
      </c>
      <c r="AL226" s="7" t="s">
        <v>417</v>
      </c>
      <c r="AM226" s="7">
        <v>3</v>
      </c>
      <c r="AN226" s="7">
        <v>0</v>
      </c>
      <c r="AO226" s="7" t="s">
        <v>105</v>
      </c>
      <c r="AP226" s="7">
        <v>0</v>
      </c>
      <c r="AQ226" s="7">
        <v>15</v>
      </c>
    </row>
    <row r="227" spans="2:43" ht="15" x14ac:dyDescent="0.25">
      <c r="B227" s="7" t="str">
        <f t="shared" si="12"/>
        <v>No</v>
      </c>
      <c r="C227" s="9" t="s">
        <v>722</v>
      </c>
      <c r="D227" s="9">
        <v>10124</v>
      </c>
      <c r="E227" s="9">
        <v>1</v>
      </c>
      <c r="F227" s="9" t="str">
        <f>IF(HRDataset_v14[[#This Row],[MarriedID]]=0,"Not married","Married")</f>
        <v>Married</v>
      </c>
      <c r="G227" s="9">
        <v>1</v>
      </c>
      <c r="H227" s="9">
        <v>0</v>
      </c>
      <c r="I227" s="9" t="str">
        <f>IF(HRDataset_v14[[#This Row],[GenderID]]=0,"Female","Male")</f>
        <v>Female</v>
      </c>
      <c r="J227" s="9">
        <v>1</v>
      </c>
      <c r="K227" s="9">
        <v>6</v>
      </c>
      <c r="L227" s="9">
        <v>3</v>
      </c>
      <c r="M227" s="9">
        <v>0</v>
      </c>
      <c r="N227" s="9">
        <v>61844</v>
      </c>
      <c r="O227" s="9">
        <v>0</v>
      </c>
      <c r="P227" s="9">
        <v>3</v>
      </c>
      <c r="Q227" s="9" t="s">
        <v>219</v>
      </c>
      <c r="R227" s="9" t="s">
        <v>723</v>
      </c>
      <c r="S227" s="9">
        <v>40220</v>
      </c>
      <c r="T227" s="10">
        <v>32384</v>
      </c>
      <c r="U227" s="7">
        <f t="shared" ca="1" si="13"/>
        <v>36</v>
      </c>
      <c r="V227" s="9" t="s">
        <v>69</v>
      </c>
      <c r="W227" s="7" t="str">
        <f t="shared" ca="1" si="14"/>
        <v>30-39</v>
      </c>
      <c r="X227" s="9" t="s">
        <v>56</v>
      </c>
      <c r="Y227" s="9" t="s">
        <v>41</v>
      </c>
      <c r="Z227" s="9" t="s">
        <v>42</v>
      </c>
      <c r="AA227" s="9" t="s">
        <v>107</v>
      </c>
      <c r="AB227" s="9" t="s">
        <v>90</v>
      </c>
      <c r="AC227" s="9" t="s">
        <v>45</v>
      </c>
      <c r="AD227" s="9" t="s">
        <v>46</v>
      </c>
      <c r="AE227" s="9" t="s">
        <v>47</v>
      </c>
      <c r="AF227" s="9" t="s">
        <v>223</v>
      </c>
      <c r="AG227" s="9" t="s">
        <v>262</v>
      </c>
      <c r="AH227" s="9">
        <v>21</v>
      </c>
      <c r="AI227" s="9" t="s">
        <v>353</v>
      </c>
      <c r="AJ227" s="9" t="s">
        <v>64</v>
      </c>
      <c r="AK227" s="7" t="str">
        <f t="shared" si="15"/>
        <v>High</v>
      </c>
      <c r="AL227" s="9" t="s">
        <v>124</v>
      </c>
      <c r="AM227" s="9">
        <v>5</v>
      </c>
      <c r="AN227" s="9">
        <v>0</v>
      </c>
      <c r="AO227" s="9" t="s">
        <v>213</v>
      </c>
      <c r="AP227" s="9">
        <v>0</v>
      </c>
      <c r="AQ227" s="9">
        <v>9</v>
      </c>
    </row>
    <row r="228" spans="2:43" ht="15" x14ac:dyDescent="0.25">
      <c r="B228" s="7" t="str">
        <f t="shared" si="12"/>
        <v>Yes</v>
      </c>
      <c r="C228" s="7" t="s">
        <v>724</v>
      </c>
      <c r="D228" s="7">
        <v>10187</v>
      </c>
      <c r="E228" s="7">
        <v>0</v>
      </c>
      <c r="F228" s="7" t="str">
        <f>IF(HRDataset_v14[[#This Row],[MarriedID]]=0,"Not married","Married")</f>
        <v>Not married</v>
      </c>
      <c r="G228" s="7">
        <v>2</v>
      </c>
      <c r="H228" s="7">
        <v>0</v>
      </c>
      <c r="I228" s="7" t="str">
        <f>IF(HRDataset_v14[[#This Row],[GenderID]]=0,"Female","Male")</f>
        <v>Female</v>
      </c>
      <c r="J228" s="7">
        <v>5</v>
      </c>
      <c r="K228" s="7">
        <v>5</v>
      </c>
      <c r="L228" s="7">
        <v>3</v>
      </c>
      <c r="M228" s="7">
        <v>0</v>
      </c>
      <c r="N228" s="7">
        <v>46799</v>
      </c>
      <c r="O228" s="7">
        <v>1</v>
      </c>
      <c r="P228" s="7">
        <v>19</v>
      </c>
      <c r="Q228" s="7" t="s">
        <v>37</v>
      </c>
      <c r="R228" s="7" t="s">
        <v>38</v>
      </c>
      <c r="S228" s="7">
        <v>1742</v>
      </c>
      <c r="T228" s="8">
        <v>30970</v>
      </c>
      <c r="U228" s="7">
        <f t="shared" ca="1" si="13"/>
        <v>40</v>
      </c>
      <c r="V228" s="7" t="s">
        <v>69</v>
      </c>
      <c r="W228" s="7" t="str">
        <f t="shared" ca="1" si="14"/>
        <v>40-49</v>
      </c>
      <c r="X228" s="7" t="s">
        <v>81</v>
      </c>
      <c r="Y228" s="7" t="s">
        <v>155</v>
      </c>
      <c r="Z228" s="7" t="s">
        <v>42</v>
      </c>
      <c r="AA228" s="7" t="s">
        <v>165</v>
      </c>
      <c r="AB228" s="7" t="s">
        <v>280</v>
      </c>
      <c r="AC228" s="7" t="s">
        <v>725</v>
      </c>
      <c r="AD228" s="7" t="s">
        <v>122</v>
      </c>
      <c r="AE228" s="7" t="s">
        <v>60</v>
      </c>
      <c r="AF228" s="7" t="s">
        <v>48</v>
      </c>
      <c r="AG228" s="7" t="s">
        <v>72</v>
      </c>
      <c r="AH228" s="7">
        <v>20</v>
      </c>
      <c r="AI228" s="7" t="s">
        <v>86</v>
      </c>
      <c r="AJ228" s="7" t="s">
        <v>64</v>
      </c>
      <c r="AK228" s="7" t="str">
        <f t="shared" si="15"/>
        <v>High</v>
      </c>
      <c r="AL228" s="7" t="s">
        <v>726</v>
      </c>
      <c r="AM228" s="7">
        <v>4</v>
      </c>
      <c r="AN228" s="7">
        <v>0</v>
      </c>
      <c r="AO228" s="7" t="s">
        <v>727</v>
      </c>
      <c r="AP228" s="7">
        <v>0</v>
      </c>
      <c r="AQ228" s="7">
        <v>14</v>
      </c>
    </row>
    <row r="229" spans="2:43" ht="15" x14ac:dyDescent="0.25">
      <c r="B229" s="7" t="str">
        <f t="shared" si="12"/>
        <v>No</v>
      </c>
      <c r="C229" s="9" t="s">
        <v>728</v>
      </c>
      <c r="D229" s="9">
        <v>10225</v>
      </c>
      <c r="E229" s="9">
        <v>0</v>
      </c>
      <c r="F229" s="9" t="str">
        <f>IF(HRDataset_v14[[#This Row],[MarriedID]]=0,"Not married","Married")</f>
        <v>Not married</v>
      </c>
      <c r="G229" s="9">
        <v>0</v>
      </c>
      <c r="H229" s="9">
        <v>1</v>
      </c>
      <c r="I229" s="9" t="str">
        <f>IF(HRDataset_v14[[#This Row],[GenderID]]=0,"Female","Male")</f>
        <v>Male</v>
      </c>
      <c r="J229" s="9">
        <v>1</v>
      </c>
      <c r="K229" s="9">
        <v>5</v>
      </c>
      <c r="L229" s="9">
        <v>3</v>
      </c>
      <c r="M229" s="9">
        <v>0</v>
      </c>
      <c r="N229" s="9">
        <v>59472</v>
      </c>
      <c r="O229" s="9">
        <v>0</v>
      </c>
      <c r="P229" s="9">
        <v>19</v>
      </c>
      <c r="Q229" s="9" t="s">
        <v>37</v>
      </c>
      <c r="R229" s="9" t="s">
        <v>38</v>
      </c>
      <c r="S229" s="9">
        <v>2109</v>
      </c>
      <c r="T229" s="10">
        <v>22451</v>
      </c>
      <c r="U229" s="7">
        <f t="shared" ca="1" si="13"/>
        <v>63</v>
      </c>
      <c r="V229" s="9" t="s">
        <v>39</v>
      </c>
      <c r="W229" s="7" t="str">
        <f t="shared" ca="1" si="14"/>
        <v>60+</v>
      </c>
      <c r="X229" s="9" t="s">
        <v>40</v>
      </c>
      <c r="Y229" s="9" t="s">
        <v>41</v>
      </c>
      <c r="Z229" s="9" t="s">
        <v>42</v>
      </c>
      <c r="AA229" s="9" t="s">
        <v>43</v>
      </c>
      <c r="AB229" s="9" t="s">
        <v>535</v>
      </c>
      <c r="AC229" s="9" t="s">
        <v>45</v>
      </c>
      <c r="AD229" s="9" t="s">
        <v>46</v>
      </c>
      <c r="AE229" s="9" t="s">
        <v>47</v>
      </c>
      <c r="AF229" s="9" t="s">
        <v>48</v>
      </c>
      <c r="AG229" s="9" t="s">
        <v>138</v>
      </c>
      <c r="AH229" s="9">
        <v>18</v>
      </c>
      <c r="AI229" s="9" t="s">
        <v>104</v>
      </c>
      <c r="AJ229" s="9" t="s">
        <v>64</v>
      </c>
      <c r="AK229" s="7" t="str">
        <f t="shared" si="15"/>
        <v>High</v>
      </c>
      <c r="AL229" s="9" t="s">
        <v>180</v>
      </c>
      <c r="AM229" s="9">
        <v>3</v>
      </c>
      <c r="AN229" s="9">
        <v>0</v>
      </c>
      <c r="AO229" s="9" t="s">
        <v>92</v>
      </c>
      <c r="AP229" s="9">
        <v>0</v>
      </c>
      <c r="AQ229" s="9">
        <v>14</v>
      </c>
    </row>
    <row r="230" spans="2:43" ht="15" x14ac:dyDescent="0.25">
      <c r="B230" s="7" t="str">
        <f t="shared" si="12"/>
        <v>Yes</v>
      </c>
      <c r="C230" s="7" t="s">
        <v>729</v>
      </c>
      <c r="D230" s="7">
        <v>10262</v>
      </c>
      <c r="E230" s="7">
        <v>0</v>
      </c>
      <c r="F230" s="7" t="str">
        <f>IF(HRDataset_v14[[#This Row],[MarriedID]]=0,"Not married","Married")</f>
        <v>Not married</v>
      </c>
      <c r="G230" s="7">
        <v>2</v>
      </c>
      <c r="H230" s="7">
        <v>0</v>
      </c>
      <c r="I230" s="7" t="str">
        <f>IF(HRDataset_v14[[#This Row],[GenderID]]=0,"Female","Male")</f>
        <v>Female</v>
      </c>
      <c r="J230" s="7">
        <v>5</v>
      </c>
      <c r="K230" s="7">
        <v>5</v>
      </c>
      <c r="L230" s="7">
        <v>3</v>
      </c>
      <c r="M230" s="7">
        <v>0</v>
      </c>
      <c r="N230" s="7">
        <v>46430</v>
      </c>
      <c r="O230" s="7">
        <v>1</v>
      </c>
      <c r="P230" s="7">
        <v>19</v>
      </c>
      <c r="Q230" s="7" t="s">
        <v>37</v>
      </c>
      <c r="R230" s="7" t="s">
        <v>38</v>
      </c>
      <c r="S230" s="7">
        <v>2474</v>
      </c>
      <c r="T230" s="8">
        <v>25833</v>
      </c>
      <c r="U230" s="7">
        <f t="shared" ca="1" si="13"/>
        <v>54</v>
      </c>
      <c r="V230" s="7" t="s">
        <v>69</v>
      </c>
      <c r="W230" s="7" t="str">
        <f t="shared" ca="1" si="14"/>
        <v>50-59</v>
      </c>
      <c r="X230" s="7" t="s">
        <v>81</v>
      </c>
      <c r="Y230" s="7" t="s">
        <v>41</v>
      </c>
      <c r="Z230" s="7" t="s">
        <v>42</v>
      </c>
      <c r="AA230" s="7" t="s">
        <v>43</v>
      </c>
      <c r="AB230" s="7" t="s">
        <v>70</v>
      </c>
      <c r="AC230" s="7" t="s">
        <v>500</v>
      </c>
      <c r="AD230" s="7" t="s">
        <v>129</v>
      </c>
      <c r="AE230" s="7" t="s">
        <v>60</v>
      </c>
      <c r="AF230" s="7" t="s">
        <v>48</v>
      </c>
      <c r="AG230" s="7" t="s">
        <v>72</v>
      </c>
      <c r="AH230" s="7">
        <v>20</v>
      </c>
      <c r="AI230" s="7" t="s">
        <v>63</v>
      </c>
      <c r="AJ230" s="7" t="s">
        <v>64</v>
      </c>
      <c r="AK230" s="7" t="str">
        <f t="shared" si="15"/>
        <v>High</v>
      </c>
      <c r="AL230" s="7" t="s">
        <v>162</v>
      </c>
      <c r="AM230" s="7">
        <v>5</v>
      </c>
      <c r="AN230" s="7">
        <v>0</v>
      </c>
      <c r="AO230" s="7" t="s">
        <v>730</v>
      </c>
      <c r="AP230" s="7">
        <v>0</v>
      </c>
      <c r="AQ230" s="7">
        <v>16</v>
      </c>
    </row>
    <row r="231" spans="2:43" ht="15" x14ac:dyDescent="0.25">
      <c r="B231" s="7" t="str">
        <f t="shared" si="12"/>
        <v>Yes</v>
      </c>
      <c r="C231" s="9" t="s">
        <v>731</v>
      </c>
      <c r="D231" s="9">
        <v>10131</v>
      </c>
      <c r="E231" s="9">
        <v>1</v>
      </c>
      <c r="F231" s="9" t="str">
        <f>IF(HRDataset_v14[[#This Row],[MarriedID]]=0,"Not married","Married")</f>
        <v>Married</v>
      </c>
      <c r="G231" s="9">
        <v>1</v>
      </c>
      <c r="H231" s="9">
        <v>1</v>
      </c>
      <c r="I231" s="9" t="str">
        <f>IF(HRDataset_v14[[#This Row],[GenderID]]=0,"Female","Male")</f>
        <v>Male</v>
      </c>
      <c r="J231" s="9">
        <v>5</v>
      </c>
      <c r="K231" s="9">
        <v>1</v>
      </c>
      <c r="L231" s="9">
        <v>3</v>
      </c>
      <c r="M231" s="9">
        <v>1</v>
      </c>
      <c r="N231" s="9">
        <v>83363</v>
      </c>
      <c r="O231" s="9">
        <v>1</v>
      </c>
      <c r="P231" s="9">
        <v>23</v>
      </c>
      <c r="Q231" s="9" t="s">
        <v>94</v>
      </c>
      <c r="R231" s="9" t="s">
        <v>38</v>
      </c>
      <c r="S231" s="9">
        <v>2045</v>
      </c>
      <c r="T231" s="10">
        <v>30992</v>
      </c>
      <c r="U231" s="7">
        <f t="shared" ca="1" si="13"/>
        <v>40</v>
      </c>
      <c r="V231" s="9" t="s">
        <v>39</v>
      </c>
      <c r="W231" s="7" t="str">
        <f t="shared" ca="1" si="14"/>
        <v>40-49</v>
      </c>
      <c r="X231" s="9" t="s">
        <v>56</v>
      </c>
      <c r="Y231" s="9" t="s">
        <v>155</v>
      </c>
      <c r="Z231" s="9" t="s">
        <v>42</v>
      </c>
      <c r="AA231" s="9" t="s">
        <v>107</v>
      </c>
      <c r="AB231" s="9" t="s">
        <v>145</v>
      </c>
      <c r="AC231" s="9" t="s">
        <v>732</v>
      </c>
      <c r="AD231" s="9" t="s">
        <v>59</v>
      </c>
      <c r="AE231" s="9" t="s">
        <v>60</v>
      </c>
      <c r="AF231" s="9" t="s">
        <v>96</v>
      </c>
      <c r="AG231" s="9" t="s">
        <v>199</v>
      </c>
      <c r="AH231" s="9">
        <v>2</v>
      </c>
      <c r="AI231" s="9" t="s">
        <v>110</v>
      </c>
      <c r="AJ231" s="9" t="s">
        <v>64</v>
      </c>
      <c r="AK231" s="7" t="str">
        <f t="shared" si="15"/>
        <v>High</v>
      </c>
      <c r="AL231" s="9" t="s">
        <v>733</v>
      </c>
      <c r="AM231" s="9">
        <v>4</v>
      </c>
      <c r="AN231" s="9">
        <v>0</v>
      </c>
      <c r="AO231" s="9" t="s">
        <v>734</v>
      </c>
      <c r="AP231" s="9">
        <v>0</v>
      </c>
      <c r="AQ231" s="9">
        <v>4</v>
      </c>
    </row>
    <row r="232" spans="2:43" ht="15" x14ac:dyDescent="0.25">
      <c r="B232" s="7" t="str">
        <f t="shared" si="12"/>
        <v>No</v>
      </c>
      <c r="C232" s="7" t="s">
        <v>735</v>
      </c>
      <c r="D232" s="7">
        <v>10239</v>
      </c>
      <c r="E232" s="7">
        <v>1</v>
      </c>
      <c r="F232" s="7" t="str">
        <f>IF(HRDataset_v14[[#This Row],[MarriedID]]=0,"Not married","Married")</f>
        <v>Married</v>
      </c>
      <c r="G232" s="7">
        <v>1</v>
      </c>
      <c r="H232" s="7">
        <v>0</v>
      </c>
      <c r="I232" s="7" t="str">
        <f>IF(HRDataset_v14[[#This Row],[GenderID]]=0,"Female","Male")</f>
        <v>Female</v>
      </c>
      <c r="J232" s="7">
        <v>1</v>
      </c>
      <c r="K232" s="7">
        <v>3</v>
      </c>
      <c r="L232" s="7">
        <v>3</v>
      </c>
      <c r="M232" s="7">
        <v>0</v>
      </c>
      <c r="N232" s="7">
        <v>95920</v>
      </c>
      <c r="O232" s="7">
        <v>0</v>
      </c>
      <c r="P232" s="7">
        <v>4</v>
      </c>
      <c r="Q232" s="7" t="s">
        <v>345</v>
      </c>
      <c r="R232" s="7" t="s">
        <v>38</v>
      </c>
      <c r="S232" s="7">
        <v>2110</v>
      </c>
      <c r="T232" s="8">
        <v>29353</v>
      </c>
      <c r="U232" s="7">
        <f t="shared" ca="1" si="13"/>
        <v>44</v>
      </c>
      <c r="V232" s="7" t="s">
        <v>69</v>
      </c>
      <c r="W232" s="7" t="str">
        <f t="shared" ca="1" si="14"/>
        <v>40-49</v>
      </c>
      <c r="X232" s="7" t="s">
        <v>56</v>
      </c>
      <c r="Y232" s="7" t="s">
        <v>41</v>
      </c>
      <c r="Z232" s="7" t="s">
        <v>42</v>
      </c>
      <c r="AA232" s="7" t="s">
        <v>107</v>
      </c>
      <c r="AB232" s="7" t="s">
        <v>587</v>
      </c>
      <c r="AC232" s="7" t="s">
        <v>45</v>
      </c>
      <c r="AD232" s="7" t="s">
        <v>46</v>
      </c>
      <c r="AE232" s="7" t="s">
        <v>47</v>
      </c>
      <c r="AF232" s="7" t="s">
        <v>61</v>
      </c>
      <c r="AG232" s="7" t="s">
        <v>347</v>
      </c>
      <c r="AH232" s="7">
        <v>13</v>
      </c>
      <c r="AI232" s="7" t="s">
        <v>63</v>
      </c>
      <c r="AJ232" s="7" t="s">
        <v>64</v>
      </c>
      <c r="AK232" s="7" t="str">
        <f t="shared" si="15"/>
        <v>High</v>
      </c>
      <c r="AL232" s="7" t="s">
        <v>152</v>
      </c>
      <c r="AM232" s="7">
        <v>4</v>
      </c>
      <c r="AN232" s="7">
        <v>6</v>
      </c>
      <c r="AO232" s="7" t="s">
        <v>565</v>
      </c>
      <c r="AP232" s="7">
        <v>0</v>
      </c>
      <c r="AQ232" s="7">
        <v>10</v>
      </c>
    </row>
    <row r="233" spans="2:43" ht="15" x14ac:dyDescent="0.25">
      <c r="B233" s="7" t="str">
        <f t="shared" si="12"/>
        <v>Yes</v>
      </c>
      <c r="C233" s="9" t="s">
        <v>736</v>
      </c>
      <c r="D233" s="9">
        <v>10152</v>
      </c>
      <c r="E233" s="9">
        <v>0</v>
      </c>
      <c r="F233" s="9" t="str">
        <f>IF(HRDataset_v14[[#This Row],[MarriedID]]=0,"Not married","Married")</f>
        <v>Not married</v>
      </c>
      <c r="G233" s="9">
        <v>2</v>
      </c>
      <c r="H233" s="9">
        <v>1</v>
      </c>
      <c r="I233" s="9" t="str">
        <f>IF(HRDataset_v14[[#This Row],[GenderID]]=0,"Female","Male")</f>
        <v>Male</v>
      </c>
      <c r="J233" s="9">
        <v>5</v>
      </c>
      <c r="K233" s="9">
        <v>5</v>
      </c>
      <c r="L233" s="9">
        <v>3</v>
      </c>
      <c r="M233" s="9">
        <v>0</v>
      </c>
      <c r="N233" s="9">
        <v>61729</v>
      </c>
      <c r="O233" s="9">
        <v>1</v>
      </c>
      <c r="P233" s="9">
        <v>19</v>
      </c>
      <c r="Q233" s="9" t="s">
        <v>37</v>
      </c>
      <c r="R233" s="9" t="s">
        <v>38</v>
      </c>
      <c r="S233" s="9">
        <v>2478</v>
      </c>
      <c r="T233" s="10">
        <v>31047</v>
      </c>
      <c r="U233" s="7">
        <f t="shared" ca="1" si="13"/>
        <v>40</v>
      </c>
      <c r="V233" s="9" t="s">
        <v>39</v>
      </c>
      <c r="W233" s="7" t="str">
        <f t="shared" ca="1" si="14"/>
        <v>40-49</v>
      </c>
      <c r="X233" s="9" t="s">
        <v>81</v>
      </c>
      <c r="Y233" s="9" t="s">
        <v>41</v>
      </c>
      <c r="Z233" s="9" t="s">
        <v>42</v>
      </c>
      <c r="AA233" s="9" t="s">
        <v>43</v>
      </c>
      <c r="AB233" s="9" t="s">
        <v>285</v>
      </c>
      <c r="AC233" s="9" t="s">
        <v>737</v>
      </c>
      <c r="AD233" s="9" t="s">
        <v>340</v>
      </c>
      <c r="AE233" s="9" t="s">
        <v>60</v>
      </c>
      <c r="AF233" s="9" t="s">
        <v>48</v>
      </c>
      <c r="AG233" s="9" t="s">
        <v>49</v>
      </c>
      <c r="AH233" s="9">
        <v>22</v>
      </c>
      <c r="AI233" s="9" t="s">
        <v>63</v>
      </c>
      <c r="AJ233" s="9" t="s">
        <v>64</v>
      </c>
      <c r="AK233" s="7" t="str">
        <f t="shared" si="15"/>
        <v>High</v>
      </c>
      <c r="AL233" s="9" t="s">
        <v>259</v>
      </c>
      <c r="AM233" s="9">
        <v>5</v>
      </c>
      <c r="AN233" s="9">
        <v>0</v>
      </c>
      <c r="AO233" s="9" t="s">
        <v>738</v>
      </c>
      <c r="AP233" s="9">
        <v>0</v>
      </c>
      <c r="AQ233" s="9">
        <v>19</v>
      </c>
    </row>
    <row r="234" spans="2:43" ht="15" x14ac:dyDescent="0.25">
      <c r="B234" s="7" t="str">
        <f t="shared" si="12"/>
        <v>No</v>
      </c>
      <c r="C234" s="7" t="s">
        <v>739</v>
      </c>
      <c r="D234" s="7">
        <v>10140</v>
      </c>
      <c r="E234" s="7">
        <v>1</v>
      </c>
      <c r="F234" s="7" t="str">
        <f>IF(HRDataset_v14[[#This Row],[MarriedID]]=0,"Not married","Married")</f>
        <v>Married</v>
      </c>
      <c r="G234" s="7">
        <v>1</v>
      </c>
      <c r="H234" s="7">
        <v>1</v>
      </c>
      <c r="I234" s="7" t="str">
        <f>IF(HRDataset_v14[[#This Row],[GenderID]]=0,"Female","Male")</f>
        <v>Male</v>
      </c>
      <c r="J234" s="7">
        <v>1</v>
      </c>
      <c r="K234" s="7">
        <v>6</v>
      </c>
      <c r="L234" s="7">
        <v>3</v>
      </c>
      <c r="M234" s="7">
        <v>0</v>
      </c>
      <c r="N234" s="7">
        <v>61809</v>
      </c>
      <c r="O234" s="7">
        <v>0</v>
      </c>
      <c r="P234" s="7">
        <v>3</v>
      </c>
      <c r="Q234" s="7" t="s">
        <v>219</v>
      </c>
      <c r="R234" s="7" t="s">
        <v>740</v>
      </c>
      <c r="S234" s="7">
        <v>83706</v>
      </c>
      <c r="T234" s="8">
        <v>20009</v>
      </c>
      <c r="U234" s="7">
        <f t="shared" ca="1" si="13"/>
        <v>70</v>
      </c>
      <c r="V234" s="7" t="s">
        <v>39</v>
      </c>
      <c r="W234" s="7" t="str">
        <f t="shared" ca="1" si="14"/>
        <v>60+</v>
      </c>
      <c r="X234" s="7" t="s">
        <v>56</v>
      </c>
      <c r="Y234" s="7" t="s">
        <v>41</v>
      </c>
      <c r="Z234" s="7" t="s">
        <v>42</v>
      </c>
      <c r="AA234" s="7" t="s">
        <v>43</v>
      </c>
      <c r="AB234" s="7" t="s">
        <v>255</v>
      </c>
      <c r="AC234" s="7" t="s">
        <v>45</v>
      </c>
      <c r="AD234" s="7" t="s">
        <v>46</v>
      </c>
      <c r="AE234" s="7" t="s">
        <v>47</v>
      </c>
      <c r="AF234" s="7" t="s">
        <v>223</v>
      </c>
      <c r="AG234" s="7" t="s">
        <v>224</v>
      </c>
      <c r="AH234" s="7">
        <v>17</v>
      </c>
      <c r="AI234" s="7" t="s">
        <v>175</v>
      </c>
      <c r="AJ234" s="7" t="s">
        <v>64</v>
      </c>
      <c r="AK234" s="7" t="str">
        <f t="shared" si="15"/>
        <v>High</v>
      </c>
      <c r="AL234" s="7" t="s">
        <v>741</v>
      </c>
      <c r="AM234" s="7">
        <v>3</v>
      </c>
      <c r="AN234" s="7">
        <v>0</v>
      </c>
      <c r="AO234" s="7" t="s">
        <v>309</v>
      </c>
      <c r="AP234" s="7">
        <v>0</v>
      </c>
      <c r="AQ234" s="7">
        <v>4</v>
      </c>
    </row>
    <row r="235" spans="2:43" ht="15" x14ac:dyDescent="0.25">
      <c r="B235" s="7" t="str">
        <f t="shared" si="12"/>
        <v>Yes</v>
      </c>
      <c r="C235" s="9" t="s">
        <v>742</v>
      </c>
      <c r="D235" s="9">
        <v>10058</v>
      </c>
      <c r="E235" s="9">
        <v>0</v>
      </c>
      <c r="F235" s="9" t="str">
        <f>IF(HRDataset_v14[[#This Row],[MarriedID]]=0,"Not married","Married")</f>
        <v>Not married</v>
      </c>
      <c r="G235" s="9">
        <v>2</v>
      </c>
      <c r="H235" s="9">
        <v>1</v>
      </c>
      <c r="I235" s="9" t="str">
        <f>IF(HRDataset_v14[[#This Row],[GenderID]]=0,"Female","Male")</f>
        <v>Male</v>
      </c>
      <c r="J235" s="9">
        <v>5</v>
      </c>
      <c r="K235" s="9">
        <v>5</v>
      </c>
      <c r="L235" s="9">
        <v>3</v>
      </c>
      <c r="M235" s="9">
        <v>0</v>
      </c>
      <c r="N235" s="9">
        <v>45115</v>
      </c>
      <c r="O235" s="9">
        <v>1</v>
      </c>
      <c r="P235" s="9">
        <v>19</v>
      </c>
      <c r="Q235" s="9" t="s">
        <v>37</v>
      </c>
      <c r="R235" s="9" t="s">
        <v>38</v>
      </c>
      <c r="S235" s="9">
        <v>2176</v>
      </c>
      <c r="T235" s="10">
        <v>30154</v>
      </c>
      <c r="U235" s="7">
        <f t="shared" ca="1" si="13"/>
        <v>42</v>
      </c>
      <c r="V235" s="9" t="s">
        <v>39</v>
      </c>
      <c r="W235" s="7" t="str">
        <f t="shared" ca="1" si="14"/>
        <v>40-49</v>
      </c>
      <c r="X235" s="9" t="s">
        <v>81</v>
      </c>
      <c r="Y235" s="9" t="s">
        <v>41</v>
      </c>
      <c r="Z235" s="9" t="s">
        <v>119</v>
      </c>
      <c r="AA235" s="9" t="s">
        <v>43</v>
      </c>
      <c r="AB235" s="9" t="s">
        <v>280</v>
      </c>
      <c r="AC235" s="9" t="s">
        <v>743</v>
      </c>
      <c r="AD235" s="9" t="s">
        <v>198</v>
      </c>
      <c r="AE235" s="9" t="s">
        <v>60</v>
      </c>
      <c r="AF235" s="9" t="s">
        <v>48</v>
      </c>
      <c r="AG235" s="9" t="s">
        <v>77</v>
      </c>
      <c r="AH235" s="9">
        <v>16</v>
      </c>
      <c r="AI235" s="9" t="s">
        <v>50</v>
      </c>
      <c r="AJ235" s="9" t="s">
        <v>64</v>
      </c>
      <c r="AK235" s="7" t="str">
        <f t="shared" si="15"/>
        <v>High</v>
      </c>
      <c r="AL235" s="9" t="s">
        <v>87</v>
      </c>
      <c r="AM235" s="9">
        <v>4</v>
      </c>
      <c r="AN235" s="9">
        <v>0</v>
      </c>
      <c r="AO235" s="9" t="s">
        <v>57</v>
      </c>
      <c r="AP235" s="9">
        <v>0</v>
      </c>
      <c r="AQ235" s="9">
        <v>11</v>
      </c>
    </row>
    <row r="236" spans="2:43" ht="15" x14ac:dyDescent="0.25">
      <c r="B236" s="7" t="str">
        <f t="shared" si="12"/>
        <v>No</v>
      </c>
      <c r="C236" s="7" t="s">
        <v>744</v>
      </c>
      <c r="D236" s="7">
        <v>10011</v>
      </c>
      <c r="E236" s="7">
        <v>1</v>
      </c>
      <c r="F236" s="7" t="str">
        <f>IF(HRDataset_v14[[#This Row],[MarriedID]]=0,"Not married","Married")</f>
        <v>Married</v>
      </c>
      <c r="G236" s="7">
        <v>1</v>
      </c>
      <c r="H236" s="7">
        <v>0</v>
      </c>
      <c r="I236" s="7" t="str">
        <f>IF(HRDataset_v14[[#This Row],[GenderID]]=0,"Female","Male")</f>
        <v>Female</v>
      </c>
      <c r="J236" s="7">
        <v>1</v>
      </c>
      <c r="K236" s="7">
        <v>5</v>
      </c>
      <c r="L236" s="7">
        <v>4</v>
      </c>
      <c r="M236" s="7">
        <v>0</v>
      </c>
      <c r="N236" s="7">
        <v>46738</v>
      </c>
      <c r="O236" s="7">
        <v>0</v>
      </c>
      <c r="P236" s="7">
        <v>19</v>
      </c>
      <c r="Q236" s="7" t="s">
        <v>37</v>
      </c>
      <c r="R236" s="7" t="s">
        <v>38</v>
      </c>
      <c r="S236" s="7">
        <v>2171</v>
      </c>
      <c r="T236" s="8">
        <v>26676</v>
      </c>
      <c r="U236" s="7">
        <f t="shared" ca="1" si="13"/>
        <v>51</v>
      </c>
      <c r="V236" s="7" t="s">
        <v>69</v>
      </c>
      <c r="W236" s="7" t="str">
        <f t="shared" ca="1" si="14"/>
        <v>50-59</v>
      </c>
      <c r="X236" s="7" t="s">
        <v>56</v>
      </c>
      <c r="Y236" s="7" t="s">
        <v>41</v>
      </c>
      <c r="Z236" s="7" t="s">
        <v>42</v>
      </c>
      <c r="AA236" s="7" t="s">
        <v>165</v>
      </c>
      <c r="AB236" s="7" t="s">
        <v>487</v>
      </c>
      <c r="AC236" s="7" t="s">
        <v>45</v>
      </c>
      <c r="AD236" s="7" t="s">
        <v>46</v>
      </c>
      <c r="AE236" s="7" t="s">
        <v>47</v>
      </c>
      <c r="AF236" s="7" t="s">
        <v>48</v>
      </c>
      <c r="AG236" s="7" t="s">
        <v>85</v>
      </c>
      <c r="AH236" s="7"/>
      <c r="AI236" s="7" t="s">
        <v>86</v>
      </c>
      <c r="AJ236" s="7" t="s">
        <v>51</v>
      </c>
      <c r="AK236" s="7" t="str">
        <f t="shared" si="15"/>
        <v>High</v>
      </c>
      <c r="AL236" s="7" t="s">
        <v>745</v>
      </c>
      <c r="AM236" s="7">
        <v>5</v>
      </c>
      <c r="AN236" s="7">
        <v>0</v>
      </c>
      <c r="AO236" s="7" t="s">
        <v>498</v>
      </c>
      <c r="AP236" s="7">
        <v>0</v>
      </c>
      <c r="AQ236" s="7">
        <v>16</v>
      </c>
    </row>
    <row r="237" spans="2:43" ht="15" x14ac:dyDescent="0.25">
      <c r="B237" s="7" t="str">
        <f t="shared" si="12"/>
        <v>Yes</v>
      </c>
      <c r="C237" s="9" t="s">
        <v>746</v>
      </c>
      <c r="D237" s="9">
        <v>10230</v>
      </c>
      <c r="E237" s="9">
        <v>0</v>
      </c>
      <c r="F237" s="9" t="str">
        <f>IF(HRDataset_v14[[#This Row],[MarriedID]]=0,"Not married","Married")</f>
        <v>Not married</v>
      </c>
      <c r="G237" s="9">
        <v>2</v>
      </c>
      <c r="H237" s="9">
        <v>0</v>
      </c>
      <c r="I237" s="9" t="str">
        <f>IF(HRDataset_v14[[#This Row],[GenderID]]=0,"Female","Male")</f>
        <v>Female</v>
      </c>
      <c r="J237" s="9">
        <v>5</v>
      </c>
      <c r="K237" s="9">
        <v>5</v>
      </c>
      <c r="L237" s="9">
        <v>3</v>
      </c>
      <c r="M237" s="9">
        <v>0</v>
      </c>
      <c r="N237" s="9">
        <v>64971</v>
      </c>
      <c r="O237" s="9">
        <v>1</v>
      </c>
      <c r="P237" s="9">
        <v>20</v>
      </c>
      <c r="Q237" s="9" t="s">
        <v>68</v>
      </c>
      <c r="R237" s="9" t="s">
        <v>38</v>
      </c>
      <c r="S237" s="9">
        <v>1902</v>
      </c>
      <c r="T237" s="10">
        <v>29834</v>
      </c>
      <c r="U237" s="7">
        <f t="shared" ca="1" si="13"/>
        <v>43</v>
      </c>
      <c r="V237" s="9" t="s">
        <v>69</v>
      </c>
      <c r="W237" s="7" t="str">
        <f t="shared" ca="1" si="14"/>
        <v>40-49</v>
      </c>
      <c r="X237" s="9" t="s">
        <v>81</v>
      </c>
      <c r="Y237" s="9" t="s">
        <v>155</v>
      </c>
      <c r="Z237" s="9" t="s">
        <v>42</v>
      </c>
      <c r="AA237" s="9" t="s">
        <v>107</v>
      </c>
      <c r="AB237" s="9" t="s">
        <v>285</v>
      </c>
      <c r="AC237" s="9" t="s">
        <v>747</v>
      </c>
      <c r="AD237" s="9" t="s">
        <v>84</v>
      </c>
      <c r="AE237" s="9" t="s">
        <v>60</v>
      </c>
      <c r="AF237" s="9" t="s">
        <v>48</v>
      </c>
      <c r="AG237" s="9" t="s">
        <v>123</v>
      </c>
      <c r="AH237" s="9">
        <v>14</v>
      </c>
      <c r="AI237" s="9" t="s">
        <v>86</v>
      </c>
      <c r="AJ237" s="9" t="s">
        <v>64</v>
      </c>
      <c r="AK237" s="7" t="str">
        <f t="shared" si="15"/>
        <v>High</v>
      </c>
      <c r="AL237" s="9" t="s">
        <v>162</v>
      </c>
      <c r="AM237" s="9">
        <v>4</v>
      </c>
      <c r="AN237" s="9">
        <v>0</v>
      </c>
      <c r="AO237" s="9" t="s">
        <v>747</v>
      </c>
      <c r="AP237" s="9">
        <v>0</v>
      </c>
      <c r="AQ237" s="9">
        <v>10</v>
      </c>
    </row>
    <row r="238" spans="2:43" ht="15" x14ac:dyDescent="0.25">
      <c r="B238" s="7" t="str">
        <f t="shared" si="12"/>
        <v>Yes</v>
      </c>
      <c r="C238" s="7" t="s">
        <v>748</v>
      </c>
      <c r="D238" s="7">
        <v>10224</v>
      </c>
      <c r="E238" s="7">
        <v>1</v>
      </c>
      <c r="F238" s="7" t="str">
        <f>IF(HRDataset_v14[[#This Row],[MarriedID]]=0,"Not married","Married")</f>
        <v>Married</v>
      </c>
      <c r="G238" s="7">
        <v>1</v>
      </c>
      <c r="H238" s="7">
        <v>1</v>
      </c>
      <c r="I238" s="7" t="str">
        <f>IF(HRDataset_v14[[#This Row],[GenderID]]=0,"Female","Male")</f>
        <v>Male</v>
      </c>
      <c r="J238" s="7">
        <v>5</v>
      </c>
      <c r="K238" s="7">
        <v>5</v>
      </c>
      <c r="L238" s="7">
        <v>3</v>
      </c>
      <c r="M238" s="7">
        <v>0</v>
      </c>
      <c r="N238" s="7">
        <v>55578</v>
      </c>
      <c r="O238" s="7">
        <v>1</v>
      </c>
      <c r="P238" s="7">
        <v>20</v>
      </c>
      <c r="Q238" s="7" t="s">
        <v>68</v>
      </c>
      <c r="R238" s="7" t="s">
        <v>38</v>
      </c>
      <c r="S238" s="7">
        <v>2138</v>
      </c>
      <c r="T238" s="8">
        <v>26483</v>
      </c>
      <c r="U238" s="7">
        <f t="shared" ca="1" si="13"/>
        <v>52</v>
      </c>
      <c r="V238" s="7" t="s">
        <v>39</v>
      </c>
      <c r="W238" s="7" t="str">
        <f t="shared" ca="1" si="14"/>
        <v>50-59</v>
      </c>
      <c r="X238" s="7" t="s">
        <v>56</v>
      </c>
      <c r="Y238" s="7" t="s">
        <v>41</v>
      </c>
      <c r="Z238" s="7" t="s">
        <v>42</v>
      </c>
      <c r="AA238" s="7" t="s">
        <v>43</v>
      </c>
      <c r="AB238" s="7" t="s">
        <v>44</v>
      </c>
      <c r="AC238" s="7" t="s">
        <v>749</v>
      </c>
      <c r="AD238" s="7" t="s">
        <v>122</v>
      </c>
      <c r="AE238" s="7" t="s">
        <v>60</v>
      </c>
      <c r="AF238" s="7" t="s">
        <v>48</v>
      </c>
      <c r="AG238" s="7" t="s">
        <v>72</v>
      </c>
      <c r="AH238" s="7">
        <v>20</v>
      </c>
      <c r="AI238" s="7" t="s">
        <v>63</v>
      </c>
      <c r="AJ238" s="7" t="s">
        <v>64</v>
      </c>
      <c r="AK238" s="7" t="str">
        <f t="shared" si="15"/>
        <v>High</v>
      </c>
      <c r="AL238" s="7" t="s">
        <v>124</v>
      </c>
      <c r="AM238" s="7">
        <v>5</v>
      </c>
      <c r="AN238" s="7">
        <v>0</v>
      </c>
      <c r="AO238" s="7" t="s">
        <v>750</v>
      </c>
      <c r="AP238" s="7">
        <v>0</v>
      </c>
      <c r="AQ238" s="7">
        <v>13</v>
      </c>
    </row>
    <row r="239" spans="2:43" ht="15" x14ac:dyDescent="0.25">
      <c r="B239" s="7" t="str">
        <f t="shared" si="12"/>
        <v>Yes</v>
      </c>
      <c r="C239" s="9" t="s">
        <v>751</v>
      </c>
      <c r="D239" s="9">
        <v>10047</v>
      </c>
      <c r="E239" s="9">
        <v>1</v>
      </c>
      <c r="F239" s="9" t="str">
        <f>IF(HRDataset_v14[[#This Row],[MarriedID]]=0,"Not married","Married")</f>
        <v>Married</v>
      </c>
      <c r="G239" s="9">
        <v>1</v>
      </c>
      <c r="H239" s="9">
        <v>1</v>
      </c>
      <c r="I239" s="9" t="str">
        <f>IF(HRDataset_v14[[#This Row],[GenderID]]=0,"Female","Male")</f>
        <v>Male</v>
      </c>
      <c r="J239" s="9">
        <v>5</v>
      </c>
      <c r="K239" s="9">
        <v>5</v>
      </c>
      <c r="L239" s="9">
        <v>3</v>
      </c>
      <c r="M239" s="9">
        <v>0</v>
      </c>
      <c r="N239" s="9">
        <v>50428</v>
      </c>
      <c r="O239" s="9">
        <v>1</v>
      </c>
      <c r="P239" s="9">
        <v>19</v>
      </c>
      <c r="Q239" s="9" t="s">
        <v>37</v>
      </c>
      <c r="R239" s="9" t="s">
        <v>38</v>
      </c>
      <c r="S239" s="9">
        <v>1420</v>
      </c>
      <c r="T239" s="10">
        <v>27036</v>
      </c>
      <c r="U239" s="7">
        <f t="shared" ca="1" si="13"/>
        <v>50</v>
      </c>
      <c r="V239" s="9" t="s">
        <v>39</v>
      </c>
      <c r="W239" s="7" t="str">
        <f t="shared" ca="1" si="14"/>
        <v>50-59</v>
      </c>
      <c r="X239" s="9" t="s">
        <v>56</v>
      </c>
      <c r="Y239" s="9" t="s">
        <v>41</v>
      </c>
      <c r="Z239" s="9" t="s">
        <v>42</v>
      </c>
      <c r="AA239" s="9" t="s">
        <v>107</v>
      </c>
      <c r="AB239" s="9" t="s">
        <v>120</v>
      </c>
      <c r="AC239" s="9" t="s">
        <v>752</v>
      </c>
      <c r="AD239" s="9" t="s">
        <v>147</v>
      </c>
      <c r="AE239" s="9" t="s">
        <v>60</v>
      </c>
      <c r="AF239" s="9" t="s">
        <v>48</v>
      </c>
      <c r="AG239" s="9" t="s">
        <v>91</v>
      </c>
      <c r="AH239" s="9">
        <v>11</v>
      </c>
      <c r="AI239" s="9" t="s">
        <v>63</v>
      </c>
      <c r="AJ239" s="9" t="s">
        <v>64</v>
      </c>
      <c r="AK239" s="7" t="str">
        <f t="shared" si="15"/>
        <v>High</v>
      </c>
      <c r="AL239" s="9" t="s">
        <v>87</v>
      </c>
      <c r="AM239" s="9">
        <v>3</v>
      </c>
      <c r="AN239" s="9">
        <v>0</v>
      </c>
      <c r="AO239" s="9" t="s">
        <v>753</v>
      </c>
      <c r="AP239" s="9">
        <v>0</v>
      </c>
      <c r="AQ239" s="9">
        <v>11</v>
      </c>
    </row>
    <row r="240" spans="2:43" ht="15" x14ac:dyDescent="0.25">
      <c r="B240" s="7" t="str">
        <f t="shared" si="12"/>
        <v>Yes</v>
      </c>
      <c r="C240" s="7" t="s">
        <v>754</v>
      </c>
      <c r="D240" s="7">
        <v>10285</v>
      </c>
      <c r="E240" s="7">
        <v>1</v>
      </c>
      <c r="F240" s="7" t="str">
        <f>IF(HRDataset_v14[[#This Row],[MarriedID]]=0,"Not married","Married")</f>
        <v>Married</v>
      </c>
      <c r="G240" s="7">
        <v>1</v>
      </c>
      <c r="H240" s="7">
        <v>0</v>
      </c>
      <c r="I240" s="7" t="str">
        <f>IF(HRDataset_v14[[#This Row],[GenderID]]=0,"Female","Male")</f>
        <v>Female</v>
      </c>
      <c r="J240" s="7">
        <v>4</v>
      </c>
      <c r="K240" s="7">
        <v>5</v>
      </c>
      <c r="L240" s="7">
        <v>2</v>
      </c>
      <c r="M240" s="7">
        <v>0</v>
      </c>
      <c r="N240" s="7">
        <v>61422</v>
      </c>
      <c r="O240" s="7">
        <v>1</v>
      </c>
      <c r="P240" s="7">
        <v>19</v>
      </c>
      <c r="Q240" s="7" t="s">
        <v>37</v>
      </c>
      <c r="R240" s="7" t="s">
        <v>38</v>
      </c>
      <c r="S240" s="7">
        <v>1460</v>
      </c>
      <c r="T240" s="8">
        <v>31054</v>
      </c>
      <c r="U240" s="7">
        <f t="shared" ca="1" si="13"/>
        <v>39</v>
      </c>
      <c r="V240" s="7" t="s">
        <v>69</v>
      </c>
      <c r="W240" s="7" t="str">
        <f t="shared" ca="1" si="14"/>
        <v>30-39</v>
      </c>
      <c r="X240" s="7" t="s">
        <v>56</v>
      </c>
      <c r="Y240" s="7" t="s">
        <v>41</v>
      </c>
      <c r="Z240" s="7" t="s">
        <v>42</v>
      </c>
      <c r="AA240" s="7" t="s">
        <v>43</v>
      </c>
      <c r="AB240" s="7" t="s">
        <v>120</v>
      </c>
      <c r="AC240" s="7" t="s">
        <v>401</v>
      </c>
      <c r="AD240" s="7" t="s">
        <v>147</v>
      </c>
      <c r="AE240" s="7" t="s">
        <v>148</v>
      </c>
      <c r="AF240" s="7" t="s">
        <v>48</v>
      </c>
      <c r="AG240" s="7" t="s">
        <v>103</v>
      </c>
      <c r="AH240" s="7">
        <v>19</v>
      </c>
      <c r="AI240" s="7" t="s">
        <v>63</v>
      </c>
      <c r="AJ240" s="7" t="s">
        <v>176</v>
      </c>
      <c r="AK240" s="7" t="str">
        <f t="shared" si="15"/>
        <v>Low</v>
      </c>
      <c r="AL240" s="7" t="s">
        <v>504</v>
      </c>
      <c r="AM240" s="7">
        <v>3</v>
      </c>
      <c r="AN240" s="7">
        <v>0</v>
      </c>
      <c r="AO240" s="7" t="s">
        <v>755</v>
      </c>
      <c r="AP240" s="7">
        <v>4</v>
      </c>
      <c r="AQ240" s="7">
        <v>16</v>
      </c>
    </row>
    <row r="241" spans="2:43" ht="15" x14ac:dyDescent="0.25">
      <c r="B241" s="7" t="str">
        <f t="shared" si="12"/>
        <v>No</v>
      </c>
      <c r="C241" s="9" t="s">
        <v>756</v>
      </c>
      <c r="D241" s="9">
        <v>10020</v>
      </c>
      <c r="E241" s="9">
        <v>0</v>
      </c>
      <c r="F241" s="9" t="str">
        <f>IF(HRDataset_v14[[#This Row],[MarriedID]]=0,"Not married","Married")</f>
        <v>Not married</v>
      </c>
      <c r="G241" s="9">
        <v>4</v>
      </c>
      <c r="H241" s="9">
        <v>1</v>
      </c>
      <c r="I241" s="9" t="str">
        <f>IF(HRDataset_v14[[#This Row],[GenderID]]=0,"Female","Male")</f>
        <v>Male</v>
      </c>
      <c r="J241" s="9">
        <v>1</v>
      </c>
      <c r="K241" s="9">
        <v>5</v>
      </c>
      <c r="L241" s="9">
        <v>4</v>
      </c>
      <c r="M241" s="9">
        <v>0</v>
      </c>
      <c r="N241" s="9">
        <v>63353</v>
      </c>
      <c r="O241" s="9">
        <v>0</v>
      </c>
      <c r="P241" s="9">
        <v>19</v>
      </c>
      <c r="Q241" s="9" t="s">
        <v>37</v>
      </c>
      <c r="R241" s="9" t="s">
        <v>38</v>
      </c>
      <c r="S241" s="9">
        <v>1730</v>
      </c>
      <c r="T241" s="10">
        <v>31075</v>
      </c>
      <c r="U241" s="7">
        <f t="shared" ca="1" si="13"/>
        <v>39</v>
      </c>
      <c r="V241" s="9" t="s">
        <v>39</v>
      </c>
      <c r="W241" s="7" t="str">
        <f t="shared" ca="1" si="14"/>
        <v>30-39</v>
      </c>
      <c r="X241" s="9" t="s">
        <v>101</v>
      </c>
      <c r="Y241" s="9" t="s">
        <v>41</v>
      </c>
      <c r="Z241" s="9" t="s">
        <v>42</v>
      </c>
      <c r="AA241" s="9" t="s">
        <v>43</v>
      </c>
      <c r="AB241" s="9" t="s">
        <v>166</v>
      </c>
      <c r="AC241" s="9" t="s">
        <v>45</v>
      </c>
      <c r="AD241" s="9" t="s">
        <v>46</v>
      </c>
      <c r="AE241" s="9" t="s">
        <v>47</v>
      </c>
      <c r="AF241" s="9" t="s">
        <v>48</v>
      </c>
      <c r="AG241" s="9" t="s">
        <v>109</v>
      </c>
      <c r="AH241" s="9">
        <v>12</v>
      </c>
      <c r="AI241" s="9" t="s">
        <v>104</v>
      </c>
      <c r="AJ241" s="9" t="s">
        <v>51</v>
      </c>
      <c r="AK241" s="7" t="str">
        <f t="shared" si="15"/>
        <v>High</v>
      </c>
      <c r="AL241" s="9" t="s">
        <v>504</v>
      </c>
      <c r="AM241" s="9">
        <v>5</v>
      </c>
      <c r="AN241" s="9">
        <v>0</v>
      </c>
      <c r="AO241" s="9" t="s">
        <v>498</v>
      </c>
      <c r="AP241" s="9">
        <v>0</v>
      </c>
      <c r="AQ241" s="9">
        <v>4</v>
      </c>
    </row>
    <row r="242" spans="2:43" ht="15" x14ac:dyDescent="0.25">
      <c r="B242" s="7" t="str">
        <f t="shared" si="12"/>
        <v>No</v>
      </c>
      <c r="C242" s="7" t="s">
        <v>757</v>
      </c>
      <c r="D242" s="7">
        <v>10162</v>
      </c>
      <c r="E242" s="7">
        <v>1</v>
      </c>
      <c r="F242" s="7" t="str">
        <f>IF(HRDataset_v14[[#This Row],[MarriedID]]=0,"Not married","Married")</f>
        <v>Married</v>
      </c>
      <c r="G242" s="7">
        <v>1</v>
      </c>
      <c r="H242" s="7">
        <v>0</v>
      </c>
      <c r="I242" s="7" t="str">
        <f>IF(HRDataset_v14[[#This Row],[GenderID]]=0,"Female","Male")</f>
        <v>Female</v>
      </c>
      <c r="J242" s="7">
        <v>1</v>
      </c>
      <c r="K242" s="7">
        <v>3</v>
      </c>
      <c r="L242" s="7">
        <v>3</v>
      </c>
      <c r="M242" s="7">
        <v>0</v>
      </c>
      <c r="N242" s="7">
        <v>89883</v>
      </c>
      <c r="O242" s="7">
        <v>0</v>
      </c>
      <c r="P242" s="7">
        <v>9</v>
      </c>
      <c r="Q242" s="7" t="s">
        <v>132</v>
      </c>
      <c r="R242" s="7" t="s">
        <v>38</v>
      </c>
      <c r="S242" s="7">
        <v>1886</v>
      </c>
      <c r="T242" s="8">
        <v>29870</v>
      </c>
      <c r="U242" s="7">
        <f t="shared" ca="1" si="13"/>
        <v>43</v>
      </c>
      <c r="V242" s="7" t="s">
        <v>69</v>
      </c>
      <c r="W242" s="7" t="str">
        <f t="shared" ca="1" si="14"/>
        <v>40-49</v>
      </c>
      <c r="X242" s="7" t="s">
        <v>56</v>
      </c>
      <c r="Y242" s="7" t="s">
        <v>41</v>
      </c>
      <c r="Z242" s="7" t="s">
        <v>42</v>
      </c>
      <c r="AA242" s="7" t="s">
        <v>43</v>
      </c>
      <c r="AB242" s="7" t="s">
        <v>192</v>
      </c>
      <c r="AC242" s="7" t="s">
        <v>45</v>
      </c>
      <c r="AD242" s="7" t="s">
        <v>46</v>
      </c>
      <c r="AE242" s="7" t="s">
        <v>47</v>
      </c>
      <c r="AF242" s="7" t="s">
        <v>61</v>
      </c>
      <c r="AG242" s="7" t="s">
        <v>62</v>
      </c>
      <c r="AH242" s="7">
        <v>4</v>
      </c>
      <c r="AI242" s="7" t="s">
        <v>104</v>
      </c>
      <c r="AJ242" s="7" t="s">
        <v>64</v>
      </c>
      <c r="AK242" s="7" t="str">
        <f t="shared" si="15"/>
        <v>High</v>
      </c>
      <c r="AL242" s="7" t="s">
        <v>758</v>
      </c>
      <c r="AM242" s="7">
        <v>5</v>
      </c>
      <c r="AN242" s="7">
        <v>6</v>
      </c>
      <c r="AO242" s="7" t="s">
        <v>139</v>
      </c>
      <c r="AP242" s="7">
        <v>0</v>
      </c>
      <c r="AQ242" s="7">
        <v>15</v>
      </c>
    </row>
    <row r="243" spans="2:43" ht="15" x14ac:dyDescent="0.25">
      <c r="B243" s="7" t="str">
        <f t="shared" si="12"/>
        <v>Yes</v>
      </c>
      <c r="C243" s="9" t="s">
        <v>759</v>
      </c>
      <c r="D243" s="9">
        <v>10149</v>
      </c>
      <c r="E243" s="9">
        <v>0</v>
      </c>
      <c r="F243" s="9" t="str">
        <f>IF(HRDataset_v14[[#This Row],[MarriedID]]=0,"Not married","Married")</f>
        <v>Not married</v>
      </c>
      <c r="G243" s="9">
        <v>0</v>
      </c>
      <c r="H243" s="9">
        <v>0</v>
      </c>
      <c r="I243" s="9" t="str">
        <f>IF(HRDataset_v14[[#This Row],[GenderID]]=0,"Female","Male")</f>
        <v>Female</v>
      </c>
      <c r="J243" s="9">
        <v>5</v>
      </c>
      <c r="K243" s="9">
        <v>3</v>
      </c>
      <c r="L243" s="9">
        <v>3</v>
      </c>
      <c r="M243" s="9">
        <v>0</v>
      </c>
      <c r="N243" s="9">
        <v>120000</v>
      </c>
      <c r="O243" s="9">
        <v>1</v>
      </c>
      <c r="P243" s="9">
        <v>29</v>
      </c>
      <c r="Q243" s="9" t="s">
        <v>760</v>
      </c>
      <c r="R243" s="9" t="s">
        <v>38</v>
      </c>
      <c r="S243" s="9">
        <v>2703</v>
      </c>
      <c r="T243" s="10">
        <v>26811</v>
      </c>
      <c r="U243" s="7">
        <f t="shared" ca="1" si="13"/>
        <v>51</v>
      </c>
      <c r="V243" s="9" t="s">
        <v>69</v>
      </c>
      <c r="W243" s="7" t="str">
        <f t="shared" ca="1" si="14"/>
        <v>50-59</v>
      </c>
      <c r="X243" s="9" t="s">
        <v>40</v>
      </c>
      <c r="Y243" s="9" t="s">
        <v>41</v>
      </c>
      <c r="Z243" s="9" t="s">
        <v>119</v>
      </c>
      <c r="AA243" s="9" t="s">
        <v>43</v>
      </c>
      <c r="AB243" s="9" t="s">
        <v>115</v>
      </c>
      <c r="AC243" s="9" t="s">
        <v>761</v>
      </c>
      <c r="AD243" s="9" t="s">
        <v>122</v>
      </c>
      <c r="AE243" s="9" t="s">
        <v>60</v>
      </c>
      <c r="AF243" s="9" t="s">
        <v>61</v>
      </c>
      <c r="AG243" s="9" t="s">
        <v>62</v>
      </c>
      <c r="AH243" s="9">
        <v>4</v>
      </c>
      <c r="AI243" s="9" t="s">
        <v>50</v>
      </c>
      <c r="AJ243" s="9" t="s">
        <v>64</v>
      </c>
      <c r="AK243" s="7" t="str">
        <f t="shared" si="15"/>
        <v>High</v>
      </c>
      <c r="AL243" s="9" t="s">
        <v>357</v>
      </c>
      <c r="AM243" s="9">
        <v>3</v>
      </c>
      <c r="AN243" s="9">
        <v>7</v>
      </c>
      <c r="AO243" s="9" t="s">
        <v>762</v>
      </c>
      <c r="AP243" s="9">
        <v>0</v>
      </c>
      <c r="AQ243" s="9">
        <v>12</v>
      </c>
    </row>
    <row r="244" spans="2:43" ht="15" x14ac:dyDescent="0.25">
      <c r="B244" s="7" t="str">
        <f t="shared" si="12"/>
        <v>No</v>
      </c>
      <c r="C244" s="7" t="s">
        <v>763</v>
      </c>
      <c r="D244" s="7">
        <v>10086</v>
      </c>
      <c r="E244" s="7">
        <v>0</v>
      </c>
      <c r="F244" s="7" t="str">
        <f>IF(HRDataset_v14[[#This Row],[MarriedID]]=0,"Not married","Married")</f>
        <v>Not married</v>
      </c>
      <c r="G244" s="7">
        <v>0</v>
      </c>
      <c r="H244" s="7">
        <v>0</v>
      </c>
      <c r="I244" s="7" t="str">
        <f>IF(HRDataset_v14[[#This Row],[GenderID]]=0,"Female","Male")</f>
        <v>Female</v>
      </c>
      <c r="J244" s="7">
        <v>1</v>
      </c>
      <c r="K244" s="7">
        <v>3</v>
      </c>
      <c r="L244" s="7">
        <v>3</v>
      </c>
      <c r="M244" s="7">
        <v>0</v>
      </c>
      <c r="N244" s="7">
        <v>150290</v>
      </c>
      <c r="O244" s="7">
        <v>0</v>
      </c>
      <c r="P244" s="7">
        <v>7</v>
      </c>
      <c r="Q244" s="7" t="s">
        <v>764</v>
      </c>
      <c r="R244" s="7" t="s">
        <v>38</v>
      </c>
      <c r="S244" s="7">
        <v>2056</v>
      </c>
      <c r="T244" s="8">
        <v>26624</v>
      </c>
      <c r="U244" s="7">
        <f t="shared" ca="1" si="13"/>
        <v>52</v>
      </c>
      <c r="V244" s="7" t="s">
        <v>69</v>
      </c>
      <c r="W244" s="7" t="str">
        <f t="shared" ca="1" si="14"/>
        <v>50-59</v>
      </c>
      <c r="X244" s="7" t="s">
        <v>40</v>
      </c>
      <c r="Y244" s="7" t="s">
        <v>41</v>
      </c>
      <c r="Z244" s="7" t="s">
        <v>42</v>
      </c>
      <c r="AA244" s="7" t="s">
        <v>107</v>
      </c>
      <c r="AB244" s="7" t="s">
        <v>765</v>
      </c>
      <c r="AC244" s="7" t="s">
        <v>45</v>
      </c>
      <c r="AD244" s="7" t="s">
        <v>46</v>
      </c>
      <c r="AE244" s="7" t="s">
        <v>47</v>
      </c>
      <c r="AF244" s="7" t="s">
        <v>61</v>
      </c>
      <c r="AG244" s="7" t="s">
        <v>347</v>
      </c>
      <c r="AH244" s="7">
        <v>13</v>
      </c>
      <c r="AI244" s="7" t="s">
        <v>63</v>
      </c>
      <c r="AJ244" s="7" t="s">
        <v>64</v>
      </c>
      <c r="AK244" s="7" t="str">
        <f t="shared" si="15"/>
        <v>High</v>
      </c>
      <c r="AL244" s="7" t="s">
        <v>766</v>
      </c>
      <c r="AM244" s="7">
        <v>3</v>
      </c>
      <c r="AN244" s="7">
        <v>5</v>
      </c>
      <c r="AO244" s="7" t="s">
        <v>565</v>
      </c>
      <c r="AP244" s="7">
        <v>0</v>
      </c>
      <c r="AQ244" s="7">
        <v>17</v>
      </c>
    </row>
    <row r="245" spans="2:43" ht="15" x14ac:dyDescent="0.25">
      <c r="B245" s="7" t="str">
        <f t="shared" si="12"/>
        <v>No</v>
      </c>
      <c r="C245" s="9" t="s">
        <v>767</v>
      </c>
      <c r="D245" s="9">
        <v>10054</v>
      </c>
      <c r="E245" s="9">
        <v>0</v>
      </c>
      <c r="F245" s="9" t="str">
        <f>IF(HRDataset_v14[[#This Row],[MarriedID]]=0,"Not married","Married")</f>
        <v>Not married</v>
      </c>
      <c r="G245" s="9">
        <v>3</v>
      </c>
      <c r="H245" s="9">
        <v>0</v>
      </c>
      <c r="I245" s="9" t="str">
        <f>IF(HRDataset_v14[[#This Row],[GenderID]]=0,"Female","Male")</f>
        <v>Female</v>
      </c>
      <c r="J245" s="9">
        <v>1</v>
      </c>
      <c r="K245" s="9">
        <v>5</v>
      </c>
      <c r="L245" s="9">
        <v>3</v>
      </c>
      <c r="M245" s="9">
        <v>0</v>
      </c>
      <c r="N245" s="9">
        <v>60627</v>
      </c>
      <c r="O245" s="9">
        <v>0</v>
      </c>
      <c r="P245" s="9">
        <v>19</v>
      </c>
      <c r="Q245" s="9" t="s">
        <v>37</v>
      </c>
      <c r="R245" s="9" t="s">
        <v>38</v>
      </c>
      <c r="S245" s="9">
        <v>1886</v>
      </c>
      <c r="T245" s="10">
        <v>27368</v>
      </c>
      <c r="U245" s="7">
        <f t="shared" ca="1" si="13"/>
        <v>50</v>
      </c>
      <c r="V245" s="9" t="s">
        <v>69</v>
      </c>
      <c r="W245" s="7" t="str">
        <f t="shared" ca="1" si="14"/>
        <v>50-59</v>
      </c>
      <c r="X245" s="9" t="s">
        <v>215</v>
      </c>
      <c r="Y245" s="9" t="s">
        <v>41</v>
      </c>
      <c r="Z245" s="9" t="s">
        <v>42</v>
      </c>
      <c r="AA245" s="9" t="s">
        <v>43</v>
      </c>
      <c r="AB245" s="9" t="s">
        <v>535</v>
      </c>
      <c r="AC245" s="9" t="s">
        <v>45</v>
      </c>
      <c r="AD245" s="9" t="s">
        <v>46</v>
      </c>
      <c r="AE245" s="9" t="s">
        <v>47</v>
      </c>
      <c r="AF245" s="9" t="s">
        <v>48</v>
      </c>
      <c r="AG245" s="9" t="s">
        <v>123</v>
      </c>
      <c r="AH245" s="9">
        <v>14</v>
      </c>
      <c r="AI245" s="9" t="s">
        <v>353</v>
      </c>
      <c r="AJ245" s="9" t="s">
        <v>64</v>
      </c>
      <c r="AK245" s="7" t="str">
        <f t="shared" si="15"/>
        <v>High</v>
      </c>
      <c r="AL245" s="9" t="s">
        <v>87</v>
      </c>
      <c r="AM245" s="9">
        <v>4</v>
      </c>
      <c r="AN245" s="9">
        <v>0</v>
      </c>
      <c r="AO245" s="9" t="s">
        <v>328</v>
      </c>
      <c r="AP245" s="9">
        <v>0</v>
      </c>
      <c r="AQ245" s="9">
        <v>8</v>
      </c>
    </row>
    <row r="246" spans="2:43" ht="15" x14ac:dyDescent="0.25">
      <c r="B246" s="7" t="str">
        <f t="shared" si="12"/>
        <v>Yes</v>
      </c>
      <c r="C246" s="7" t="s">
        <v>768</v>
      </c>
      <c r="D246" s="7">
        <v>10065</v>
      </c>
      <c r="E246" s="7">
        <v>0</v>
      </c>
      <c r="F246" s="7" t="str">
        <f>IF(HRDataset_v14[[#This Row],[MarriedID]]=0,"Not married","Married")</f>
        <v>Not married</v>
      </c>
      <c r="G246" s="7">
        <v>0</v>
      </c>
      <c r="H246" s="7">
        <v>1</v>
      </c>
      <c r="I246" s="7" t="str">
        <f>IF(HRDataset_v14[[#This Row],[GenderID]]=0,"Female","Male")</f>
        <v>Male</v>
      </c>
      <c r="J246" s="7">
        <v>5</v>
      </c>
      <c r="K246" s="7">
        <v>5</v>
      </c>
      <c r="L246" s="7">
        <v>3</v>
      </c>
      <c r="M246" s="7">
        <v>0</v>
      </c>
      <c r="N246" s="7">
        <v>53180</v>
      </c>
      <c r="O246" s="7">
        <v>1</v>
      </c>
      <c r="P246" s="7">
        <v>19</v>
      </c>
      <c r="Q246" s="7" t="s">
        <v>37</v>
      </c>
      <c r="R246" s="7" t="s">
        <v>38</v>
      </c>
      <c r="S246" s="7">
        <v>2155</v>
      </c>
      <c r="T246" s="8">
        <v>31854</v>
      </c>
      <c r="U246" s="7">
        <f t="shared" ca="1" si="13"/>
        <v>37</v>
      </c>
      <c r="V246" s="7" t="s">
        <v>39</v>
      </c>
      <c r="W246" s="7" t="str">
        <f t="shared" ca="1" si="14"/>
        <v>30-39</v>
      </c>
      <c r="X246" s="7" t="s">
        <v>40</v>
      </c>
      <c r="Y246" s="7" t="s">
        <v>41</v>
      </c>
      <c r="Z246" s="7" t="s">
        <v>42</v>
      </c>
      <c r="AA246" s="7" t="s">
        <v>43</v>
      </c>
      <c r="AB246" s="7" t="s">
        <v>156</v>
      </c>
      <c r="AC246" s="7" t="s">
        <v>769</v>
      </c>
      <c r="AD246" s="7" t="s">
        <v>122</v>
      </c>
      <c r="AE246" s="7" t="s">
        <v>60</v>
      </c>
      <c r="AF246" s="7" t="s">
        <v>48</v>
      </c>
      <c r="AG246" s="7" t="s">
        <v>72</v>
      </c>
      <c r="AH246" s="7">
        <v>20</v>
      </c>
      <c r="AI246" s="7" t="s">
        <v>86</v>
      </c>
      <c r="AJ246" s="7" t="s">
        <v>64</v>
      </c>
      <c r="AK246" s="7" t="str">
        <f t="shared" si="15"/>
        <v>High</v>
      </c>
      <c r="AL246" s="7" t="s">
        <v>87</v>
      </c>
      <c r="AM246" s="7">
        <v>5</v>
      </c>
      <c r="AN246" s="7">
        <v>0</v>
      </c>
      <c r="AO246" s="7" t="s">
        <v>770</v>
      </c>
      <c r="AP246" s="7">
        <v>0</v>
      </c>
      <c r="AQ246" s="7">
        <v>4</v>
      </c>
    </row>
    <row r="247" spans="2:43" ht="15" x14ac:dyDescent="0.25">
      <c r="B247" s="7" t="str">
        <f t="shared" si="12"/>
        <v>No</v>
      </c>
      <c r="C247" s="9" t="s">
        <v>771</v>
      </c>
      <c r="D247" s="9">
        <v>10198</v>
      </c>
      <c r="E247" s="9">
        <v>0</v>
      </c>
      <c r="F247" s="9" t="str">
        <f>IF(HRDataset_v14[[#This Row],[MarriedID]]=0,"Not married","Married")</f>
        <v>Not married</v>
      </c>
      <c r="G247" s="9">
        <v>0</v>
      </c>
      <c r="H247" s="9">
        <v>1</v>
      </c>
      <c r="I247" s="9" t="str">
        <f>IF(HRDataset_v14[[#This Row],[GenderID]]=0,"Female","Male")</f>
        <v>Male</v>
      </c>
      <c r="J247" s="9">
        <v>1</v>
      </c>
      <c r="K247" s="9">
        <v>3</v>
      </c>
      <c r="L247" s="9">
        <v>3</v>
      </c>
      <c r="M247" s="9">
        <v>0</v>
      </c>
      <c r="N247" s="9">
        <v>140920</v>
      </c>
      <c r="O247" s="9">
        <v>0</v>
      </c>
      <c r="P247" s="9">
        <v>13</v>
      </c>
      <c r="Q247" s="9" t="s">
        <v>772</v>
      </c>
      <c r="R247" s="9" t="s">
        <v>38</v>
      </c>
      <c r="S247" s="9">
        <v>2481</v>
      </c>
      <c r="T247" s="10">
        <v>26759</v>
      </c>
      <c r="U247" s="7">
        <f t="shared" ca="1" si="13"/>
        <v>51</v>
      </c>
      <c r="V247" s="9" t="s">
        <v>39</v>
      </c>
      <c r="W247" s="7" t="str">
        <f t="shared" ca="1" si="14"/>
        <v>50-59</v>
      </c>
      <c r="X247" s="9" t="s">
        <v>40</v>
      </c>
      <c r="Y247" s="9" t="s">
        <v>41</v>
      </c>
      <c r="Z247" s="9" t="s">
        <v>42</v>
      </c>
      <c r="AA247" s="9" t="s">
        <v>43</v>
      </c>
      <c r="AB247" s="9" t="s">
        <v>773</v>
      </c>
      <c r="AC247" s="9" t="s">
        <v>45</v>
      </c>
      <c r="AD247" s="9" t="s">
        <v>46</v>
      </c>
      <c r="AE247" s="9" t="s">
        <v>47</v>
      </c>
      <c r="AF247" s="9" t="s">
        <v>61</v>
      </c>
      <c r="AG247" s="9" t="s">
        <v>235</v>
      </c>
      <c r="AH247" s="9">
        <v>5</v>
      </c>
      <c r="AI247" s="9" t="s">
        <v>63</v>
      </c>
      <c r="AJ247" s="9" t="s">
        <v>64</v>
      </c>
      <c r="AK247" s="7" t="str">
        <f t="shared" si="15"/>
        <v>High</v>
      </c>
      <c r="AL247" s="9" t="s">
        <v>504</v>
      </c>
      <c r="AM247" s="9">
        <v>5</v>
      </c>
      <c r="AN247" s="9">
        <v>7</v>
      </c>
      <c r="AO247" s="9" t="s">
        <v>117</v>
      </c>
      <c r="AP247" s="9">
        <v>0</v>
      </c>
      <c r="AQ247" s="9">
        <v>13</v>
      </c>
    </row>
    <row r="248" spans="2:43" ht="15" x14ac:dyDescent="0.25">
      <c r="B248" s="7" t="str">
        <f t="shared" si="12"/>
        <v>Yes</v>
      </c>
      <c r="C248" s="7" t="s">
        <v>774</v>
      </c>
      <c r="D248" s="7">
        <v>10222</v>
      </c>
      <c r="E248" s="7">
        <v>0</v>
      </c>
      <c r="F248" s="7" t="str">
        <f>IF(HRDataset_v14[[#This Row],[MarriedID]]=0,"Not married","Married")</f>
        <v>Not married</v>
      </c>
      <c r="G248" s="7">
        <v>2</v>
      </c>
      <c r="H248" s="7">
        <v>1</v>
      </c>
      <c r="I248" s="7" t="str">
        <f>IF(HRDataset_v14[[#This Row],[GenderID]]=0,"Female","Male")</f>
        <v>Male</v>
      </c>
      <c r="J248" s="7">
        <v>5</v>
      </c>
      <c r="K248" s="7">
        <v>3</v>
      </c>
      <c r="L248" s="7">
        <v>3</v>
      </c>
      <c r="M248" s="7">
        <v>1</v>
      </c>
      <c r="N248" s="7">
        <v>148999</v>
      </c>
      <c r="O248" s="7">
        <v>1</v>
      </c>
      <c r="P248" s="7">
        <v>13</v>
      </c>
      <c r="Q248" s="7" t="s">
        <v>772</v>
      </c>
      <c r="R248" s="7" t="s">
        <v>38</v>
      </c>
      <c r="S248" s="7">
        <v>1915</v>
      </c>
      <c r="T248" s="8">
        <v>23380</v>
      </c>
      <c r="U248" s="7">
        <f t="shared" ca="1" si="13"/>
        <v>60</v>
      </c>
      <c r="V248" s="7" t="s">
        <v>39</v>
      </c>
      <c r="W248" s="7" t="str">
        <f t="shared" ca="1" si="14"/>
        <v>60+</v>
      </c>
      <c r="X248" s="7" t="s">
        <v>81</v>
      </c>
      <c r="Y248" s="7" t="s">
        <v>41</v>
      </c>
      <c r="Z248" s="7" t="s">
        <v>42</v>
      </c>
      <c r="AA248" s="7" t="s">
        <v>107</v>
      </c>
      <c r="AB248" s="7" t="s">
        <v>90</v>
      </c>
      <c r="AC248" s="7" t="s">
        <v>339</v>
      </c>
      <c r="AD248" s="7" t="s">
        <v>71</v>
      </c>
      <c r="AE248" s="7" t="s">
        <v>60</v>
      </c>
      <c r="AF248" s="7" t="s">
        <v>61</v>
      </c>
      <c r="AG248" s="7" t="s">
        <v>235</v>
      </c>
      <c r="AH248" s="7">
        <v>5</v>
      </c>
      <c r="AI248" s="7" t="s">
        <v>110</v>
      </c>
      <c r="AJ248" s="7" t="s">
        <v>64</v>
      </c>
      <c r="AK248" s="7" t="str">
        <f t="shared" si="15"/>
        <v>High</v>
      </c>
      <c r="AL248" s="7" t="s">
        <v>269</v>
      </c>
      <c r="AM248" s="7">
        <v>4</v>
      </c>
      <c r="AN248" s="7">
        <v>6</v>
      </c>
      <c r="AO248" s="7" t="s">
        <v>775</v>
      </c>
      <c r="AP248" s="7">
        <v>0</v>
      </c>
      <c r="AQ248" s="7">
        <v>8</v>
      </c>
    </row>
    <row r="249" spans="2:43" ht="15" x14ac:dyDescent="0.25">
      <c r="B249" s="7" t="str">
        <f t="shared" si="12"/>
        <v>No</v>
      </c>
      <c r="C249" s="9" t="s">
        <v>776</v>
      </c>
      <c r="D249" s="9">
        <v>10126</v>
      </c>
      <c r="E249" s="9">
        <v>1</v>
      </c>
      <c r="F249" s="9" t="str">
        <f>IF(HRDataset_v14[[#This Row],[MarriedID]]=0,"Not married","Married")</f>
        <v>Married</v>
      </c>
      <c r="G249" s="9">
        <v>1</v>
      </c>
      <c r="H249" s="9">
        <v>0</v>
      </c>
      <c r="I249" s="9" t="str">
        <f>IF(HRDataset_v14[[#This Row],[GenderID]]=0,"Female","Male")</f>
        <v>Female</v>
      </c>
      <c r="J249" s="9">
        <v>1</v>
      </c>
      <c r="K249" s="9">
        <v>4</v>
      </c>
      <c r="L249" s="9">
        <v>3</v>
      </c>
      <c r="M249" s="9">
        <v>0</v>
      </c>
      <c r="N249" s="9">
        <v>86214</v>
      </c>
      <c r="O249" s="9">
        <v>0</v>
      </c>
      <c r="P249" s="9">
        <v>24</v>
      </c>
      <c r="Q249" s="9" t="s">
        <v>94</v>
      </c>
      <c r="R249" s="9" t="s">
        <v>38</v>
      </c>
      <c r="S249" s="9">
        <v>2132</v>
      </c>
      <c r="T249" s="10">
        <v>31617</v>
      </c>
      <c r="U249" s="7">
        <f t="shared" ca="1" si="13"/>
        <v>38</v>
      </c>
      <c r="V249" s="9" t="s">
        <v>69</v>
      </c>
      <c r="W249" s="7" t="str">
        <f t="shared" ca="1" si="14"/>
        <v>30-39</v>
      </c>
      <c r="X249" s="9" t="s">
        <v>56</v>
      </c>
      <c r="Y249" s="9" t="s">
        <v>41</v>
      </c>
      <c r="Z249" s="9" t="s">
        <v>42</v>
      </c>
      <c r="AA249" s="9" t="s">
        <v>43</v>
      </c>
      <c r="AB249" s="9" t="s">
        <v>531</v>
      </c>
      <c r="AC249" s="9" t="s">
        <v>45</v>
      </c>
      <c r="AD249" s="9" t="s">
        <v>46</v>
      </c>
      <c r="AE249" s="9" t="s">
        <v>47</v>
      </c>
      <c r="AF249" s="9" t="s">
        <v>96</v>
      </c>
      <c r="AG249" s="9" t="s">
        <v>97</v>
      </c>
      <c r="AH249" s="9">
        <v>10</v>
      </c>
      <c r="AI249" s="9" t="s">
        <v>63</v>
      </c>
      <c r="AJ249" s="9" t="s">
        <v>64</v>
      </c>
      <c r="AK249" s="7" t="str">
        <f t="shared" si="15"/>
        <v>High</v>
      </c>
      <c r="AL249" s="9" t="s">
        <v>124</v>
      </c>
      <c r="AM249" s="9">
        <v>3</v>
      </c>
      <c r="AN249" s="9">
        <v>6</v>
      </c>
      <c r="AO249" s="9" t="s">
        <v>382</v>
      </c>
      <c r="AP249" s="9">
        <v>0</v>
      </c>
      <c r="AQ249" s="9">
        <v>2</v>
      </c>
    </row>
    <row r="250" spans="2:43" ht="15" x14ac:dyDescent="0.25">
      <c r="B250" s="7" t="str">
        <f t="shared" si="12"/>
        <v>No</v>
      </c>
      <c r="C250" s="7" t="s">
        <v>777</v>
      </c>
      <c r="D250" s="7">
        <v>10295</v>
      </c>
      <c r="E250" s="7">
        <v>0</v>
      </c>
      <c r="F250" s="7" t="str">
        <f>IF(HRDataset_v14[[#This Row],[MarriedID]]=0,"Not married","Married")</f>
        <v>Not married</v>
      </c>
      <c r="G250" s="7">
        <v>0</v>
      </c>
      <c r="H250" s="7">
        <v>0</v>
      </c>
      <c r="I250" s="7" t="str">
        <f>IF(HRDataset_v14[[#This Row],[GenderID]]=0,"Female","Male")</f>
        <v>Female</v>
      </c>
      <c r="J250" s="7">
        <v>2</v>
      </c>
      <c r="K250" s="7">
        <v>5</v>
      </c>
      <c r="L250" s="7">
        <v>2</v>
      </c>
      <c r="M250" s="7">
        <v>1</v>
      </c>
      <c r="N250" s="7">
        <v>47750</v>
      </c>
      <c r="O250" s="7">
        <v>0</v>
      </c>
      <c r="P250" s="7">
        <v>19</v>
      </c>
      <c r="Q250" s="7" t="s">
        <v>37</v>
      </c>
      <c r="R250" s="7" t="s">
        <v>38</v>
      </c>
      <c r="S250" s="7">
        <v>1801</v>
      </c>
      <c r="T250" s="8">
        <v>24995</v>
      </c>
      <c r="U250" s="7">
        <f t="shared" ca="1" si="13"/>
        <v>56</v>
      </c>
      <c r="V250" s="7" t="s">
        <v>69</v>
      </c>
      <c r="W250" s="7" t="str">
        <f t="shared" ca="1" si="14"/>
        <v>50-59</v>
      </c>
      <c r="X250" s="7" t="s">
        <v>40</v>
      </c>
      <c r="Y250" s="7" t="s">
        <v>41</v>
      </c>
      <c r="Z250" s="7" t="s">
        <v>42</v>
      </c>
      <c r="AA250" s="7" t="s">
        <v>107</v>
      </c>
      <c r="AB250" s="7" t="s">
        <v>778</v>
      </c>
      <c r="AC250" s="7" t="s">
        <v>45</v>
      </c>
      <c r="AD250" s="7" t="s">
        <v>46</v>
      </c>
      <c r="AE250" s="7" t="s">
        <v>47</v>
      </c>
      <c r="AF250" s="7" t="s">
        <v>48</v>
      </c>
      <c r="AG250" s="7" t="s">
        <v>138</v>
      </c>
      <c r="AH250" s="7">
        <v>18</v>
      </c>
      <c r="AI250" s="7" t="s">
        <v>110</v>
      </c>
      <c r="AJ250" s="7" t="s">
        <v>176</v>
      </c>
      <c r="AK250" s="7" t="str">
        <f t="shared" si="15"/>
        <v>Low</v>
      </c>
      <c r="AL250" s="7" t="s">
        <v>779</v>
      </c>
      <c r="AM250" s="7">
        <v>4</v>
      </c>
      <c r="AN250" s="7">
        <v>0</v>
      </c>
      <c r="AO250" s="7" t="s">
        <v>117</v>
      </c>
      <c r="AP250" s="7">
        <v>5</v>
      </c>
      <c r="AQ250" s="7">
        <v>4</v>
      </c>
    </row>
    <row r="251" spans="2:43" ht="15" x14ac:dyDescent="0.25">
      <c r="B251" s="7" t="str">
        <f t="shared" si="12"/>
        <v>Yes</v>
      </c>
      <c r="C251" s="9" t="s">
        <v>780</v>
      </c>
      <c r="D251" s="9">
        <v>10260</v>
      </c>
      <c r="E251" s="9">
        <v>0</v>
      </c>
      <c r="F251" s="9" t="str">
        <f>IF(HRDataset_v14[[#This Row],[MarriedID]]=0,"Not married","Married")</f>
        <v>Not married</v>
      </c>
      <c r="G251" s="9">
        <v>0</v>
      </c>
      <c r="H251" s="9">
        <v>1</v>
      </c>
      <c r="I251" s="9" t="str">
        <f>IF(HRDataset_v14[[#This Row],[GenderID]]=0,"Female","Male")</f>
        <v>Male</v>
      </c>
      <c r="J251" s="9">
        <v>5</v>
      </c>
      <c r="K251" s="9">
        <v>5</v>
      </c>
      <c r="L251" s="9">
        <v>3</v>
      </c>
      <c r="M251" s="9">
        <v>0</v>
      </c>
      <c r="N251" s="9">
        <v>46428</v>
      </c>
      <c r="O251" s="9">
        <v>1</v>
      </c>
      <c r="P251" s="9">
        <v>19</v>
      </c>
      <c r="Q251" s="9" t="s">
        <v>37</v>
      </c>
      <c r="R251" s="9" t="s">
        <v>38</v>
      </c>
      <c r="S251" s="9">
        <v>2148</v>
      </c>
      <c r="T251" s="10">
        <v>27384</v>
      </c>
      <c r="U251" s="7">
        <f t="shared" ca="1" si="13"/>
        <v>50</v>
      </c>
      <c r="V251" s="9" t="s">
        <v>39</v>
      </c>
      <c r="W251" s="7" t="str">
        <f t="shared" ca="1" si="14"/>
        <v>50-59</v>
      </c>
      <c r="X251" s="9" t="s">
        <v>40</v>
      </c>
      <c r="Y251" s="9" t="s">
        <v>41</v>
      </c>
      <c r="Z251" s="9" t="s">
        <v>42</v>
      </c>
      <c r="AA251" s="9" t="s">
        <v>43</v>
      </c>
      <c r="AB251" s="9" t="s">
        <v>300</v>
      </c>
      <c r="AC251" s="9" t="s">
        <v>781</v>
      </c>
      <c r="AD251" s="9" t="s">
        <v>268</v>
      </c>
      <c r="AE251" s="9" t="s">
        <v>60</v>
      </c>
      <c r="AF251" s="9" t="s">
        <v>48</v>
      </c>
      <c r="AG251" s="9" t="s">
        <v>49</v>
      </c>
      <c r="AH251" s="9">
        <v>22</v>
      </c>
      <c r="AI251" s="9" t="s">
        <v>86</v>
      </c>
      <c r="AJ251" s="9" t="s">
        <v>64</v>
      </c>
      <c r="AK251" s="7" t="str">
        <f t="shared" si="15"/>
        <v>High</v>
      </c>
      <c r="AL251" s="9" t="s">
        <v>52</v>
      </c>
      <c r="AM251" s="9">
        <v>5</v>
      </c>
      <c r="AN251" s="9">
        <v>0</v>
      </c>
      <c r="AO251" s="9" t="s">
        <v>782</v>
      </c>
      <c r="AP251" s="9">
        <v>0</v>
      </c>
      <c r="AQ251" s="9">
        <v>7</v>
      </c>
    </row>
    <row r="252" spans="2:43" ht="15" x14ac:dyDescent="0.25">
      <c r="B252" s="7" t="str">
        <f t="shared" si="12"/>
        <v>No</v>
      </c>
      <c r="C252" s="7" t="s">
        <v>783</v>
      </c>
      <c r="D252" s="7">
        <v>10233</v>
      </c>
      <c r="E252" s="7">
        <v>1</v>
      </c>
      <c r="F252" s="7" t="str">
        <f>IF(HRDataset_v14[[#This Row],[MarriedID]]=0,"Not married","Married")</f>
        <v>Married</v>
      </c>
      <c r="G252" s="7">
        <v>1</v>
      </c>
      <c r="H252" s="7">
        <v>1</v>
      </c>
      <c r="I252" s="7" t="str">
        <f>IF(HRDataset_v14[[#This Row],[GenderID]]=0,"Female","Male")</f>
        <v>Male</v>
      </c>
      <c r="J252" s="7">
        <v>1</v>
      </c>
      <c r="K252" s="7">
        <v>5</v>
      </c>
      <c r="L252" s="7">
        <v>3</v>
      </c>
      <c r="M252" s="7">
        <v>0</v>
      </c>
      <c r="N252" s="7">
        <v>57975</v>
      </c>
      <c r="O252" s="7">
        <v>0</v>
      </c>
      <c r="P252" s="7">
        <v>20</v>
      </c>
      <c r="Q252" s="7" t="s">
        <v>68</v>
      </c>
      <c r="R252" s="7" t="s">
        <v>38</v>
      </c>
      <c r="S252" s="7">
        <v>2062</v>
      </c>
      <c r="T252" s="8">
        <v>31528</v>
      </c>
      <c r="U252" s="7">
        <f t="shared" ca="1" si="13"/>
        <v>38</v>
      </c>
      <c r="V252" s="7" t="s">
        <v>39</v>
      </c>
      <c r="W252" s="7" t="str">
        <f t="shared" ca="1" si="14"/>
        <v>30-39</v>
      </c>
      <c r="X252" s="7" t="s">
        <v>56</v>
      </c>
      <c r="Y252" s="7" t="s">
        <v>41</v>
      </c>
      <c r="Z252" s="7" t="s">
        <v>42</v>
      </c>
      <c r="AA252" s="7" t="s">
        <v>43</v>
      </c>
      <c r="AB252" s="7" t="s">
        <v>284</v>
      </c>
      <c r="AC252" s="7" t="s">
        <v>45</v>
      </c>
      <c r="AD252" s="7" t="s">
        <v>46</v>
      </c>
      <c r="AE252" s="7" t="s">
        <v>47</v>
      </c>
      <c r="AF252" s="7" t="s">
        <v>48</v>
      </c>
      <c r="AG252" s="7" t="s">
        <v>138</v>
      </c>
      <c r="AH252" s="7">
        <v>18</v>
      </c>
      <c r="AI252" s="7" t="s">
        <v>175</v>
      </c>
      <c r="AJ252" s="7" t="s">
        <v>64</v>
      </c>
      <c r="AK252" s="7" t="str">
        <f t="shared" si="15"/>
        <v>High</v>
      </c>
      <c r="AL252" s="7" t="s">
        <v>289</v>
      </c>
      <c r="AM252" s="7">
        <v>3</v>
      </c>
      <c r="AN252" s="7">
        <v>0</v>
      </c>
      <c r="AO252" s="7" t="s">
        <v>171</v>
      </c>
      <c r="AP252" s="7">
        <v>0</v>
      </c>
      <c r="AQ252" s="7">
        <v>13</v>
      </c>
    </row>
    <row r="253" spans="2:43" ht="15" x14ac:dyDescent="0.25">
      <c r="B253" s="7" t="str">
        <f t="shared" si="12"/>
        <v>Yes</v>
      </c>
      <c r="C253" s="9" t="s">
        <v>784</v>
      </c>
      <c r="D253" s="9">
        <v>10229</v>
      </c>
      <c r="E253" s="9">
        <v>0</v>
      </c>
      <c r="F253" s="9" t="str">
        <f>IF(HRDataset_v14[[#This Row],[MarriedID]]=0,"Not married","Married")</f>
        <v>Not married</v>
      </c>
      <c r="G253" s="9">
        <v>2</v>
      </c>
      <c r="H253" s="9">
        <v>1</v>
      </c>
      <c r="I253" s="9" t="str">
        <f>IF(HRDataset_v14[[#This Row],[GenderID]]=0,"Female","Male")</f>
        <v>Male</v>
      </c>
      <c r="J253" s="9">
        <v>5</v>
      </c>
      <c r="K253" s="9">
        <v>3</v>
      </c>
      <c r="L253" s="9">
        <v>3</v>
      </c>
      <c r="M253" s="9">
        <v>0</v>
      </c>
      <c r="N253" s="9">
        <v>88527</v>
      </c>
      <c r="O253" s="9">
        <v>1</v>
      </c>
      <c r="P253" s="9">
        <v>9</v>
      </c>
      <c r="Q253" s="9" t="s">
        <v>785</v>
      </c>
      <c r="R253" s="9" t="s">
        <v>38</v>
      </c>
      <c r="S253" s="9">
        <v>2452</v>
      </c>
      <c r="T253" s="10">
        <v>32128</v>
      </c>
      <c r="U253" s="7">
        <f t="shared" ca="1" si="13"/>
        <v>37</v>
      </c>
      <c r="V253" s="9" t="s">
        <v>39</v>
      </c>
      <c r="W253" s="7" t="str">
        <f t="shared" ca="1" si="14"/>
        <v>30-39</v>
      </c>
      <c r="X253" s="9" t="s">
        <v>81</v>
      </c>
      <c r="Y253" s="9" t="s">
        <v>41</v>
      </c>
      <c r="Z253" s="9" t="s">
        <v>42</v>
      </c>
      <c r="AA253" s="9" t="s">
        <v>107</v>
      </c>
      <c r="AB253" s="9" t="s">
        <v>115</v>
      </c>
      <c r="AC253" s="9" t="s">
        <v>786</v>
      </c>
      <c r="AD253" s="9" t="s">
        <v>71</v>
      </c>
      <c r="AE253" s="9" t="s">
        <v>60</v>
      </c>
      <c r="AF253" s="9" t="s">
        <v>61</v>
      </c>
      <c r="AG253" s="9" t="s">
        <v>62</v>
      </c>
      <c r="AH253" s="9">
        <v>4</v>
      </c>
      <c r="AI253" s="9" t="s">
        <v>50</v>
      </c>
      <c r="AJ253" s="9" t="s">
        <v>64</v>
      </c>
      <c r="AK253" s="7" t="str">
        <f t="shared" si="15"/>
        <v>High</v>
      </c>
      <c r="AL253" s="9" t="s">
        <v>124</v>
      </c>
      <c r="AM253" s="9">
        <v>3</v>
      </c>
      <c r="AN253" s="9">
        <v>5</v>
      </c>
      <c r="AO253" s="9" t="s">
        <v>787</v>
      </c>
      <c r="AP253" s="9">
        <v>0</v>
      </c>
      <c r="AQ253" s="9">
        <v>2</v>
      </c>
    </row>
    <row r="254" spans="2:43" ht="15" x14ac:dyDescent="0.25">
      <c r="B254" s="7" t="str">
        <f t="shared" si="12"/>
        <v>No</v>
      </c>
      <c r="C254" s="7" t="s">
        <v>788</v>
      </c>
      <c r="D254" s="7">
        <v>10169</v>
      </c>
      <c r="E254" s="7">
        <v>1</v>
      </c>
      <c r="F254" s="7" t="str">
        <f>IF(HRDataset_v14[[#This Row],[MarriedID]]=0,"Not married","Married")</f>
        <v>Married</v>
      </c>
      <c r="G254" s="7">
        <v>1</v>
      </c>
      <c r="H254" s="7">
        <v>0</v>
      </c>
      <c r="I254" s="7" t="str">
        <f>IF(HRDataset_v14[[#This Row],[GenderID]]=0,"Female","Male")</f>
        <v>Female</v>
      </c>
      <c r="J254" s="7">
        <v>1</v>
      </c>
      <c r="K254" s="7">
        <v>5</v>
      </c>
      <c r="L254" s="7">
        <v>3</v>
      </c>
      <c r="M254" s="7">
        <v>0</v>
      </c>
      <c r="N254" s="7">
        <v>56147</v>
      </c>
      <c r="O254" s="7">
        <v>0</v>
      </c>
      <c r="P254" s="7">
        <v>19</v>
      </c>
      <c r="Q254" s="7" t="s">
        <v>37</v>
      </c>
      <c r="R254" s="7" t="s">
        <v>38</v>
      </c>
      <c r="S254" s="7">
        <v>2154</v>
      </c>
      <c r="T254" s="8">
        <v>32334</v>
      </c>
      <c r="U254" s="7">
        <f t="shared" ca="1" si="13"/>
        <v>36</v>
      </c>
      <c r="V254" s="7" t="s">
        <v>69</v>
      </c>
      <c r="W254" s="7" t="str">
        <f t="shared" ca="1" si="14"/>
        <v>30-39</v>
      </c>
      <c r="X254" s="7" t="s">
        <v>56</v>
      </c>
      <c r="Y254" s="7" t="s">
        <v>41</v>
      </c>
      <c r="Z254" s="7" t="s">
        <v>42</v>
      </c>
      <c r="AA254" s="7" t="s">
        <v>107</v>
      </c>
      <c r="AB254" s="7" t="s">
        <v>211</v>
      </c>
      <c r="AC254" s="7" t="s">
        <v>45</v>
      </c>
      <c r="AD254" s="7" t="s">
        <v>46</v>
      </c>
      <c r="AE254" s="7" t="s">
        <v>47</v>
      </c>
      <c r="AF254" s="7" t="s">
        <v>48</v>
      </c>
      <c r="AG254" s="7" t="s">
        <v>77</v>
      </c>
      <c r="AH254" s="7">
        <v>16</v>
      </c>
      <c r="AI254" s="7" t="s">
        <v>50</v>
      </c>
      <c r="AJ254" s="7" t="s">
        <v>64</v>
      </c>
      <c r="AK254" s="7" t="str">
        <f t="shared" si="15"/>
        <v>High</v>
      </c>
      <c r="AL254" s="7" t="s">
        <v>789</v>
      </c>
      <c r="AM254" s="7">
        <v>3</v>
      </c>
      <c r="AN254" s="7">
        <v>0</v>
      </c>
      <c r="AO254" s="7" t="s">
        <v>117</v>
      </c>
      <c r="AP254" s="7">
        <v>0</v>
      </c>
      <c r="AQ254" s="7">
        <v>2</v>
      </c>
    </row>
    <row r="255" spans="2:43" ht="15" x14ac:dyDescent="0.25">
      <c r="B255" s="7" t="str">
        <f t="shared" si="12"/>
        <v>No</v>
      </c>
      <c r="C255" s="9" t="s">
        <v>790</v>
      </c>
      <c r="D255" s="9">
        <v>10071</v>
      </c>
      <c r="E255" s="9">
        <v>0</v>
      </c>
      <c r="F255" s="9" t="str">
        <f>IF(HRDataset_v14[[#This Row],[MarriedID]]=0,"Not married","Married")</f>
        <v>Not married</v>
      </c>
      <c r="G255" s="9">
        <v>0</v>
      </c>
      <c r="H255" s="9">
        <v>0</v>
      </c>
      <c r="I255" s="9" t="str">
        <f>IF(HRDataset_v14[[#This Row],[GenderID]]=0,"Female","Male")</f>
        <v>Female</v>
      </c>
      <c r="J255" s="9">
        <v>3</v>
      </c>
      <c r="K255" s="9">
        <v>5</v>
      </c>
      <c r="L255" s="9">
        <v>3</v>
      </c>
      <c r="M255" s="9">
        <v>0</v>
      </c>
      <c r="N255" s="9">
        <v>50923</v>
      </c>
      <c r="O255" s="9">
        <v>0</v>
      </c>
      <c r="P255" s="9">
        <v>19</v>
      </c>
      <c r="Q255" s="9" t="s">
        <v>37</v>
      </c>
      <c r="R255" s="9" t="s">
        <v>38</v>
      </c>
      <c r="S255" s="9">
        <v>2191</v>
      </c>
      <c r="T255" s="10">
        <v>27463</v>
      </c>
      <c r="U255" s="7">
        <f t="shared" ca="1" si="13"/>
        <v>49</v>
      </c>
      <c r="V255" s="9" t="s">
        <v>69</v>
      </c>
      <c r="W255" s="7" t="str">
        <f t="shared" ca="1" si="14"/>
        <v>40-49</v>
      </c>
      <c r="X255" s="9" t="s">
        <v>40</v>
      </c>
      <c r="Y255" s="9" t="s">
        <v>41</v>
      </c>
      <c r="Z255" s="9" t="s">
        <v>42</v>
      </c>
      <c r="AA255" s="9" t="s">
        <v>165</v>
      </c>
      <c r="AB255" s="9" t="s">
        <v>102</v>
      </c>
      <c r="AC255" s="9" t="s">
        <v>45</v>
      </c>
      <c r="AD255" s="9" t="s">
        <v>46</v>
      </c>
      <c r="AE255" s="9" t="s">
        <v>47</v>
      </c>
      <c r="AF255" s="9" t="s">
        <v>48</v>
      </c>
      <c r="AG255" s="9" t="s">
        <v>85</v>
      </c>
      <c r="AH255" s="9"/>
      <c r="AI255" s="9" t="s">
        <v>86</v>
      </c>
      <c r="AJ255" s="9" t="s">
        <v>64</v>
      </c>
      <c r="AK255" s="7" t="str">
        <f t="shared" si="15"/>
        <v>High</v>
      </c>
      <c r="AL255" s="9" t="s">
        <v>87</v>
      </c>
      <c r="AM255" s="9">
        <v>5</v>
      </c>
      <c r="AN255" s="9">
        <v>0</v>
      </c>
      <c r="AO255" s="9" t="s">
        <v>565</v>
      </c>
      <c r="AP255" s="9">
        <v>0</v>
      </c>
      <c r="AQ255" s="9">
        <v>14</v>
      </c>
    </row>
    <row r="256" spans="2:43" ht="15" x14ac:dyDescent="0.25">
      <c r="B256" s="7" t="str">
        <f t="shared" si="12"/>
        <v>No</v>
      </c>
      <c r="C256" s="7" t="s">
        <v>791</v>
      </c>
      <c r="D256" s="7">
        <v>10179</v>
      </c>
      <c r="E256" s="7">
        <v>1</v>
      </c>
      <c r="F256" s="7" t="str">
        <f>IF(HRDataset_v14[[#This Row],[MarriedID]]=0,"Not married","Married")</f>
        <v>Married</v>
      </c>
      <c r="G256" s="7">
        <v>1</v>
      </c>
      <c r="H256" s="7">
        <v>0</v>
      </c>
      <c r="I256" s="7" t="str">
        <f>IF(HRDataset_v14[[#This Row],[GenderID]]=0,"Female","Male")</f>
        <v>Female</v>
      </c>
      <c r="J256" s="7">
        <v>1</v>
      </c>
      <c r="K256" s="7">
        <v>3</v>
      </c>
      <c r="L256" s="7">
        <v>3</v>
      </c>
      <c r="M256" s="7">
        <v>0</v>
      </c>
      <c r="N256" s="7">
        <v>50750</v>
      </c>
      <c r="O256" s="7">
        <v>0</v>
      </c>
      <c r="P256" s="7">
        <v>15</v>
      </c>
      <c r="Q256" s="7" t="s">
        <v>408</v>
      </c>
      <c r="R256" s="7" t="s">
        <v>38</v>
      </c>
      <c r="S256" s="7">
        <v>1773</v>
      </c>
      <c r="T256" s="8">
        <v>29690</v>
      </c>
      <c r="U256" s="7">
        <f t="shared" ca="1" si="13"/>
        <v>43</v>
      </c>
      <c r="V256" s="7" t="s">
        <v>69</v>
      </c>
      <c r="W256" s="7" t="str">
        <f t="shared" ca="1" si="14"/>
        <v>40-49</v>
      </c>
      <c r="X256" s="7" t="s">
        <v>56</v>
      </c>
      <c r="Y256" s="7" t="s">
        <v>41</v>
      </c>
      <c r="Z256" s="7" t="s">
        <v>42</v>
      </c>
      <c r="AA256" s="7" t="s">
        <v>43</v>
      </c>
      <c r="AB256" s="7" t="s">
        <v>792</v>
      </c>
      <c r="AC256" s="7" t="s">
        <v>45</v>
      </c>
      <c r="AD256" s="7" t="s">
        <v>46</v>
      </c>
      <c r="AE256" s="7" t="s">
        <v>47</v>
      </c>
      <c r="AF256" s="7" t="s">
        <v>61</v>
      </c>
      <c r="AG256" s="7" t="s">
        <v>116</v>
      </c>
      <c r="AH256" s="7">
        <v>7</v>
      </c>
      <c r="AI256" s="7" t="s">
        <v>50</v>
      </c>
      <c r="AJ256" s="7" t="s">
        <v>64</v>
      </c>
      <c r="AK256" s="7" t="str">
        <f t="shared" si="15"/>
        <v>High</v>
      </c>
      <c r="AL256" s="7" t="s">
        <v>793</v>
      </c>
      <c r="AM256" s="7">
        <v>3</v>
      </c>
      <c r="AN256" s="7">
        <v>6</v>
      </c>
      <c r="AO256" s="7" t="s">
        <v>92</v>
      </c>
      <c r="AP256" s="7">
        <v>0</v>
      </c>
      <c r="AQ256" s="7">
        <v>7</v>
      </c>
    </row>
    <row r="257" spans="2:43" ht="15" x14ac:dyDescent="0.25">
      <c r="B257" s="7" t="str">
        <f t="shared" si="12"/>
        <v>No</v>
      </c>
      <c r="C257" s="9" t="s">
        <v>794</v>
      </c>
      <c r="D257" s="9">
        <v>10091</v>
      </c>
      <c r="E257" s="9">
        <v>1</v>
      </c>
      <c r="F257" s="9" t="str">
        <f>IF(HRDataset_v14[[#This Row],[MarriedID]]=0,"Not married","Married")</f>
        <v>Married</v>
      </c>
      <c r="G257" s="9">
        <v>1</v>
      </c>
      <c r="H257" s="9">
        <v>0</v>
      </c>
      <c r="I257" s="9" t="str">
        <f>IF(HRDataset_v14[[#This Row],[GenderID]]=0,"Female","Male")</f>
        <v>Female</v>
      </c>
      <c r="J257" s="9">
        <v>1</v>
      </c>
      <c r="K257" s="9">
        <v>5</v>
      </c>
      <c r="L257" s="9">
        <v>3</v>
      </c>
      <c r="M257" s="9">
        <v>0</v>
      </c>
      <c r="N257" s="9">
        <v>52087</v>
      </c>
      <c r="O257" s="9">
        <v>0</v>
      </c>
      <c r="P257" s="9">
        <v>19</v>
      </c>
      <c r="Q257" s="9" t="s">
        <v>37</v>
      </c>
      <c r="R257" s="9" t="s">
        <v>38</v>
      </c>
      <c r="S257" s="9">
        <v>2149</v>
      </c>
      <c r="T257" s="10">
        <v>31283</v>
      </c>
      <c r="U257" s="7">
        <f t="shared" ca="1" si="13"/>
        <v>39</v>
      </c>
      <c r="V257" s="9" t="s">
        <v>69</v>
      </c>
      <c r="W257" s="7" t="str">
        <f t="shared" ca="1" si="14"/>
        <v>30-39</v>
      </c>
      <c r="X257" s="9" t="s">
        <v>56</v>
      </c>
      <c r="Y257" s="9" t="s">
        <v>41</v>
      </c>
      <c r="Z257" s="9" t="s">
        <v>42</v>
      </c>
      <c r="AA257" s="9" t="s">
        <v>43</v>
      </c>
      <c r="AB257" s="9" t="s">
        <v>170</v>
      </c>
      <c r="AC257" s="9" t="s">
        <v>45</v>
      </c>
      <c r="AD257" s="9" t="s">
        <v>46</v>
      </c>
      <c r="AE257" s="9" t="s">
        <v>47</v>
      </c>
      <c r="AF257" s="9" t="s">
        <v>48</v>
      </c>
      <c r="AG257" s="9" t="s">
        <v>91</v>
      </c>
      <c r="AH257" s="9">
        <v>11</v>
      </c>
      <c r="AI257" s="9" t="s">
        <v>50</v>
      </c>
      <c r="AJ257" s="9" t="s">
        <v>64</v>
      </c>
      <c r="AK257" s="7" t="str">
        <f t="shared" si="15"/>
        <v>High</v>
      </c>
      <c r="AL257" s="9" t="s">
        <v>795</v>
      </c>
      <c r="AM257" s="9">
        <v>4</v>
      </c>
      <c r="AN257" s="9">
        <v>0</v>
      </c>
      <c r="AO257" s="9" t="s">
        <v>472</v>
      </c>
      <c r="AP257" s="9">
        <v>0</v>
      </c>
      <c r="AQ257" s="9">
        <v>15</v>
      </c>
    </row>
    <row r="258" spans="2:43" ht="15" x14ac:dyDescent="0.25">
      <c r="B258" s="7" t="str">
        <f t="shared" si="12"/>
        <v>No</v>
      </c>
      <c r="C258" s="7" t="s">
        <v>796</v>
      </c>
      <c r="D258" s="7">
        <v>10178</v>
      </c>
      <c r="E258" s="7">
        <v>1</v>
      </c>
      <c r="F258" s="7" t="str">
        <f>IF(HRDataset_v14[[#This Row],[MarriedID]]=0,"Not married","Married")</f>
        <v>Married</v>
      </c>
      <c r="G258" s="7">
        <v>1</v>
      </c>
      <c r="H258" s="7">
        <v>1</v>
      </c>
      <c r="I258" s="7" t="str">
        <f>IF(HRDataset_v14[[#This Row],[GenderID]]=0,"Female","Male")</f>
        <v>Male</v>
      </c>
      <c r="J258" s="7">
        <v>1</v>
      </c>
      <c r="K258" s="7">
        <v>3</v>
      </c>
      <c r="L258" s="7">
        <v>3</v>
      </c>
      <c r="M258" s="7">
        <v>0</v>
      </c>
      <c r="N258" s="7">
        <v>87826</v>
      </c>
      <c r="O258" s="7">
        <v>0</v>
      </c>
      <c r="P258" s="7">
        <v>9</v>
      </c>
      <c r="Q258" s="7" t="s">
        <v>132</v>
      </c>
      <c r="R258" s="7" t="s">
        <v>38</v>
      </c>
      <c r="S258" s="7">
        <v>2110</v>
      </c>
      <c r="T258" s="8">
        <v>25607</v>
      </c>
      <c r="U258" s="7">
        <f t="shared" ca="1" si="13"/>
        <v>54</v>
      </c>
      <c r="V258" s="7" t="s">
        <v>39</v>
      </c>
      <c r="W258" s="7" t="str">
        <f t="shared" ca="1" si="14"/>
        <v>50-59</v>
      </c>
      <c r="X258" s="7" t="s">
        <v>56</v>
      </c>
      <c r="Y258" s="7" t="s">
        <v>41</v>
      </c>
      <c r="Z258" s="7" t="s">
        <v>119</v>
      </c>
      <c r="AA258" s="7" t="s">
        <v>43</v>
      </c>
      <c r="AB258" s="7" t="s">
        <v>115</v>
      </c>
      <c r="AC258" s="7" t="s">
        <v>45</v>
      </c>
      <c r="AD258" s="7" t="s">
        <v>46</v>
      </c>
      <c r="AE258" s="7" t="s">
        <v>47</v>
      </c>
      <c r="AF258" s="7" t="s">
        <v>61</v>
      </c>
      <c r="AG258" s="7" t="s">
        <v>62</v>
      </c>
      <c r="AH258" s="7">
        <v>4</v>
      </c>
      <c r="AI258" s="7" t="s">
        <v>104</v>
      </c>
      <c r="AJ258" s="7" t="s">
        <v>64</v>
      </c>
      <c r="AK258" s="7" t="str">
        <f t="shared" si="15"/>
        <v>High</v>
      </c>
      <c r="AL258" s="7" t="s">
        <v>797</v>
      </c>
      <c r="AM258" s="7">
        <v>3</v>
      </c>
      <c r="AN258" s="7">
        <v>7</v>
      </c>
      <c r="AO258" s="7" t="s">
        <v>153</v>
      </c>
      <c r="AP258" s="7">
        <v>0</v>
      </c>
      <c r="AQ258" s="7">
        <v>16</v>
      </c>
    </row>
    <row r="259" spans="2:43" ht="15" x14ac:dyDescent="0.25">
      <c r="B259" s="7" t="str">
        <f t="shared" si="12"/>
        <v>No</v>
      </c>
      <c r="C259" s="9" t="s">
        <v>798</v>
      </c>
      <c r="D259" s="9">
        <v>10039</v>
      </c>
      <c r="E259" s="9">
        <v>0</v>
      </c>
      <c r="F259" s="9" t="str">
        <f>IF(HRDataset_v14[[#This Row],[MarriedID]]=0,"Not married","Married")</f>
        <v>Not married</v>
      </c>
      <c r="G259" s="9">
        <v>0</v>
      </c>
      <c r="H259" s="9">
        <v>0</v>
      </c>
      <c r="I259" s="9" t="str">
        <f>IF(HRDataset_v14[[#This Row],[GenderID]]=0,"Female","Male")</f>
        <v>Female</v>
      </c>
      <c r="J259" s="9">
        <v>1</v>
      </c>
      <c r="K259" s="9">
        <v>1</v>
      </c>
      <c r="L259" s="9">
        <v>3</v>
      </c>
      <c r="M259" s="9">
        <v>0</v>
      </c>
      <c r="N259" s="9">
        <v>51920</v>
      </c>
      <c r="O259" s="9">
        <v>0</v>
      </c>
      <c r="P259" s="9">
        <v>2</v>
      </c>
      <c r="Q259" s="9" t="s">
        <v>514</v>
      </c>
      <c r="R259" s="9" t="s">
        <v>38</v>
      </c>
      <c r="S259" s="9">
        <v>2330</v>
      </c>
      <c r="T259" s="10">
        <v>32282</v>
      </c>
      <c r="U259" s="7">
        <f t="shared" ca="1" si="13"/>
        <v>36</v>
      </c>
      <c r="V259" s="9" t="s">
        <v>69</v>
      </c>
      <c r="W259" s="7" t="str">
        <f t="shared" ca="1" si="14"/>
        <v>30-39</v>
      </c>
      <c r="X259" s="9" t="s">
        <v>40</v>
      </c>
      <c r="Y259" s="9" t="s">
        <v>41</v>
      </c>
      <c r="Z259" s="9" t="s">
        <v>42</v>
      </c>
      <c r="AA259" s="9" t="s">
        <v>43</v>
      </c>
      <c r="AB259" s="9" t="s">
        <v>799</v>
      </c>
      <c r="AC259" s="9" t="s">
        <v>45</v>
      </c>
      <c r="AD259" s="9" t="s">
        <v>46</v>
      </c>
      <c r="AE259" s="9" t="s">
        <v>47</v>
      </c>
      <c r="AF259" s="9" t="s">
        <v>193</v>
      </c>
      <c r="AG259" s="9" t="s">
        <v>194</v>
      </c>
      <c r="AH259" s="9">
        <v>1</v>
      </c>
      <c r="AI259" s="9" t="s">
        <v>353</v>
      </c>
      <c r="AJ259" s="9" t="s">
        <v>64</v>
      </c>
      <c r="AK259" s="7" t="str">
        <f t="shared" si="15"/>
        <v>High</v>
      </c>
      <c r="AL259" s="9" t="s">
        <v>87</v>
      </c>
      <c r="AM259" s="9">
        <v>3</v>
      </c>
      <c r="AN259" s="9">
        <v>5</v>
      </c>
      <c r="AO259" s="9" t="s">
        <v>209</v>
      </c>
      <c r="AP259" s="9">
        <v>0</v>
      </c>
      <c r="AQ259" s="9">
        <v>2</v>
      </c>
    </row>
    <row r="260" spans="2:43" ht="15" x14ac:dyDescent="0.25">
      <c r="B260" s="7" t="str">
        <f t="shared" ref="B260:B314" si="16">IF(AE260 = "Active","No","Yes")</f>
        <v>Yes</v>
      </c>
      <c r="C260" s="7" t="s">
        <v>800</v>
      </c>
      <c r="D260" s="7">
        <v>10095</v>
      </c>
      <c r="E260" s="7">
        <v>0</v>
      </c>
      <c r="F260" s="7" t="str">
        <f>IF(HRDataset_v14[[#This Row],[MarriedID]]=0,"Not married","Married")</f>
        <v>Not married</v>
      </c>
      <c r="G260" s="7">
        <v>0</v>
      </c>
      <c r="H260" s="7">
        <v>0</v>
      </c>
      <c r="I260" s="7" t="str">
        <f>IF(HRDataset_v14[[#This Row],[GenderID]]=0,"Female","Male")</f>
        <v>Female</v>
      </c>
      <c r="J260" s="7">
        <v>5</v>
      </c>
      <c r="K260" s="7">
        <v>5</v>
      </c>
      <c r="L260" s="7">
        <v>3</v>
      </c>
      <c r="M260" s="7">
        <v>0</v>
      </c>
      <c r="N260" s="7">
        <v>63878</v>
      </c>
      <c r="O260" s="7">
        <v>1</v>
      </c>
      <c r="P260" s="7">
        <v>20</v>
      </c>
      <c r="Q260" s="7" t="s">
        <v>68</v>
      </c>
      <c r="R260" s="7" t="s">
        <v>38</v>
      </c>
      <c r="S260" s="7">
        <v>1851</v>
      </c>
      <c r="T260" s="8">
        <v>32106</v>
      </c>
      <c r="U260" s="7">
        <f t="shared" ref="U260:U314" ca="1" si="17">(YEAR(NOW())-YEAR(T260))</f>
        <v>37</v>
      </c>
      <c r="V260" s="7" t="s">
        <v>69</v>
      </c>
      <c r="W260" s="7" t="str">
        <f t="shared" ref="W260:W314" ca="1" si="18">IF(U260&lt;30, "20-29", IF(U260&lt;40,"30-39", IF(U260&lt;50, "40-49",IF(U260&lt;60, "50-59", "60+"))))</f>
        <v>30-39</v>
      </c>
      <c r="X260" s="7" t="s">
        <v>40</v>
      </c>
      <c r="Y260" s="7" t="s">
        <v>41</v>
      </c>
      <c r="Z260" s="7" t="s">
        <v>42</v>
      </c>
      <c r="AA260" s="7" t="s">
        <v>43</v>
      </c>
      <c r="AB260" s="7" t="s">
        <v>801</v>
      </c>
      <c r="AC260" s="7" t="s">
        <v>802</v>
      </c>
      <c r="AD260" s="7" t="s">
        <v>548</v>
      </c>
      <c r="AE260" s="7" t="s">
        <v>60</v>
      </c>
      <c r="AF260" s="7" t="s">
        <v>48</v>
      </c>
      <c r="AG260" s="7" t="s">
        <v>49</v>
      </c>
      <c r="AH260" s="7">
        <v>22</v>
      </c>
      <c r="AI260" s="7" t="s">
        <v>175</v>
      </c>
      <c r="AJ260" s="7" t="s">
        <v>64</v>
      </c>
      <c r="AK260" s="7" t="str">
        <f t="shared" ref="AK260:AK314" si="19">IF(OR(AJ260="Exceeds",AJ260="Fully Meets"),"High","Low")</f>
        <v>High</v>
      </c>
      <c r="AL260" s="7" t="s">
        <v>803</v>
      </c>
      <c r="AM260" s="7">
        <v>4</v>
      </c>
      <c r="AN260" s="7">
        <v>0</v>
      </c>
      <c r="AO260" s="7" t="s">
        <v>804</v>
      </c>
      <c r="AP260" s="7">
        <v>0</v>
      </c>
      <c r="AQ260" s="7">
        <v>20</v>
      </c>
    </row>
    <row r="261" spans="2:43" ht="15" x14ac:dyDescent="0.25">
      <c r="B261" s="7" t="str">
        <f t="shared" si="16"/>
        <v>No</v>
      </c>
      <c r="C261" s="9" t="s">
        <v>805</v>
      </c>
      <c r="D261" s="9">
        <v>10027</v>
      </c>
      <c r="E261" s="9">
        <v>0</v>
      </c>
      <c r="F261" s="9" t="str">
        <f>IF(HRDataset_v14[[#This Row],[MarriedID]]=0,"Not married","Married")</f>
        <v>Not married</v>
      </c>
      <c r="G261" s="9">
        <v>0</v>
      </c>
      <c r="H261" s="9">
        <v>1</v>
      </c>
      <c r="I261" s="9" t="str">
        <f>IF(HRDataset_v14[[#This Row],[GenderID]]=0,"Female","Male")</f>
        <v>Male</v>
      </c>
      <c r="J261" s="9">
        <v>1</v>
      </c>
      <c r="K261" s="9">
        <v>5</v>
      </c>
      <c r="L261" s="9">
        <v>4</v>
      </c>
      <c r="M261" s="9">
        <v>0</v>
      </c>
      <c r="N261" s="9">
        <v>60656</v>
      </c>
      <c r="O261" s="9">
        <v>0</v>
      </c>
      <c r="P261" s="9">
        <v>20</v>
      </c>
      <c r="Q261" s="9" t="s">
        <v>68</v>
      </c>
      <c r="R261" s="9" t="s">
        <v>38</v>
      </c>
      <c r="S261" s="9">
        <v>2045</v>
      </c>
      <c r="T261" s="10">
        <v>23314</v>
      </c>
      <c r="U261" s="7">
        <f t="shared" ca="1" si="17"/>
        <v>61</v>
      </c>
      <c r="V261" s="9" t="s">
        <v>39</v>
      </c>
      <c r="W261" s="7" t="str">
        <f t="shared" ca="1" si="18"/>
        <v>60+</v>
      </c>
      <c r="X261" s="9" t="s">
        <v>40</v>
      </c>
      <c r="Y261" s="9" t="s">
        <v>41</v>
      </c>
      <c r="Z261" s="9" t="s">
        <v>42</v>
      </c>
      <c r="AA261" s="9" t="s">
        <v>43</v>
      </c>
      <c r="AB261" s="9" t="s">
        <v>211</v>
      </c>
      <c r="AC261" s="9" t="s">
        <v>45</v>
      </c>
      <c r="AD261" s="9" t="s">
        <v>46</v>
      </c>
      <c r="AE261" s="9" t="s">
        <v>47</v>
      </c>
      <c r="AF261" s="9" t="s">
        <v>48</v>
      </c>
      <c r="AG261" s="9" t="s">
        <v>77</v>
      </c>
      <c r="AH261" s="9">
        <v>16</v>
      </c>
      <c r="AI261" s="9" t="s">
        <v>63</v>
      </c>
      <c r="AJ261" s="9" t="s">
        <v>51</v>
      </c>
      <c r="AK261" s="7" t="str">
        <f t="shared" si="19"/>
        <v>High</v>
      </c>
      <c r="AL261" s="9" t="s">
        <v>269</v>
      </c>
      <c r="AM261" s="9">
        <v>3</v>
      </c>
      <c r="AN261" s="9">
        <v>0</v>
      </c>
      <c r="AO261" s="9" t="s">
        <v>309</v>
      </c>
      <c r="AP261" s="9">
        <v>0</v>
      </c>
      <c r="AQ261" s="9">
        <v>4</v>
      </c>
    </row>
    <row r="262" spans="2:43" ht="15" x14ac:dyDescent="0.25">
      <c r="B262" s="7" t="str">
        <f t="shared" si="16"/>
        <v>No</v>
      </c>
      <c r="C262" s="7" t="s">
        <v>806</v>
      </c>
      <c r="D262" s="7">
        <v>10291</v>
      </c>
      <c r="E262" s="7">
        <v>0</v>
      </c>
      <c r="F262" s="7" t="str">
        <f>IF(HRDataset_v14[[#This Row],[MarriedID]]=0,"Not married","Married")</f>
        <v>Not married</v>
      </c>
      <c r="G262" s="7">
        <v>2</v>
      </c>
      <c r="H262" s="7">
        <v>1</v>
      </c>
      <c r="I262" s="7" t="str">
        <f>IF(HRDataset_v14[[#This Row],[GenderID]]=0,"Female","Male")</f>
        <v>Male</v>
      </c>
      <c r="J262" s="7">
        <v>1</v>
      </c>
      <c r="K262" s="7">
        <v>6</v>
      </c>
      <c r="L262" s="7">
        <v>2</v>
      </c>
      <c r="M262" s="7">
        <v>1</v>
      </c>
      <c r="N262" s="7">
        <v>72992</v>
      </c>
      <c r="O262" s="7">
        <v>0</v>
      </c>
      <c r="P262" s="7">
        <v>21</v>
      </c>
      <c r="Q262" s="7" t="s">
        <v>313</v>
      </c>
      <c r="R262" s="7" t="s">
        <v>38</v>
      </c>
      <c r="S262" s="7">
        <v>1886</v>
      </c>
      <c r="T262" s="8">
        <v>30910</v>
      </c>
      <c r="U262" s="7">
        <f t="shared" ca="1" si="17"/>
        <v>40</v>
      </c>
      <c r="V262" s="7" t="s">
        <v>39</v>
      </c>
      <c r="W262" s="7" t="str">
        <f t="shared" ca="1" si="18"/>
        <v>40-49</v>
      </c>
      <c r="X262" s="7" t="s">
        <v>81</v>
      </c>
      <c r="Y262" s="7" t="s">
        <v>41</v>
      </c>
      <c r="Z262" s="7" t="s">
        <v>42</v>
      </c>
      <c r="AA262" s="7" t="s">
        <v>107</v>
      </c>
      <c r="AB262" s="7" t="s">
        <v>807</v>
      </c>
      <c r="AC262" s="7" t="s">
        <v>45</v>
      </c>
      <c r="AD262" s="7" t="s">
        <v>46</v>
      </c>
      <c r="AE262" s="7" t="s">
        <v>47</v>
      </c>
      <c r="AF262" s="7" t="s">
        <v>223</v>
      </c>
      <c r="AG262" s="7" t="s">
        <v>315</v>
      </c>
      <c r="AH262" s="7">
        <v>15</v>
      </c>
      <c r="AI262" s="7" t="s">
        <v>110</v>
      </c>
      <c r="AJ262" s="7" t="s">
        <v>176</v>
      </c>
      <c r="AK262" s="7" t="str">
        <f t="shared" si="19"/>
        <v>Low</v>
      </c>
      <c r="AL262" s="7" t="s">
        <v>701</v>
      </c>
      <c r="AM262" s="7">
        <v>4</v>
      </c>
      <c r="AN262" s="7">
        <v>0</v>
      </c>
      <c r="AO262" s="7" t="s">
        <v>439</v>
      </c>
      <c r="AP262" s="7">
        <v>2</v>
      </c>
      <c r="AQ262" s="7">
        <v>16</v>
      </c>
    </row>
    <row r="263" spans="2:43" ht="15" x14ac:dyDescent="0.25">
      <c r="B263" s="7" t="str">
        <f t="shared" si="16"/>
        <v>Yes</v>
      </c>
      <c r="C263" s="9" t="s">
        <v>808</v>
      </c>
      <c r="D263" s="9">
        <v>10153</v>
      </c>
      <c r="E263" s="9">
        <v>1</v>
      </c>
      <c r="F263" s="9" t="str">
        <f>IF(HRDataset_v14[[#This Row],[MarriedID]]=0,"Not married","Married")</f>
        <v>Married</v>
      </c>
      <c r="G263" s="9">
        <v>1</v>
      </c>
      <c r="H263" s="9">
        <v>0</v>
      </c>
      <c r="I263" s="9" t="str">
        <f>IF(HRDataset_v14[[#This Row],[GenderID]]=0,"Female","Male")</f>
        <v>Female</v>
      </c>
      <c r="J263" s="9">
        <v>5</v>
      </c>
      <c r="K263" s="9">
        <v>1</v>
      </c>
      <c r="L263" s="9">
        <v>3</v>
      </c>
      <c r="M263" s="9">
        <v>1</v>
      </c>
      <c r="N263" s="9">
        <v>55000</v>
      </c>
      <c r="O263" s="9">
        <v>1</v>
      </c>
      <c r="P263" s="9">
        <v>2</v>
      </c>
      <c r="Q263" s="9" t="s">
        <v>514</v>
      </c>
      <c r="R263" s="9" t="s">
        <v>38</v>
      </c>
      <c r="S263" s="9">
        <v>1844</v>
      </c>
      <c r="T263" s="10">
        <v>31942</v>
      </c>
      <c r="U263" s="7">
        <f t="shared" ca="1" si="17"/>
        <v>37</v>
      </c>
      <c r="V263" s="9" t="s">
        <v>69</v>
      </c>
      <c r="W263" s="7" t="str">
        <f t="shared" ca="1" si="18"/>
        <v>30-39</v>
      </c>
      <c r="X263" s="9" t="s">
        <v>56</v>
      </c>
      <c r="Y263" s="9" t="s">
        <v>41</v>
      </c>
      <c r="Z263" s="9" t="s">
        <v>42</v>
      </c>
      <c r="AA263" s="9" t="s">
        <v>107</v>
      </c>
      <c r="AB263" s="9" t="s">
        <v>285</v>
      </c>
      <c r="AC263" s="9" t="s">
        <v>809</v>
      </c>
      <c r="AD263" s="9" t="s">
        <v>59</v>
      </c>
      <c r="AE263" s="9" t="s">
        <v>60</v>
      </c>
      <c r="AF263" s="9" t="s">
        <v>193</v>
      </c>
      <c r="AG263" s="9" t="s">
        <v>194</v>
      </c>
      <c r="AH263" s="9">
        <v>1</v>
      </c>
      <c r="AI263" s="9" t="s">
        <v>110</v>
      </c>
      <c r="AJ263" s="9" t="s">
        <v>64</v>
      </c>
      <c r="AK263" s="7" t="str">
        <f t="shared" si="19"/>
        <v>High</v>
      </c>
      <c r="AL263" s="9" t="s">
        <v>259</v>
      </c>
      <c r="AM263" s="9">
        <v>4</v>
      </c>
      <c r="AN263" s="9">
        <v>4</v>
      </c>
      <c r="AO263" s="9" t="s">
        <v>810</v>
      </c>
      <c r="AP263" s="9">
        <v>0</v>
      </c>
      <c r="AQ263" s="9">
        <v>17</v>
      </c>
    </row>
    <row r="264" spans="2:43" ht="15" x14ac:dyDescent="0.25">
      <c r="B264" s="7" t="str">
        <f t="shared" si="16"/>
        <v>No</v>
      </c>
      <c r="C264" s="7" t="s">
        <v>811</v>
      </c>
      <c r="D264" s="7">
        <v>10157</v>
      </c>
      <c r="E264" s="7">
        <v>0</v>
      </c>
      <c r="F264" s="7" t="str">
        <f>IF(HRDataset_v14[[#This Row],[MarriedID]]=0,"Not married","Married")</f>
        <v>Not married</v>
      </c>
      <c r="G264" s="7">
        <v>0</v>
      </c>
      <c r="H264" s="7">
        <v>0</v>
      </c>
      <c r="I264" s="7" t="str">
        <f>IF(HRDataset_v14[[#This Row],[GenderID]]=0,"Female","Male")</f>
        <v>Female</v>
      </c>
      <c r="J264" s="7">
        <v>1</v>
      </c>
      <c r="K264" s="7">
        <v>5</v>
      </c>
      <c r="L264" s="7">
        <v>3</v>
      </c>
      <c r="M264" s="7">
        <v>0</v>
      </c>
      <c r="N264" s="7">
        <v>58939</v>
      </c>
      <c r="O264" s="7">
        <v>0</v>
      </c>
      <c r="P264" s="7">
        <v>19</v>
      </c>
      <c r="Q264" s="7" t="s">
        <v>37</v>
      </c>
      <c r="R264" s="7" t="s">
        <v>38</v>
      </c>
      <c r="S264" s="7">
        <v>2130</v>
      </c>
      <c r="T264" s="8">
        <v>23775</v>
      </c>
      <c r="U264" s="7">
        <f t="shared" ca="1" si="17"/>
        <v>59</v>
      </c>
      <c r="V264" s="7" t="s">
        <v>69</v>
      </c>
      <c r="W264" s="7" t="str">
        <f t="shared" ca="1" si="18"/>
        <v>50-59</v>
      </c>
      <c r="X264" s="7" t="s">
        <v>40</v>
      </c>
      <c r="Y264" s="7" t="s">
        <v>41</v>
      </c>
      <c r="Z264" s="7" t="s">
        <v>42</v>
      </c>
      <c r="AA264" s="7" t="s">
        <v>43</v>
      </c>
      <c r="AB264" s="7" t="s">
        <v>216</v>
      </c>
      <c r="AC264" s="7" t="s">
        <v>45</v>
      </c>
      <c r="AD264" s="7" t="s">
        <v>46</v>
      </c>
      <c r="AE264" s="7" t="s">
        <v>47</v>
      </c>
      <c r="AF264" s="7" t="s">
        <v>48</v>
      </c>
      <c r="AG264" s="7" t="s">
        <v>103</v>
      </c>
      <c r="AH264" s="7">
        <v>19</v>
      </c>
      <c r="AI264" s="7" t="s">
        <v>104</v>
      </c>
      <c r="AJ264" s="7" t="s">
        <v>64</v>
      </c>
      <c r="AK264" s="7" t="str">
        <f t="shared" si="19"/>
        <v>High</v>
      </c>
      <c r="AL264" s="7" t="s">
        <v>438</v>
      </c>
      <c r="AM264" s="7">
        <v>3</v>
      </c>
      <c r="AN264" s="7">
        <v>0</v>
      </c>
      <c r="AO264" s="7" t="s">
        <v>317</v>
      </c>
      <c r="AP264" s="7">
        <v>0</v>
      </c>
      <c r="AQ264" s="7">
        <v>16</v>
      </c>
    </row>
    <row r="265" spans="2:43" ht="15" x14ac:dyDescent="0.25">
      <c r="B265" s="7" t="str">
        <f t="shared" si="16"/>
        <v>No</v>
      </c>
      <c r="C265" s="9" t="s">
        <v>812</v>
      </c>
      <c r="D265" s="9">
        <v>10119</v>
      </c>
      <c r="E265" s="9">
        <v>1</v>
      </c>
      <c r="F265" s="9" t="str">
        <f>IF(HRDataset_v14[[#This Row],[MarriedID]]=0,"Not married","Married")</f>
        <v>Married</v>
      </c>
      <c r="G265" s="9">
        <v>1</v>
      </c>
      <c r="H265" s="9">
        <v>0</v>
      </c>
      <c r="I265" s="9" t="str">
        <f>IF(HRDataset_v14[[#This Row],[GenderID]]=0,"Female","Male")</f>
        <v>Female</v>
      </c>
      <c r="J265" s="9">
        <v>1</v>
      </c>
      <c r="K265" s="9">
        <v>3</v>
      </c>
      <c r="L265" s="9">
        <v>3</v>
      </c>
      <c r="M265" s="9">
        <v>0</v>
      </c>
      <c r="N265" s="9">
        <v>66593</v>
      </c>
      <c r="O265" s="9">
        <v>0</v>
      </c>
      <c r="P265" s="9">
        <v>14</v>
      </c>
      <c r="Q265" s="9" t="s">
        <v>114</v>
      </c>
      <c r="R265" s="9" t="s">
        <v>38</v>
      </c>
      <c r="S265" s="9">
        <v>2360</v>
      </c>
      <c r="T265" s="10">
        <v>26735</v>
      </c>
      <c r="U265" s="7">
        <f t="shared" ca="1" si="17"/>
        <v>51</v>
      </c>
      <c r="V265" s="9" t="s">
        <v>69</v>
      </c>
      <c r="W265" s="7" t="str">
        <f t="shared" ca="1" si="18"/>
        <v>50-59</v>
      </c>
      <c r="X265" s="9" t="s">
        <v>56</v>
      </c>
      <c r="Y265" s="9" t="s">
        <v>41</v>
      </c>
      <c r="Z265" s="9" t="s">
        <v>42</v>
      </c>
      <c r="AA265" s="9" t="s">
        <v>107</v>
      </c>
      <c r="AB265" s="9" t="s">
        <v>813</v>
      </c>
      <c r="AC265" s="9" t="s">
        <v>45</v>
      </c>
      <c r="AD265" s="9" t="s">
        <v>46</v>
      </c>
      <c r="AE265" s="9" t="s">
        <v>47</v>
      </c>
      <c r="AF265" s="9" t="s">
        <v>61</v>
      </c>
      <c r="AG265" s="9" t="s">
        <v>277</v>
      </c>
      <c r="AH265" s="9">
        <v>6</v>
      </c>
      <c r="AI265" s="9" t="s">
        <v>50</v>
      </c>
      <c r="AJ265" s="9" t="s">
        <v>64</v>
      </c>
      <c r="AK265" s="7" t="str">
        <f t="shared" si="19"/>
        <v>High</v>
      </c>
      <c r="AL265" s="9" t="s">
        <v>269</v>
      </c>
      <c r="AM265" s="9">
        <v>3</v>
      </c>
      <c r="AN265" s="9">
        <v>5</v>
      </c>
      <c r="AO265" s="9" t="s">
        <v>429</v>
      </c>
      <c r="AP265" s="9">
        <v>0</v>
      </c>
      <c r="AQ265" s="9">
        <v>19</v>
      </c>
    </row>
    <row r="266" spans="2:43" ht="15" x14ac:dyDescent="0.25">
      <c r="B266" s="7" t="str">
        <f t="shared" si="16"/>
        <v>No</v>
      </c>
      <c r="C266" s="7" t="s">
        <v>814</v>
      </c>
      <c r="D266" s="7">
        <v>10180</v>
      </c>
      <c r="E266" s="7">
        <v>1</v>
      </c>
      <c r="F266" s="7" t="str">
        <f>IF(HRDataset_v14[[#This Row],[MarriedID]]=0,"Not married","Married")</f>
        <v>Married</v>
      </c>
      <c r="G266" s="7">
        <v>1</v>
      </c>
      <c r="H266" s="7">
        <v>1</v>
      </c>
      <c r="I266" s="7" t="str">
        <f>IF(HRDataset_v14[[#This Row],[GenderID]]=0,"Female","Male")</f>
        <v>Male</v>
      </c>
      <c r="J266" s="7">
        <v>2</v>
      </c>
      <c r="K266" s="7">
        <v>3</v>
      </c>
      <c r="L266" s="7">
        <v>3</v>
      </c>
      <c r="M266" s="7">
        <v>0</v>
      </c>
      <c r="N266" s="7">
        <v>87565</v>
      </c>
      <c r="O266" s="7">
        <v>0</v>
      </c>
      <c r="P266" s="7">
        <v>28</v>
      </c>
      <c r="Q266" s="7" t="s">
        <v>311</v>
      </c>
      <c r="R266" s="7" t="s">
        <v>38</v>
      </c>
      <c r="S266" s="7">
        <v>1545</v>
      </c>
      <c r="T266" s="8">
        <v>30356</v>
      </c>
      <c r="U266" s="7">
        <f t="shared" ca="1" si="17"/>
        <v>41</v>
      </c>
      <c r="V266" s="7" t="s">
        <v>39</v>
      </c>
      <c r="W266" s="7" t="str">
        <f t="shared" ca="1" si="18"/>
        <v>40-49</v>
      </c>
      <c r="X266" s="7" t="s">
        <v>56</v>
      </c>
      <c r="Y266" s="7" t="s">
        <v>41</v>
      </c>
      <c r="Z266" s="7" t="s">
        <v>42</v>
      </c>
      <c r="AA266" s="7" t="s">
        <v>165</v>
      </c>
      <c r="AB266" s="7" t="s">
        <v>246</v>
      </c>
      <c r="AC266" s="7" t="s">
        <v>45</v>
      </c>
      <c r="AD266" s="7" t="s">
        <v>46</v>
      </c>
      <c r="AE266" s="7" t="s">
        <v>47</v>
      </c>
      <c r="AF266" s="7" t="s">
        <v>61</v>
      </c>
      <c r="AG266" s="7" t="s">
        <v>116</v>
      </c>
      <c r="AH266" s="7">
        <v>7</v>
      </c>
      <c r="AI266" s="7" t="s">
        <v>50</v>
      </c>
      <c r="AJ266" s="7" t="s">
        <v>64</v>
      </c>
      <c r="AK266" s="7" t="str">
        <f t="shared" si="19"/>
        <v>High</v>
      </c>
      <c r="AL266" s="7" t="s">
        <v>815</v>
      </c>
      <c r="AM266" s="7">
        <v>4</v>
      </c>
      <c r="AN266" s="7">
        <v>5</v>
      </c>
      <c r="AO266" s="7" t="s">
        <v>153</v>
      </c>
      <c r="AP266" s="7">
        <v>0</v>
      </c>
      <c r="AQ266" s="7">
        <v>13</v>
      </c>
    </row>
    <row r="267" spans="2:43" ht="15" x14ac:dyDescent="0.25">
      <c r="B267" s="7" t="str">
        <f t="shared" si="16"/>
        <v>No</v>
      </c>
      <c r="C267" s="9" t="s">
        <v>816</v>
      </c>
      <c r="D267" s="9">
        <v>10302</v>
      </c>
      <c r="E267" s="9">
        <v>1</v>
      </c>
      <c r="F267" s="9" t="str">
        <f>IF(HRDataset_v14[[#This Row],[MarriedID]]=0,"Not married","Married")</f>
        <v>Married</v>
      </c>
      <c r="G267" s="9">
        <v>1</v>
      </c>
      <c r="H267" s="9">
        <v>0</v>
      </c>
      <c r="I267" s="9" t="str">
        <f>IF(HRDataset_v14[[#This Row],[GenderID]]=0,"Female","Male")</f>
        <v>Female</v>
      </c>
      <c r="J267" s="9">
        <v>1</v>
      </c>
      <c r="K267" s="9">
        <v>5</v>
      </c>
      <c r="L267" s="9">
        <v>1</v>
      </c>
      <c r="M267" s="9">
        <v>0</v>
      </c>
      <c r="N267" s="9">
        <v>64021</v>
      </c>
      <c r="O267" s="9">
        <v>0</v>
      </c>
      <c r="P267" s="9">
        <v>19</v>
      </c>
      <c r="Q267" s="9" t="s">
        <v>37</v>
      </c>
      <c r="R267" s="9" t="s">
        <v>38</v>
      </c>
      <c r="S267" s="9">
        <v>2093</v>
      </c>
      <c r="T267" s="10">
        <v>25039</v>
      </c>
      <c r="U267" s="7">
        <f t="shared" ca="1" si="17"/>
        <v>56</v>
      </c>
      <c r="V267" s="9" t="s">
        <v>69</v>
      </c>
      <c r="W267" s="7" t="str">
        <f t="shared" ca="1" si="18"/>
        <v>50-59</v>
      </c>
      <c r="X267" s="9" t="s">
        <v>56</v>
      </c>
      <c r="Y267" s="9" t="s">
        <v>41</v>
      </c>
      <c r="Z267" s="9" t="s">
        <v>42</v>
      </c>
      <c r="AA267" s="9" t="s">
        <v>43</v>
      </c>
      <c r="AB267" s="9" t="s">
        <v>137</v>
      </c>
      <c r="AC267" s="9" t="s">
        <v>45</v>
      </c>
      <c r="AD267" s="9" t="s">
        <v>46</v>
      </c>
      <c r="AE267" s="9" t="s">
        <v>47</v>
      </c>
      <c r="AF267" s="9" t="s">
        <v>48</v>
      </c>
      <c r="AG267" s="9" t="s">
        <v>109</v>
      </c>
      <c r="AH267" s="9">
        <v>12</v>
      </c>
      <c r="AI267" s="9" t="s">
        <v>63</v>
      </c>
      <c r="AJ267" s="9" t="s">
        <v>336</v>
      </c>
      <c r="AK267" s="7" t="str">
        <f t="shared" si="19"/>
        <v>Low</v>
      </c>
      <c r="AL267" s="9" t="s">
        <v>701</v>
      </c>
      <c r="AM267" s="9">
        <v>2</v>
      </c>
      <c r="AN267" s="9">
        <v>1</v>
      </c>
      <c r="AO267" s="9" t="s">
        <v>105</v>
      </c>
      <c r="AP267" s="9">
        <v>6</v>
      </c>
      <c r="AQ267" s="9">
        <v>20</v>
      </c>
    </row>
    <row r="268" spans="2:43" ht="15" x14ac:dyDescent="0.25">
      <c r="B268" s="7" t="str">
        <f t="shared" si="16"/>
        <v>No</v>
      </c>
      <c r="C268" s="7" t="s">
        <v>817</v>
      </c>
      <c r="D268" s="7">
        <v>10090</v>
      </c>
      <c r="E268" s="7">
        <v>1</v>
      </c>
      <c r="F268" s="7" t="str">
        <f>IF(HRDataset_v14[[#This Row],[MarriedID]]=0,"Not married","Married")</f>
        <v>Married</v>
      </c>
      <c r="G268" s="7">
        <v>1</v>
      </c>
      <c r="H268" s="7">
        <v>0</v>
      </c>
      <c r="I268" s="7" t="str">
        <f>IF(HRDataset_v14[[#This Row],[GenderID]]=0,"Female","Male")</f>
        <v>Female</v>
      </c>
      <c r="J268" s="7">
        <v>1</v>
      </c>
      <c r="K268" s="7">
        <v>5</v>
      </c>
      <c r="L268" s="7">
        <v>3</v>
      </c>
      <c r="M268" s="7">
        <v>0</v>
      </c>
      <c r="N268" s="7">
        <v>65714</v>
      </c>
      <c r="O268" s="7">
        <v>0</v>
      </c>
      <c r="P268" s="7">
        <v>18</v>
      </c>
      <c r="Q268" s="7" t="s">
        <v>196</v>
      </c>
      <c r="R268" s="7" t="s">
        <v>38</v>
      </c>
      <c r="S268" s="7">
        <v>2451</v>
      </c>
      <c r="T268" s="8">
        <v>27667</v>
      </c>
      <c r="U268" s="7">
        <f t="shared" ca="1" si="17"/>
        <v>49</v>
      </c>
      <c r="V268" s="7" t="s">
        <v>69</v>
      </c>
      <c r="W268" s="7" t="str">
        <f t="shared" ca="1" si="18"/>
        <v>40-49</v>
      </c>
      <c r="X268" s="7" t="s">
        <v>56</v>
      </c>
      <c r="Y268" s="7" t="s">
        <v>41</v>
      </c>
      <c r="Z268" s="7" t="s">
        <v>42</v>
      </c>
      <c r="AA268" s="7" t="s">
        <v>43</v>
      </c>
      <c r="AB268" s="7" t="s">
        <v>818</v>
      </c>
      <c r="AC268" s="7" t="s">
        <v>45</v>
      </c>
      <c r="AD268" s="7" t="s">
        <v>46</v>
      </c>
      <c r="AE268" s="7" t="s">
        <v>47</v>
      </c>
      <c r="AF268" s="7" t="s">
        <v>48</v>
      </c>
      <c r="AG268" s="7" t="s">
        <v>199</v>
      </c>
      <c r="AH268" s="7">
        <v>2</v>
      </c>
      <c r="AI268" s="7" t="s">
        <v>50</v>
      </c>
      <c r="AJ268" s="7" t="s">
        <v>64</v>
      </c>
      <c r="AK268" s="7" t="str">
        <f t="shared" si="19"/>
        <v>High</v>
      </c>
      <c r="AL268" s="7" t="s">
        <v>557</v>
      </c>
      <c r="AM268" s="7">
        <v>5</v>
      </c>
      <c r="AN268" s="7">
        <v>0</v>
      </c>
      <c r="AO268" s="7" t="s">
        <v>139</v>
      </c>
      <c r="AP268" s="7">
        <v>0</v>
      </c>
      <c r="AQ268" s="7">
        <v>15</v>
      </c>
    </row>
    <row r="269" spans="2:43" ht="15" x14ac:dyDescent="0.25">
      <c r="B269" s="7" t="str">
        <f t="shared" si="16"/>
        <v>Yes</v>
      </c>
      <c r="C269" s="9" t="s">
        <v>819</v>
      </c>
      <c r="D269" s="9">
        <v>10030</v>
      </c>
      <c r="E269" s="9">
        <v>0</v>
      </c>
      <c r="F269" s="9" t="str">
        <f>IF(HRDataset_v14[[#This Row],[MarriedID]]=0,"Not married","Married")</f>
        <v>Not married</v>
      </c>
      <c r="G269" s="9">
        <v>2</v>
      </c>
      <c r="H269" s="9">
        <v>0</v>
      </c>
      <c r="I269" s="9" t="str">
        <f>IF(HRDataset_v14[[#This Row],[GenderID]]=0,"Female","Male")</f>
        <v>Female</v>
      </c>
      <c r="J269" s="9">
        <v>5</v>
      </c>
      <c r="K269" s="9">
        <v>5</v>
      </c>
      <c r="L269" s="9">
        <v>4</v>
      </c>
      <c r="M269" s="9">
        <v>0</v>
      </c>
      <c r="N269" s="9">
        <v>62425</v>
      </c>
      <c r="O269" s="9">
        <v>1</v>
      </c>
      <c r="P269" s="9">
        <v>19</v>
      </c>
      <c r="Q269" s="9" t="s">
        <v>37</v>
      </c>
      <c r="R269" s="9" t="s">
        <v>38</v>
      </c>
      <c r="S269" s="9">
        <v>2359</v>
      </c>
      <c r="T269" s="10">
        <v>26749</v>
      </c>
      <c r="U269" s="7">
        <f t="shared" ca="1" si="17"/>
        <v>51</v>
      </c>
      <c r="V269" s="9" t="s">
        <v>69</v>
      </c>
      <c r="W269" s="7" t="str">
        <f t="shared" ca="1" si="18"/>
        <v>50-59</v>
      </c>
      <c r="X269" s="9" t="s">
        <v>81</v>
      </c>
      <c r="Y269" s="9" t="s">
        <v>41</v>
      </c>
      <c r="Z269" s="9" t="s">
        <v>42</v>
      </c>
      <c r="AA269" s="9" t="s">
        <v>43</v>
      </c>
      <c r="AB269" s="9" t="s">
        <v>652</v>
      </c>
      <c r="AC269" s="9" t="s">
        <v>820</v>
      </c>
      <c r="AD269" s="9" t="s">
        <v>129</v>
      </c>
      <c r="AE269" s="9" t="s">
        <v>60</v>
      </c>
      <c r="AF269" s="9" t="s">
        <v>48</v>
      </c>
      <c r="AG269" s="9" t="s">
        <v>123</v>
      </c>
      <c r="AH269" s="9">
        <v>14</v>
      </c>
      <c r="AI269" s="9" t="s">
        <v>50</v>
      </c>
      <c r="AJ269" s="9" t="s">
        <v>51</v>
      </c>
      <c r="AK269" s="7" t="str">
        <f t="shared" si="19"/>
        <v>High</v>
      </c>
      <c r="AL269" s="9" t="s">
        <v>289</v>
      </c>
      <c r="AM269" s="9">
        <v>4</v>
      </c>
      <c r="AN269" s="9">
        <v>0</v>
      </c>
      <c r="AO269" s="9" t="s">
        <v>821</v>
      </c>
      <c r="AP269" s="9">
        <v>0</v>
      </c>
      <c r="AQ269" s="9">
        <v>16</v>
      </c>
    </row>
    <row r="270" spans="2:43" ht="15" x14ac:dyDescent="0.25">
      <c r="B270" s="7" t="str">
        <f t="shared" si="16"/>
        <v>No</v>
      </c>
      <c r="C270" s="7" t="s">
        <v>822</v>
      </c>
      <c r="D270" s="7">
        <v>10278</v>
      </c>
      <c r="E270" s="7">
        <v>0</v>
      </c>
      <c r="F270" s="7" t="str">
        <f>IF(HRDataset_v14[[#This Row],[MarriedID]]=0,"Not married","Married")</f>
        <v>Not married</v>
      </c>
      <c r="G270" s="7">
        <v>2</v>
      </c>
      <c r="H270" s="7">
        <v>0</v>
      </c>
      <c r="I270" s="7" t="str">
        <f>IF(HRDataset_v14[[#This Row],[GenderID]]=0,"Female","Male")</f>
        <v>Female</v>
      </c>
      <c r="J270" s="7">
        <v>1</v>
      </c>
      <c r="K270" s="7">
        <v>5</v>
      </c>
      <c r="L270" s="7">
        <v>3</v>
      </c>
      <c r="M270" s="7">
        <v>0</v>
      </c>
      <c r="N270" s="7">
        <v>47961</v>
      </c>
      <c r="O270" s="7">
        <v>0</v>
      </c>
      <c r="P270" s="7">
        <v>19</v>
      </c>
      <c r="Q270" s="7" t="s">
        <v>37</v>
      </c>
      <c r="R270" s="7" t="s">
        <v>38</v>
      </c>
      <c r="S270" s="7">
        <v>2050</v>
      </c>
      <c r="T270" s="8">
        <v>30188</v>
      </c>
      <c r="U270" s="7">
        <f t="shared" ca="1" si="17"/>
        <v>42</v>
      </c>
      <c r="V270" s="7" t="s">
        <v>69</v>
      </c>
      <c r="W270" s="7" t="str">
        <f t="shared" ca="1" si="18"/>
        <v>40-49</v>
      </c>
      <c r="X270" s="7" t="s">
        <v>81</v>
      </c>
      <c r="Y270" s="7" t="s">
        <v>41</v>
      </c>
      <c r="Z270" s="7" t="s">
        <v>42</v>
      </c>
      <c r="AA270" s="7" t="s">
        <v>136</v>
      </c>
      <c r="AB270" s="7" t="s">
        <v>120</v>
      </c>
      <c r="AC270" s="7" t="s">
        <v>45</v>
      </c>
      <c r="AD270" s="7" t="s">
        <v>46</v>
      </c>
      <c r="AE270" s="7" t="s">
        <v>47</v>
      </c>
      <c r="AF270" s="7" t="s">
        <v>48</v>
      </c>
      <c r="AG270" s="7" t="s">
        <v>72</v>
      </c>
      <c r="AH270" s="7">
        <v>20</v>
      </c>
      <c r="AI270" s="7" t="s">
        <v>86</v>
      </c>
      <c r="AJ270" s="7" t="s">
        <v>64</v>
      </c>
      <c r="AK270" s="7" t="str">
        <f t="shared" si="19"/>
        <v>High</v>
      </c>
      <c r="AL270" s="7" t="s">
        <v>289</v>
      </c>
      <c r="AM270" s="7">
        <v>4</v>
      </c>
      <c r="AN270" s="7">
        <v>0</v>
      </c>
      <c r="AO270" s="7" t="s">
        <v>454</v>
      </c>
      <c r="AP270" s="7">
        <v>0</v>
      </c>
      <c r="AQ270" s="7">
        <v>9</v>
      </c>
    </row>
    <row r="271" spans="2:43" ht="15" x14ac:dyDescent="0.25">
      <c r="B271" s="7" t="str">
        <f t="shared" si="16"/>
        <v>No</v>
      </c>
      <c r="C271" s="9" t="s">
        <v>823</v>
      </c>
      <c r="D271" s="9">
        <v>10307</v>
      </c>
      <c r="E271" s="9">
        <v>1</v>
      </c>
      <c r="F271" s="9" t="str">
        <f>IF(HRDataset_v14[[#This Row],[MarriedID]]=0,"Not married","Married")</f>
        <v>Married</v>
      </c>
      <c r="G271" s="9">
        <v>1</v>
      </c>
      <c r="H271" s="9">
        <v>1</v>
      </c>
      <c r="I271" s="9" t="str">
        <f>IF(HRDataset_v14[[#This Row],[GenderID]]=0,"Female","Male")</f>
        <v>Male</v>
      </c>
      <c r="J271" s="9">
        <v>1</v>
      </c>
      <c r="K271" s="9">
        <v>6</v>
      </c>
      <c r="L271" s="9">
        <v>1</v>
      </c>
      <c r="M271" s="9">
        <v>0</v>
      </c>
      <c r="N271" s="9">
        <v>58273</v>
      </c>
      <c r="O271" s="9">
        <v>0</v>
      </c>
      <c r="P271" s="9">
        <v>3</v>
      </c>
      <c r="Q271" s="9" t="s">
        <v>219</v>
      </c>
      <c r="R271" s="9" t="s">
        <v>824</v>
      </c>
      <c r="S271" s="9">
        <v>89139</v>
      </c>
      <c r="T271" s="10">
        <v>27158</v>
      </c>
      <c r="U271" s="7">
        <f t="shared" ca="1" si="17"/>
        <v>50</v>
      </c>
      <c r="V271" s="9" t="s">
        <v>39</v>
      </c>
      <c r="W271" s="7" t="str">
        <f t="shared" ca="1" si="18"/>
        <v>50-59</v>
      </c>
      <c r="X271" s="9" t="s">
        <v>56</v>
      </c>
      <c r="Y271" s="9" t="s">
        <v>41</v>
      </c>
      <c r="Z271" s="9" t="s">
        <v>42</v>
      </c>
      <c r="AA271" s="9" t="s">
        <v>43</v>
      </c>
      <c r="AB271" s="9" t="s">
        <v>255</v>
      </c>
      <c r="AC271" s="9" t="s">
        <v>45</v>
      </c>
      <c r="AD271" s="9" t="s">
        <v>46</v>
      </c>
      <c r="AE271" s="9" t="s">
        <v>47</v>
      </c>
      <c r="AF271" s="9" t="s">
        <v>223</v>
      </c>
      <c r="AG271" s="9" t="s">
        <v>262</v>
      </c>
      <c r="AH271" s="9">
        <v>21</v>
      </c>
      <c r="AI271" s="9" t="s">
        <v>353</v>
      </c>
      <c r="AJ271" s="9" t="s">
        <v>336</v>
      </c>
      <c r="AK271" s="7" t="str">
        <f t="shared" si="19"/>
        <v>Low</v>
      </c>
      <c r="AL271" s="9" t="s">
        <v>825</v>
      </c>
      <c r="AM271" s="9">
        <v>2</v>
      </c>
      <c r="AN271" s="9">
        <v>0</v>
      </c>
      <c r="AO271" s="9" t="s">
        <v>53</v>
      </c>
      <c r="AP271" s="9">
        <v>3</v>
      </c>
      <c r="AQ271" s="9">
        <v>5</v>
      </c>
    </row>
    <row r="272" spans="2:43" ht="15" x14ac:dyDescent="0.25">
      <c r="B272" s="7" t="str">
        <f t="shared" si="16"/>
        <v>No</v>
      </c>
      <c r="C272" s="7" t="s">
        <v>826</v>
      </c>
      <c r="D272" s="7">
        <v>10147</v>
      </c>
      <c r="E272" s="7">
        <v>0</v>
      </c>
      <c r="F272" s="7" t="str">
        <f>IF(HRDataset_v14[[#This Row],[MarriedID]]=0,"Not married","Married")</f>
        <v>Not married</v>
      </c>
      <c r="G272" s="7">
        <v>0</v>
      </c>
      <c r="H272" s="7">
        <v>1</v>
      </c>
      <c r="I272" s="7" t="str">
        <f>IF(HRDataset_v14[[#This Row],[GenderID]]=0,"Female","Male")</f>
        <v>Male</v>
      </c>
      <c r="J272" s="7">
        <v>1</v>
      </c>
      <c r="K272" s="7">
        <v>1</v>
      </c>
      <c r="L272" s="7">
        <v>3</v>
      </c>
      <c r="M272" s="7">
        <v>0</v>
      </c>
      <c r="N272" s="7">
        <v>63003</v>
      </c>
      <c r="O272" s="7">
        <v>0</v>
      </c>
      <c r="P272" s="7">
        <v>1</v>
      </c>
      <c r="Q272" s="7" t="s">
        <v>207</v>
      </c>
      <c r="R272" s="7" t="s">
        <v>38</v>
      </c>
      <c r="S272" s="7">
        <v>2703</v>
      </c>
      <c r="T272" s="8">
        <v>31656</v>
      </c>
      <c r="U272" s="7">
        <f t="shared" ca="1" si="17"/>
        <v>38</v>
      </c>
      <c r="V272" s="7" t="s">
        <v>39</v>
      </c>
      <c r="W272" s="7" t="str">
        <f t="shared" ca="1" si="18"/>
        <v>30-39</v>
      </c>
      <c r="X272" s="7" t="s">
        <v>40</v>
      </c>
      <c r="Y272" s="7" t="s">
        <v>41</v>
      </c>
      <c r="Z272" s="7" t="s">
        <v>42</v>
      </c>
      <c r="AA272" s="7" t="s">
        <v>43</v>
      </c>
      <c r="AB272" s="7" t="s">
        <v>211</v>
      </c>
      <c r="AC272" s="7" t="s">
        <v>45</v>
      </c>
      <c r="AD272" s="7" t="s">
        <v>46</v>
      </c>
      <c r="AE272" s="7" t="s">
        <v>47</v>
      </c>
      <c r="AF272" s="7" t="s">
        <v>193</v>
      </c>
      <c r="AG272" s="7" t="s">
        <v>194</v>
      </c>
      <c r="AH272" s="7">
        <v>1</v>
      </c>
      <c r="AI272" s="7" t="s">
        <v>63</v>
      </c>
      <c r="AJ272" s="7" t="s">
        <v>64</v>
      </c>
      <c r="AK272" s="7" t="str">
        <f t="shared" si="19"/>
        <v>High</v>
      </c>
      <c r="AL272" s="7" t="s">
        <v>453</v>
      </c>
      <c r="AM272" s="7">
        <v>5</v>
      </c>
      <c r="AN272" s="7">
        <v>5</v>
      </c>
      <c r="AO272" s="7" t="s">
        <v>358</v>
      </c>
      <c r="AP272" s="7">
        <v>0</v>
      </c>
      <c r="AQ272" s="7">
        <v>9</v>
      </c>
    </row>
    <row r="273" spans="2:43" ht="15" x14ac:dyDescent="0.25">
      <c r="B273" s="7" t="str">
        <f t="shared" si="16"/>
        <v>No</v>
      </c>
      <c r="C273" s="9" t="s">
        <v>827</v>
      </c>
      <c r="D273" s="9">
        <v>10266</v>
      </c>
      <c r="E273" s="9">
        <v>1</v>
      </c>
      <c r="F273" s="9" t="str">
        <f>IF(HRDataset_v14[[#This Row],[MarriedID]]=0,"Not married","Married")</f>
        <v>Married</v>
      </c>
      <c r="G273" s="9">
        <v>1</v>
      </c>
      <c r="H273" s="9">
        <v>1</v>
      </c>
      <c r="I273" s="9" t="str">
        <f>IF(HRDataset_v14[[#This Row],[GenderID]]=0,"Female","Male")</f>
        <v>Male</v>
      </c>
      <c r="J273" s="9">
        <v>1</v>
      </c>
      <c r="K273" s="9">
        <v>5</v>
      </c>
      <c r="L273" s="9">
        <v>3</v>
      </c>
      <c r="M273" s="9">
        <v>0</v>
      </c>
      <c r="N273" s="9">
        <v>61355</v>
      </c>
      <c r="O273" s="9">
        <v>0</v>
      </c>
      <c r="P273" s="9">
        <v>19</v>
      </c>
      <c r="Q273" s="9" t="s">
        <v>37</v>
      </c>
      <c r="R273" s="9" t="s">
        <v>38</v>
      </c>
      <c r="S273" s="9">
        <v>2301</v>
      </c>
      <c r="T273" s="10">
        <v>31120</v>
      </c>
      <c r="U273" s="7">
        <f t="shared" ca="1" si="17"/>
        <v>39</v>
      </c>
      <c r="V273" s="9" t="s">
        <v>39</v>
      </c>
      <c r="W273" s="7" t="str">
        <f t="shared" ca="1" si="18"/>
        <v>30-39</v>
      </c>
      <c r="X273" s="9" t="s">
        <v>56</v>
      </c>
      <c r="Y273" s="9" t="s">
        <v>41</v>
      </c>
      <c r="Z273" s="9" t="s">
        <v>42</v>
      </c>
      <c r="AA273" s="9" t="s">
        <v>165</v>
      </c>
      <c r="AB273" s="9" t="s">
        <v>185</v>
      </c>
      <c r="AC273" s="9" t="s">
        <v>45</v>
      </c>
      <c r="AD273" s="9" t="s">
        <v>46</v>
      </c>
      <c r="AE273" s="9" t="s">
        <v>47</v>
      </c>
      <c r="AF273" s="9" t="s">
        <v>48</v>
      </c>
      <c r="AG273" s="9" t="s">
        <v>138</v>
      </c>
      <c r="AH273" s="9">
        <v>18</v>
      </c>
      <c r="AI273" s="9" t="s">
        <v>50</v>
      </c>
      <c r="AJ273" s="9" t="s">
        <v>64</v>
      </c>
      <c r="AK273" s="7" t="str">
        <f t="shared" si="19"/>
        <v>High</v>
      </c>
      <c r="AL273" s="9" t="s">
        <v>278</v>
      </c>
      <c r="AM273" s="9">
        <v>3</v>
      </c>
      <c r="AN273" s="9">
        <v>0</v>
      </c>
      <c r="AO273" s="9" t="s">
        <v>167</v>
      </c>
      <c r="AP273" s="9">
        <v>0</v>
      </c>
      <c r="AQ273" s="9">
        <v>4</v>
      </c>
    </row>
    <row r="274" spans="2:43" ht="15" x14ac:dyDescent="0.25">
      <c r="B274" s="7" t="str">
        <f t="shared" si="16"/>
        <v>No</v>
      </c>
      <c r="C274" s="7" t="s">
        <v>828</v>
      </c>
      <c r="D274" s="7">
        <v>10241</v>
      </c>
      <c r="E274" s="7">
        <v>1</v>
      </c>
      <c r="F274" s="7" t="str">
        <f>IF(HRDataset_v14[[#This Row],[MarriedID]]=0,"Not married","Married")</f>
        <v>Married</v>
      </c>
      <c r="G274" s="7">
        <v>1</v>
      </c>
      <c r="H274" s="7">
        <v>0</v>
      </c>
      <c r="I274" s="7" t="str">
        <f>IF(HRDataset_v14[[#This Row],[GenderID]]=0,"Female","Male")</f>
        <v>Female</v>
      </c>
      <c r="J274" s="7">
        <v>1</v>
      </c>
      <c r="K274" s="7">
        <v>6</v>
      </c>
      <c r="L274" s="7">
        <v>3</v>
      </c>
      <c r="M274" s="7">
        <v>0</v>
      </c>
      <c r="N274" s="7">
        <v>60120</v>
      </c>
      <c r="O274" s="7">
        <v>0</v>
      </c>
      <c r="P274" s="7">
        <v>3</v>
      </c>
      <c r="Q274" s="7" t="s">
        <v>219</v>
      </c>
      <c r="R274" s="7" t="s">
        <v>829</v>
      </c>
      <c r="S274" s="7">
        <v>59102</v>
      </c>
      <c r="T274" s="8">
        <v>32640</v>
      </c>
      <c r="U274" s="7">
        <f t="shared" ca="1" si="17"/>
        <v>35</v>
      </c>
      <c r="V274" s="7" t="s">
        <v>69</v>
      </c>
      <c r="W274" s="7" t="str">
        <f t="shared" ca="1" si="18"/>
        <v>30-39</v>
      </c>
      <c r="X274" s="7" t="s">
        <v>56</v>
      </c>
      <c r="Y274" s="7" t="s">
        <v>41</v>
      </c>
      <c r="Z274" s="7" t="s">
        <v>42</v>
      </c>
      <c r="AA274" s="7" t="s">
        <v>107</v>
      </c>
      <c r="AB274" s="7" t="s">
        <v>830</v>
      </c>
      <c r="AC274" s="7" t="s">
        <v>45</v>
      </c>
      <c r="AD274" s="7" t="s">
        <v>46</v>
      </c>
      <c r="AE274" s="7" t="s">
        <v>47</v>
      </c>
      <c r="AF274" s="7" t="s">
        <v>223</v>
      </c>
      <c r="AG274" s="7" t="s">
        <v>224</v>
      </c>
      <c r="AH274" s="7">
        <v>17</v>
      </c>
      <c r="AI274" s="7" t="s">
        <v>63</v>
      </c>
      <c r="AJ274" s="7" t="s">
        <v>64</v>
      </c>
      <c r="AK274" s="7" t="str">
        <f t="shared" si="19"/>
        <v>High</v>
      </c>
      <c r="AL274" s="7" t="s">
        <v>289</v>
      </c>
      <c r="AM274" s="7">
        <v>4</v>
      </c>
      <c r="AN274" s="7">
        <v>0</v>
      </c>
      <c r="AO274" s="7" t="s">
        <v>328</v>
      </c>
      <c r="AP274" s="7">
        <v>0</v>
      </c>
      <c r="AQ274" s="7">
        <v>18</v>
      </c>
    </row>
    <row r="275" spans="2:43" ht="15" x14ac:dyDescent="0.25">
      <c r="B275" s="7" t="str">
        <f t="shared" si="16"/>
        <v>No</v>
      </c>
      <c r="C275" s="9" t="s">
        <v>831</v>
      </c>
      <c r="D275" s="9">
        <v>10158</v>
      </c>
      <c r="E275" s="9">
        <v>1</v>
      </c>
      <c r="F275" s="9" t="str">
        <f>IF(HRDataset_v14[[#This Row],[MarriedID]]=0,"Not married","Married")</f>
        <v>Married</v>
      </c>
      <c r="G275" s="9">
        <v>1</v>
      </c>
      <c r="H275" s="9">
        <v>0</v>
      </c>
      <c r="I275" s="9" t="str">
        <f>IF(HRDataset_v14[[#This Row],[GenderID]]=0,"Female","Male")</f>
        <v>Female</v>
      </c>
      <c r="J275" s="9">
        <v>1</v>
      </c>
      <c r="K275" s="9">
        <v>5</v>
      </c>
      <c r="L275" s="9">
        <v>3</v>
      </c>
      <c r="M275" s="9">
        <v>0</v>
      </c>
      <c r="N275" s="9">
        <v>63682</v>
      </c>
      <c r="O275" s="9">
        <v>0</v>
      </c>
      <c r="P275" s="9">
        <v>18</v>
      </c>
      <c r="Q275" s="9" t="s">
        <v>196</v>
      </c>
      <c r="R275" s="9" t="s">
        <v>38</v>
      </c>
      <c r="S275" s="9">
        <v>1776</v>
      </c>
      <c r="T275" s="10">
        <v>28577</v>
      </c>
      <c r="U275" s="7">
        <f t="shared" ca="1" si="17"/>
        <v>46</v>
      </c>
      <c r="V275" s="9" t="s">
        <v>69</v>
      </c>
      <c r="W275" s="7" t="str">
        <f t="shared" ca="1" si="18"/>
        <v>40-49</v>
      </c>
      <c r="X275" s="9" t="s">
        <v>56</v>
      </c>
      <c r="Y275" s="9" t="s">
        <v>41</v>
      </c>
      <c r="Z275" s="9" t="s">
        <v>42</v>
      </c>
      <c r="AA275" s="9" t="s">
        <v>107</v>
      </c>
      <c r="AB275" s="9" t="s">
        <v>832</v>
      </c>
      <c r="AC275" s="9" t="s">
        <v>45</v>
      </c>
      <c r="AD275" s="9" t="s">
        <v>46</v>
      </c>
      <c r="AE275" s="9" t="s">
        <v>47</v>
      </c>
      <c r="AF275" s="9" t="s">
        <v>48</v>
      </c>
      <c r="AG275" s="9" t="s">
        <v>199</v>
      </c>
      <c r="AH275" s="9">
        <v>2</v>
      </c>
      <c r="AI275" s="9" t="s">
        <v>63</v>
      </c>
      <c r="AJ275" s="9" t="s">
        <v>64</v>
      </c>
      <c r="AK275" s="7" t="str">
        <f t="shared" si="19"/>
        <v>High</v>
      </c>
      <c r="AL275" s="9" t="s">
        <v>438</v>
      </c>
      <c r="AM275" s="9">
        <v>4</v>
      </c>
      <c r="AN275" s="9">
        <v>0</v>
      </c>
      <c r="AO275" s="9" t="s">
        <v>317</v>
      </c>
      <c r="AP275" s="9">
        <v>0</v>
      </c>
      <c r="AQ275" s="9">
        <v>12</v>
      </c>
    </row>
    <row r="276" spans="2:43" ht="15" x14ac:dyDescent="0.25">
      <c r="B276" s="7" t="str">
        <f t="shared" si="16"/>
        <v>No</v>
      </c>
      <c r="C276" s="7" t="s">
        <v>833</v>
      </c>
      <c r="D276" s="7">
        <v>10117</v>
      </c>
      <c r="E276" s="7">
        <v>1</v>
      </c>
      <c r="F276" s="7" t="str">
        <f>IF(HRDataset_v14[[#This Row],[MarriedID]]=0,"Not married","Married")</f>
        <v>Married</v>
      </c>
      <c r="G276" s="7">
        <v>1</v>
      </c>
      <c r="H276" s="7">
        <v>1</v>
      </c>
      <c r="I276" s="7" t="str">
        <f>IF(HRDataset_v14[[#This Row],[GenderID]]=0,"Female","Male")</f>
        <v>Male</v>
      </c>
      <c r="J276" s="7">
        <v>1</v>
      </c>
      <c r="K276" s="7">
        <v>5</v>
      </c>
      <c r="L276" s="7">
        <v>3</v>
      </c>
      <c r="M276" s="7">
        <v>0</v>
      </c>
      <c r="N276" s="7">
        <v>63025</v>
      </c>
      <c r="O276" s="7">
        <v>0</v>
      </c>
      <c r="P276" s="7">
        <v>19</v>
      </c>
      <c r="Q276" s="7" t="s">
        <v>37</v>
      </c>
      <c r="R276" s="7" t="s">
        <v>38</v>
      </c>
      <c r="S276" s="7">
        <v>2747</v>
      </c>
      <c r="T276" s="8">
        <v>30231</v>
      </c>
      <c r="U276" s="7">
        <f t="shared" ca="1" si="17"/>
        <v>42</v>
      </c>
      <c r="V276" s="7" t="s">
        <v>39</v>
      </c>
      <c r="W276" s="7" t="str">
        <f t="shared" ca="1" si="18"/>
        <v>40-49</v>
      </c>
      <c r="X276" s="7" t="s">
        <v>56</v>
      </c>
      <c r="Y276" s="7" t="s">
        <v>41</v>
      </c>
      <c r="Z276" s="7" t="s">
        <v>119</v>
      </c>
      <c r="AA276" s="7" t="s">
        <v>43</v>
      </c>
      <c r="AB276" s="7" t="s">
        <v>115</v>
      </c>
      <c r="AC276" s="7" t="s">
        <v>45</v>
      </c>
      <c r="AD276" s="7" t="s">
        <v>46</v>
      </c>
      <c r="AE276" s="7" t="s">
        <v>47</v>
      </c>
      <c r="AF276" s="7" t="s">
        <v>48</v>
      </c>
      <c r="AG276" s="7" t="s">
        <v>49</v>
      </c>
      <c r="AH276" s="7">
        <v>22</v>
      </c>
      <c r="AI276" s="7" t="s">
        <v>86</v>
      </c>
      <c r="AJ276" s="7" t="s">
        <v>64</v>
      </c>
      <c r="AK276" s="7" t="str">
        <f t="shared" si="19"/>
        <v>High</v>
      </c>
      <c r="AL276" s="7" t="s">
        <v>745</v>
      </c>
      <c r="AM276" s="7">
        <v>5</v>
      </c>
      <c r="AN276" s="7">
        <v>0</v>
      </c>
      <c r="AO276" s="7" t="s">
        <v>317</v>
      </c>
      <c r="AP276" s="7">
        <v>0</v>
      </c>
      <c r="AQ276" s="7">
        <v>10</v>
      </c>
    </row>
    <row r="277" spans="2:43" ht="15" x14ac:dyDescent="0.25">
      <c r="B277" s="7" t="str">
        <f t="shared" si="16"/>
        <v>No</v>
      </c>
      <c r="C277" s="9" t="s">
        <v>834</v>
      </c>
      <c r="D277" s="9">
        <v>10209</v>
      </c>
      <c r="E277" s="9">
        <v>0</v>
      </c>
      <c r="F277" s="9" t="str">
        <f>IF(HRDataset_v14[[#This Row],[MarriedID]]=0,"Not married","Married")</f>
        <v>Not married</v>
      </c>
      <c r="G277" s="9">
        <v>0</v>
      </c>
      <c r="H277" s="9">
        <v>0</v>
      </c>
      <c r="I277" s="9" t="str">
        <f>IF(HRDataset_v14[[#This Row],[GenderID]]=0,"Female","Male")</f>
        <v>Female</v>
      </c>
      <c r="J277" s="9">
        <v>1</v>
      </c>
      <c r="K277" s="9">
        <v>5</v>
      </c>
      <c r="L277" s="9">
        <v>3</v>
      </c>
      <c r="M277" s="9">
        <v>0</v>
      </c>
      <c r="N277" s="9">
        <v>59238</v>
      </c>
      <c r="O277" s="9">
        <v>0</v>
      </c>
      <c r="P277" s="9">
        <v>19</v>
      </c>
      <c r="Q277" s="9" t="s">
        <v>37</v>
      </c>
      <c r="R277" s="9" t="s">
        <v>38</v>
      </c>
      <c r="S277" s="9">
        <v>2718</v>
      </c>
      <c r="T277" s="10">
        <v>25065</v>
      </c>
      <c r="U277" s="7">
        <f t="shared" ca="1" si="17"/>
        <v>56</v>
      </c>
      <c r="V277" s="9" t="s">
        <v>69</v>
      </c>
      <c r="W277" s="7" t="str">
        <f t="shared" ca="1" si="18"/>
        <v>50-59</v>
      </c>
      <c r="X277" s="9" t="s">
        <v>40</v>
      </c>
      <c r="Y277" s="9" t="s">
        <v>155</v>
      </c>
      <c r="Z277" s="9" t="s">
        <v>42</v>
      </c>
      <c r="AA277" s="9" t="s">
        <v>165</v>
      </c>
      <c r="AB277" s="9" t="s">
        <v>261</v>
      </c>
      <c r="AC277" s="9" t="s">
        <v>45</v>
      </c>
      <c r="AD277" s="9" t="s">
        <v>46</v>
      </c>
      <c r="AE277" s="9" t="s">
        <v>47</v>
      </c>
      <c r="AF277" s="9" t="s">
        <v>48</v>
      </c>
      <c r="AG277" s="9" t="s">
        <v>77</v>
      </c>
      <c r="AH277" s="9">
        <v>16</v>
      </c>
      <c r="AI277" s="9" t="s">
        <v>63</v>
      </c>
      <c r="AJ277" s="9" t="s">
        <v>64</v>
      </c>
      <c r="AK277" s="7" t="str">
        <f t="shared" si="19"/>
        <v>High</v>
      </c>
      <c r="AL277" s="9" t="s">
        <v>360</v>
      </c>
      <c r="AM277" s="9">
        <v>5</v>
      </c>
      <c r="AN277" s="9">
        <v>0</v>
      </c>
      <c r="AO277" s="9" t="s">
        <v>328</v>
      </c>
      <c r="AP277" s="9">
        <v>0</v>
      </c>
      <c r="AQ277" s="9">
        <v>13</v>
      </c>
    </row>
    <row r="278" spans="2:43" ht="15" x14ac:dyDescent="0.25">
      <c r="B278" s="7" t="str">
        <f t="shared" si="16"/>
        <v>No</v>
      </c>
      <c r="C278" s="7" t="s">
        <v>835</v>
      </c>
      <c r="D278" s="7">
        <v>10024</v>
      </c>
      <c r="E278" s="7">
        <v>0</v>
      </c>
      <c r="F278" s="7" t="str">
        <f>IF(HRDataset_v14[[#This Row],[MarriedID]]=0,"Not married","Married")</f>
        <v>Not married</v>
      </c>
      <c r="G278" s="7">
        <v>0</v>
      </c>
      <c r="H278" s="7">
        <v>1</v>
      </c>
      <c r="I278" s="7" t="str">
        <f>IF(HRDataset_v14[[#This Row],[GenderID]]=0,"Female","Male")</f>
        <v>Male</v>
      </c>
      <c r="J278" s="7">
        <v>1</v>
      </c>
      <c r="K278" s="7">
        <v>4</v>
      </c>
      <c r="L278" s="7">
        <v>4</v>
      </c>
      <c r="M278" s="7">
        <v>0</v>
      </c>
      <c r="N278" s="7">
        <v>92989</v>
      </c>
      <c r="O278" s="7">
        <v>0</v>
      </c>
      <c r="P278" s="7">
        <v>24</v>
      </c>
      <c r="Q278" s="7" t="s">
        <v>94</v>
      </c>
      <c r="R278" s="7" t="s">
        <v>38</v>
      </c>
      <c r="S278" s="7">
        <v>2140</v>
      </c>
      <c r="T278" s="8">
        <v>30442</v>
      </c>
      <c r="U278" s="7">
        <f t="shared" ca="1" si="17"/>
        <v>41</v>
      </c>
      <c r="V278" s="7" t="s">
        <v>39</v>
      </c>
      <c r="W278" s="7" t="str">
        <f t="shared" ca="1" si="18"/>
        <v>40-49</v>
      </c>
      <c r="X278" s="7" t="s">
        <v>40</v>
      </c>
      <c r="Y278" s="7" t="s">
        <v>41</v>
      </c>
      <c r="Z278" s="7" t="s">
        <v>42</v>
      </c>
      <c r="AA278" s="7" t="s">
        <v>43</v>
      </c>
      <c r="AB278" s="7" t="s">
        <v>159</v>
      </c>
      <c r="AC278" s="7" t="s">
        <v>45</v>
      </c>
      <c r="AD278" s="7" t="s">
        <v>46</v>
      </c>
      <c r="AE278" s="7" t="s">
        <v>47</v>
      </c>
      <c r="AF278" s="7" t="s">
        <v>96</v>
      </c>
      <c r="AG278" s="7" t="s">
        <v>97</v>
      </c>
      <c r="AH278" s="7">
        <v>10</v>
      </c>
      <c r="AI278" s="7" t="s">
        <v>50</v>
      </c>
      <c r="AJ278" s="7" t="s">
        <v>51</v>
      </c>
      <c r="AK278" s="7" t="str">
        <f t="shared" si="19"/>
        <v>High</v>
      </c>
      <c r="AL278" s="7" t="s">
        <v>162</v>
      </c>
      <c r="AM278" s="7">
        <v>5</v>
      </c>
      <c r="AN278" s="7">
        <v>5</v>
      </c>
      <c r="AO278" s="7" t="s">
        <v>117</v>
      </c>
      <c r="AP278" s="7">
        <v>0</v>
      </c>
      <c r="AQ278" s="7">
        <v>1</v>
      </c>
    </row>
    <row r="279" spans="2:43" ht="15" x14ac:dyDescent="0.25">
      <c r="B279" s="7" t="str">
        <f t="shared" si="16"/>
        <v>No</v>
      </c>
      <c r="C279" s="9" t="s">
        <v>836</v>
      </c>
      <c r="D279" s="9">
        <v>10173</v>
      </c>
      <c r="E279" s="9">
        <v>1</v>
      </c>
      <c r="F279" s="9" t="str">
        <f>IF(HRDataset_v14[[#This Row],[MarriedID]]=0,"Not married","Married")</f>
        <v>Married</v>
      </c>
      <c r="G279" s="9">
        <v>1</v>
      </c>
      <c r="H279" s="9">
        <v>1</v>
      </c>
      <c r="I279" s="9" t="str">
        <f>IF(HRDataset_v14[[#This Row],[GenderID]]=0,"Female","Male")</f>
        <v>Male</v>
      </c>
      <c r="J279" s="9">
        <v>1</v>
      </c>
      <c r="K279" s="9">
        <v>3</v>
      </c>
      <c r="L279" s="9">
        <v>3</v>
      </c>
      <c r="M279" s="9">
        <v>0</v>
      </c>
      <c r="N279" s="9">
        <v>90100</v>
      </c>
      <c r="O279" s="9">
        <v>0</v>
      </c>
      <c r="P279" s="9">
        <v>4</v>
      </c>
      <c r="Q279" s="9" t="s">
        <v>345</v>
      </c>
      <c r="R279" s="9" t="s">
        <v>38</v>
      </c>
      <c r="S279" s="9">
        <v>2134</v>
      </c>
      <c r="T279" s="10">
        <v>32074</v>
      </c>
      <c r="U279" s="7">
        <f t="shared" ca="1" si="17"/>
        <v>37</v>
      </c>
      <c r="V279" s="9" t="s">
        <v>39</v>
      </c>
      <c r="W279" s="7" t="str">
        <f t="shared" ca="1" si="18"/>
        <v>30-39</v>
      </c>
      <c r="X279" s="9" t="s">
        <v>56</v>
      </c>
      <c r="Y279" s="9" t="s">
        <v>41</v>
      </c>
      <c r="Z279" s="9" t="s">
        <v>42</v>
      </c>
      <c r="AA279" s="9" t="s">
        <v>43</v>
      </c>
      <c r="AB279" s="9" t="s">
        <v>480</v>
      </c>
      <c r="AC279" s="9" t="s">
        <v>45</v>
      </c>
      <c r="AD279" s="9" t="s">
        <v>46</v>
      </c>
      <c r="AE279" s="9" t="s">
        <v>47</v>
      </c>
      <c r="AF279" s="9" t="s">
        <v>61</v>
      </c>
      <c r="AG279" s="9" t="s">
        <v>347</v>
      </c>
      <c r="AH279" s="9">
        <v>13</v>
      </c>
      <c r="AI279" s="9" t="s">
        <v>63</v>
      </c>
      <c r="AJ279" s="9" t="s">
        <v>64</v>
      </c>
      <c r="AK279" s="7" t="str">
        <f t="shared" si="19"/>
        <v>High</v>
      </c>
      <c r="AL279" s="9" t="s">
        <v>360</v>
      </c>
      <c r="AM279" s="9">
        <v>3</v>
      </c>
      <c r="AN279" s="9">
        <v>6</v>
      </c>
      <c r="AO279" s="9" t="s">
        <v>99</v>
      </c>
      <c r="AP279" s="9">
        <v>0</v>
      </c>
      <c r="AQ279" s="9">
        <v>14</v>
      </c>
    </row>
    <row r="280" spans="2:43" ht="15" x14ac:dyDescent="0.25">
      <c r="B280" s="7" t="str">
        <f t="shared" si="16"/>
        <v>Yes</v>
      </c>
      <c r="C280" s="7" t="s">
        <v>837</v>
      </c>
      <c r="D280" s="7">
        <v>10221</v>
      </c>
      <c r="E280" s="7">
        <v>1</v>
      </c>
      <c r="F280" s="7" t="str">
        <f>IF(HRDataset_v14[[#This Row],[MarriedID]]=0,"Not married","Married")</f>
        <v>Married</v>
      </c>
      <c r="G280" s="7">
        <v>1</v>
      </c>
      <c r="H280" s="7">
        <v>0</v>
      </c>
      <c r="I280" s="7" t="str">
        <f>IF(HRDataset_v14[[#This Row],[GenderID]]=0,"Female","Male")</f>
        <v>Female</v>
      </c>
      <c r="J280" s="7">
        <v>5</v>
      </c>
      <c r="K280" s="7">
        <v>5</v>
      </c>
      <c r="L280" s="7">
        <v>3</v>
      </c>
      <c r="M280" s="7">
        <v>1</v>
      </c>
      <c r="N280" s="7">
        <v>60754</v>
      </c>
      <c r="O280" s="7">
        <v>1</v>
      </c>
      <c r="P280" s="7">
        <v>19</v>
      </c>
      <c r="Q280" s="7" t="s">
        <v>37</v>
      </c>
      <c r="R280" s="7" t="s">
        <v>38</v>
      </c>
      <c r="S280" s="7">
        <v>1801</v>
      </c>
      <c r="T280" s="8">
        <v>27487</v>
      </c>
      <c r="U280" s="7">
        <f t="shared" ca="1" si="17"/>
        <v>49</v>
      </c>
      <c r="V280" s="7" t="s">
        <v>69</v>
      </c>
      <c r="W280" s="7" t="str">
        <f t="shared" ca="1" si="18"/>
        <v>40-49</v>
      </c>
      <c r="X280" s="7" t="s">
        <v>56</v>
      </c>
      <c r="Y280" s="7" t="s">
        <v>272</v>
      </c>
      <c r="Z280" s="7" t="s">
        <v>42</v>
      </c>
      <c r="AA280" s="7" t="s">
        <v>107</v>
      </c>
      <c r="AB280" s="7" t="s">
        <v>838</v>
      </c>
      <c r="AC280" s="7" t="s">
        <v>523</v>
      </c>
      <c r="AD280" s="7" t="s">
        <v>122</v>
      </c>
      <c r="AE280" s="7" t="s">
        <v>60</v>
      </c>
      <c r="AF280" s="7" t="s">
        <v>48</v>
      </c>
      <c r="AG280" s="7" t="s">
        <v>85</v>
      </c>
      <c r="AH280" s="7">
        <v>39</v>
      </c>
      <c r="AI280" s="7" t="s">
        <v>110</v>
      </c>
      <c r="AJ280" s="7" t="s">
        <v>64</v>
      </c>
      <c r="AK280" s="7" t="str">
        <f t="shared" si="19"/>
        <v>High</v>
      </c>
      <c r="AL280" s="7" t="s">
        <v>162</v>
      </c>
      <c r="AM280" s="7">
        <v>5</v>
      </c>
      <c r="AN280" s="7">
        <v>0</v>
      </c>
      <c r="AO280" s="7" t="s">
        <v>649</v>
      </c>
      <c r="AP280" s="7">
        <v>0</v>
      </c>
      <c r="AQ280" s="7">
        <v>11</v>
      </c>
    </row>
    <row r="281" spans="2:43" ht="15" x14ac:dyDescent="0.25">
      <c r="B281" s="7" t="str">
        <f t="shared" si="16"/>
        <v>Yes</v>
      </c>
      <c r="C281" s="9" t="s">
        <v>839</v>
      </c>
      <c r="D281" s="9">
        <v>10146</v>
      </c>
      <c r="E281" s="9">
        <v>1</v>
      </c>
      <c r="F281" s="9" t="str">
        <f>IF(HRDataset_v14[[#This Row],[MarriedID]]=0,"Not married","Married")</f>
        <v>Married</v>
      </c>
      <c r="G281" s="9">
        <v>1</v>
      </c>
      <c r="H281" s="9">
        <v>0</v>
      </c>
      <c r="I281" s="9" t="str">
        <f>IF(HRDataset_v14[[#This Row],[GenderID]]=0,"Female","Male")</f>
        <v>Female</v>
      </c>
      <c r="J281" s="9">
        <v>5</v>
      </c>
      <c r="K281" s="9">
        <v>5</v>
      </c>
      <c r="L281" s="9">
        <v>3</v>
      </c>
      <c r="M281" s="9">
        <v>0</v>
      </c>
      <c r="N281" s="9">
        <v>72202</v>
      </c>
      <c r="O281" s="9">
        <v>1</v>
      </c>
      <c r="P281" s="9">
        <v>20</v>
      </c>
      <c r="Q281" s="9" t="s">
        <v>68</v>
      </c>
      <c r="R281" s="9" t="s">
        <v>38</v>
      </c>
      <c r="S281" s="9">
        <v>2129</v>
      </c>
      <c r="T281" s="10">
        <v>19503</v>
      </c>
      <c r="U281" s="7">
        <f t="shared" ca="1" si="17"/>
        <v>71</v>
      </c>
      <c r="V281" s="9" t="s">
        <v>69</v>
      </c>
      <c r="W281" s="7" t="str">
        <f t="shared" ca="1" si="18"/>
        <v>60+</v>
      </c>
      <c r="X281" s="9" t="s">
        <v>56</v>
      </c>
      <c r="Y281" s="9" t="s">
        <v>41</v>
      </c>
      <c r="Z281" s="9" t="s">
        <v>42</v>
      </c>
      <c r="AA281" s="9" t="s">
        <v>43</v>
      </c>
      <c r="AB281" s="9" t="s">
        <v>280</v>
      </c>
      <c r="AC281" s="9" t="s">
        <v>840</v>
      </c>
      <c r="AD281" s="9" t="s">
        <v>122</v>
      </c>
      <c r="AE281" s="9" t="s">
        <v>60</v>
      </c>
      <c r="AF281" s="9" t="s">
        <v>48</v>
      </c>
      <c r="AG281" s="9" t="s">
        <v>77</v>
      </c>
      <c r="AH281" s="9">
        <v>16</v>
      </c>
      <c r="AI281" s="9" t="s">
        <v>86</v>
      </c>
      <c r="AJ281" s="9" t="s">
        <v>64</v>
      </c>
      <c r="AK281" s="7" t="str">
        <f t="shared" si="19"/>
        <v>High</v>
      </c>
      <c r="AL281" s="9" t="s">
        <v>631</v>
      </c>
      <c r="AM281" s="9">
        <v>3</v>
      </c>
      <c r="AN281" s="9">
        <v>0</v>
      </c>
      <c r="AO281" s="9" t="s">
        <v>841</v>
      </c>
      <c r="AP281" s="9">
        <v>0</v>
      </c>
      <c r="AQ281" s="9">
        <v>3</v>
      </c>
    </row>
    <row r="282" spans="2:43" ht="15" x14ac:dyDescent="0.25">
      <c r="B282" s="7" t="str">
        <f t="shared" si="16"/>
        <v>No</v>
      </c>
      <c r="C282" s="7" t="s">
        <v>842</v>
      </c>
      <c r="D282" s="7">
        <v>10161</v>
      </c>
      <c r="E282" s="7">
        <v>0</v>
      </c>
      <c r="F282" s="7" t="str">
        <f>IF(HRDataset_v14[[#This Row],[MarriedID]]=0,"Not married","Married")</f>
        <v>Not married</v>
      </c>
      <c r="G282" s="7">
        <v>0</v>
      </c>
      <c r="H282" s="7">
        <v>0</v>
      </c>
      <c r="I282" s="7" t="str">
        <f>IF(HRDataset_v14[[#This Row],[GenderID]]=0,"Female","Male")</f>
        <v>Female</v>
      </c>
      <c r="J282" s="7">
        <v>1</v>
      </c>
      <c r="K282" s="7">
        <v>6</v>
      </c>
      <c r="L282" s="7">
        <v>3</v>
      </c>
      <c r="M282" s="7">
        <v>0</v>
      </c>
      <c r="N282" s="7">
        <v>58370</v>
      </c>
      <c r="O282" s="7">
        <v>0</v>
      </c>
      <c r="P282" s="7">
        <v>3</v>
      </c>
      <c r="Q282" s="7" t="s">
        <v>219</v>
      </c>
      <c r="R282" s="7" t="s">
        <v>843</v>
      </c>
      <c r="S282" s="7">
        <v>97756</v>
      </c>
      <c r="T282" s="8">
        <v>23869</v>
      </c>
      <c r="U282" s="7">
        <f t="shared" ca="1" si="17"/>
        <v>59</v>
      </c>
      <c r="V282" s="7" t="s">
        <v>69</v>
      </c>
      <c r="W282" s="7" t="str">
        <f t="shared" ca="1" si="18"/>
        <v>50-59</v>
      </c>
      <c r="X282" s="7" t="s">
        <v>40</v>
      </c>
      <c r="Y282" s="7" t="s">
        <v>41</v>
      </c>
      <c r="Z282" s="7" t="s">
        <v>42</v>
      </c>
      <c r="AA282" s="7" t="s">
        <v>107</v>
      </c>
      <c r="AB282" s="7" t="s">
        <v>211</v>
      </c>
      <c r="AC282" s="7" t="s">
        <v>45</v>
      </c>
      <c r="AD282" s="7" t="s">
        <v>46</v>
      </c>
      <c r="AE282" s="7" t="s">
        <v>47</v>
      </c>
      <c r="AF282" s="7" t="s">
        <v>223</v>
      </c>
      <c r="AG282" s="7" t="s">
        <v>262</v>
      </c>
      <c r="AH282" s="7">
        <v>21</v>
      </c>
      <c r="AI282" s="7" t="s">
        <v>63</v>
      </c>
      <c r="AJ282" s="7" t="s">
        <v>64</v>
      </c>
      <c r="AK282" s="7" t="str">
        <f t="shared" si="19"/>
        <v>High</v>
      </c>
      <c r="AL282" s="7" t="s">
        <v>758</v>
      </c>
      <c r="AM282" s="7">
        <v>3</v>
      </c>
      <c r="AN282" s="7">
        <v>0</v>
      </c>
      <c r="AO282" s="7" t="s">
        <v>309</v>
      </c>
      <c r="AP282" s="7">
        <v>0</v>
      </c>
      <c r="AQ282" s="7">
        <v>18</v>
      </c>
    </row>
    <row r="283" spans="2:43" ht="15" x14ac:dyDescent="0.25">
      <c r="B283" s="7" t="str">
        <f t="shared" si="16"/>
        <v>Yes</v>
      </c>
      <c r="C283" s="9" t="s">
        <v>844</v>
      </c>
      <c r="D283" s="9">
        <v>10141</v>
      </c>
      <c r="E283" s="9">
        <v>0</v>
      </c>
      <c r="F283" s="9" t="str">
        <f>IF(HRDataset_v14[[#This Row],[MarriedID]]=0,"Not married","Married")</f>
        <v>Not married</v>
      </c>
      <c r="G283" s="9">
        <v>0</v>
      </c>
      <c r="H283" s="9">
        <v>0</v>
      </c>
      <c r="I283" s="9" t="str">
        <f>IF(HRDataset_v14[[#This Row],[GenderID]]=0,"Female","Male")</f>
        <v>Female</v>
      </c>
      <c r="J283" s="9">
        <v>5</v>
      </c>
      <c r="K283" s="9">
        <v>5</v>
      </c>
      <c r="L283" s="9">
        <v>3</v>
      </c>
      <c r="M283" s="9">
        <v>0</v>
      </c>
      <c r="N283" s="9">
        <v>48413</v>
      </c>
      <c r="O283" s="9">
        <v>1</v>
      </c>
      <c r="P283" s="9">
        <v>19</v>
      </c>
      <c r="Q283" s="9" t="s">
        <v>37</v>
      </c>
      <c r="R283" s="9" t="s">
        <v>38</v>
      </c>
      <c r="S283" s="9">
        <v>2066</v>
      </c>
      <c r="T283" s="10">
        <v>23871</v>
      </c>
      <c r="U283" s="7">
        <f t="shared" ca="1" si="17"/>
        <v>59</v>
      </c>
      <c r="V283" s="9" t="s">
        <v>69</v>
      </c>
      <c r="W283" s="7" t="str">
        <f t="shared" ca="1" si="18"/>
        <v>50-59</v>
      </c>
      <c r="X283" s="9" t="s">
        <v>40</v>
      </c>
      <c r="Y283" s="9" t="s">
        <v>41</v>
      </c>
      <c r="Z283" s="9" t="s">
        <v>42</v>
      </c>
      <c r="AA283" s="9" t="s">
        <v>43</v>
      </c>
      <c r="AB283" s="9" t="s">
        <v>44</v>
      </c>
      <c r="AC283" s="9" t="s">
        <v>845</v>
      </c>
      <c r="AD283" s="9" t="s">
        <v>84</v>
      </c>
      <c r="AE283" s="9" t="s">
        <v>60</v>
      </c>
      <c r="AF283" s="9" t="s">
        <v>48</v>
      </c>
      <c r="AG283" s="9" t="s">
        <v>91</v>
      </c>
      <c r="AH283" s="9">
        <v>11</v>
      </c>
      <c r="AI283" s="9" t="s">
        <v>63</v>
      </c>
      <c r="AJ283" s="9" t="s">
        <v>64</v>
      </c>
      <c r="AK283" s="7" t="str">
        <f t="shared" si="19"/>
        <v>High</v>
      </c>
      <c r="AL283" s="9" t="s">
        <v>741</v>
      </c>
      <c r="AM283" s="9">
        <v>4</v>
      </c>
      <c r="AN283" s="9">
        <v>0</v>
      </c>
      <c r="AO283" s="9" t="s">
        <v>846</v>
      </c>
      <c r="AP283" s="9">
        <v>0</v>
      </c>
      <c r="AQ283" s="9">
        <v>1</v>
      </c>
    </row>
    <row r="284" spans="2:43" ht="15" x14ac:dyDescent="0.25">
      <c r="B284" s="7" t="str">
        <f t="shared" si="16"/>
        <v>Yes</v>
      </c>
      <c r="C284" s="7" t="s">
        <v>847</v>
      </c>
      <c r="D284" s="7">
        <v>10268</v>
      </c>
      <c r="E284" s="7">
        <v>0</v>
      </c>
      <c r="F284" s="7" t="str">
        <f>IF(HRDataset_v14[[#This Row],[MarriedID]]=0,"Not married","Married")</f>
        <v>Not married</v>
      </c>
      <c r="G284" s="7">
        <v>4</v>
      </c>
      <c r="H284" s="7">
        <v>1</v>
      </c>
      <c r="I284" s="7" t="str">
        <f>IF(HRDataset_v14[[#This Row],[GenderID]]=0,"Female","Male")</f>
        <v>Male</v>
      </c>
      <c r="J284" s="7">
        <v>5</v>
      </c>
      <c r="K284" s="7">
        <v>5</v>
      </c>
      <c r="L284" s="7">
        <v>3</v>
      </c>
      <c r="M284" s="7">
        <v>0</v>
      </c>
      <c r="N284" s="7">
        <v>67176</v>
      </c>
      <c r="O284" s="7">
        <v>1</v>
      </c>
      <c r="P284" s="7">
        <v>20</v>
      </c>
      <c r="Q284" s="7" t="s">
        <v>68</v>
      </c>
      <c r="R284" s="7" t="s">
        <v>38</v>
      </c>
      <c r="S284" s="7">
        <v>2472</v>
      </c>
      <c r="T284" s="8">
        <v>27653</v>
      </c>
      <c r="U284" s="7">
        <f t="shared" ca="1" si="17"/>
        <v>49</v>
      </c>
      <c r="V284" s="7" t="s">
        <v>39</v>
      </c>
      <c r="W284" s="7" t="str">
        <f t="shared" ca="1" si="18"/>
        <v>40-49</v>
      </c>
      <c r="X284" s="7" t="s">
        <v>101</v>
      </c>
      <c r="Y284" s="7" t="s">
        <v>41</v>
      </c>
      <c r="Z284" s="7" t="s">
        <v>42</v>
      </c>
      <c r="AA284" s="7" t="s">
        <v>43</v>
      </c>
      <c r="AB284" s="7" t="s">
        <v>848</v>
      </c>
      <c r="AC284" s="7" t="s">
        <v>284</v>
      </c>
      <c r="AD284" s="7" t="s">
        <v>379</v>
      </c>
      <c r="AE284" s="7" t="s">
        <v>60</v>
      </c>
      <c r="AF284" s="7" t="s">
        <v>48</v>
      </c>
      <c r="AG284" s="7" t="s">
        <v>85</v>
      </c>
      <c r="AH284" s="7">
        <v>39</v>
      </c>
      <c r="AI284" s="7" t="s">
        <v>428</v>
      </c>
      <c r="AJ284" s="7" t="s">
        <v>64</v>
      </c>
      <c r="AK284" s="7" t="str">
        <f t="shared" si="19"/>
        <v>High</v>
      </c>
      <c r="AL284" s="7" t="s">
        <v>289</v>
      </c>
      <c r="AM284" s="7">
        <v>4</v>
      </c>
      <c r="AN284" s="7">
        <v>0</v>
      </c>
      <c r="AO284" s="7" t="s">
        <v>849</v>
      </c>
      <c r="AP284" s="7">
        <v>0</v>
      </c>
      <c r="AQ284" s="7">
        <v>15</v>
      </c>
    </row>
    <row r="285" spans="2:43" ht="15" x14ac:dyDescent="0.25">
      <c r="B285" s="7" t="str">
        <f t="shared" si="16"/>
        <v>No</v>
      </c>
      <c r="C285" s="9" t="s">
        <v>850</v>
      </c>
      <c r="D285" s="9">
        <v>10123</v>
      </c>
      <c r="E285" s="9">
        <v>0</v>
      </c>
      <c r="F285" s="9" t="str">
        <f>IF(HRDataset_v14[[#This Row],[MarriedID]]=0,"Not married","Married")</f>
        <v>Not married</v>
      </c>
      <c r="G285" s="9">
        <v>2</v>
      </c>
      <c r="H285" s="9">
        <v>0</v>
      </c>
      <c r="I285" s="9" t="str">
        <f>IF(HRDataset_v14[[#This Row],[GenderID]]=0,"Female","Male")</f>
        <v>Female</v>
      </c>
      <c r="J285" s="9">
        <v>1</v>
      </c>
      <c r="K285" s="9">
        <v>5</v>
      </c>
      <c r="L285" s="9">
        <v>3</v>
      </c>
      <c r="M285" s="9">
        <v>0</v>
      </c>
      <c r="N285" s="9">
        <v>56339</v>
      </c>
      <c r="O285" s="9">
        <v>0</v>
      </c>
      <c r="P285" s="9">
        <v>19</v>
      </c>
      <c r="Q285" s="9" t="s">
        <v>37</v>
      </c>
      <c r="R285" s="9" t="s">
        <v>38</v>
      </c>
      <c r="S285" s="9">
        <v>2093</v>
      </c>
      <c r="T285" s="10">
        <v>24628</v>
      </c>
      <c r="U285" s="7">
        <f t="shared" ca="1" si="17"/>
        <v>57</v>
      </c>
      <c r="V285" s="9" t="s">
        <v>69</v>
      </c>
      <c r="W285" s="7" t="str">
        <f t="shared" ca="1" si="18"/>
        <v>50-59</v>
      </c>
      <c r="X285" s="9" t="s">
        <v>81</v>
      </c>
      <c r="Y285" s="9" t="s">
        <v>41</v>
      </c>
      <c r="Z285" s="9" t="s">
        <v>42</v>
      </c>
      <c r="AA285" s="9" t="s">
        <v>107</v>
      </c>
      <c r="AB285" s="9" t="s">
        <v>851</v>
      </c>
      <c r="AC285" s="9" t="s">
        <v>45</v>
      </c>
      <c r="AD285" s="9" t="s">
        <v>46</v>
      </c>
      <c r="AE285" s="9" t="s">
        <v>47</v>
      </c>
      <c r="AF285" s="9" t="s">
        <v>48</v>
      </c>
      <c r="AG285" s="9" t="s">
        <v>109</v>
      </c>
      <c r="AH285" s="9">
        <v>12</v>
      </c>
      <c r="AI285" s="9" t="s">
        <v>63</v>
      </c>
      <c r="AJ285" s="9" t="s">
        <v>64</v>
      </c>
      <c r="AK285" s="7" t="str">
        <f t="shared" si="19"/>
        <v>High</v>
      </c>
      <c r="AL285" s="9" t="s">
        <v>852</v>
      </c>
      <c r="AM285" s="9">
        <v>5</v>
      </c>
      <c r="AN285" s="9">
        <v>0</v>
      </c>
      <c r="AO285" s="9" t="s">
        <v>153</v>
      </c>
      <c r="AP285" s="9">
        <v>0</v>
      </c>
      <c r="AQ285" s="9">
        <v>4</v>
      </c>
    </row>
    <row r="286" spans="2:43" ht="15" x14ac:dyDescent="0.25">
      <c r="B286" s="7" t="str">
        <f t="shared" si="16"/>
        <v>No</v>
      </c>
      <c r="C286" s="7" t="s">
        <v>853</v>
      </c>
      <c r="D286" s="7">
        <v>10013</v>
      </c>
      <c r="E286" s="7">
        <v>0</v>
      </c>
      <c r="F286" s="7" t="str">
        <f>IF(HRDataset_v14[[#This Row],[MarriedID]]=0,"Not married","Married")</f>
        <v>Not married</v>
      </c>
      <c r="G286" s="7">
        <v>3</v>
      </c>
      <c r="H286" s="7">
        <v>1</v>
      </c>
      <c r="I286" s="7" t="str">
        <f>IF(HRDataset_v14[[#This Row],[GenderID]]=0,"Female","Male")</f>
        <v>Male</v>
      </c>
      <c r="J286" s="7">
        <v>1</v>
      </c>
      <c r="K286" s="7">
        <v>6</v>
      </c>
      <c r="L286" s="7">
        <v>4</v>
      </c>
      <c r="M286" s="7">
        <v>0</v>
      </c>
      <c r="N286" s="7">
        <v>64397</v>
      </c>
      <c r="O286" s="7">
        <v>0</v>
      </c>
      <c r="P286" s="7">
        <v>3</v>
      </c>
      <c r="Q286" s="7" t="s">
        <v>219</v>
      </c>
      <c r="R286" s="7" t="s">
        <v>854</v>
      </c>
      <c r="S286" s="7">
        <v>58782</v>
      </c>
      <c r="T286" s="8">
        <v>24852</v>
      </c>
      <c r="U286" s="7">
        <f t="shared" ca="1" si="17"/>
        <v>56</v>
      </c>
      <c r="V286" s="7" t="s">
        <v>39</v>
      </c>
      <c r="W286" s="7" t="str">
        <f t="shared" ca="1" si="18"/>
        <v>50-59</v>
      </c>
      <c r="X286" s="7" t="s">
        <v>215</v>
      </c>
      <c r="Y286" s="7" t="s">
        <v>41</v>
      </c>
      <c r="Z286" s="7" t="s">
        <v>42</v>
      </c>
      <c r="AA286" s="7" t="s">
        <v>43</v>
      </c>
      <c r="AB286" s="7" t="s">
        <v>855</v>
      </c>
      <c r="AC286" s="7" t="s">
        <v>45</v>
      </c>
      <c r="AD286" s="7" t="s">
        <v>46</v>
      </c>
      <c r="AE286" s="7" t="s">
        <v>47</v>
      </c>
      <c r="AF286" s="7" t="s">
        <v>223</v>
      </c>
      <c r="AG286" s="7" t="s">
        <v>262</v>
      </c>
      <c r="AH286" s="7">
        <v>21</v>
      </c>
      <c r="AI286" s="7" t="s">
        <v>63</v>
      </c>
      <c r="AJ286" s="7" t="s">
        <v>51</v>
      </c>
      <c r="AK286" s="7" t="str">
        <f t="shared" si="19"/>
        <v>High</v>
      </c>
      <c r="AL286" s="7" t="s">
        <v>289</v>
      </c>
      <c r="AM286" s="7">
        <v>3</v>
      </c>
      <c r="AN286" s="7">
        <v>0</v>
      </c>
      <c r="AO286" s="7" t="s">
        <v>366</v>
      </c>
      <c r="AP286" s="7">
        <v>0</v>
      </c>
      <c r="AQ286" s="7">
        <v>6</v>
      </c>
    </row>
    <row r="287" spans="2:43" ht="15" x14ac:dyDescent="0.25">
      <c r="B287" s="7" t="str">
        <f t="shared" si="16"/>
        <v>No</v>
      </c>
      <c r="C287" s="9" t="s">
        <v>856</v>
      </c>
      <c r="D287" s="9">
        <v>10287</v>
      </c>
      <c r="E287" s="9">
        <v>0</v>
      </c>
      <c r="F287" s="9" t="str">
        <f>IF(HRDataset_v14[[#This Row],[MarriedID]]=0,"Not married","Married")</f>
        <v>Not married</v>
      </c>
      <c r="G287" s="9">
        <v>0</v>
      </c>
      <c r="H287" s="9">
        <v>0</v>
      </c>
      <c r="I287" s="9" t="str">
        <f>IF(HRDataset_v14[[#This Row],[GenderID]]=0,"Female","Male")</f>
        <v>Female</v>
      </c>
      <c r="J287" s="9">
        <v>1</v>
      </c>
      <c r="K287" s="9">
        <v>5</v>
      </c>
      <c r="L287" s="9">
        <v>2</v>
      </c>
      <c r="M287" s="9">
        <v>0</v>
      </c>
      <c r="N287" s="9">
        <v>63025</v>
      </c>
      <c r="O287" s="9">
        <v>0</v>
      </c>
      <c r="P287" s="9">
        <v>19</v>
      </c>
      <c r="Q287" s="9" t="s">
        <v>37</v>
      </c>
      <c r="R287" s="9" t="s">
        <v>38</v>
      </c>
      <c r="S287" s="9">
        <v>2021</v>
      </c>
      <c r="T287" s="10">
        <v>30452</v>
      </c>
      <c r="U287" s="7">
        <f t="shared" ca="1" si="17"/>
        <v>41</v>
      </c>
      <c r="V287" s="9" t="s">
        <v>69</v>
      </c>
      <c r="W287" s="7" t="str">
        <f t="shared" ca="1" si="18"/>
        <v>40-49</v>
      </c>
      <c r="X287" s="9" t="s">
        <v>40</v>
      </c>
      <c r="Y287" s="9" t="s">
        <v>41</v>
      </c>
      <c r="Z287" s="9" t="s">
        <v>42</v>
      </c>
      <c r="AA287" s="9" t="s">
        <v>43</v>
      </c>
      <c r="AB287" s="9" t="s">
        <v>185</v>
      </c>
      <c r="AC287" s="9" t="s">
        <v>45</v>
      </c>
      <c r="AD287" s="9" t="s">
        <v>46</v>
      </c>
      <c r="AE287" s="9" t="s">
        <v>47</v>
      </c>
      <c r="AF287" s="9" t="s">
        <v>48</v>
      </c>
      <c r="AG287" s="9" t="s">
        <v>123</v>
      </c>
      <c r="AH287" s="9">
        <v>14</v>
      </c>
      <c r="AI287" s="9" t="s">
        <v>50</v>
      </c>
      <c r="AJ287" s="9" t="s">
        <v>176</v>
      </c>
      <c r="AK287" s="7" t="str">
        <f t="shared" si="19"/>
        <v>Low</v>
      </c>
      <c r="AL287" s="9" t="s">
        <v>857</v>
      </c>
      <c r="AM287" s="9">
        <v>5</v>
      </c>
      <c r="AN287" s="9">
        <v>0</v>
      </c>
      <c r="AO287" s="9" t="s">
        <v>498</v>
      </c>
      <c r="AP287" s="9">
        <v>4</v>
      </c>
      <c r="AQ287" s="9">
        <v>18</v>
      </c>
    </row>
    <row r="288" spans="2:43" ht="15" x14ac:dyDescent="0.25">
      <c r="B288" s="7" t="str">
        <f t="shared" si="16"/>
        <v>Yes</v>
      </c>
      <c r="C288" s="7" t="s">
        <v>858</v>
      </c>
      <c r="D288" s="7">
        <v>10044</v>
      </c>
      <c r="E288" s="7">
        <v>1</v>
      </c>
      <c r="F288" s="7" t="str">
        <f>IF(HRDataset_v14[[#This Row],[MarriedID]]=0,"Not married","Married")</f>
        <v>Married</v>
      </c>
      <c r="G288" s="7">
        <v>1</v>
      </c>
      <c r="H288" s="7">
        <v>1</v>
      </c>
      <c r="I288" s="7" t="str">
        <f>IF(HRDataset_v14[[#This Row],[GenderID]]=0,"Female","Male")</f>
        <v>Male</v>
      </c>
      <c r="J288" s="7">
        <v>5</v>
      </c>
      <c r="K288" s="7">
        <v>3</v>
      </c>
      <c r="L288" s="7">
        <v>3</v>
      </c>
      <c r="M288" s="7">
        <v>0</v>
      </c>
      <c r="N288" s="7">
        <v>75281</v>
      </c>
      <c r="O288" s="7">
        <v>1</v>
      </c>
      <c r="P288" s="7">
        <v>15</v>
      </c>
      <c r="Q288" s="7" t="s">
        <v>408</v>
      </c>
      <c r="R288" s="7" t="s">
        <v>38</v>
      </c>
      <c r="S288" s="7">
        <v>1420</v>
      </c>
      <c r="T288" s="8">
        <v>32268</v>
      </c>
      <c r="U288" s="7">
        <f t="shared" ca="1" si="17"/>
        <v>36</v>
      </c>
      <c r="V288" s="7" t="s">
        <v>39</v>
      </c>
      <c r="W288" s="7" t="str">
        <f t="shared" ca="1" si="18"/>
        <v>30-39</v>
      </c>
      <c r="X288" s="7" t="s">
        <v>56</v>
      </c>
      <c r="Y288" s="7" t="s">
        <v>41</v>
      </c>
      <c r="Z288" s="7" t="s">
        <v>42</v>
      </c>
      <c r="AA288" s="7" t="s">
        <v>43</v>
      </c>
      <c r="AB288" s="7" t="s">
        <v>115</v>
      </c>
      <c r="AC288" s="7" t="s">
        <v>859</v>
      </c>
      <c r="AD288" s="7" t="s">
        <v>705</v>
      </c>
      <c r="AE288" s="7" t="s">
        <v>60</v>
      </c>
      <c r="AF288" s="7" t="s">
        <v>61</v>
      </c>
      <c r="AG288" s="7" t="s">
        <v>116</v>
      </c>
      <c r="AH288" s="7">
        <v>7</v>
      </c>
      <c r="AI288" s="7" t="s">
        <v>175</v>
      </c>
      <c r="AJ288" s="7" t="s">
        <v>64</v>
      </c>
      <c r="AK288" s="7" t="str">
        <f t="shared" si="19"/>
        <v>High</v>
      </c>
      <c r="AL288" s="7" t="s">
        <v>87</v>
      </c>
      <c r="AM288" s="7">
        <v>3</v>
      </c>
      <c r="AN288" s="7">
        <v>5</v>
      </c>
      <c r="AO288" s="7" t="s">
        <v>515</v>
      </c>
      <c r="AP288" s="7">
        <v>0</v>
      </c>
      <c r="AQ288" s="7">
        <v>11</v>
      </c>
    </row>
    <row r="289" spans="2:43" ht="15" x14ac:dyDescent="0.25">
      <c r="B289" s="7" t="str">
        <f t="shared" si="16"/>
        <v>Yes</v>
      </c>
      <c r="C289" s="9" t="s">
        <v>860</v>
      </c>
      <c r="D289" s="9">
        <v>10102</v>
      </c>
      <c r="E289" s="9">
        <v>0</v>
      </c>
      <c r="F289" s="9" t="str">
        <f>IF(HRDataset_v14[[#This Row],[MarriedID]]=0,"Not married","Married")</f>
        <v>Not married</v>
      </c>
      <c r="G289" s="9">
        <v>0</v>
      </c>
      <c r="H289" s="9">
        <v>1</v>
      </c>
      <c r="I289" s="9" t="str">
        <f>IF(HRDataset_v14[[#This Row],[GenderID]]=0,"Female","Male")</f>
        <v>Male</v>
      </c>
      <c r="J289" s="9">
        <v>5</v>
      </c>
      <c r="K289" s="9">
        <v>4</v>
      </c>
      <c r="L289" s="9">
        <v>3</v>
      </c>
      <c r="M289" s="9">
        <v>1</v>
      </c>
      <c r="N289" s="9">
        <v>100416</v>
      </c>
      <c r="O289" s="9">
        <v>1</v>
      </c>
      <c r="P289" s="9">
        <v>24</v>
      </c>
      <c r="Q289" s="9" t="s">
        <v>94</v>
      </c>
      <c r="R289" s="9" t="s">
        <v>38</v>
      </c>
      <c r="S289" s="9">
        <v>2451</v>
      </c>
      <c r="T289" s="10">
        <v>30481</v>
      </c>
      <c r="U289" s="7">
        <f t="shared" ca="1" si="17"/>
        <v>41</v>
      </c>
      <c r="V289" s="9" t="s">
        <v>39</v>
      </c>
      <c r="W289" s="7" t="str">
        <f t="shared" ca="1" si="18"/>
        <v>40-49</v>
      </c>
      <c r="X289" s="9" t="s">
        <v>40</v>
      </c>
      <c r="Y289" s="9" t="s">
        <v>272</v>
      </c>
      <c r="Z289" s="9" t="s">
        <v>42</v>
      </c>
      <c r="AA289" s="9" t="s">
        <v>107</v>
      </c>
      <c r="AB289" s="9" t="s">
        <v>851</v>
      </c>
      <c r="AC289" s="9" t="s">
        <v>861</v>
      </c>
      <c r="AD289" s="9" t="s">
        <v>705</v>
      </c>
      <c r="AE289" s="9" t="s">
        <v>60</v>
      </c>
      <c r="AF289" s="9" t="s">
        <v>96</v>
      </c>
      <c r="AG289" s="9" t="s">
        <v>97</v>
      </c>
      <c r="AH289" s="9">
        <v>10</v>
      </c>
      <c r="AI289" s="9" t="s">
        <v>110</v>
      </c>
      <c r="AJ289" s="9" t="s">
        <v>64</v>
      </c>
      <c r="AK289" s="7" t="str">
        <f t="shared" si="19"/>
        <v>High</v>
      </c>
      <c r="AL289" s="9" t="s">
        <v>52</v>
      </c>
      <c r="AM289" s="9">
        <v>3</v>
      </c>
      <c r="AN289" s="9">
        <v>4</v>
      </c>
      <c r="AO289" s="9" t="s">
        <v>862</v>
      </c>
      <c r="AP289" s="9">
        <v>0</v>
      </c>
      <c r="AQ289" s="9">
        <v>9</v>
      </c>
    </row>
    <row r="290" spans="2:43" ht="15" x14ac:dyDescent="0.25">
      <c r="B290" s="7" t="str">
        <f t="shared" si="16"/>
        <v>Yes</v>
      </c>
      <c r="C290" s="7" t="s">
        <v>863</v>
      </c>
      <c r="D290" s="7">
        <v>10270</v>
      </c>
      <c r="E290" s="7">
        <v>0</v>
      </c>
      <c r="F290" s="7" t="str">
        <f>IF(HRDataset_v14[[#This Row],[MarriedID]]=0,"Not married","Married")</f>
        <v>Not married</v>
      </c>
      <c r="G290" s="7">
        <v>0</v>
      </c>
      <c r="H290" s="7">
        <v>0</v>
      </c>
      <c r="I290" s="7" t="str">
        <f>IF(HRDataset_v14[[#This Row],[GenderID]]=0,"Female","Male")</f>
        <v>Female</v>
      </c>
      <c r="J290" s="7">
        <v>5</v>
      </c>
      <c r="K290" s="7">
        <v>5</v>
      </c>
      <c r="L290" s="7">
        <v>3</v>
      </c>
      <c r="M290" s="7">
        <v>0</v>
      </c>
      <c r="N290" s="7">
        <v>74813</v>
      </c>
      <c r="O290" s="7">
        <v>1</v>
      </c>
      <c r="P290" s="7">
        <v>20</v>
      </c>
      <c r="Q290" s="7" t="s">
        <v>68</v>
      </c>
      <c r="R290" s="7" t="s">
        <v>38</v>
      </c>
      <c r="S290" s="7">
        <v>1778</v>
      </c>
      <c r="T290" s="8">
        <v>31121</v>
      </c>
      <c r="U290" s="7">
        <f t="shared" ca="1" si="17"/>
        <v>39</v>
      </c>
      <c r="V290" s="7" t="s">
        <v>69</v>
      </c>
      <c r="W290" s="7" t="str">
        <f t="shared" ca="1" si="18"/>
        <v>30-39</v>
      </c>
      <c r="X290" s="7" t="s">
        <v>40</v>
      </c>
      <c r="Y290" s="7" t="s">
        <v>41</v>
      </c>
      <c r="Z290" s="7" t="s">
        <v>42</v>
      </c>
      <c r="AA290" s="7" t="s">
        <v>43</v>
      </c>
      <c r="AB290" s="7" t="s">
        <v>120</v>
      </c>
      <c r="AC290" s="7" t="s">
        <v>864</v>
      </c>
      <c r="AD290" s="7" t="s">
        <v>129</v>
      </c>
      <c r="AE290" s="7" t="s">
        <v>60</v>
      </c>
      <c r="AF290" s="7" t="s">
        <v>48</v>
      </c>
      <c r="AG290" s="7" t="s">
        <v>91</v>
      </c>
      <c r="AH290" s="7">
        <v>11</v>
      </c>
      <c r="AI290" s="7" t="s">
        <v>50</v>
      </c>
      <c r="AJ290" s="7" t="s">
        <v>64</v>
      </c>
      <c r="AK290" s="7" t="str">
        <f t="shared" si="19"/>
        <v>High</v>
      </c>
      <c r="AL290" s="7" t="s">
        <v>152</v>
      </c>
      <c r="AM290" s="7">
        <v>3</v>
      </c>
      <c r="AN290" s="7">
        <v>0</v>
      </c>
      <c r="AO290" s="7" t="s">
        <v>365</v>
      </c>
      <c r="AP290" s="7">
        <v>0</v>
      </c>
      <c r="AQ290" s="7">
        <v>5</v>
      </c>
    </row>
    <row r="291" spans="2:43" ht="15" x14ac:dyDescent="0.25">
      <c r="B291" s="7" t="str">
        <f t="shared" si="16"/>
        <v>No</v>
      </c>
      <c r="C291" s="9" t="s">
        <v>865</v>
      </c>
      <c r="D291" s="9">
        <v>10045</v>
      </c>
      <c r="E291" s="9">
        <v>1</v>
      </c>
      <c r="F291" s="9" t="str">
        <f>IF(HRDataset_v14[[#This Row],[MarriedID]]=0,"Not married","Married")</f>
        <v>Married</v>
      </c>
      <c r="G291" s="9">
        <v>1</v>
      </c>
      <c r="H291" s="9">
        <v>1</v>
      </c>
      <c r="I291" s="9" t="str">
        <f>IF(HRDataset_v14[[#This Row],[GenderID]]=0,"Female","Male")</f>
        <v>Male</v>
      </c>
      <c r="J291" s="9">
        <v>1</v>
      </c>
      <c r="K291" s="9">
        <v>3</v>
      </c>
      <c r="L291" s="9">
        <v>3</v>
      </c>
      <c r="M291" s="9">
        <v>0</v>
      </c>
      <c r="N291" s="9">
        <v>76029</v>
      </c>
      <c r="O291" s="9">
        <v>0</v>
      </c>
      <c r="P291" s="9">
        <v>15</v>
      </c>
      <c r="Q291" s="9" t="s">
        <v>408</v>
      </c>
      <c r="R291" s="9" t="s">
        <v>38</v>
      </c>
      <c r="S291" s="9">
        <v>2343</v>
      </c>
      <c r="T291" s="10">
        <v>25293</v>
      </c>
      <c r="U291" s="7">
        <f t="shared" ca="1" si="17"/>
        <v>55</v>
      </c>
      <c r="V291" s="9" t="s">
        <v>39</v>
      </c>
      <c r="W291" s="7" t="str">
        <f t="shared" ca="1" si="18"/>
        <v>50-59</v>
      </c>
      <c r="X291" s="9" t="s">
        <v>56</v>
      </c>
      <c r="Y291" s="9" t="s">
        <v>155</v>
      </c>
      <c r="Z291" s="9" t="s">
        <v>42</v>
      </c>
      <c r="AA291" s="9" t="s">
        <v>43</v>
      </c>
      <c r="AB291" s="9" t="s">
        <v>57</v>
      </c>
      <c r="AC291" s="9" t="s">
        <v>45</v>
      </c>
      <c r="AD291" s="9" t="s">
        <v>46</v>
      </c>
      <c r="AE291" s="9" t="s">
        <v>47</v>
      </c>
      <c r="AF291" s="9" t="s">
        <v>61</v>
      </c>
      <c r="AG291" s="9" t="s">
        <v>116</v>
      </c>
      <c r="AH291" s="9">
        <v>7</v>
      </c>
      <c r="AI291" s="9" t="s">
        <v>104</v>
      </c>
      <c r="AJ291" s="9" t="s">
        <v>64</v>
      </c>
      <c r="AK291" s="7" t="str">
        <f t="shared" si="19"/>
        <v>High</v>
      </c>
      <c r="AL291" s="9" t="s">
        <v>87</v>
      </c>
      <c r="AM291" s="9">
        <v>4</v>
      </c>
      <c r="AN291" s="9">
        <v>7</v>
      </c>
      <c r="AO291" s="9" t="s">
        <v>153</v>
      </c>
      <c r="AP291" s="9">
        <v>0</v>
      </c>
      <c r="AQ291" s="9">
        <v>8</v>
      </c>
    </row>
    <row r="292" spans="2:43" ht="15" x14ac:dyDescent="0.25">
      <c r="B292" s="7" t="str">
        <f t="shared" si="16"/>
        <v>No</v>
      </c>
      <c r="C292" s="7" t="s">
        <v>866</v>
      </c>
      <c r="D292" s="7">
        <v>10205</v>
      </c>
      <c r="E292" s="7">
        <v>1</v>
      </c>
      <c r="F292" s="7" t="str">
        <f>IF(HRDataset_v14[[#This Row],[MarriedID]]=0,"Not married","Married")</f>
        <v>Married</v>
      </c>
      <c r="G292" s="7">
        <v>1</v>
      </c>
      <c r="H292" s="7">
        <v>0</v>
      </c>
      <c r="I292" s="7" t="str">
        <f>IF(HRDataset_v14[[#This Row],[GenderID]]=0,"Female","Male")</f>
        <v>Female</v>
      </c>
      <c r="J292" s="7">
        <v>1</v>
      </c>
      <c r="K292" s="7">
        <v>6</v>
      </c>
      <c r="L292" s="7">
        <v>3</v>
      </c>
      <c r="M292" s="7">
        <v>0</v>
      </c>
      <c r="N292" s="7">
        <v>57859</v>
      </c>
      <c r="O292" s="7">
        <v>0</v>
      </c>
      <c r="P292" s="7">
        <v>3</v>
      </c>
      <c r="Q292" s="7" t="s">
        <v>219</v>
      </c>
      <c r="R292" s="7" t="s">
        <v>867</v>
      </c>
      <c r="S292" s="7">
        <v>85006</v>
      </c>
      <c r="T292" s="8">
        <v>33381</v>
      </c>
      <c r="U292" s="7">
        <f t="shared" ca="1" si="17"/>
        <v>33</v>
      </c>
      <c r="V292" s="7" t="s">
        <v>69</v>
      </c>
      <c r="W292" s="7" t="str">
        <f t="shared" ca="1" si="18"/>
        <v>30-39</v>
      </c>
      <c r="X292" s="7" t="s">
        <v>56</v>
      </c>
      <c r="Y292" s="7" t="s">
        <v>41</v>
      </c>
      <c r="Z292" s="7" t="s">
        <v>42</v>
      </c>
      <c r="AA292" s="7" t="s">
        <v>136</v>
      </c>
      <c r="AB292" s="7" t="s">
        <v>44</v>
      </c>
      <c r="AC292" s="7" t="s">
        <v>45</v>
      </c>
      <c r="AD292" s="7" t="s">
        <v>46</v>
      </c>
      <c r="AE292" s="7" t="s">
        <v>47</v>
      </c>
      <c r="AF292" s="7" t="s">
        <v>223</v>
      </c>
      <c r="AG292" s="7" t="s">
        <v>224</v>
      </c>
      <c r="AH292" s="7">
        <v>17</v>
      </c>
      <c r="AI292" s="7" t="s">
        <v>63</v>
      </c>
      <c r="AJ292" s="7" t="s">
        <v>64</v>
      </c>
      <c r="AK292" s="7" t="str">
        <f t="shared" si="19"/>
        <v>High</v>
      </c>
      <c r="AL292" s="7" t="s">
        <v>868</v>
      </c>
      <c r="AM292" s="7">
        <v>3</v>
      </c>
      <c r="AN292" s="7">
        <v>0</v>
      </c>
      <c r="AO292" s="7" t="s">
        <v>53</v>
      </c>
      <c r="AP292" s="7">
        <v>0</v>
      </c>
      <c r="AQ292" s="7">
        <v>16</v>
      </c>
    </row>
    <row r="293" spans="2:43" ht="15" x14ac:dyDescent="0.25">
      <c r="B293" s="7" t="str">
        <f t="shared" si="16"/>
        <v>Yes</v>
      </c>
      <c r="C293" s="9" t="s">
        <v>869</v>
      </c>
      <c r="D293" s="9">
        <v>10014</v>
      </c>
      <c r="E293" s="9">
        <v>0</v>
      </c>
      <c r="F293" s="9" t="str">
        <f>IF(HRDataset_v14[[#This Row],[MarriedID]]=0,"Not married","Married")</f>
        <v>Not married</v>
      </c>
      <c r="G293" s="9">
        <v>2</v>
      </c>
      <c r="H293" s="9">
        <v>1</v>
      </c>
      <c r="I293" s="9" t="str">
        <f>IF(HRDataset_v14[[#This Row],[GenderID]]=0,"Female","Male")</f>
        <v>Male</v>
      </c>
      <c r="J293" s="9">
        <v>5</v>
      </c>
      <c r="K293" s="9">
        <v>5</v>
      </c>
      <c r="L293" s="9">
        <v>4</v>
      </c>
      <c r="M293" s="9">
        <v>0</v>
      </c>
      <c r="N293" s="9">
        <v>58523</v>
      </c>
      <c r="O293" s="9">
        <v>1</v>
      </c>
      <c r="P293" s="9">
        <v>19</v>
      </c>
      <c r="Q293" s="9" t="s">
        <v>37</v>
      </c>
      <c r="R293" s="9" t="s">
        <v>38</v>
      </c>
      <c r="S293" s="9">
        <v>2171</v>
      </c>
      <c r="T293" s="10">
        <v>31808</v>
      </c>
      <c r="U293" s="7">
        <f t="shared" ca="1" si="17"/>
        <v>37</v>
      </c>
      <c r="V293" s="9" t="s">
        <v>39</v>
      </c>
      <c r="W293" s="7" t="str">
        <f t="shared" ca="1" si="18"/>
        <v>30-39</v>
      </c>
      <c r="X293" s="9" t="s">
        <v>81</v>
      </c>
      <c r="Y293" s="9" t="s">
        <v>41</v>
      </c>
      <c r="Z293" s="9" t="s">
        <v>42</v>
      </c>
      <c r="AA293" s="9" t="s">
        <v>43</v>
      </c>
      <c r="AB293" s="9" t="s">
        <v>496</v>
      </c>
      <c r="AC293" s="9" t="s">
        <v>636</v>
      </c>
      <c r="AD293" s="9" t="s">
        <v>548</v>
      </c>
      <c r="AE293" s="9" t="s">
        <v>60</v>
      </c>
      <c r="AF293" s="9" t="s">
        <v>48</v>
      </c>
      <c r="AG293" s="9" t="s">
        <v>72</v>
      </c>
      <c r="AH293" s="9">
        <v>20</v>
      </c>
      <c r="AI293" s="9" t="s">
        <v>50</v>
      </c>
      <c r="AJ293" s="9" t="s">
        <v>51</v>
      </c>
      <c r="AK293" s="7" t="str">
        <f t="shared" si="19"/>
        <v>High</v>
      </c>
      <c r="AL293" s="9" t="s">
        <v>162</v>
      </c>
      <c r="AM293" s="9">
        <v>5</v>
      </c>
      <c r="AN293" s="9">
        <v>0</v>
      </c>
      <c r="AO293" s="9" t="s">
        <v>88</v>
      </c>
      <c r="AP293" s="9">
        <v>0</v>
      </c>
      <c r="AQ293" s="9">
        <v>15</v>
      </c>
    </row>
    <row r="294" spans="2:43" ht="15" x14ac:dyDescent="0.25">
      <c r="B294" s="7" t="str">
        <f t="shared" si="16"/>
        <v>No</v>
      </c>
      <c r="C294" s="7" t="s">
        <v>870</v>
      </c>
      <c r="D294" s="7">
        <v>10144</v>
      </c>
      <c r="E294" s="7">
        <v>0</v>
      </c>
      <c r="F294" s="7" t="str">
        <f>IF(HRDataset_v14[[#This Row],[MarriedID]]=0,"Not married","Married")</f>
        <v>Not married</v>
      </c>
      <c r="G294" s="7">
        <v>2</v>
      </c>
      <c r="H294" s="7">
        <v>1</v>
      </c>
      <c r="I294" s="7" t="str">
        <f>IF(HRDataset_v14[[#This Row],[GenderID]]=0,"Female","Male")</f>
        <v>Male</v>
      </c>
      <c r="J294" s="7">
        <v>1</v>
      </c>
      <c r="K294" s="7">
        <v>5</v>
      </c>
      <c r="L294" s="7">
        <v>3</v>
      </c>
      <c r="M294" s="7">
        <v>0</v>
      </c>
      <c r="N294" s="7">
        <v>88976</v>
      </c>
      <c r="O294" s="7">
        <v>0</v>
      </c>
      <c r="P294" s="7">
        <v>17</v>
      </c>
      <c r="Q294" s="7" t="s">
        <v>196</v>
      </c>
      <c r="R294" s="7" t="s">
        <v>38</v>
      </c>
      <c r="S294" s="7">
        <v>2169</v>
      </c>
      <c r="T294" s="8">
        <v>25121</v>
      </c>
      <c r="U294" s="7">
        <f t="shared" ca="1" si="17"/>
        <v>56</v>
      </c>
      <c r="V294" s="7" t="s">
        <v>39</v>
      </c>
      <c r="W294" s="7" t="str">
        <f t="shared" ca="1" si="18"/>
        <v>50-59</v>
      </c>
      <c r="X294" s="7" t="s">
        <v>81</v>
      </c>
      <c r="Y294" s="7" t="s">
        <v>41</v>
      </c>
      <c r="Z294" s="7" t="s">
        <v>42</v>
      </c>
      <c r="AA294" s="7" t="s">
        <v>43</v>
      </c>
      <c r="AB294" s="7" t="s">
        <v>871</v>
      </c>
      <c r="AC294" s="7" t="s">
        <v>45</v>
      </c>
      <c r="AD294" s="7" t="s">
        <v>46</v>
      </c>
      <c r="AE294" s="7" t="s">
        <v>47</v>
      </c>
      <c r="AF294" s="7" t="s">
        <v>48</v>
      </c>
      <c r="AG294" s="7" t="s">
        <v>199</v>
      </c>
      <c r="AH294" s="7">
        <v>2</v>
      </c>
      <c r="AI294" s="7" t="s">
        <v>104</v>
      </c>
      <c r="AJ294" s="7" t="s">
        <v>64</v>
      </c>
      <c r="AK294" s="7" t="str">
        <f t="shared" si="19"/>
        <v>High</v>
      </c>
      <c r="AL294" s="7" t="s">
        <v>631</v>
      </c>
      <c r="AM294" s="7">
        <v>3</v>
      </c>
      <c r="AN294" s="7">
        <v>0</v>
      </c>
      <c r="AO294" s="7" t="s">
        <v>173</v>
      </c>
      <c r="AP294" s="7">
        <v>0</v>
      </c>
      <c r="AQ294" s="7">
        <v>19</v>
      </c>
    </row>
    <row r="295" spans="2:43" ht="15" x14ac:dyDescent="0.25">
      <c r="B295" s="7" t="str">
        <f t="shared" si="16"/>
        <v>No</v>
      </c>
      <c r="C295" s="9" t="s">
        <v>872</v>
      </c>
      <c r="D295" s="9">
        <v>10253</v>
      </c>
      <c r="E295" s="9">
        <v>0</v>
      </c>
      <c r="F295" s="9" t="str">
        <f>IF(HRDataset_v14[[#This Row],[MarriedID]]=0,"Not married","Married")</f>
        <v>Not married</v>
      </c>
      <c r="G295" s="9">
        <v>0</v>
      </c>
      <c r="H295" s="9">
        <v>1</v>
      </c>
      <c r="I295" s="9" t="str">
        <f>IF(HRDataset_v14[[#This Row],[GenderID]]=0,"Female","Male")</f>
        <v>Male</v>
      </c>
      <c r="J295" s="9">
        <v>1</v>
      </c>
      <c r="K295" s="9">
        <v>6</v>
      </c>
      <c r="L295" s="9">
        <v>3</v>
      </c>
      <c r="M295" s="9">
        <v>0</v>
      </c>
      <c r="N295" s="9">
        <v>55875</v>
      </c>
      <c r="O295" s="9">
        <v>0</v>
      </c>
      <c r="P295" s="9">
        <v>3</v>
      </c>
      <c r="Q295" s="9" t="s">
        <v>219</v>
      </c>
      <c r="R295" s="9" t="s">
        <v>873</v>
      </c>
      <c r="S295" s="9">
        <v>4063</v>
      </c>
      <c r="T295" s="10">
        <v>32700</v>
      </c>
      <c r="U295" s="7">
        <f t="shared" ca="1" si="17"/>
        <v>35</v>
      </c>
      <c r="V295" s="9" t="s">
        <v>39</v>
      </c>
      <c r="W295" s="7" t="str">
        <f t="shared" ca="1" si="18"/>
        <v>30-39</v>
      </c>
      <c r="X295" s="9" t="s">
        <v>40</v>
      </c>
      <c r="Y295" s="9" t="s">
        <v>41</v>
      </c>
      <c r="Z295" s="9" t="s">
        <v>42</v>
      </c>
      <c r="AA295" s="9" t="s">
        <v>165</v>
      </c>
      <c r="AB295" s="9" t="s">
        <v>228</v>
      </c>
      <c r="AC295" s="9" t="s">
        <v>45</v>
      </c>
      <c r="AD295" s="9" t="s">
        <v>46</v>
      </c>
      <c r="AE295" s="9" t="s">
        <v>47</v>
      </c>
      <c r="AF295" s="9" t="s">
        <v>223</v>
      </c>
      <c r="AG295" s="9" t="s">
        <v>224</v>
      </c>
      <c r="AH295" s="9">
        <v>17</v>
      </c>
      <c r="AI295" s="9" t="s">
        <v>353</v>
      </c>
      <c r="AJ295" s="9" t="s">
        <v>64</v>
      </c>
      <c r="AK295" s="7" t="str">
        <f t="shared" si="19"/>
        <v>High</v>
      </c>
      <c r="AL295" s="9" t="s">
        <v>162</v>
      </c>
      <c r="AM295" s="9">
        <v>4</v>
      </c>
      <c r="AN295" s="9">
        <v>0</v>
      </c>
      <c r="AO295" s="9" t="s">
        <v>358</v>
      </c>
      <c r="AP295" s="9">
        <v>0</v>
      </c>
      <c r="AQ295" s="9">
        <v>11</v>
      </c>
    </row>
    <row r="296" spans="2:43" ht="15" x14ac:dyDescent="0.25">
      <c r="B296" s="7" t="str">
        <f t="shared" si="16"/>
        <v>Yes</v>
      </c>
      <c r="C296" s="7" t="s">
        <v>874</v>
      </c>
      <c r="D296" s="7">
        <v>10118</v>
      </c>
      <c r="E296" s="7">
        <v>1</v>
      </c>
      <c r="F296" s="7" t="str">
        <f>IF(HRDataset_v14[[#This Row],[MarriedID]]=0,"Not married","Married")</f>
        <v>Married</v>
      </c>
      <c r="G296" s="7">
        <v>1</v>
      </c>
      <c r="H296" s="7">
        <v>1</v>
      </c>
      <c r="I296" s="7" t="str">
        <f>IF(HRDataset_v14[[#This Row],[GenderID]]=0,"Female","Male")</f>
        <v>Male</v>
      </c>
      <c r="J296" s="7">
        <v>4</v>
      </c>
      <c r="K296" s="7">
        <v>3</v>
      </c>
      <c r="L296" s="7">
        <v>3</v>
      </c>
      <c r="M296" s="7">
        <v>0</v>
      </c>
      <c r="N296" s="7">
        <v>113999</v>
      </c>
      <c r="O296" s="7">
        <v>1</v>
      </c>
      <c r="P296" s="7">
        <v>8</v>
      </c>
      <c r="Q296" s="7" t="s">
        <v>158</v>
      </c>
      <c r="R296" s="7" t="s">
        <v>38</v>
      </c>
      <c r="S296" s="7">
        <v>1960</v>
      </c>
      <c r="T296" s="8">
        <v>31631</v>
      </c>
      <c r="U296" s="7">
        <f t="shared" ca="1" si="17"/>
        <v>38</v>
      </c>
      <c r="V296" s="7" t="s">
        <v>39</v>
      </c>
      <c r="W296" s="7" t="str">
        <f t="shared" ca="1" si="18"/>
        <v>30-39</v>
      </c>
      <c r="X296" s="7" t="s">
        <v>56</v>
      </c>
      <c r="Y296" s="7" t="s">
        <v>41</v>
      </c>
      <c r="Z296" s="7" t="s">
        <v>42</v>
      </c>
      <c r="AA296" s="7" t="s">
        <v>107</v>
      </c>
      <c r="AB296" s="7" t="s">
        <v>192</v>
      </c>
      <c r="AC296" s="7" t="s">
        <v>875</v>
      </c>
      <c r="AD296" s="7" t="s">
        <v>390</v>
      </c>
      <c r="AE296" s="7" t="s">
        <v>148</v>
      </c>
      <c r="AF296" s="7" t="s">
        <v>61</v>
      </c>
      <c r="AG296" s="7" t="s">
        <v>62</v>
      </c>
      <c r="AH296" s="7">
        <v>4</v>
      </c>
      <c r="AI296" s="7" t="s">
        <v>104</v>
      </c>
      <c r="AJ296" s="7" t="s">
        <v>64</v>
      </c>
      <c r="AK296" s="7" t="str">
        <f t="shared" si="19"/>
        <v>High</v>
      </c>
      <c r="AL296" s="7" t="s">
        <v>876</v>
      </c>
      <c r="AM296" s="7">
        <v>3</v>
      </c>
      <c r="AN296" s="7">
        <v>7</v>
      </c>
      <c r="AO296" s="7" t="s">
        <v>346</v>
      </c>
      <c r="AP296" s="7">
        <v>0</v>
      </c>
      <c r="AQ296" s="7">
        <v>9</v>
      </c>
    </row>
    <row r="297" spans="2:43" ht="15" x14ac:dyDescent="0.25">
      <c r="B297" s="7" t="str">
        <f t="shared" si="16"/>
        <v>Yes</v>
      </c>
      <c r="C297" s="9" t="s">
        <v>877</v>
      </c>
      <c r="D297" s="9">
        <v>10022</v>
      </c>
      <c r="E297" s="9">
        <v>1</v>
      </c>
      <c r="F297" s="9" t="str">
        <f>IF(HRDataset_v14[[#This Row],[MarriedID]]=0,"Not married","Married")</f>
        <v>Married</v>
      </c>
      <c r="G297" s="9">
        <v>1</v>
      </c>
      <c r="H297" s="9">
        <v>0</v>
      </c>
      <c r="I297" s="9" t="str">
        <f>IF(HRDataset_v14[[#This Row],[GenderID]]=0,"Female","Male")</f>
        <v>Female</v>
      </c>
      <c r="J297" s="9">
        <v>4</v>
      </c>
      <c r="K297" s="9">
        <v>5</v>
      </c>
      <c r="L297" s="9">
        <v>4</v>
      </c>
      <c r="M297" s="9">
        <v>0</v>
      </c>
      <c r="N297" s="9">
        <v>49773</v>
      </c>
      <c r="O297" s="9">
        <v>1</v>
      </c>
      <c r="P297" s="9">
        <v>19</v>
      </c>
      <c r="Q297" s="9" t="s">
        <v>37</v>
      </c>
      <c r="R297" s="9" t="s">
        <v>38</v>
      </c>
      <c r="S297" s="9">
        <v>2747</v>
      </c>
      <c r="T297" s="10">
        <v>31566</v>
      </c>
      <c r="U297" s="7">
        <f t="shared" ca="1" si="17"/>
        <v>38</v>
      </c>
      <c r="V297" s="9" t="s">
        <v>69</v>
      </c>
      <c r="W297" s="7" t="str">
        <f t="shared" ca="1" si="18"/>
        <v>30-39</v>
      </c>
      <c r="X297" s="9" t="s">
        <v>56</v>
      </c>
      <c r="Y297" s="9" t="s">
        <v>41</v>
      </c>
      <c r="Z297" s="9" t="s">
        <v>42</v>
      </c>
      <c r="AA297" s="9" t="s">
        <v>43</v>
      </c>
      <c r="AB297" s="9" t="s">
        <v>285</v>
      </c>
      <c r="AC297" s="9" t="s">
        <v>878</v>
      </c>
      <c r="AD297" s="9" t="s">
        <v>879</v>
      </c>
      <c r="AE297" s="9" t="s">
        <v>148</v>
      </c>
      <c r="AF297" s="9" t="s">
        <v>48</v>
      </c>
      <c r="AG297" s="9" t="s">
        <v>138</v>
      </c>
      <c r="AH297" s="9">
        <v>18</v>
      </c>
      <c r="AI297" s="9" t="s">
        <v>86</v>
      </c>
      <c r="AJ297" s="9" t="s">
        <v>51</v>
      </c>
      <c r="AK297" s="7" t="str">
        <f t="shared" si="19"/>
        <v>High</v>
      </c>
      <c r="AL297" s="9" t="s">
        <v>269</v>
      </c>
      <c r="AM297" s="9">
        <v>5</v>
      </c>
      <c r="AN297" s="9">
        <v>0</v>
      </c>
      <c r="AO297" s="9" t="s">
        <v>880</v>
      </c>
      <c r="AP297" s="9">
        <v>0</v>
      </c>
      <c r="AQ297" s="9">
        <v>18</v>
      </c>
    </row>
    <row r="298" spans="2:43" ht="15" x14ac:dyDescent="0.25">
      <c r="B298" s="7" t="str">
        <f t="shared" si="16"/>
        <v>No</v>
      </c>
      <c r="C298" s="7" t="s">
        <v>881</v>
      </c>
      <c r="D298" s="7">
        <v>10183</v>
      </c>
      <c r="E298" s="7">
        <v>0</v>
      </c>
      <c r="F298" s="7" t="str">
        <f>IF(HRDataset_v14[[#This Row],[MarriedID]]=0,"Not married","Married")</f>
        <v>Not married</v>
      </c>
      <c r="G298" s="7">
        <v>0</v>
      </c>
      <c r="H298" s="7">
        <v>0</v>
      </c>
      <c r="I298" s="7" t="str">
        <f>IF(HRDataset_v14[[#This Row],[GenderID]]=0,"Female","Male")</f>
        <v>Female</v>
      </c>
      <c r="J298" s="7">
        <v>2</v>
      </c>
      <c r="K298" s="7">
        <v>5</v>
      </c>
      <c r="L298" s="7">
        <v>3</v>
      </c>
      <c r="M298" s="7">
        <v>0</v>
      </c>
      <c r="N298" s="7">
        <v>62068</v>
      </c>
      <c r="O298" s="7">
        <v>0</v>
      </c>
      <c r="P298" s="7">
        <v>19</v>
      </c>
      <c r="Q298" s="7" t="s">
        <v>37</v>
      </c>
      <c r="R298" s="7" t="s">
        <v>38</v>
      </c>
      <c r="S298" s="7">
        <v>2124</v>
      </c>
      <c r="T298" s="8">
        <v>31143</v>
      </c>
      <c r="U298" s="7">
        <f t="shared" ca="1" si="17"/>
        <v>39</v>
      </c>
      <c r="V298" s="7" t="s">
        <v>69</v>
      </c>
      <c r="W298" s="7" t="str">
        <f t="shared" ca="1" si="18"/>
        <v>30-39</v>
      </c>
      <c r="X298" s="7" t="s">
        <v>40</v>
      </c>
      <c r="Y298" s="7" t="s">
        <v>41</v>
      </c>
      <c r="Z298" s="7" t="s">
        <v>42</v>
      </c>
      <c r="AA298" s="7" t="s">
        <v>43</v>
      </c>
      <c r="AB298" s="7" t="s">
        <v>882</v>
      </c>
      <c r="AC298" s="7" t="s">
        <v>45</v>
      </c>
      <c r="AD298" s="7" t="s">
        <v>46</v>
      </c>
      <c r="AE298" s="7" t="s">
        <v>47</v>
      </c>
      <c r="AF298" s="7" t="s">
        <v>48</v>
      </c>
      <c r="AG298" s="7" t="s">
        <v>49</v>
      </c>
      <c r="AH298" s="7">
        <v>22</v>
      </c>
      <c r="AI298" s="7" t="s">
        <v>50</v>
      </c>
      <c r="AJ298" s="7" t="s">
        <v>64</v>
      </c>
      <c r="AK298" s="7" t="str">
        <f t="shared" si="19"/>
        <v>High</v>
      </c>
      <c r="AL298" s="7" t="s">
        <v>883</v>
      </c>
      <c r="AM298" s="7">
        <v>3</v>
      </c>
      <c r="AN298" s="7">
        <v>0</v>
      </c>
      <c r="AO298" s="7" t="s">
        <v>355</v>
      </c>
      <c r="AP298" s="7">
        <v>0</v>
      </c>
      <c r="AQ298" s="7">
        <v>7</v>
      </c>
    </row>
    <row r="299" spans="2:43" ht="15" x14ac:dyDescent="0.25">
      <c r="B299" s="7" t="str">
        <f t="shared" si="16"/>
        <v>No</v>
      </c>
      <c r="C299" s="9" t="s">
        <v>884</v>
      </c>
      <c r="D299" s="9">
        <v>10190</v>
      </c>
      <c r="E299" s="9">
        <v>0</v>
      </c>
      <c r="F299" s="9" t="str">
        <f>IF(HRDataset_v14[[#This Row],[MarriedID]]=0,"Not married","Married")</f>
        <v>Not married</v>
      </c>
      <c r="G299" s="9">
        <v>0</v>
      </c>
      <c r="H299" s="9">
        <v>1</v>
      </c>
      <c r="I299" s="9" t="str">
        <f>IF(HRDataset_v14[[#This Row],[GenderID]]=0,"Female","Male")</f>
        <v>Male</v>
      </c>
      <c r="J299" s="9">
        <v>1</v>
      </c>
      <c r="K299" s="9">
        <v>5</v>
      </c>
      <c r="L299" s="9">
        <v>3</v>
      </c>
      <c r="M299" s="9">
        <v>0</v>
      </c>
      <c r="N299" s="9">
        <v>66541</v>
      </c>
      <c r="O299" s="9">
        <v>0</v>
      </c>
      <c r="P299" s="9">
        <v>20</v>
      </c>
      <c r="Q299" s="9" t="s">
        <v>68</v>
      </c>
      <c r="R299" s="9" t="s">
        <v>38</v>
      </c>
      <c r="S299" s="9">
        <v>2459</v>
      </c>
      <c r="T299" s="10">
        <v>27800</v>
      </c>
      <c r="U299" s="7">
        <f t="shared" ca="1" si="17"/>
        <v>48</v>
      </c>
      <c r="V299" s="9" t="s">
        <v>39</v>
      </c>
      <c r="W299" s="7" t="str">
        <f t="shared" ca="1" si="18"/>
        <v>40-49</v>
      </c>
      <c r="X299" s="9" t="s">
        <v>40</v>
      </c>
      <c r="Y299" s="9" t="s">
        <v>41</v>
      </c>
      <c r="Z299" s="9" t="s">
        <v>42</v>
      </c>
      <c r="AA299" s="9" t="s">
        <v>107</v>
      </c>
      <c r="AB299" s="9" t="s">
        <v>249</v>
      </c>
      <c r="AC299" s="9" t="s">
        <v>45</v>
      </c>
      <c r="AD299" s="9" t="s">
        <v>46</v>
      </c>
      <c r="AE299" s="9" t="s">
        <v>47</v>
      </c>
      <c r="AF299" s="9" t="s">
        <v>48</v>
      </c>
      <c r="AG299" s="9" t="s">
        <v>103</v>
      </c>
      <c r="AH299" s="9">
        <v>19</v>
      </c>
      <c r="AI299" s="9" t="s">
        <v>104</v>
      </c>
      <c r="AJ299" s="9" t="s">
        <v>64</v>
      </c>
      <c r="AK299" s="7" t="str">
        <f t="shared" si="19"/>
        <v>High</v>
      </c>
      <c r="AL299" s="9" t="s">
        <v>885</v>
      </c>
      <c r="AM299" s="9">
        <v>5</v>
      </c>
      <c r="AN299" s="9">
        <v>0</v>
      </c>
      <c r="AO299" s="9" t="s">
        <v>251</v>
      </c>
      <c r="AP299" s="9">
        <v>0</v>
      </c>
      <c r="AQ299" s="9">
        <v>4</v>
      </c>
    </row>
    <row r="300" spans="2:43" ht="15" x14ac:dyDescent="0.25">
      <c r="B300" s="7" t="str">
        <f t="shared" si="16"/>
        <v>Yes</v>
      </c>
      <c r="C300" s="7" t="s">
        <v>886</v>
      </c>
      <c r="D300" s="7">
        <v>10274</v>
      </c>
      <c r="E300" s="7">
        <v>1</v>
      </c>
      <c r="F300" s="7" t="str">
        <f>IF(HRDataset_v14[[#This Row],[MarriedID]]=0,"Not married","Married")</f>
        <v>Married</v>
      </c>
      <c r="G300" s="7">
        <v>1</v>
      </c>
      <c r="H300" s="7">
        <v>0</v>
      </c>
      <c r="I300" s="7" t="str">
        <f>IF(HRDataset_v14[[#This Row],[GenderID]]=0,"Female","Male")</f>
        <v>Female</v>
      </c>
      <c r="J300" s="7">
        <v>5</v>
      </c>
      <c r="K300" s="7">
        <v>5</v>
      </c>
      <c r="L300" s="7">
        <v>3</v>
      </c>
      <c r="M300" s="7">
        <v>1</v>
      </c>
      <c r="N300" s="7">
        <v>80512</v>
      </c>
      <c r="O300" s="7">
        <v>1</v>
      </c>
      <c r="P300" s="7">
        <v>18</v>
      </c>
      <c r="Q300" s="7" t="s">
        <v>196</v>
      </c>
      <c r="R300" s="7" t="s">
        <v>38</v>
      </c>
      <c r="S300" s="7">
        <v>2478</v>
      </c>
      <c r="T300" s="8">
        <v>20407</v>
      </c>
      <c r="U300" s="7">
        <f t="shared" ca="1" si="17"/>
        <v>69</v>
      </c>
      <c r="V300" s="7" t="s">
        <v>69</v>
      </c>
      <c r="W300" s="7" t="str">
        <f t="shared" ca="1" si="18"/>
        <v>60+</v>
      </c>
      <c r="X300" s="7" t="s">
        <v>56</v>
      </c>
      <c r="Y300" s="7" t="s">
        <v>41</v>
      </c>
      <c r="Z300" s="7" t="s">
        <v>42</v>
      </c>
      <c r="AA300" s="7" t="s">
        <v>107</v>
      </c>
      <c r="AB300" s="7" t="s">
        <v>285</v>
      </c>
      <c r="AC300" s="7" t="s">
        <v>887</v>
      </c>
      <c r="AD300" s="7" t="s">
        <v>122</v>
      </c>
      <c r="AE300" s="7" t="s">
        <v>60</v>
      </c>
      <c r="AF300" s="7" t="s">
        <v>48</v>
      </c>
      <c r="AG300" s="7" t="s">
        <v>199</v>
      </c>
      <c r="AH300" s="7">
        <v>2</v>
      </c>
      <c r="AI300" s="7" t="s">
        <v>110</v>
      </c>
      <c r="AJ300" s="7" t="s">
        <v>64</v>
      </c>
      <c r="AK300" s="7" t="str">
        <f t="shared" si="19"/>
        <v>High</v>
      </c>
      <c r="AL300" s="7" t="s">
        <v>162</v>
      </c>
      <c r="AM300" s="7">
        <v>3</v>
      </c>
      <c r="AN300" s="7">
        <v>0</v>
      </c>
      <c r="AO300" s="7" t="s">
        <v>887</v>
      </c>
      <c r="AP300" s="7">
        <v>0</v>
      </c>
      <c r="AQ300" s="7">
        <v>5</v>
      </c>
    </row>
    <row r="301" spans="2:43" ht="15" x14ac:dyDescent="0.25">
      <c r="B301" s="7" t="str">
        <f t="shared" si="16"/>
        <v>Yes</v>
      </c>
      <c r="C301" s="9" t="s">
        <v>888</v>
      </c>
      <c r="D301" s="9">
        <v>10293</v>
      </c>
      <c r="E301" s="9">
        <v>0</v>
      </c>
      <c r="F301" s="9" t="str">
        <f>IF(HRDataset_v14[[#This Row],[MarriedID]]=0,"Not married","Married")</f>
        <v>Not married</v>
      </c>
      <c r="G301" s="9">
        <v>0</v>
      </c>
      <c r="H301" s="9">
        <v>0</v>
      </c>
      <c r="I301" s="9" t="str">
        <f>IF(HRDataset_v14[[#This Row],[GenderID]]=0,"Female","Male")</f>
        <v>Female</v>
      </c>
      <c r="J301" s="9">
        <v>5</v>
      </c>
      <c r="K301" s="9">
        <v>5</v>
      </c>
      <c r="L301" s="9">
        <v>2</v>
      </c>
      <c r="M301" s="9">
        <v>0</v>
      </c>
      <c r="N301" s="9">
        <v>50274</v>
      </c>
      <c r="O301" s="9">
        <v>1</v>
      </c>
      <c r="P301" s="9">
        <v>19</v>
      </c>
      <c r="Q301" s="9" t="s">
        <v>37</v>
      </c>
      <c r="R301" s="9" t="s">
        <v>38</v>
      </c>
      <c r="S301" s="9">
        <v>1887</v>
      </c>
      <c r="T301" s="10">
        <v>29435</v>
      </c>
      <c r="U301" s="7">
        <f t="shared" ca="1" si="17"/>
        <v>44</v>
      </c>
      <c r="V301" s="9" t="s">
        <v>69</v>
      </c>
      <c r="W301" s="7" t="str">
        <f t="shared" ca="1" si="18"/>
        <v>40-49</v>
      </c>
      <c r="X301" s="9" t="s">
        <v>40</v>
      </c>
      <c r="Y301" s="9" t="s">
        <v>41</v>
      </c>
      <c r="Z301" s="9" t="s">
        <v>42</v>
      </c>
      <c r="AA301" s="9" t="s">
        <v>43</v>
      </c>
      <c r="AB301" s="9" t="s">
        <v>496</v>
      </c>
      <c r="AC301" s="9" t="s">
        <v>889</v>
      </c>
      <c r="AD301" s="9" t="s">
        <v>59</v>
      </c>
      <c r="AE301" s="9" t="s">
        <v>60</v>
      </c>
      <c r="AF301" s="9" t="s">
        <v>48</v>
      </c>
      <c r="AG301" s="9" t="s">
        <v>77</v>
      </c>
      <c r="AH301" s="9">
        <v>16</v>
      </c>
      <c r="AI301" s="9" t="s">
        <v>175</v>
      </c>
      <c r="AJ301" s="9" t="s">
        <v>176</v>
      </c>
      <c r="AK301" s="7" t="str">
        <f t="shared" si="19"/>
        <v>Low</v>
      </c>
      <c r="AL301" s="9" t="s">
        <v>890</v>
      </c>
      <c r="AM301" s="9">
        <v>3</v>
      </c>
      <c r="AN301" s="9">
        <v>0</v>
      </c>
      <c r="AO301" s="9" t="s">
        <v>891</v>
      </c>
      <c r="AP301" s="9">
        <v>6</v>
      </c>
      <c r="AQ301" s="9">
        <v>13</v>
      </c>
    </row>
    <row r="302" spans="2:43" ht="15" x14ac:dyDescent="0.25">
      <c r="B302" s="7" t="str">
        <f t="shared" si="16"/>
        <v>No</v>
      </c>
      <c r="C302" s="7" t="s">
        <v>892</v>
      </c>
      <c r="D302" s="7">
        <v>10172</v>
      </c>
      <c r="E302" s="7">
        <v>0</v>
      </c>
      <c r="F302" s="7" t="str">
        <f>IF(HRDataset_v14[[#This Row],[MarriedID]]=0,"Not married","Married")</f>
        <v>Not married</v>
      </c>
      <c r="G302" s="7">
        <v>0</v>
      </c>
      <c r="H302" s="7">
        <v>1</v>
      </c>
      <c r="I302" s="7" t="str">
        <f>IF(HRDataset_v14[[#This Row],[GenderID]]=0,"Female","Male")</f>
        <v>Male</v>
      </c>
      <c r="J302" s="7">
        <v>1</v>
      </c>
      <c r="K302" s="7">
        <v>3</v>
      </c>
      <c r="L302" s="7">
        <v>3</v>
      </c>
      <c r="M302" s="7">
        <v>0</v>
      </c>
      <c r="N302" s="7">
        <v>84903</v>
      </c>
      <c r="O302" s="7">
        <v>0</v>
      </c>
      <c r="P302" s="7">
        <v>22</v>
      </c>
      <c r="Q302" s="7" t="s">
        <v>586</v>
      </c>
      <c r="R302" s="7" t="s">
        <v>38</v>
      </c>
      <c r="S302" s="7">
        <v>1887</v>
      </c>
      <c r="T302" s="8">
        <v>29775</v>
      </c>
      <c r="U302" s="7">
        <f t="shared" ca="1" si="17"/>
        <v>43</v>
      </c>
      <c r="V302" s="7" t="s">
        <v>39</v>
      </c>
      <c r="W302" s="7" t="str">
        <f t="shared" ca="1" si="18"/>
        <v>40-49</v>
      </c>
      <c r="X302" s="7" t="s">
        <v>40</v>
      </c>
      <c r="Y302" s="7" t="s">
        <v>41</v>
      </c>
      <c r="Z302" s="7" t="s">
        <v>42</v>
      </c>
      <c r="AA302" s="7" t="s">
        <v>165</v>
      </c>
      <c r="AB302" s="7" t="s">
        <v>346</v>
      </c>
      <c r="AC302" s="7" t="s">
        <v>45</v>
      </c>
      <c r="AD302" s="7" t="s">
        <v>46</v>
      </c>
      <c r="AE302" s="7" t="s">
        <v>47</v>
      </c>
      <c r="AF302" s="7" t="s">
        <v>61</v>
      </c>
      <c r="AG302" s="7" t="s">
        <v>347</v>
      </c>
      <c r="AH302" s="7">
        <v>13</v>
      </c>
      <c r="AI302" s="7" t="s">
        <v>63</v>
      </c>
      <c r="AJ302" s="7" t="s">
        <v>64</v>
      </c>
      <c r="AK302" s="7" t="str">
        <f t="shared" si="19"/>
        <v>High</v>
      </c>
      <c r="AL302" s="7" t="s">
        <v>893</v>
      </c>
      <c r="AM302" s="7">
        <v>4</v>
      </c>
      <c r="AN302" s="7">
        <v>7</v>
      </c>
      <c r="AO302" s="7" t="s">
        <v>366</v>
      </c>
      <c r="AP302" s="7">
        <v>0</v>
      </c>
      <c r="AQ302" s="7">
        <v>17</v>
      </c>
    </row>
    <row r="303" spans="2:43" ht="15" x14ac:dyDescent="0.25">
      <c r="B303" s="7" t="str">
        <f t="shared" si="16"/>
        <v>No</v>
      </c>
      <c r="C303" s="9" t="s">
        <v>894</v>
      </c>
      <c r="D303" s="9">
        <v>10127</v>
      </c>
      <c r="E303" s="9">
        <v>0</v>
      </c>
      <c r="F303" s="9" t="str">
        <f>IF(HRDataset_v14[[#This Row],[MarriedID]]=0,"Not married","Married")</f>
        <v>Not married</v>
      </c>
      <c r="G303" s="9">
        <v>4</v>
      </c>
      <c r="H303" s="9">
        <v>0</v>
      </c>
      <c r="I303" s="9" t="str">
        <f>IF(HRDataset_v14[[#This Row],[GenderID]]=0,"Female","Male")</f>
        <v>Female</v>
      </c>
      <c r="J303" s="9">
        <v>1</v>
      </c>
      <c r="K303" s="9">
        <v>3</v>
      </c>
      <c r="L303" s="9">
        <v>3</v>
      </c>
      <c r="M303" s="9">
        <v>0</v>
      </c>
      <c r="N303" s="9">
        <v>107226</v>
      </c>
      <c r="O303" s="9">
        <v>0</v>
      </c>
      <c r="P303" s="9">
        <v>28</v>
      </c>
      <c r="Q303" s="9" t="s">
        <v>311</v>
      </c>
      <c r="R303" s="9" t="s">
        <v>38</v>
      </c>
      <c r="S303" s="9">
        <v>2453</v>
      </c>
      <c r="T303" s="10">
        <v>28612</v>
      </c>
      <c r="U303" s="7">
        <f t="shared" ca="1" si="17"/>
        <v>46</v>
      </c>
      <c r="V303" s="9" t="s">
        <v>69</v>
      </c>
      <c r="W303" s="7" t="str">
        <f t="shared" ca="1" si="18"/>
        <v>40-49</v>
      </c>
      <c r="X303" s="9" t="s">
        <v>101</v>
      </c>
      <c r="Y303" s="9" t="s">
        <v>41</v>
      </c>
      <c r="Z303" s="9" t="s">
        <v>42</v>
      </c>
      <c r="AA303" s="9" t="s">
        <v>165</v>
      </c>
      <c r="AB303" s="9" t="s">
        <v>57</v>
      </c>
      <c r="AC303" s="9" t="s">
        <v>45</v>
      </c>
      <c r="AD303" s="9" t="s">
        <v>46</v>
      </c>
      <c r="AE303" s="9" t="s">
        <v>47</v>
      </c>
      <c r="AF303" s="9" t="s">
        <v>61</v>
      </c>
      <c r="AG303" s="9" t="s">
        <v>116</v>
      </c>
      <c r="AH303" s="9">
        <v>7</v>
      </c>
      <c r="AI303" s="9" t="s">
        <v>104</v>
      </c>
      <c r="AJ303" s="9" t="s">
        <v>64</v>
      </c>
      <c r="AK303" s="7" t="str">
        <f t="shared" si="19"/>
        <v>High</v>
      </c>
      <c r="AL303" s="9" t="s">
        <v>124</v>
      </c>
      <c r="AM303" s="9">
        <v>4</v>
      </c>
      <c r="AN303" s="9">
        <v>8</v>
      </c>
      <c r="AO303" s="9" t="s">
        <v>895</v>
      </c>
      <c r="AP303" s="9">
        <v>0</v>
      </c>
      <c r="AQ303" s="9">
        <v>7</v>
      </c>
    </row>
    <row r="304" spans="2:43" ht="15" x14ac:dyDescent="0.25">
      <c r="B304" s="7" t="str">
        <f t="shared" si="16"/>
        <v>Yes</v>
      </c>
      <c r="C304" s="7" t="s">
        <v>896</v>
      </c>
      <c r="D304" s="7">
        <v>10072</v>
      </c>
      <c r="E304" s="7">
        <v>0</v>
      </c>
      <c r="F304" s="7" t="str">
        <f>IF(HRDataset_v14[[#This Row],[MarriedID]]=0,"Not married","Married")</f>
        <v>Not married</v>
      </c>
      <c r="G304" s="7">
        <v>0</v>
      </c>
      <c r="H304" s="7">
        <v>1</v>
      </c>
      <c r="I304" s="7" t="str">
        <f>IF(HRDataset_v14[[#This Row],[GenderID]]=0,"Female","Male")</f>
        <v>Male</v>
      </c>
      <c r="J304" s="7">
        <v>5</v>
      </c>
      <c r="K304" s="7">
        <v>5</v>
      </c>
      <c r="L304" s="7">
        <v>3</v>
      </c>
      <c r="M304" s="7">
        <v>0</v>
      </c>
      <c r="N304" s="7">
        <v>58371</v>
      </c>
      <c r="O304" s="7">
        <v>1</v>
      </c>
      <c r="P304" s="7">
        <v>19</v>
      </c>
      <c r="Q304" s="7" t="s">
        <v>37</v>
      </c>
      <c r="R304" s="7" t="s">
        <v>38</v>
      </c>
      <c r="S304" s="7">
        <v>2030</v>
      </c>
      <c r="T304" s="8">
        <v>31921</v>
      </c>
      <c r="U304" s="7">
        <f t="shared" ca="1" si="17"/>
        <v>37</v>
      </c>
      <c r="V304" s="7" t="s">
        <v>39</v>
      </c>
      <c r="W304" s="7" t="str">
        <f t="shared" ca="1" si="18"/>
        <v>30-39</v>
      </c>
      <c r="X304" s="7" t="s">
        <v>40</v>
      </c>
      <c r="Y304" s="7" t="s">
        <v>41</v>
      </c>
      <c r="Z304" s="7" t="s">
        <v>119</v>
      </c>
      <c r="AA304" s="7" t="s">
        <v>43</v>
      </c>
      <c r="AB304" s="7" t="s">
        <v>120</v>
      </c>
      <c r="AC304" s="7" t="s">
        <v>897</v>
      </c>
      <c r="AD304" s="7" t="s">
        <v>71</v>
      </c>
      <c r="AE304" s="7" t="s">
        <v>60</v>
      </c>
      <c r="AF304" s="7" t="s">
        <v>48</v>
      </c>
      <c r="AG304" s="7" t="s">
        <v>85</v>
      </c>
      <c r="AH304" s="7">
        <v>39</v>
      </c>
      <c r="AI304" s="7" t="s">
        <v>50</v>
      </c>
      <c r="AJ304" s="7" t="s">
        <v>64</v>
      </c>
      <c r="AK304" s="7" t="str">
        <f t="shared" si="19"/>
        <v>High</v>
      </c>
      <c r="AL304" s="7" t="s">
        <v>87</v>
      </c>
      <c r="AM304" s="7">
        <v>5</v>
      </c>
      <c r="AN304" s="7">
        <v>0</v>
      </c>
      <c r="AO304" s="7" t="s">
        <v>897</v>
      </c>
      <c r="AP304" s="7">
        <v>0</v>
      </c>
      <c r="AQ304" s="7">
        <v>11</v>
      </c>
    </row>
    <row r="305" spans="2:43" ht="15" x14ac:dyDescent="0.25">
      <c r="B305" s="7" t="str">
        <f t="shared" si="16"/>
        <v>Yes</v>
      </c>
      <c r="C305" s="9" t="s">
        <v>898</v>
      </c>
      <c r="D305" s="9">
        <v>10048</v>
      </c>
      <c r="E305" s="9">
        <v>1</v>
      </c>
      <c r="F305" s="9" t="str">
        <f>IF(HRDataset_v14[[#This Row],[MarriedID]]=0,"Not married","Married")</f>
        <v>Married</v>
      </c>
      <c r="G305" s="9">
        <v>1</v>
      </c>
      <c r="H305" s="9">
        <v>1</v>
      </c>
      <c r="I305" s="9" t="str">
        <f>IF(HRDataset_v14[[#This Row],[GenderID]]=0,"Female","Male")</f>
        <v>Male</v>
      </c>
      <c r="J305" s="9">
        <v>5</v>
      </c>
      <c r="K305" s="9">
        <v>5</v>
      </c>
      <c r="L305" s="9">
        <v>3</v>
      </c>
      <c r="M305" s="9">
        <v>0</v>
      </c>
      <c r="N305" s="9">
        <v>55140</v>
      </c>
      <c r="O305" s="9">
        <v>1</v>
      </c>
      <c r="P305" s="9">
        <v>19</v>
      </c>
      <c r="Q305" s="9" t="s">
        <v>37</v>
      </c>
      <c r="R305" s="9" t="s">
        <v>38</v>
      </c>
      <c r="S305" s="9">
        <v>2324</v>
      </c>
      <c r="T305" s="10">
        <v>23994</v>
      </c>
      <c r="U305" s="7">
        <f t="shared" ca="1" si="17"/>
        <v>59</v>
      </c>
      <c r="V305" s="9" t="s">
        <v>39</v>
      </c>
      <c r="W305" s="7" t="str">
        <f t="shared" ca="1" si="18"/>
        <v>50-59</v>
      </c>
      <c r="X305" s="9" t="s">
        <v>56</v>
      </c>
      <c r="Y305" s="9" t="s">
        <v>155</v>
      </c>
      <c r="Z305" s="9" t="s">
        <v>42</v>
      </c>
      <c r="AA305" s="9" t="s">
        <v>43</v>
      </c>
      <c r="AB305" s="9" t="s">
        <v>280</v>
      </c>
      <c r="AC305" s="9" t="s">
        <v>691</v>
      </c>
      <c r="AD305" s="9" t="s">
        <v>129</v>
      </c>
      <c r="AE305" s="9" t="s">
        <v>60</v>
      </c>
      <c r="AF305" s="9" t="s">
        <v>48</v>
      </c>
      <c r="AG305" s="9" t="s">
        <v>91</v>
      </c>
      <c r="AH305" s="9">
        <v>11</v>
      </c>
      <c r="AI305" s="9" t="s">
        <v>353</v>
      </c>
      <c r="AJ305" s="9" t="s">
        <v>64</v>
      </c>
      <c r="AK305" s="7" t="str">
        <f t="shared" si="19"/>
        <v>High</v>
      </c>
      <c r="AL305" s="9" t="s">
        <v>87</v>
      </c>
      <c r="AM305" s="9">
        <v>3</v>
      </c>
      <c r="AN305" s="9">
        <v>0</v>
      </c>
      <c r="AO305" s="9" t="s">
        <v>576</v>
      </c>
      <c r="AP305" s="9">
        <v>0</v>
      </c>
      <c r="AQ305" s="9">
        <v>7</v>
      </c>
    </row>
    <row r="306" spans="2:43" ht="15" x14ac:dyDescent="0.25">
      <c r="B306" s="7" t="str">
        <f t="shared" si="16"/>
        <v>Yes</v>
      </c>
      <c r="C306" s="7" t="s">
        <v>899</v>
      </c>
      <c r="D306" s="7">
        <v>10204</v>
      </c>
      <c r="E306" s="7">
        <v>0</v>
      </c>
      <c r="F306" s="7" t="str">
        <f>IF(HRDataset_v14[[#This Row],[MarriedID]]=0,"Not married","Married")</f>
        <v>Not married</v>
      </c>
      <c r="G306" s="7">
        <v>2</v>
      </c>
      <c r="H306" s="7">
        <v>0</v>
      </c>
      <c r="I306" s="7" t="str">
        <f>IF(HRDataset_v14[[#This Row],[GenderID]]=0,"Female","Male")</f>
        <v>Female</v>
      </c>
      <c r="J306" s="7">
        <v>5</v>
      </c>
      <c r="K306" s="7">
        <v>5</v>
      </c>
      <c r="L306" s="7">
        <v>3</v>
      </c>
      <c r="M306" s="7">
        <v>0</v>
      </c>
      <c r="N306" s="7">
        <v>58062</v>
      </c>
      <c r="O306" s="7">
        <v>1</v>
      </c>
      <c r="P306" s="7">
        <v>19</v>
      </c>
      <c r="Q306" s="7" t="s">
        <v>37</v>
      </c>
      <c r="R306" s="7" t="s">
        <v>38</v>
      </c>
      <c r="S306" s="7">
        <v>1876</v>
      </c>
      <c r="T306" s="8">
        <v>30527</v>
      </c>
      <c r="U306" s="7">
        <f t="shared" ca="1" si="17"/>
        <v>41</v>
      </c>
      <c r="V306" s="7" t="s">
        <v>69</v>
      </c>
      <c r="W306" s="7" t="str">
        <f t="shared" ca="1" si="18"/>
        <v>40-49</v>
      </c>
      <c r="X306" s="7" t="s">
        <v>81</v>
      </c>
      <c r="Y306" s="7" t="s">
        <v>41</v>
      </c>
      <c r="Z306" s="7" t="s">
        <v>42</v>
      </c>
      <c r="AA306" s="7" t="s">
        <v>43</v>
      </c>
      <c r="AB306" s="7" t="s">
        <v>120</v>
      </c>
      <c r="AC306" s="7" t="s">
        <v>261</v>
      </c>
      <c r="AD306" s="7" t="s">
        <v>122</v>
      </c>
      <c r="AE306" s="7" t="s">
        <v>60</v>
      </c>
      <c r="AF306" s="7" t="s">
        <v>48</v>
      </c>
      <c r="AG306" s="7" t="s">
        <v>103</v>
      </c>
      <c r="AH306" s="7">
        <v>19</v>
      </c>
      <c r="AI306" s="7" t="s">
        <v>86</v>
      </c>
      <c r="AJ306" s="7" t="s">
        <v>64</v>
      </c>
      <c r="AK306" s="7" t="str">
        <f t="shared" si="19"/>
        <v>High</v>
      </c>
      <c r="AL306" s="7" t="s">
        <v>504</v>
      </c>
      <c r="AM306" s="7">
        <v>5</v>
      </c>
      <c r="AN306" s="7">
        <v>0</v>
      </c>
      <c r="AO306" s="7" t="s">
        <v>900</v>
      </c>
      <c r="AP306" s="7">
        <v>0</v>
      </c>
      <c r="AQ306" s="7">
        <v>9</v>
      </c>
    </row>
    <row r="307" spans="2:43" ht="15" x14ac:dyDescent="0.25">
      <c r="B307" s="7" t="str">
        <f t="shared" si="16"/>
        <v>Yes</v>
      </c>
      <c r="C307" s="9" t="s">
        <v>901</v>
      </c>
      <c r="D307" s="9">
        <v>10264</v>
      </c>
      <c r="E307" s="9">
        <v>0</v>
      </c>
      <c r="F307" s="9" t="str">
        <f>IF(HRDataset_v14[[#This Row],[MarriedID]]=0,"Not married","Married")</f>
        <v>Not married</v>
      </c>
      <c r="G307" s="9">
        <v>0</v>
      </c>
      <c r="H307" s="9">
        <v>0</v>
      </c>
      <c r="I307" s="9" t="str">
        <f>IF(HRDataset_v14[[#This Row],[GenderID]]=0,"Female","Male")</f>
        <v>Female</v>
      </c>
      <c r="J307" s="9">
        <v>5</v>
      </c>
      <c r="K307" s="9">
        <v>5</v>
      </c>
      <c r="L307" s="9">
        <v>3</v>
      </c>
      <c r="M307" s="9">
        <v>1</v>
      </c>
      <c r="N307" s="9">
        <v>59728</v>
      </c>
      <c r="O307" s="9">
        <v>1</v>
      </c>
      <c r="P307" s="9">
        <v>19</v>
      </c>
      <c r="Q307" s="9" t="s">
        <v>37</v>
      </c>
      <c r="R307" s="9" t="s">
        <v>38</v>
      </c>
      <c r="S307" s="9">
        <v>2109</v>
      </c>
      <c r="T307" s="10">
        <v>25478</v>
      </c>
      <c r="U307" s="7">
        <f t="shared" ca="1" si="17"/>
        <v>55</v>
      </c>
      <c r="V307" s="9" t="s">
        <v>69</v>
      </c>
      <c r="W307" s="7" t="str">
        <f t="shared" ca="1" si="18"/>
        <v>50-59</v>
      </c>
      <c r="X307" s="9" t="s">
        <v>40</v>
      </c>
      <c r="Y307" s="9" t="s">
        <v>41</v>
      </c>
      <c r="Z307" s="9" t="s">
        <v>119</v>
      </c>
      <c r="AA307" s="9" t="s">
        <v>107</v>
      </c>
      <c r="AB307" s="9" t="s">
        <v>90</v>
      </c>
      <c r="AC307" s="9" t="s">
        <v>902</v>
      </c>
      <c r="AD307" s="9" t="s">
        <v>268</v>
      </c>
      <c r="AE307" s="9" t="s">
        <v>60</v>
      </c>
      <c r="AF307" s="9" t="s">
        <v>48</v>
      </c>
      <c r="AG307" s="9" t="s">
        <v>103</v>
      </c>
      <c r="AH307" s="9">
        <v>19</v>
      </c>
      <c r="AI307" s="9" t="s">
        <v>110</v>
      </c>
      <c r="AJ307" s="9" t="s">
        <v>64</v>
      </c>
      <c r="AK307" s="7" t="str">
        <f t="shared" si="19"/>
        <v>High</v>
      </c>
      <c r="AL307" s="9" t="s">
        <v>269</v>
      </c>
      <c r="AM307" s="9">
        <v>4</v>
      </c>
      <c r="AN307" s="9">
        <v>0</v>
      </c>
      <c r="AO307" s="9" t="s">
        <v>903</v>
      </c>
      <c r="AP307" s="9">
        <v>0</v>
      </c>
      <c r="AQ307" s="9">
        <v>16</v>
      </c>
    </row>
    <row r="308" spans="2:43" ht="15" x14ac:dyDescent="0.25">
      <c r="B308" s="7" t="str">
        <f t="shared" si="16"/>
        <v>Yes</v>
      </c>
      <c r="C308" s="7" t="s">
        <v>904</v>
      </c>
      <c r="D308" s="7">
        <v>10033</v>
      </c>
      <c r="E308" s="7">
        <v>0</v>
      </c>
      <c r="F308" s="7" t="str">
        <f>IF(HRDataset_v14[[#This Row],[MarriedID]]=0,"Not married","Married")</f>
        <v>Not married</v>
      </c>
      <c r="G308" s="7">
        <v>0</v>
      </c>
      <c r="H308" s="7">
        <v>1</v>
      </c>
      <c r="I308" s="7" t="str">
        <f>IF(HRDataset_v14[[#This Row],[GenderID]]=0,"Female","Male")</f>
        <v>Male</v>
      </c>
      <c r="J308" s="7">
        <v>5</v>
      </c>
      <c r="K308" s="7">
        <v>5</v>
      </c>
      <c r="L308" s="7">
        <v>4</v>
      </c>
      <c r="M308" s="7">
        <v>0</v>
      </c>
      <c r="N308" s="7">
        <v>70507</v>
      </c>
      <c r="O308" s="7">
        <v>1</v>
      </c>
      <c r="P308" s="7">
        <v>20</v>
      </c>
      <c r="Q308" s="7" t="s">
        <v>68</v>
      </c>
      <c r="R308" s="7" t="s">
        <v>38</v>
      </c>
      <c r="S308" s="7">
        <v>2045</v>
      </c>
      <c r="T308" s="8">
        <v>21496</v>
      </c>
      <c r="U308" s="7">
        <f t="shared" ca="1" si="17"/>
        <v>66</v>
      </c>
      <c r="V308" s="7" t="s">
        <v>39</v>
      </c>
      <c r="W308" s="7" t="str">
        <f t="shared" ca="1" si="18"/>
        <v>60+</v>
      </c>
      <c r="X308" s="7" t="s">
        <v>40</v>
      </c>
      <c r="Y308" s="7" t="s">
        <v>41</v>
      </c>
      <c r="Z308" s="7" t="s">
        <v>42</v>
      </c>
      <c r="AA308" s="7" t="s">
        <v>43</v>
      </c>
      <c r="AB308" s="7" t="s">
        <v>281</v>
      </c>
      <c r="AC308" s="7" t="s">
        <v>905</v>
      </c>
      <c r="AD308" s="7" t="s">
        <v>198</v>
      </c>
      <c r="AE308" s="7" t="s">
        <v>60</v>
      </c>
      <c r="AF308" s="7" t="s">
        <v>48</v>
      </c>
      <c r="AG308" s="7" t="s">
        <v>109</v>
      </c>
      <c r="AH308" s="7">
        <v>12</v>
      </c>
      <c r="AI308" s="7" t="s">
        <v>50</v>
      </c>
      <c r="AJ308" s="7" t="s">
        <v>51</v>
      </c>
      <c r="AK308" s="7" t="str">
        <f t="shared" si="19"/>
        <v>High</v>
      </c>
      <c r="AL308" s="7" t="s">
        <v>87</v>
      </c>
      <c r="AM308" s="7">
        <v>3</v>
      </c>
      <c r="AN308" s="7">
        <v>0</v>
      </c>
      <c r="AO308" s="7" t="s">
        <v>906</v>
      </c>
      <c r="AP308" s="7">
        <v>0</v>
      </c>
      <c r="AQ308" s="7">
        <v>7</v>
      </c>
    </row>
    <row r="309" spans="2:43" ht="15" x14ac:dyDescent="0.25">
      <c r="B309" s="7" t="str">
        <f t="shared" si="16"/>
        <v>No</v>
      </c>
      <c r="C309" s="9" t="s">
        <v>907</v>
      </c>
      <c r="D309" s="9">
        <v>10174</v>
      </c>
      <c r="E309" s="9">
        <v>0</v>
      </c>
      <c r="F309" s="9" t="str">
        <f>IF(HRDataset_v14[[#This Row],[MarriedID]]=0,"Not married","Married")</f>
        <v>Not married</v>
      </c>
      <c r="G309" s="9">
        <v>0</v>
      </c>
      <c r="H309" s="9">
        <v>0</v>
      </c>
      <c r="I309" s="9" t="str">
        <f>IF(HRDataset_v14[[#This Row],[GenderID]]=0,"Female","Male")</f>
        <v>Female</v>
      </c>
      <c r="J309" s="9">
        <v>1</v>
      </c>
      <c r="K309" s="9">
        <v>5</v>
      </c>
      <c r="L309" s="9">
        <v>3</v>
      </c>
      <c r="M309" s="9">
        <v>0</v>
      </c>
      <c r="N309" s="9">
        <v>60446</v>
      </c>
      <c r="O309" s="9">
        <v>0</v>
      </c>
      <c r="P309" s="9">
        <v>20</v>
      </c>
      <c r="Q309" s="9" t="s">
        <v>68</v>
      </c>
      <c r="R309" s="9" t="s">
        <v>38</v>
      </c>
      <c r="S309" s="9">
        <v>2302</v>
      </c>
      <c r="T309" s="10">
        <v>31157</v>
      </c>
      <c r="U309" s="7">
        <f t="shared" ca="1" si="17"/>
        <v>39</v>
      </c>
      <c r="V309" s="9" t="s">
        <v>69</v>
      </c>
      <c r="W309" s="7" t="str">
        <f t="shared" ca="1" si="18"/>
        <v>30-39</v>
      </c>
      <c r="X309" s="9" t="s">
        <v>40</v>
      </c>
      <c r="Y309" s="9" t="s">
        <v>41</v>
      </c>
      <c r="Z309" s="9" t="s">
        <v>42</v>
      </c>
      <c r="AA309" s="9" t="s">
        <v>43</v>
      </c>
      <c r="AB309" s="9" t="s">
        <v>211</v>
      </c>
      <c r="AC309" s="9" t="s">
        <v>45</v>
      </c>
      <c r="AD309" s="9" t="s">
        <v>46</v>
      </c>
      <c r="AE309" s="9" t="s">
        <v>47</v>
      </c>
      <c r="AF309" s="9" t="s">
        <v>48</v>
      </c>
      <c r="AG309" s="9" t="s">
        <v>123</v>
      </c>
      <c r="AH309" s="9">
        <v>14</v>
      </c>
      <c r="AI309" s="9" t="s">
        <v>50</v>
      </c>
      <c r="AJ309" s="9" t="s">
        <v>64</v>
      </c>
      <c r="AK309" s="7" t="str">
        <f t="shared" si="19"/>
        <v>High</v>
      </c>
      <c r="AL309" s="9" t="s">
        <v>360</v>
      </c>
      <c r="AM309" s="9">
        <v>4</v>
      </c>
      <c r="AN309" s="9">
        <v>0</v>
      </c>
      <c r="AO309" s="9" t="s">
        <v>230</v>
      </c>
      <c r="AP309" s="9">
        <v>0</v>
      </c>
      <c r="AQ309" s="9">
        <v>14</v>
      </c>
    </row>
    <row r="310" spans="2:43" ht="15" x14ac:dyDescent="0.25">
      <c r="B310" s="7" t="str">
        <f t="shared" si="16"/>
        <v>No</v>
      </c>
      <c r="C310" s="7" t="s">
        <v>908</v>
      </c>
      <c r="D310" s="7">
        <v>10135</v>
      </c>
      <c r="E310" s="7">
        <v>0</v>
      </c>
      <c r="F310" s="7" t="str">
        <f>IF(HRDataset_v14[[#This Row],[MarriedID]]=0,"Not married","Married")</f>
        <v>Not married</v>
      </c>
      <c r="G310" s="7">
        <v>0</v>
      </c>
      <c r="H310" s="7">
        <v>1</v>
      </c>
      <c r="I310" s="7" t="str">
        <f>IF(HRDataset_v14[[#This Row],[GenderID]]=0,"Female","Male")</f>
        <v>Male</v>
      </c>
      <c r="J310" s="7">
        <v>1</v>
      </c>
      <c r="K310" s="7">
        <v>5</v>
      </c>
      <c r="L310" s="7">
        <v>3</v>
      </c>
      <c r="M310" s="7">
        <v>0</v>
      </c>
      <c r="N310" s="7">
        <v>65893</v>
      </c>
      <c r="O310" s="7">
        <v>0</v>
      </c>
      <c r="P310" s="7">
        <v>20</v>
      </c>
      <c r="Q310" s="7" t="s">
        <v>68</v>
      </c>
      <c r="R310" s="7" t="s">
        <v>38</v>
      </c>
      <c r="S310" s="7">
        <v>1810</v>
      </c>
      <c r="T310" s="8">
        <v>31178</v>
      </c>
      <c r="U310" s="7">
        <f t="shared" ca="1" si="17"/>
        <v>39</v>
      </c>
      <c r="V310" s="7" t="s">
        <v>39</v>
      </c>
      <c r="W310" s="7" t="str">
        <f t="shared" ca="1" si="18"/>
        <v>30-39</v>
      </c>
      <c r="X310" s="7" t="s">
        <v>40</v>
      </c>
      <c r="Y310" s="7" t="s">
        <v>41</v>
      </c>
      <c r="Z310" s="7" t="s">
        <v>42</v>
      </c>
      <c r="AA310" s="7" t="s">
        <v>43</v>
      </c>
      <c r="AB310" s="7" t="s">
        <v>159</v>
      </c>
      <c r="AC310" s="7" t="s">
        <v>45</v>
      </c>
      <c r="AD310" s="7" t="s">
        <v>46</v>
      </c>
      <c r="AE310" s="7" t="s">
        <v>47</v>
      </c>
      <c r="AF310" s="7" t="s">
        <v>48</v>
      </c>
      <c r="AG310" s="7" t="s">
        <v>72</v>
      </c>
      <c r="AH310" s="7">
        <v>20</v>
      </c>
      <c r="AI310" s="7" t="s">
        <v>50</v>
      </c>
      <c r="AJ310" s="7" t="s">
        <v>64</v>
      </c>
      <c r="AK310" s="7" t="str">
        <f t="shared" si="19"/>
        <v>High</v>
      </c>
      <c r="AL310" s="7" t="s">
        <v>909</v>
      </c>
      <c r="AM310" s="7">
        <v>4</v>
      </c>
      <c r="AN310" s="7">
        <v>0</v>
      </c>
      <c r="AO310" s="7" t="s">
        <v>290</v>
      </c>
      <c r="AP310" s="7">
        <v>0</v>
      </c>
      <c r="AQ310" s="7">
        <v>13</v>
      </c>
    </row>
    <row r="311" spans="2:43" ht="15" x14ac:dyDescent="0.25">
      <c r="B311" s="7" t="str">
        <f t="shared" si="16"/>
        <v>Yes</v>
      </c>
      <c r="C311" s="9" t="s">
        <v>910</v>
      </c>
      <c r="D311" s="9">
        <v>10301</v>
      </c>
      <c r="E311" s="9">
        <v>0</v>
      </c>
      <c r="F311" s="9" t="str">
        <f>IF(HRDataset_v14[[#This Row],[MarriedID]]=0,"Not married","Married")</f>
        <v>Not married</v>
      </c>
      <c r="G311" s="9">
        <v>0</v>
      </c>
      <c r="H311" s="9">
        <v>0</v>
      </c>
      <c r="I311" s="9" t="str">
        <f>IF(HRDataset_v14[[#This Row],[GenderID]]=0,"Female","Male")</f>
        <v>Female</v>
      </c>
      <c r="J311" s="9">
        <v>5</v>
      </c>
      <c r="K311" s="9">
        <v>5</v>
      </c>
      <c r="L311" s="9">
        <v>1</v>
      </c>
      <c r="M311" s="9">
        <v>0</v>
      </c>
      <c r="N311" s="9">
        <v>48513</v>
      </c>
      <c r="O311" s="9">
        <v>1</v>
      </c>
      <c r="P311" s="9">
        <v>19</v>
      </c>
      <c r="Q311" s="9" t="s">
        <v>37</v>
      </c>
      <c r="R311" s="9" t="s">
        <v>38</v>
      </c>
      <c r="S311" s="9">
        <v>2458</v>
      </c>
      <c r="T311" s="10">
        <v>30075</v>
      </c>
      <c r="U311" s="7">
        <f t="shared" ca="1" si="17"/>
        <v>42</v>
      </c>
      <c r="V311" s="9" t="s">
        <v>69</v>
      </c>
      <c r="W311" s="7" t="str">
        <f t="shared" ca="1" si="18"/>
        <v>40-49</v>
      </c>
      <c r="X311" s="9" t="s">
        <v>40</v>
      </c>
      <c r="Y311" s="9" t="s">
        <v>41</v>
      </c>
      <c r="Z311" s="9" t="s">
        <v>42</v>
      </c>
      <c r="AA311" s="9" t="s">
        <v>165</v>
      </c>
      <c r="AB311" s="9" t="s">
        <v>911</v>
      </c>
      <c r="AC311" s="9" t="s">
        <v>912</v>
      </c>
      <c r="AD311" s="9" t="s">
        <v>122</v>
      </c>
      <c r="AE311" s="9" t="s">
        <v>60</v>
      </c>
      <c r="AF311" s="9" t="s">
        <v>48</v>
      </c>
      <c r="AG311" s="9" t="s">
        <v>109</v>
      </c>
      <c r="AH311" s="9">
        <v>12</v>
      </c>
      <c r="AI311" s="9" t="s">
        <v>86</v>
      </c>
      <c r="AJ311" s="9" t="s">
        <v>336</v>
      </c>
      <c r="AK311" s="7" t="str">
        <f t="shared" si="19"/>
        <v>Low</v>
      </c>
      <c r="AL311" s="9" t="s">
        <v>913</v>
      </c>
      <c r="AM311" s="9">
        <v>2</v>
      </c>
      <c r="AN311" s="9">
        <v>0</v>
      </c>
      <c r="AO311" s="9" t="s">
        <v>914</v>
      </c>
      <c r="AP311" s="9">
        <v>5</v>
      </c>
      <c r="AQ311" s="9">
        <v>4</v>
      </c>
    </row>
    <row r="312" spans="2:43" ht="15" x14ac:dyDescent="0.25">
      <c r="B312" s="7" t="str">
        <f t="shared" si="16"/>
        <v>No</v>
      </c>
      <c r="C312" s="7" t="s">
        <v>915</v>
      </c>
      <c r="D312" s="7">
        <v>10010</v>
      </c>
      <c r="E312" s="7">
        <v>0</v>
      </c>
      <c r="F312" s="7" t="str">
        <f>IF(HRDataset_v14[[#This Row],[MarriedID]]=0,"Not married","Married")</f>
        <v>Not married</v>
      </c>
      <c r="G312" s="7">
        <v>0</v>
      </c>
      <c r="H312" s="7">
        <v>0</v>
      </c>
      <c r="I312" s="7" t="str">
        <f>IF(HRDataset_v14[[#This Row],[GenderID]]=0,"Female","Male")</f>
        <v>Female</v>
      </c>
      <c r="J312" s="7">
        <v>1</v>
      </c>
      <c r="K312" s="7">
        <v>3</v>
      </c>
      <c r="L312" s="7">
        <v>4</v>
      </c>
      <c r="M312" s="7">
        <v>0</v>
      </c>
      <c r="N312" s="7">
        <v>220450</v>
      </c>
      <c r="O312" s="7">
        <v>0</v>
      </c>
      <c r="P312" s="7">
        <v>6</v>
      </c>
      <c r="Q312" s="7" t="s">
        <v>916</v>
      </c>
      <c r="R312" s="7" t="s">
        <v>38</v>
      </c>
      <c r="S312" s="7">
        <v>2067</v>
      </c>
      <c r="T312" s="8">
        <v>29097</v>
      </c>
      <c r="U312" s="7">
        <f t="shared" ca="1" si="17"/>
        <v>45</v>
      </c>
      <c r="V312" s="7" t="s">
        <v>69</v>
      </c>
      <c r="W312" s="7" t="str">
        <f t="shared" ca="1" si="18"/>
        <v>40-49</v>
      </c>
      <c r="X312" s="7" t="s">
        <v>40</v>
      </c>
      <c r="Y312" s="7" t="s">
        <v>41</v>
      </c>
      <c r="Z312" s="7" t="s">
        <v>42</v>
      </c>
      <c r="AA312" s="7" t="s">
        <v>43</v>
      </c>
      <c r="AB312" s="7" t="s">
        <v>917</v>
      </c>
      <c r="AC312" s="7" t="s">
        <v>45</v>
      </c>
      <c r="AD312" s="7" t="s">
        <v>46</v>
      </c>
      <c r="AE312" s="7" t="s">
        <v>47</v>
      </c>
      <c r="AF312" s="7" t="s">
        <v>61</v>
      </c>
      <c r="AG312" s="7" t="s">
        <v>199</v>
      </c>
      <c r="AH312" s="7">
        <v>2</v>
      </c>
      <c r="AI312" s="7" t="s">
        <v>104</v>
      </c>
      <c r="AJ312" s="7" t="s">
        <v>51</v>
      </c>
      <c r="AK312" s="7" t="str">
        <f t="shared" si="19"/>
        <v>High</v>
      </c>
      <c r="AL312" s="7" t="s">
        <v>52</v>
      </c>
      <c r="AM312" s="7">
        <v>5</v>
      </c>
      <c r="AN312" s="7">
        <v>6</v>
      </c>
      <c r="AO312" s="7" t="s">
        <v>230</v>
      </c>
      <c r="AP312" s="7">
        <v>0</v>
      </c>
      <c r="AQ312" s="7">
        <v>16</v>
      </c>
    </row>
    <row r="313" spans="2:43" ht="15" x14ac:dyDescent="0.25">
      <c r="B313" s="7" t="str">
        <f t="shared" si="16"/>
        <v>No</v>
      </c>
      <c r="C313" s="9" t="s">
        <v>918</v>
      </c>
      <c r="D313" s="9">
        <v>10043</v>
      </c>
      <c r="E313" s="9">
        <v>0</v>
      </c>
      <c r="F313" s="9" t="str">
        <f>IF(HRDataset_v14[[#This Row],[MarriedID]]=0,"Not married","Married")</f>
        <v>Not married</v>
      </c>
      <c r="G313" s="9">
        <v>0</v>
      </c>
      <c r="H313" s="9">
        <v>0</v>
      </c>
      <c r="I313" s="9" t="str">
        <f>IF(HRDataset_v14[[#This Row],[GenderID]]=0,"Female","Male")</f>
        <v>Female</v>
      </c>
      <c r="J313" s="9">
        <v>1</v>
      </c>
      <c r="K313" s="9">
        <v>3</v>
      </c>
      <c r="L313" s="9">
        <v>3</v>
      </c>
      <c r="M313" s="9">
        <v>0</v>
      </c>
      <c r="N313" s="9">
        <v>89292</v>
      </c>
      <c r="O313" s="9">
        <v>0</v>
      </c>
      <c r="P313" s="9">
        <v>9</v>
      </c>
      <c r="Q313" s="9" t="s">
        <v>132</v>
      </c>
      <c r="R313" s="9" t="s">
        <v>38</v>
      </c>
      <c r="S313" s="9">
        <v>2148</v>
      </c>
      <c r="T313" s="10">
        <v>28910</v>
      </c>
      <c r="U313" s="7">
        <f t="shared" ca="1" si="17"/>
        <v>45</v>
      </c>
      <c r="V313" s="9" t="s">
        <v>69</v>
      </c>
      <c r="W313" s="7" t="str">
        <f t="shared" ca="1" si="18"/>
        <v>40-49</v>
      </c>
      <c r="X313" s="9" t="s">
        <v>40</v>
      </c>
      <c r="Y313" s="9" t="s">
        <v>41</v>
      </c>
      <c r="Z313" s="9" t="s">
        <v>42</v>
      </c>
      <c r="AA313" s="9" t="s">
        <v>43</v>
      </c>
      <c r="AB313" s="9" t="s">
        <v>57</v>
      </c>
      <c r="AC313" s="9" t="s">
        <v>45</v>
      </c>
      <c r="AD313" s="9" t="s">
        <v>46</v>
      </c>
      <c r="AE313" s="9" t="s">
        <v>47</v>
      </c>
      <c r="AF313" s="9" t="s">
        <v>61</v>
      </c>
      <c r="AG313" s="9" t="s">
        <v>62</v>
      </c>
      <c r="AH313" s="9">
        <v>4</v>
      </c>
      <c r="AI313" s="9" t="s">
        <v>104</v>
      </c>
      <c r="AJ313" s="9" t="s">
        <v>64</v>
      </c>
      <c r="AK313" s="7" t="str">
        <f t="shared" si="19"/>
        <v>High</v>
      </c>
      <c r="AL313" s="9" t="s">
        <v>87</v>
      </c>
      <c r="AM313" s="9">
        <v>3</v>
      </c>
      <c r="AN313" s="9">
        <v>5</v>
      </c>
      <c r="AO313" s="9" t="s">
        <v>213</v>
      </c>
      <c r="AP313" s="9">
        <v>0</v>
      </c>
      <c r="AQ313" s="9">
        <v>11</v>
      </c>
    </row>
    <row r="314" spans="2:43" ht="15" x14ac:dyDescent="0.25">
      <c r="B314" s="7" t="str">
        <f t="shared" si="16"/>
        <v>No</v>
      </c>
      <c r="C314" s="7" t="s">
        <v>919</v>
      </c>
      <c r="D314" s="7">
        <v>10271</v>
      </c>
      <c r="E314" s="7">
        <v>0</v>
      </c>
      <c r="F314" s="7" t="str">
        <f>IF(HRDataset_v14[[#This Row],[MarriedID]]=0,"Not married","Married")</f>
        <v>Not married</v>
      </c>
      <c r="G314" s="7">
        <v>4</v>
      </c>
      <c r="H314" s="7">
        <v>0</v>
      </c>
      <c r="I314" s="7" t="str">
        <f>IF(HRDataset_v14[[#This Row],[GenderID]]=0,"Female","Male")</f>
        <v>Female</v>
      </c>
      <c r="J314" s="7">
        <v>1</v>
      </c>
      <c r="K314" s="7">
        <v>5</v>
      </c>
      <c r="L314" s="7">
        <v>3</v>
      </c>
      <c r="M314" s="7">
        <v>0</v>
      </c>
      <c r="N314" s="7">
        <v>45046</v>
      </c>
      <c r="O314" s="7">
        <v>0</v>
      </c>
      <c r="P314" s="7">
        <v>19</v>
      </c>
      <c r="Q314" s="7" t="s">
        <v>37</v>
      </c>
      <c r="R314" s="7" t="s">
        <v>38</v>
      </c>
      <c r="S314" s="7">
        <v>1730</v>
      </c>
      <c r="T314" s="8">
        <v>28719</v>
      </c>
      <c r="U314" s="7">
        <f t="shared" ca="1" si="17"/>
        <v>46</v>
      </c>
      <c r="V314" s="7" t="s">
        <v>69</v>
      </c>
      <c r="W314" s="7" t="str">
        <f t="shared" ca="1" si="18"/>
        <v>40-49</v>
      </c>
      <c r="X314" s="7" t="s">
        <v>101</v>
      </c>
      <c r="Y314" s="7" t="s">
        <v>41</v>
      </c>
      <c r="Z314" s="7" t="s">
        <v>42</v>
      </c>
      <c r="AA314" s="7" t="s">
        <v>165</v>
      </c>
      <c r="AB314" s="7" t="s">
        <v>211</v>
      </c>
      <c r="AC314" s="7" t="s">
        <v>45</v>
      </c>
      <c r="AD314" s="7" t="s">
        <v>46</v>
      </c>
      <c r="AE314" s="7" t="s">
        <v>47</v>
      </c>
      <c r="AF314" s="7" t="s">
        <v>48</v>
      </c>
      <c r="AG314" s="7" t="s">
        <v>123</v>
      </c>
      <c r="AH314" s="7">
        <v>14</v>
      </c>
      <c r="AI314" s="7" t="s">
        <v>50</v>
      </c>
      <c r="AJ314" s="7" t="s">
        <v>64</v>
      </c>
      <c r="AK314" s="7" t="str">
        <f t="shared" si="19"/>
        <v>High</v>
      </c>
      <c r="AL314" s="7" t="s">
        <v>162</v>
      </c>
      <c r="AM314" s="7">
        <v>5</v>
      </c>
      <c r="AN314" s="7">
        <v>0</v>
      </c>
      <c r="AO314" s="7" t="s">
        <v>241</v>
      </c>
      <c r="AP314" s="7">
        <v>0</v>
      </c>
      <c r="AQ314" s="7">
        <v>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9921-43EE-4BCE-BA10-96176311573F}">
  <dimension ref="A4:AC38"/>
  <sheetViews>
    <sheetView workbookViewId="0">
      <selection activeCell="B23" sqref="B23:C27"/>
    </sheetView>
  </sheetViews>
  <sheetFormatPr baseColWidth="10" defaultRowHeight="15" x14ac:dyDescent="0.25"/>
  <cols>
    <col min="1" max="1" width="21" bestFit="1" customWidth="1"/>
    <col min="2" max="2" width="7.85546875" bestFit="1" customWidth="1"/>
    <col min="3" max="3" width="19.140625" bestFit="1" customWidth="1"/>
    <col min="4" max="4" width="12.5703125" bestFit="1" customWidth="1"/>
    <col min="5" max="10" width="2" bestFit="1" customWidth="1"/>
    <col min="11" max="14" width="3" bestFit="1" customWidth="1"/>
    <col min="15" max="15" width="21" bestFit="1" customWidth="1"/>
    <col min="16" max="16" width="19.140625" bestFit="1" customWidth="1"/>
    <col min="17" max="21" width="3" bestFit="1" customWidth="1"/>
    <col min="22" max="22" width="12.5703125" bestFit="1" customWidth="1"/>
    <col min="23" max="23" width="14.85546875" bestFit="1" customWidth="1"/>
    <col min="24" max="24" width="11.5703125" bestFit="1" customWidth="1"/>
    <col min="25" max="25" width="14" bestFit="1" customWidth="1"/>
    <col min="26" max="26" width="15.28515625" bestFit="1" customWidth="1"/>
    <col min="27" max="30" width="23.85546875" bestFit="1" customWidth="1"/>
    <col min="31" max="32" width="12.5703125" bestFit="1" customWidth="1"/>
    <col min="33" max="33" width="17" bestFit="1" customWidth="1"/>
    <col min="34" max="34" width="15.42578125" bestFit="1" customWidth="1"/>
    <col min="35" max="35" width="12.42578125" bestFit="1" customWidth="1"/>
    <col min="36" max="36" width="17.5703125" bestFit="1" customWidth="1"/>
    <col min="37" max="37" width="10.5703125" bestFit="1" customWidth="1"/>
    <col min="38" max="38" width="13.5703125" bestFit="1" customWidth="1"/>
    <col min="39" max="39" width="15.28515625" bestFit="1" customWidth="1"/>
    <col min="40" max="40" width="15" bestFit="1" customWidth="1"/>
    <col min="41" max="41" width="14.42578125" bestFit="1" customWidth="1"/>
    <col min="42" max="42" width="15.7109375" bestFit="1" customWidth="1"/>
    <col min="43" max="43" width="13" bestFit="1" customWidth="1"/>
    <col min="44" max="44" width="15" bestFit="1" customWidth="1"/>
    <col min="45" max="45" width="17.7109375" bestFit="1" customWidth="1"/>
    <col min="46" max="46" width="9" bestFit="1" customWidth="1"/>
    <col min="47" max="47" width="17.28515625" bestFit="1" customWidth="1"/>
    <col min="48" max="48" width="14.28515625" bestFit="1" customWidth="1"/>
    <col min="49" max="49" width="15.5703125" bestFit="1" customWidth="1"/>
    <col min="50" max="50" width="22.7109375" bestFit="1" customWidth="1"/>
    <col min="51" max="51" width="12.28515625" bestFit="1" customWidth="1"/>
    <col min="52" max="52" width="18" bestFit="1" customWidth="1"/>
    <col min="53" max="53" width="10.28515625" bestFit="1" customWidth="1"/>
    <col min="54" max="54" width="13.42578125" bestFit="1" customWidth="1"/>
    <col min="55" max="55" width="13.28515625" bestFit="1" customWidth="1"/>
    <col min="56" max="56" width="13.140625" bestFit="1" customWidth="1"/>
    <col min="57" max="57" width="17.42578125" bestFit="1" customWidth="1"/>
    <col min="58" max="58" width="13.85546875" bestFit="1" customWidth="1"/>
    <col min="59" max="59" width="12.42578125" bestFit="1" customWidth="1"/>
    <col min="60" max="60" width="14.140625" bestFit="1" customWidth="1"/>
    <col min="61" max="61" width="16.42578125" bestFit="1" customWidth="1"/>
    <col min="62" max="62" width="11.42578125" bestFit="1" customWidth="1"/>
    <col min="63" max="63" width="14.140625" bestFit="1" customWidth="1"/>
    <col min="64" max="64" width="13.28515625" bestFit="1" customWidth="1"/>
    <col min="65" max="65" width="15.28515625" bestFit="1" customWidth="1"/>
    <col min="66" max="66" width="12.42578125" bestFit="1" customWidth="1"/>
    <col min="67" max="67" width="11" bestFit="1" customWidth="1"/>
    <col min="68" max="68" width="16.42578125" bestFit="1" customWidth="1"/>
    <col min="69" max="69" width="17" bestFit="1" customWidth="1"/>
    <col min="70" max="71" width="12.85546875" bestFit="1" customWidth="1"/>
    <col min="72" max="72" width="14.85546875" bestFit="1" customWidth="1"/>
    <col min="73" max="73" width="14.7109375" bestFit="1" customWidth="1"/>
    <col min="74" max="74" width="16.28515625" bestFit="1" customWidth="1"/>
    <col min="75" max="75" width="15" bestFit="1" customWidth="1"/>
    <col min="76" max="76" width="12.7109375" bestFit="1" customWidth="1"/>
    <col min="77" max="77" width="15.85546875" bestFit="1" customWidth="1"/>
    <col min="78" max="79" width="11.85546875" bestFit="1" customWidth="1"/>
    <col min="80" max="80" width="10.7109375" bestFit="1" customWidth="1"/>
    <col min="81" max="81" width="11.5703125" bestFit="1" customWidth="1"/>
    <col min="82" max="82" width="11.85546875" bestFit="1" customWidth="1"/>
    <col min="83" max="83" width="15.5703125" bestFit="1" customWidth="1"/>
    <col min="84" max="84" width="13" bestFit="1" customWidth="1"/>
    <col min="85" max="85" width="12.28515625" bestFit="1" customWidth="1"/>
    <col min="86" max="86" width="13" bestFit="1" customWidth="1"/>
    <col min="87" max="87" width="17.42578125" bestFit="1" customWidth="1"/>
    <col min="88" max="88" width="13.7109375" bestFit="1" customWidth="1"/>
    <col min="89" max="89" width="14" bestFit="1" customWidth="1"/>
    <col min="90" max="90" width="13.5703125" bestFit="1" customWidth="1"/>
    <col min="91" max="91" width="14.28515625" bestFit="1" customWidth="1"/>
    <col min="92" max="92" width="15.28515625" bestFit="1" customWidth="1"/>
    <col min="93" max="93" width="18" bestFit="1" customWidth="1"/>
    <col min="94" max="94" width="10" bestFit="1" customWidth="1"/>
    <col min="95" max="95" width="13.140625" bestFit="1" customWidth="1"/>
    <col min="96" max="96" width="20" bestFit="1" customWidth="1"/>
    <col min="97" max="97" width="15" bestFit="1" customWidth="1"/>
    <col min="98" max="98" width="12.28515625" bestFit="1" customWidth="1"/>
    <col min="99" max="99" width="10.7109375" bestFit="1" customWidth="1"/>
    <col min="100" max="100" width="17.42578125" bestFit="1" customWidth="1"/>
    <col min="101" max="101" width="13.42578125" bestFit="1" customWidth="1"/>
    <col min="102" max="102" width="9.85546875" bestFit="1" customWidth="1"/>
    <col min="103" max="103" width="11.42578125" bestFit="1" customWidth="1"/>
    <col min="104" max="104" width="12.85546875" bestFit="1" customWidth="1"/>
    <col min="105" max="105" width="15.28515625" bestFit="1" customWidth="1"/>
    <col min="106" max="106" width="13.42578125" bestFit="1" customWidth="1"/>
    <col min="107" max="107" width="13.7109375" bestFit="1" customWidth="1"/>
    <col min="108" max="108" width="11.140625" bestFit="1" customWidth="1"/>
    <col min="109" max="109" width="15.42578125" bestFit="1" customWidth="1"/>
    <col min="110" max="110" width="15" bestFit="1" customWidth="1"/>
    <col min="111" max="111" width="13" bestFit="1" customWidth="1"/>
    <col min="112" max="112" width="12.85546875" bestFit="1" customWidth="1"/>
    <col min="113" max="113" width="14.140625" bestFit="1" customWidth="1"/>
    <col min="114" max="114" width="14.42578125" bestFit="1" customWidth="1"/>
    <col min="115" max="115" width="14.140625" bestFit="1" customWidth="1"/>
    <col min="116" max="116" width="15.28515625" bestFit="1" customWidth="1"/>
    <col min="117" max="117" width="12" bestFit="1" customWidth="1"/>
    <col min="118" max="118" width="13.7109375" bestFit="1" customWidth="1"/>
    <col min="119" max="119" width="20.5703125" bestFit="1" customWidth="1"/>
    <col min="120" max="120" width="13.5703125" bestFit="1" customWidth="1"/>
    <col min="121" max="121" width="12.42578125" bestFit="1" customWidth="1"/>
    <col min="122" max="122" width="11.85546875" bestFit="1" customWidth="1"/>
    <col min="123" max="123" width="12.5703125" bestFit="1" customWidth="1"/>
    <col min="124" max="124" width="15.28515625" bestFit="1" customWidth="1"/>
    <col min="125" max="125" width="19.140625" bestFit="1" customWidth="1"/>
    <col min="126" max="126" width="15.85546875" bestFit="1" customWidth="1"/>
    <col min="127" max="127" width="18.85546875" bestFit="1" customWidth="1"/>
    <col min="128" max="128" width="13.28515625" bestFit="1" customWidth="1"/>
    <col min="129" max="129" width="18.140625" bestFit="1" customWidth="1"/>
    <col min="130" max="130" width="17.5703125" bestFit="1" customWidth="1"/>
    <col min="131" max="131" width="16.140625" bestFit="1" customWidth="1"/>
    <col min="132" max="132" width="22.140625" bestFit="1" customWidth="1"/>
    <col min="133" max="133" width="13.140625" bestFit="1" customWidth="1"/>
    <col min="134" max="134" width="15.28515625" bestFit="1" customWidth="1"/>
    <col min="135" max="135" width="14.85546875" bestFit="1" customWidth="1"/>
    <col min="136" max="136" width="12.7109375" bestFit="1" customWidth="1"/>
    <col min="137" max="137" width="12.85546875" bestFit="1" customWidth="1"/>
    <col min="138" max="138" width="14.140625" bestFit="1" customWidth="1"/>
    <col min="139" max="139" width="12.28515625" bestFit="1" customWidth="1"/>
    <col min="140" max="140" width="18" bestFit="1" customWidth="1"/>
    <col min="141" max="141" width="10.42578125" bestFit="1" customWidth="1"/>
    <col min="142" max="142" width="18" bestFit="1" customWidth="1"/>
    <col min="143" max="143" width="15" bestFit="1" customWidth="1"/>
    <col min="144" max="144" width="15.7109375" bestFit="1" customWidth="1"/>
    <col min="145" max="145" width="14.5703125" bestFit="1" customWidth="1"/>
    <col min="146" max="146" width="15.85546875" bestFit="1" customWidth="1"/>
    <col min="147" max="147" width="15.7109375" bestFit="1" customWidth="1"/>
    <col min="148" max="148" width="13.42578125" bestFit="1" customWidth="1"/>
    <col min="149" max="149" width="10.85546875" bestFit="1" customWidth="1"/>
    <col min="150" max="150" width="17.42578125" bestFit="1" customWidth="1"/>
    <col min="151" max="151" width="14.42578125" bestFit="1" customWidth="1"/>
    <col min="152" max="152" width="23.7109375" bestFit="1" customWidth="1"/>
    <col min="153" max="153" width="10.5703125" bestFit="1" customWidth="1"/>
    <col min="154" max="154" width="18" bestFit="1" customWidth="1"/>
    <col min="155" max="155" width="16.140625" bestFit="1" customWidth="1"/>
    <col min="156" max="156" width="15.85546875" bestFit="1" customWidth="1"/>
    <col min="157" max="157" width="16.42578125" bestFit="1" customWidth="1"/>
    <col min="158" max="158" width="15.140625" bestFit="1" customWidth="1"/>
    <col min="159" max="159" width="10.85546875" bestFit="1" customWidth="1"/>
    <col min="160" max="160" width="11.42578125" bestFit="1" customWidth="1"/>
    <col min="161" max="161" width="16.5703125" bestFit="1" customWidth="1"/>
    <col min="162" max="162" width="14.42578125" bestFit="1" customWidth="1"/>
    <col min="163" max="163" width="19.28515625" bestFit="1" customWidth="1"/>
    <col min="164" max="164" width="16.85546875" bestFit="1" customWidth="1"/>
    <col min="165" max="165" width="8" bestFit="1" customWidth="1"/>
    <col min="166" max="166" width="12.28515625" bestFit="1" customWidth="1"/>
    <col min="167" max="167" width="18.28515625" bestFit="1" customWidth="1"/>
    <col min="168" max="168" width="15.28515625" bestFit="1" customWidth="1"/>
    <col min="169" max="169" width="15.7109375" bestFit="1" customWidth="1"/>
    <col min="170" max="170" width="12.7109375" bestFit="1" customWidth="1"/>
    <col min="171" max="171" width="15.5703125" bestFit="1" customWidth="1"/>
    <col min="172" max="172" width="15.42578125" bestFit="1" customWidth="1"/>
    <col min="173" max="173" width="16.140625" bestFit="1" customWidth="1"/>
    <col min="174" max="174" width="12.42578125" bestFit="1" customWidth="1"/>
    <col min="175" max="175" width="12.85546875" bestFit="1" customWidth="1"/>
    <col min="176" max="176" width="13.42578125" bestFit="1" customWidth="1"/>
    <col min="177" max="177" width="13.5703125" bestFit="1" customWidth="1"/>
    <col min="178" max="178" width="18.85546875" bestFit="1" customWidth="1"/>
    <col min="179" max="179" width="17.42578125" bestFit="1" customWidth="1"/>
    <col min="180" max="180" width="18.28515625" bestFit="1" customWidth="1"/>
    <col min="181" max="181" width="15.140625" bestFit="1" customWidth="1"/>
    <col min="182" max="182" width="15" bestFit="1" customWidth="1"/>
    <col min="183" max="183" width="14" bestFit="1" customWidth="1"/>
    <col min="184" max="184" width="14.5703125" bestFit="1" customWidth="1"/>
    <col min="185" max="185" width="15.42578125" bestFit="1" customWidth="1"/>
    <col min="186" max="186" width="12.7109375" bestFit="1" customWidth="1"/>
    <col min="187" max="187" width="16.28515625" bestFit="1" customWidth="1"/>
    <col min="188" max="188" width="18" bestFit="1" customWidth="1"/>
    <col min="189" max="189" width="14.85546875" bestFit="1" customWidth="1"/>
    <col min="190" max="190" width="11.140625" bestFit="1" customWidth="1"/>
    <col min="191" max="191" width="19" bestFit="1" customWidth="1"/>
    <col min="192" max="192" width="14" bestFit="1" customWidth="1"/>
    <col min="193" max="193" width="15" bestFit="1" customWidth="1"/>
    <col min="194" max="194" width="13.85546875" bestFit="1" customWidth="1"/>
    <col min="195" max="195" width="14.42578125" bestFit="1" customWidth="1"/>
    <col min="196" max="196" width="14.85546875" bestFit="1" customWidth="1"/>
    <col min="197" max="197" width="17.28515625" bestFit="1" customWidth="1"/>
    <col min="198" max="198" width="14.7109375" bestFit="1" customWidth="1"/>
    <col min="199" max="199" width="13.140625" bestFit="1" customWidth="1"/>
    <col min="200" max="200" width="14.5703125" bestFit="1" customWidth="1"/>
    <col min="201" max="201" width="10.7109375" bestFit="1" customWidth="1"/>
    <col min="202" max="202" width="17.140625" bestFit="1" customWidth="1"/>
    <col min="203" max="203" width="13.85546875" bestFit="1" customWidth="1"/>
    <col min="204" max="204" width="15.7109375" bestFit="1" customWidth="1"/>
    <col min="205" max="205" width="16.85546875" bestFit="1" customWidth="1"/>
    <col min="206" max="206" width="14.5703125" bestFit="1" customWidth="1"/>
    <col min="207" max="207" width="12.140625" bestFit="1" customWidth="1"/>
    <col min="208" max="208" width="14.140625" bestFit="1" customWidth="1"/>
    <col min="209" max="209" width="15.140625" bestFit="1" customWidth="1"/>
    <col min="210" max="210" width="15.28515625" bestFit="1" customWidth="1"/>
    <col min="211" max="211" width="13.5703125" bestFit="1" customWidth="1"/>
    <col min="212" max="212" width="12.140625" bestFit="1" customWidth="1"/>
    <col min="213" max="213" width="14.28515625" bestFit="1" customWidth="1"/>
    <col min="214" max="214" width="15" bestFit="1" customWidth="1"/>
    <col min="215" max="215" width="15.7109375" bestFit="1" customWidth="1"/>
    <col min="216" max="216" width="16.140625" bestFit="1" customWidth="1"/>
    <col min="217" max="217" width="13.140625" bestFit="1" customWidth="1"/>
    <col min="218" max="218" width="13.7109375" bestFit="1" customWidth="1"/>
    <col min="219" max="219" width="17.7109375" bestFit="1" customWidth="1"/>
    <col min="220" max="220" width="15.5703125" bestFit="1" customWidth="1"/>
    <col min="221" max="221" width="18" bestFit="1" customWidth="1"/>
    <col min="222" max="222" width="11.5703125" bestFit="1" customWidth="1"/>
    <col min="223" max="223" width="9.5703125" bestFit="1" customWidth="1"/>
    <col min="224" max="224" width="10.85546875" bestFit="1" customWidth="1"/>
    <col min="225" max="225" width="14.7109375" bestFit="1" customWidth="1"/>
    <col min="226" max="226" width="15.28515625" bestFit="1" customWidth="1"/>
    <col min="227" max="227" width="15.42578125" bestFit="1" customWidth="1"/>
    <col min="228" max="228" width="11.7109375" bestFit="1" customWidth="1"/>
    <col min="229" max="229" width="15.42578125" bestFit="1" customWidth="1"/>
    <col min="230" max="230" width="13.42578125" bestFit="1" customWidth="1"/>
    <col min="231" max="231" width="9.28515625" bestFit="1" customWidth="1"/>
    <col min="232" max="232" width="15.28515625" bestFit="1" customWidth="1"/>
    <col min="233" max="233" width="13.42578125" bestFit="1" customWidth="1"/>
    <col min="234" max="234" width="14.28515625" bestFit="1" customWidth="1"/>
    <col min="235" max="235" width="16.140625" bestFit="1" customWidth="1"/>
    <col min="236" max="236" width="15.7109375" bestFit="1" customWidth="1"/>
    <col min="237" max="237" width="16.140625" bestFit="1" customWidth="1"/>
    <col min="238" max="238" width="14.28515625" bestFit="1" customWidth="1"/>
    <col min="239" max="239" width="10.140625" bestFit="1" customWidth="1"/>
    <col min="240" max="240" width="15.5703125" bestFit="1" customWidth="1"/>
    <col min="241" max="241" width="11.85546875" bestFit="1" customWidth="1"/>
    <col min="242" max="242" width="13.140625" bestFit="1" customWidth="1"/>
    <col min="243" max="243" width="14.42578125" bestFit="1" customWidth="1"/>
    <col min="244" max="244" width="11.7109375" bestFit="1" customWidth="1"/>
    <col min="245" max="245" width="12.28515625" bestFit="1" customWidth="1"/>
    <col min="246" max="246" width="11.85546875" bestFit="1" customWidth="1"/>
    <col min="247" max="247" width="20.7109375" bestFit="1" customWidth="1"/>
    <col min="248" max="248" width="12" bestFit="1" customWidth="1"/>
    <col min="249" max="249" width="11" bestFit="1" customWidth="1"/>
    <col min="250" max="250" width="12" bestFit="1" customWidth="1"/>
    <col min="251" max="251" width="14.42578125" bestFit="1" customWidth="1"/>
    <col min="252" max="252" width="15.140625" bestFit="1" customWidth="1"/>
    <col min="253" max="253" width="14.42578125" bestFit="1" customWidth="1"/>
    <col min="254" max="254" width="12.5703125" bestFit="1" customWidth="1"/>
    <col min="255" max="255" width="14.5703125" bestFit="1" customWidth="1"/>
    <col min="256" max="256" width="10.85546875" bestFit="1" customWidth="1"/>
    <col min="257" max="257" width="16.140625" bestFit="1" customWidth="1"/>
    <col min="258" max="258" width="10.140625" bestFit="1" customWidth="1"/>
    <col min="259" max="259" width="11.28515625" bestFit="1" customWidth="1"/>
    <col min="260" max="260" width="15.85546875" bestFit="1" customWidth="1"/>
    <col min="261" max="261" width="13.140625" bestFit="1" customWidth="1"/>
    <col min="262" max="262" width="11.42578125" bestFit="1" customWidth="1"/>
    <col min="263" max="263" width="10.42578125" bestFit="1" customWidth="1"/>
    <col min="264" max="264" width="12.140625" bestFit="1" customWidth="1"/>
    <col min="265" max="265" width="14" bestFit="1" customWidth="1"/>
    <col min="266" max="266" width="13.140625" bestFit="1" customWidth="1"/>
    <col min="267" max="267" width="16.5703125" bestFit="1" customWidth="1"/>
    <col min="268" max="268" width="18.7109375" bestFit="1" customWidth="1"/>
    <col min="269" max="269" width="18.140625" bestFit="1" customWidth="1"/>
    <col min="270" max="270" width="14.85546875" bestFit="1" customWidth="1"/>
    <col min="271" max="271" width="10.85546875" bestFit="1" customWidth="1"/>
    <col min="272" max="272" width="13.5703125" bestFit="1" customWidth="1"/>
    <col min="273" max="273" width="13.85546875" bestFit="1" customWidth="1"/>
    <col min="274" max="274" width="16.42578125" bestFit="1" customWidth="1"/>
    <col min="275" max="275" width="15.42578125" bestFit="1" customWidth="1"/>
    <col min="276" max="276" width="14.140625" bestFit="1" customWidth="1"/>
    <col min="277" max="277" width="11.7109375" bestFit="1" customWidth="1"/>
    <col min="278" max="278" width="16.5703125" bestFit="1" customWidth="1"/>
    <col min="279" max="279" width="14.42578125" bestFit="1" customWidth="1"/>
    <col min="280" max="280" width="14.85546875" bestFit="1" customWidth="1"/>
    <col min="281" max="281" width="18.7109375" bestFit="1" customWidth="1"/>
    <col min="282" max="282" width="16.85546875" bestFit="1" customWidth="1"/>
    <col min="283" max="283" width="16.28515625" bestFit="1" customWidth="1"/>
    <col min="284" max="284" width="13.42578125" bestFit="1" customWidth="1"/>
    <col min="285" max="285" width="10.42578125" bestFit="1" customWidth="1"/>
    <col min="286" max="286" width="18.28515625" bestFit="1" customWidth="1"/>
    <col min="287" max="287" width="12.5703125" bestFit="1" customWidth="1"/>
    <col min="288" max="288" width="13.5703125" bestFit="1" customWidth="1"/>
    <col min="289" max="289" width="12.42578125" bestFit="1" customWidth="1"/>
    <col min="290" max="290" width="14.42578125" bestFit="1" customWidth="1"/>
    <col min="291" max="291" width="15.7109375" bestFit="1" customWidth="1"/>
    <col min="292" max="292" width="13.28515625" bestFit="1" customWidth="1"/>
    <col min="293" max="293" width="16.28515625" bestFit="1" customWidth="1"/>
    <col min="294" max="294" width="15.42578125" bestFit="1" customWidth="1"/>
    <col min="295" max="295" width="12.85546875" bestFit="1" customWidth="1"/>
    <col min="296" max="296" width="21.85546875" bestFit="1" customWidth="1"/>
    <col min="297" max="297" width="13.5703125" bestFit="1" customWidth="1"/>
    <col min="298" max="298" width="19.28515625" bestFit="1" customWidth="1"/>
    <col min="299" max="299" width="16.28515625" bestFit="1" customWidth="1"/>
    <col min="300" max="300" width="13.42578125" bestFit="1" customWidth="1"/>
    <col min="301" max="301" width="14.7109375" bestFit="1" customWidth="1"/>
    <col min="302" max="302" width="14" bestFit="1" customWidth="1"/>
    <col min="303" max="303" width="12.7109375" bestFit="1" customWidth="1"/>
    <col min="304" max="304" width="13.42578125" bestFit="1" customWidth="1"/>
    <col min="305" max="305" width="19.5703125" bestFit="1" customWidth="1"/>
    <col min="306" max="306" width="17.42578125" bestFit="1" customWidth="1"/>
    <col min="307" max="307" width="13" bestFit="1" customWidth="1"/>
    <col min="308" max="308" width="15.42578125" bestFit="1" customWidth="1"/>
    <col min="309" max="309" width="17" bestFit="1" customWidth="1"/>
    <col min="310" max="310" width="15.85546875" bestFit="1" customWidth="1"/>
    <col min="311" max="311" width="10.42578125" bestFit="1" customWidth="1"/>
    <col min="312" max="312" width="13.140625" bestFit="1" customWidth="1"/>
    <col min="313" max="313" width="12.5703125" bestFit="1" customWidth="1"/>
    <col min="314" max="315" width="15.7109375" bestFit="1" customWidth="1"/>
    <col min="316" max="316" width="7.85546875" bestFit="1" customWidth="1"/>
    <col min="317" max="330" width="20" bestFit="1" customWidth="1"/>
    <col min="331" max="331" width="7.85546875" bestFit="1" customWidth="1"/>
    <col min="332" max="332" width="12.5703125" bestFit="1" customWidth="1"/>
  </cols>
  <sheetData>
    <row r="4" spans="1:22" x14ac:dyDescent="0.25">
      <c r="A4" s="1" t="s">
        <v>923</v>
      </c>
      <c r="B4" s="1" t="s">
        <v>924</v>
      </c>
    </row>
    <row r="5" spans="1:22" x14ac:dyDescent="0.25">
      <c r="A5" s="1" t="s">
        <v>921</v>
      </c>
      <c r="B5" t="s">
        <v>69</v>
      </c>
      <c r="C5" t="s">
        <v>39</v>
      </c>
      <c r="D5" t="s">
        <v>920</v>
      </c>
      <c r="V5" t="s">
        <v>922</v>
      </c>
    </row>
    <row r="6" spans="1:22" x14ac:dyDescent="0.25">
      <c r="A6" s="2" t="s">
        <v>193</v>
      </c>
      <c r="B6" s="3">
        <v>425558</v>
      </c>
      <c r="C6" s="3">
        <v>220569</v>
      </c>
      <c r="D6" s="3">
        <v>646127</v>
      </c>
    </row>
    <row r="7" spans="1:22" x14ac:dyDescent="0.25">
      <c r="A7" s="2" t="s">
        <v>556</v>
      </c>
      <c r="B7" s="3">
        <v>250000</v>
      </c>
      <c r="C7" s="3"/>
      <c r="D7" s="3">
        <v>250000</v>
      </c>
    </row>
    <row r="8" spans="1:22" x14ac:dyDescent="0.25">
      <c r="A8" s="2" t="s">
        <v>61</v>
      </c>
      <c r="B8" s="3">
        <v>2081046</v>
      </c>
      <c r="C8" s="3">
        <v>2772186</v>
      </c>
      <c r="D8" s="3">
        <v>4853232</v>
      </c>
    </row>
    <row r="9" spans="1:22" x14ac:dyDescent="0.25">
      <c r="A9" s="2" t="s">
        <v>48</v>
      </c>
      <c r="B9" s="3">
        <v>7512173</v>
      </c>
      <c r="C9" s="3">
        <v>5018118</v>
      </c>
      <c r="D9" s="3">
        <v>12530291</v>
      </c>
    </row>
    <row r="10" spans="1:22" x14ac:dyDescent="0.25">
      <c r="A10" s="2" t="s">
        <v>223</v>
      </c>
      <c r="B10" s="3">
        <v>1080250</v>
      </c>
      <c r="C10" s="3">
        <v>1060649</v>
      </c>
      <c r="D10" s="3">
        <v>2140899</v>
      </c>
    </row>
    <row r="11" spans="1:22" x14ac:dyDescent="0.25">
      <c r="A11" s="2" t="s">
        <v>96</v>
      </c>
      <c r="B11" s="3">
        <v>581437</v>
      </c>
      <c r="C11" s="3">
        <v>463447</v>
      </c>
      <c r="D11" s="3">
        <v>1044884</v>
      </c>
    </row>
    <row r="12" spans="1:22" x14ac:dyDescent="0.25">
      <c r="A12" s="2" t="s">
        <v>920</v>
      </c>
      <c r="B12">
        <v>11930464</v>
      </c>
      <c r="C12">
        <v>9534969</v>
      </c>
      <c r="D12">
        <v>21465433</v>
      </c>
    </row>
    <row r="21" spans="2:29" x14ac:dyDescent="0.25">
      <c r="AA21" s="11"/>
      <c r="AB21" s="12"/>
      <c r="AC21" s="13"/>
    </row>
    <row r="22" spans="2:29" x14ac:dyDescent="0.25">
      <c r="AA22" s="14"/>
      <c r="AB22" s="15"/>
      <c r="AC22" s="16"/>
    </row>
    <row r="23" spans="2:29" x14ac:dyDescent="0.25">
      <c r="B23" s="1" t="s">
        <v>13</v>
      </c>
      <c r="C23" t="s">
        <v>936</v>
      </c>
      <c r="AA23" s="14"/>
      <c r="AB23" s="15"/>
      <c r="AC23" s="16"/>
    </row>
    <row r="24" spans="2:29" x14ac:dyDescent="0.25">
      <c r="B24" t="s">
        <v>38</v>
      </c>
      <c r="C24">
        <v>276</v>
      </c>
      <c r="AA24" s="14"/>
      <c r="AB24" s="15"/>
      <c r="AC24" s="16"/>
    </row>
    <row r="25" spans="2:29" x14ac:dyDescent="0.25">
      <c r="B25" t="s">
        <v>184</v>
      </c>
      <c r="C25">
        <v>6</v>
      </c>
      <c r="O25" s="1" t="s">
        <v>921</v>
      </c>
      <c r="P25" t="s">
        <v>936</v>
      </c>
      <c r="AA25" s="14"/>
      <c r="AB25" s="15"/>
      <c r="AC25" s="16"/>
    </row>
    <row r="26" spans="2:29" x14ac:dyDescent="0.25">
      <c r="B26" t="s">
        <v>133</v>
      </c>
      <c r="C26">
        <v>3</v>
      </c>
      <c r="O26" s="2" t="s">
        <v>939</v>
      </c>
      <c r="P26">
        <v>187</v>
      </c>
      <c r="V26" s="1" t="s">
        <v>16</v>
      </c>
      <c r="W26" t="s">
        <v>927</v>
      </c>
      <c r="AA26" s="14"/>
      <c r="AB26" s="15"/>
      <c r="AC26" s="16"/>
    </row>
    <row r="27" spans="2:29" x14ac:dyDescent="0.25">
      <c r="B27" t="s">
        <v>248</v>
      </c>
      <c r="C27">
        <v>2</v>
      </c>
      <c r="O27" s="2" t="s">
        <v>56</v>
      </c>
      <c r="P27">
        <v>124</v>
      </c>
      <c r="V27" t="s">
        <v>69</v>
      </c>
      <c r="W27">
        <v>176</v>
      </c>
      <c r="AA27" s="14"/>
      <c r="AB27" s="15"/>
      <c r="AC27" s="16"/>
    </row>
    <row r="28" spans="2:29" x14ac:dyDescent="0.25">
      <c r="V28" t="s">
        <v>39</v>
      </c>
      <c r="W28">
        <v>135</v>
      </c>
      <c r="AA28" s="14"/>
      <c r="AB28" s="15"/>
      <c r="AC28" s="16"/>
    </row>
    <row r="29" spans="2:29" x14ac:dyDescent="0.25">
      <c r="V29" t="s">
        <v>920</v>
      </c>
      <c r="W29">
        <v>311</v>
      </c>
      <c r="AA29" s="14"/>
      <c r="AB29" s="15"/>
      <c r="AC29" s="16"/>
    </row>
    <row r="30" spans="2:29" x14ac:dyDescent="0.25">
      <c r="AA30" s="14"/>
      <c r="AB30" s="15"/>
      <c r="AC30" s="16"/>
    </row>
    <row r="31" spans="2:29" x14ac:dyDescent="0.25">
      <c r="AA31" s="14"/>
      <c r="AB31" s="15"/>
      <c r="AC31" s="16"/>
    </row>
    <row r="32" spans="2:29" x14ac:dyDescent="0.25">
      <c r="AA32" s="14"/>
      <c r="AB32" s="15"/>
      <c r="AC32" s="16"/>
    </row>
    <row r="33" spans="27:29" x14ac:dyDescent="0.25">
      <c r="AA33" s="14"/>
      <c r="AB33" s="15"/>
      <c r="AC33" s="16"/>
    </row>
    <row r="34" spans="27:29" x14ac:dyDescent="0.25">
      <c r="AA34" s="14"/>
      <c r="AB34" s="15"/>
      <c r="AC34" s="16"/>
    </row>
    <row r="35" spans="27:29" x14ac:dyDescent="0.25">
      <c r="AA35" s="14"/>
      <c r="AB35" s="15"/>
      <c r="AC35" s="16"/>
    </row>
    <row r="36" spans="27:29" x14ac:dyDescent="0.25">
      <c r="AA36" s="14"/>
      <c r="AB36" s="15"/>
      <c r="AC36" s="16"/>
    </row>
    <row r="37" spans="27:29" x14ac:dyDescent="0.25">
      <c r="AA37" s="14"/>
      <c r="AB37" s="15"/>
      <c r="AC37" s="16"/>
    </row>
    <row r="38" spans="27:29" x14ac:dyDescent="0.25">
      <c r="AA38" s="17"/>
      <c r="AB38" s="18"/>
      <c r="AC38" s="19"/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CF79-16F7-4A11-AA70-A0531D12AC7E}">
  <dimension ref="A3:AS26"/>
  <sheetViews>
    <sheetView showGridLines="0" topLeftCell="AB5" zoomScaleNormal="100" workbookViewId="0">
      <selection activeCell="W16" sqref="W16"/>
    </sheetView>
  </sheetViews>
  <sheetFormatPr baseColWidth="10" defaultRowHeight="15" x14ac:dyDescent="0.25"/>
  <cols>
    <col min="1" max="1" width="21" bestFit="1" customWidth="1"/>
    <col min="2" max="2" width="15.7109375" bestFit="1" customWidth="1"/>
    <col min="3" max="3" width="13" customWidth="1"/>
    <col min="4" max="4" width="11.42578125" style="21"/>
    <col min="6" max="6" width="20.28515625" bestFit="1" customWidth="1"/>
    <col min="7" max="7" width="21" bestFit="1" customWidth="1"/>
    <col min="8" max="8" width="16.140625" bestFit="1" customWidth="1"/>
    <col min="9" max="9" width="42.140625" bestFit="1" customWidth="1"/>
    <col min="10" max="10" width="29.42578125" bestFit="1" customWidth="1"/>
    <col min="11" max="11" width="3.28515625" bestFit="1" customWidth="1"/>
    <col min="12" max="12" width="3.5703125" bestFit="1" customWidth="1"/>
    <col min="13" max="13" width="3.7109375" bestFit="1" customWidth="1"/>
    <col min="14" max="14" width="3.5703125" bestFit="1" customWidth="1"/>
    <col min="15" max="15" width="2.85546875" bestFit="1" customWidth="1"/>
    <col min="16" max="16" width="3.5703125" bestFit="1" customWidth="1"/>
    <col min="17" max="17" width="3.7109375" bestFit="1" customWidth="1"/>
    <col min="18" max="18" width="2.7109375" bestFit="1" customWidth="1"/>
    <col min="19" max="19" width="2.85546875" bestFit="1" customWidth="1"/>
    <col min="20" max="20" width="3.28515625" bestFit="1" customWidth="1"/>
    <col min="21" max="21" width="3" bestFit="1" customWidth="1"/>
    <col min="22" max="22" width="3.7109375" bestFit="1" customWidth="1"/>
    <col min="23" max="23" width="3.28515625" bestFit="1" customWidth="1"/>
    <col min="24" max="24" width="3.7109375" bestFit="1" customWidth="1"/>
    <col min="25" max="26" width="3.42578125" bestFit="1" customWidth="1"/>
    <col min="27" max="27" width="21" bestFit="1" customWidth="1"/>
    <col min="28" max="28" width="19.140625" bestFit="1" customWidth="1"/>
    <col min="29" max="29" width="3.5703125" bestFit="1" customWidth="1"/>
    <col min="30" max="30" width="3.42578125" bestFit="1" customWidth="1"/>
    <col min="31" max="31" width="4.28515625" bestFit="1" customWidth="1"/>
    <col min="32" max="32" width="3.7109375" bestFit="1" customWidth="1"/>
    <col min="33" max="33" width="21" bestFit="1" customWidth="1"/>
    <col min="34" max="34" width="19.140625" bestFit="1" customWidth="1"/>
    <col min="35" max="35" width="14.5703125" bestFit="1" customWidth="1"/>
    <col min="36" max="36" width="12.5703125" bestFit="1" customWidth="1"/>
    <col min="38" max="38" width="21" bestFit="1" customWidth="1"/>
    <col min="39" max="39" width="19.140625" bestFit="1" customWidth="1"/>
    <col min="41" max="41" width="22.85546875" bestFit="1" customWidth="1"/>
    <col min="42" max="42" width="19.140625" bestFit="1" customWidth="1"/>
    <col min="44" max="44" width="21" bestFit="1" customWidth="1"/>
    <col min="45" max="46" width="19.42578125" bestFit="1" customWidth="1"/>
  </cols>
  <sheetData>
    <row r="3" spans="1:45" x14ac:dyDescent="0.25">
      <c r="F3" s="1" t="s">
        <v>928</v>
      </c>
      <c r="G3" t="s">
        <v>119</v>
      </c>
    </row>
    <row r="4" spans="1:45" x14ac:dyDescent="0.25">
      <c r="A4" s="1" t="s">
        <v>921</v>
      </c>
      <c r="B4" t="s">
        <v>930</v>
      </c>
      <c r="C4" t="s">
        <v>932</v>
      </c>
    </row>
    <row r="5" spans="1:45" x14ac:dyDescent="0.25">
      <c r="A5" s="2" t="s">
        <v>929</v>
      </c>
      <c r="B5">
        <v>207</v>
      </c>
      <c r="C5" s="20">
        <f>B5/SUM($B$5:$B$6)</f>
        <v>0.66559485530546625</v>
      </c>
      <c r="F5" s="1" t="s">
        <v>933</v>
      </c>
      <c r="G5" t="s">
        <v>927</v>
      </c>
      <c r="AA5" s="28">
        <f ca="1">AVERAGE(HRDataset_v14[Age])</f>
        <v>45.40836012861736</v>
      </c>
    </row>
    <row r="6" spans="1:45" ht="23.25" x14ac:dyDescent="0.35">
      <c r="A6" s="2" t="s">
        <v>931</v>
      </c>
      <c r="B6">
        <v>104</v>
      </c>
      <c r="C6" s="20">
        <f>B6/SUM($B$5:$B$6)</f>
        <v>0.33440514469453375</v>
      </c>
      <c r="F6" t="s">
        <v>934</v>
      </c>
      <c r="G6">
        <v>89</v>
      </c>
      <c r="I6" s="24"/>
      <c r="J6" s="24" t="s">
        <v>936</v>
      </c>
    </row>
    <row r="7" spans="1:45" ht="28.5" x14ac:dyDescent="0.45">
      <c r="F7" t="s">
        <v>935</v>
      </c>
      <c r="G7">
        <v>15</v>
      </c>
      <c r="I7" s="25" t="s">
        <v>408</v>
      </c>
      <c r="J7" s="30">
        <v>5</v>
      </c>
      <c r="K7" s="26"/>
    </row>
    <row r="8" spans="1:45" ht="28.5" x14ac:dyDescent="0.45">
      <c r="I8" s="25" t="s">
        <v>158</v>
      </c>
      <c r="J8" s="30">
        <v>5</v>
      </c>
      <c r="K8" s="26"/>
    </row>
    <row r="9" spans="1:45" ht="28.5" x14ac:dyDescent="0.45">
      <c r="I9" s="25" t="s">
        <v>311</v>
      </c>
      <c r="J9" s="30">
        <v>5</v>
      </c>
      <c r="K9" s="26"/>
      <c r="AL9" s="1" t="s">
        <v>921</v>
      </c>
      <c r="AM9" t="s">
        <v>936</v>
      </c>
      <c r="AO9" s="1" t="s">
        <v>921</v>
      </c>
      <c r="AP9" t="s">
        <v>936</v>
      </c>
    </row>
    <row r="10" spans="1:45" ht="28.5" x14ac:dyDescent="0.45">
      <c r="I10" s="25" t="s">
        <v>132</v>
      </c>
      <c r="J10" s="30">
        <v>7</v>
      </c>
      <c r="K10" s="26"/>
      <c r="AL10" s="2" t="s">
        <v>946</v>
      </c>
      <c r="AM10">
        <v>176</v>
      </c>
      <c r="AO10" s="2" t="s">
        <v>175</v>
      </c>
      <c r="AP10">
        <v>23</v>
      </c>
    </row>
    <row r="11" spans="1:45" ht="28.5" x14ac:dyDescent="0.45">
      <c r="I11" s="25" t="s">
        <v>114</v>
      </c>
      <c r="J11" s="30">
        <v>8</v>
      </c>
      <c r="K11" s="26"/>
      <c r="AL11" s="2" t="s">
        <v>947</v>
      </c>
      <c r="AM11">
        <v>135</v>
      </c>
      <c r="AO11" s="2" t="s">
        <v>110</v>
      </c>
      <c r="AP11">
        <v>29</v>
      </c>
    </row>
    <row r="12" spans="1:45" ht="28.5" x14ac:dyDescent="0.45">
      <c r="I12" s="25" t="s">
        <v>94</v>
      </c>
      <c r="J12" s="30">
        <v>10</v>
      </c>
      <c r="K12" s="26"/>
      <c r="AA12" s="1" t="s">
        <v>921</v>
      </c>
      <c r="AB12" t="s">
        <v>936</v>
      </c>
      <c r="AG12" s="1" t="s">
        <v>921</v>
      </c>
      <c r="AH12" t="s">
        <v>936</v>
      </c>
      <c r="AL12" s="2" t="s">
        <v>920</v>
      </c>
      <c r="AM12">
        <v>311</v>
      </c>
      <c r="AO12" s="2" t="s">
        <v>104</v>
      </c>
      <c r="AP12">
        <v>31</v>
      </c>
    </row>
    <row r="13" spans="1:45" ht="28.5" x14ac:dyDescent="0.45">
      <c r="I13" s="25" t="s">
        <v>196</v>
      </c>
      <c r="J13" s="30">
        <v>14</v>
      </c>
      <c r="K13" s="26"/>
      <c r="AA13" s="2" t="s">
        <v>71</v>
      </c>
      <c r="AB13" s="29">
        <v>8</v>
      </c>
      <c r="AG13" s="2" t="s">
        <v>940</v>
      </c>
      <c r="AH13" s="29">
        <v>96</v>
      </c>
      <c r="AO13" s="2" t="s">
        <v>86</v>
      </c>
      <c r="AP13">
        <v>49</v>
      </c>
    </row>
    <row r="14" spans="1:45" ht="28.5" x14ac:dyDescent="0.45">
      <c r="I14" s="25" t="s">
        <v>219</v>
      </c>
      <c r="J14" s="30">
        <v>27</v>
      </c>
      <c r="K14" s="26"/>
      <c r="AA14" s="2" t="s">
        <v>59</v>
      </c>
      <c r="AB14" s="29">
        <v>9</v>
      </c>
      <c r="AG14" s="27" t="s">
        <v>69</v>
      </c>
      <c r="AH14" s="29">
        <v>62</v>
      </c>
      <c r="AO14" s="2" t="s">
        <v>63</v>
      </c>
      <c r="AP14">
        <v>87</v>
      </c>
      <c r="AR14" s="1" t="s">
        <v>921</v>
      </c>
      <c r="AS14" t="s">
        <v>948</v>
      </c>
    </row>
    <row r="15" spans="1:45" ht="28.5" x14ac:dyDescent="0.45">
      <c r="I15" s="25" t="s">
        <v>68</v>
      </c>
      <c r="J15" s="30">
        <v>57</v>
      </c>
      <c r="K15" s="26"/>
      <c r="AA15" s="2" t="s">
        <v>340</v>
      </c>
      <c r="AB15" s="29">
        <v>11</v>
      </c>
      <c r="AG15" s="27" t="s">
        <v>39</v>
      </c>
      <c r="AH15" s="29">
        <v>34</v>
      </c>
      <c r="AO15" s="2" t="s">
        <v>50</v>
      </c>
      <c r="AP15">
        <v>76</v>
      </c>
      <c r="AR15" s="2" t="s">
        <v>42</v>
      </c>
      <c r="AS15" s="29">
        <v>2035</v>
      </c>
    </row>
    <row r="16" spans="1:45" ht="28.5" x14ac:dyDescent="0.45">
      <c r="I16" s="25" t="s">
        <v>37</v>
      </c>
      <c r="J16" s="30">
        <v>137</v>
      </c>
      <c r="K16" s="26"/>
      <c r="AA16" s="2" t="s">
        <v>129</v>
      </c>
      <c r="AB16" s="29">
        <v>14</v>
      </c>
      <c r="AG16" s="2" t="s">
        <v>941</v>
      </c>
      <c r="AH16" s="29">
        <v>124</v>
      </c>
      <c r="AO16" s="2" t="s">
        <v>142</v>
      </c>
      <c r="AP16">
        <v>1</v>
      </c>
      <c r="AR16" s="2" t="s">
        <v>119</v>
      </c>
      <c r="AS16" s="29">
        <v>1149</v>
      </c>
    </row>
    <row r="17" spans="7:45" ht="28.5" x14ac:dyDescent="0.45">
      <c r="AA17" s="2" t="s">
        <v>122</v>
      </c>
      <c r="AB17" s="29">
        <v>20</v>
      </c>
      <c r="AG17" s="27" t="s">
        <v>69</v>
      </c>
      <c r="AH17" s="29">
        <v>60</v>
      </c>
      <c r="AO17" s="2" t="s">
        <v>428</v>
      </c>
      <c r="AP17">
        <v>2</v>
      </c>
      <c r="AR17" s="2" t="s">
        <v>920</v>
      </c>
      <c r="AS17" s="29">
        <v>3184</v>
      </c>
    </row>
    <row r="18" spans="7:45" ht="28.5" x14ac:dyDescent="0.45">
      <c r="AA18" s="2" t="s">
        <v>920</v>
      </c>
      <c r="AB18" s="29">
        <v>62</v>
      </c>
      <c r="AG18" s="27" t="s">
        <v>39</v>
      </c>
      <c r="AH18" s="29">
        <v>64</v>
      </c>
      <c r="AO18" s="2" t="s">
        <v>353</v>
      </c>
      <c r="AP18">
        <v>13</v>
      </c>
    </row>
    <row r="19" spans="7:45" ht="28.5" x14ac:dyDescent="0.45">
      <c r="AG19" s="2" t="s">
        <v>942</v>
      </c>
      <c r="AH19" s="29">
        <v>69</v>
      </c>
      <c r="AO19" s="2" t="s">
        <v>920</v>
      </c>
      <c r="AP19">
        <v>311</v>
      </c>
    </row>
    <row r="20" spans="7:45" x14ac:dyDescent="0.25">
      <c r="AG20" s="27" t="s">
        <v>69</v>
      </c>
      <c r="AH20" s="29">
        <v>41</v>
      </c>
    </row>
    <row r="21" spans="7:45" x14ac:dyDescent="0.25">
      <c r="AG21" s="27" t="s">
        <v>39</v>
      </c>
      <c r="AH21" s="29">
        <v>28</v>
      </c>
    </row>
    <row r="22" spans="7:45" x14ac:dyDescent="0.25">
      <c r="AG22" s="2" t="s">
        <v>943</v>
      </c>
      <c r="AH22" s="29">
        <v>22</v>
      </c>
    </row>
    <row r="23" spans="7:45" x14ac:dyDescent="0.25">
      <c r="AG23" s="27" t="s">
        <v>69</v>
      </c>
      <c r="AH23" s="29">
        <v>13</v>
      </c>
    </row>
    <row r="24" spans="7:45" x14ac:dyDescent="0.25">
      <c r="G24" s="1" t="s">
        <v>921</v>
      </c>
      <c r="H24" t="s">
        <v>937</v>
      </c>
      <c r="AG24" s="27" t="s">
        <v>39</v>
      </c>
      <c r="AH24" s="29">
        <v>9</v>
      </c>
    </row>
    <row r="25" spans="7:45" x14ac:dyDescent="0.25">
      <c r="G25" s="2" t="s">
        <v>42</v>
      </c>
      <c r="H25">
        <v>207</v>
      </c>
      <c r="AG25" s="2" t="s">
        <v>920</v>
      </c>
      <c r="AH25" s="29">
        <v>311</v>
      </c>
    </row>
    <row r="26" spans="7:45" x14ac:dyDescent="0.25">
      <c r="G26" s="2" t="s">
        <v>119</v>
      </c>
      <c r="H26">
        <v>104</v>
      </c>
    </row>
  </sheetData>
  <pageMargins left="0.7" right="0.7" top="0.75" bottom="0.75" header="0.3" footer="0.3"/>
  <pageSetup paperSize="9" scale="53" fitToWidth="0" fitToHeight="0" orientation="portrait" horizontalDpi="300" verticalDpi="300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0C0D-820E-4296-A17B-0305A71B4FBC}">
  <dimension ref="X22"/>
  <sheetViews>
    <sheetView showGridLines="0" showRowColHeaders="0" tabSelected="1" zoomScaleNormal="100" workbookViewId="0">
      <selection activeCell="AA20" sqref="AA20"/>
    </sheetView>
  </sheetViews>
  <sheetFormatPr baseColWidth="10" defaultRowHeight="15" x14ac:dyDescent="0.25"/>
  <cols>
    <col min="1" max="16384" width="11.42578125" style="4"/>
  </cols>
  <sheetData>
    <row r="22" spans="24:24" x14ac:dyDescent="0.25">
      <c r="X22" s="4" t="s">
        <v>944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c c 0 b e 9 - 0 1 6 2 - 4 d f 1 - b 8 e c - 8 4 f e 7 b d c 0 7 a 3 "   x m l n s = " h t t p : / / s c h e m a s . m i c r o s o f t . c o m / D a t a M a s h u p " > A A A A A F g F A A B Q S w M E F A A C A A g A 5 o Z s W C + 7 f x q l A A A A 9 g A A A B I A H A B D b 2 5 m a W c v U G F j a 2 F n Z S 5 4 b W w g o h g A K K A U A A A A A A A A A A A A A A A A A A A A A A A A A A A A h Y 8 x D o I w G I W v Q r r T l p q o I T 9 l M H G S x G h i X J t S o B G K a Y t w N w e P 5 B X E K O r m + L 7 3 D e / d r z d I h 6 Y O L s o 6 3 Z o E R Z i i Q B n Z 5 t q U C e p 8 E S 5 R y m E r 5 E m U K h h l 4 + L B 5 Q m q v D / H h P R 9 j / s Z b m 1 J G K U R O W a b v a x U I 9 B H 1 v / l U B v n h Z E K c T i 8 x n C G I z b H j C 0 w B T J B y L T 5 C m z c + 2 x / I K y 6 2 n d W 8 c K G 6 x 2 Q K Q J 5 f + A P U E s D B B Q A A g A I A O a G b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h m x Y h b u h 7 1 E C A A A O C w A A E w A c A E Z v c m 1 1 b G F z L 1 N l Y 3 R p b 2 4 x L m 0 g o h g A K K A U A A A A A A A A A A A A A A A A A A A A A A A A A A A A 7 V T B b t p A E L 0 j 8 Q + W c w H J R d C k H F r 5 k G I o q Z I 0 x f T S U K F h G e i 2 9 q 6 1 O 6 Z x o 3 x Q + x v 5 s Y 4 x U i D e H H v D F 9 v z Z t 6 + m Z 0 Z i 4 K k V l 5 c v X v v m o 1 m w 3 4 H g 0 t v P I m A w C L N N 7 0 z L / Q S p G b D 4 y f W u R H I l o H d d C I t 8 h Q V t U Y y w c 5 A K + I f 2 / I H b 2 d f L B o 7 y 5 B M P o v Q / i S d z Q 5 I O 8 J u / H Z w G 2 E i U 0 l o Q j / w A 2 + g k z x V N j z t B 9 5 Q C b 2 U a h 3 2 3 3 S 7 v c D 7 n G v C m I o E w 6 f P z r V W + K 0 d V P J O / K F 6 R Y 9 / C a 2 X G Z 3 m 1 m e t U 1 i w 4 w 3 / c 9 Q Y Y c n a W l U m g X e 7 s 5 8 n S S w g A W N D F r 1 P O S 0 y 9 F K W s p K P f 5 7 4 p g a U X W m T V p p L L 9 t y C A j u 7 / 1 h m i W 6 Q J x f Q 4 q c J p W U h H f 0 E H h b 9 C J i 6 4 W i / l m n J N q a r 8 A Y i c s X I E m Q x A S U W 5 f D B 1 S c p Q v h w 1 4 O i z A j l / 0 G z S o W 2 q A L H H G e k d x w U S U V H / V i B N J 5 c l x W t 6 j b p 2 j S p e N M z X z c m E 4 9 O 6 x W y j K 1 e o G / y s y R 6 6 f 3 9 X C 8 q 9 l 2 t e Y u F j V s w C p + o 3 J i Y 2 k z U F J c A k m l a / A E B D r j e E h Q r 8 b S 1 P O o o L J e U o E z / x K b I F g H V P V g O a / V / d f Z M Q N D p Y O j B g r W a J z d u 8 N c 1 z R B Y X K 5 p a z G r R Z c N h a P E C i B 2 / 6 q q 1 Z r Z t 8 y 5 G a D h S u t m G t h V y B 2 F X n e d h k K C Q m P + Q / e d H a g 8 2 2 C z 7 w u w d K e m A l u J P 6 a R 6 5 u i q C w f K l Y h p x 2 6 1 T n C 4 t M Y Q + R h 3 a z I Z V 7 p + y v 3 h P / c P m 2 X r f 9 4 w Y + b u D j B j 5 u 4 O M G / m 8 b + B 9 Q S w E C L Q A U A A I A C A D m h m x Y L 7 t / G q U A A A D 2 A A A A E g A A A A A A A A A A A A A A A A A A A A A A Q 2 9 u Z m l n L 1 B h Y 2 t h Z 2 U u e G 1 s U E s B A i 0 A F A A C A A g A 5 o Z s W A / K 6 a u k A A A A 6 Q A A A B M A A A A A A A A A A A A A A A A A 8 Q A A A F t D b 2 5 0 Z W 5 0 X 1 R 5 c G V z X S 5 4 b W x Q S w E C L Q A U A A I A C A D m h m x Y h b u h 7 1 E C A A A O C w A A E w A A A A A A A A A A A A A A A A D i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P g A A A A A A A J I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U k R h d G F z Z X R f d j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Z i N 2 R h N j U t O T B j M y 0 0 Y j U w L T l l M T M t N z c w M j l j N 2 N l Z D F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I U k R h d G F z Z X R f d j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J U M T U 6 N T U 6 M D g u O D k 3 M T Y 0 N l o i I C 8 + P E V u d H J 5 I F R 5 c G U 9 I k Z p b G x D b 2 x 1 b W 5 U e X B l c y I g V m F s d W U 9 I n N C Z 0 1 E Q X d N R E F 3 T U R B d 0 1 E Q m d Z R E J n W U d C Z 1 l H Q m d Z R 0 J n W U d B d 1 l H Q m d N R E J n T U Q i I C 8 + P E V u d H J 5 I F R 5 c G U 9 I k Z p b G x D b 2 x 1 b W 5 O Y W 1 l c y I g V m F s d W U 9 I n N b J n F 1 b 3 Q 7 R W 1 w b G 9 5 Z W V f T m F t Z S Z x d W 9 0 O y w m c X V v d D t F b X B J R C Z x d W 9 0 O y w m c X V v d D t N Y X J y a W V k S U Q m c X V v d D s s J n F 1 b 3 Q 7 T W F y a X R h b F N 0 Y X R 1 c 0 l E J n F 1 b 3 Q 7 L C Z x d W 9 0 O 0 d l b m R l c k l E J n F 1 b 3 Q 7 L C Z x d W 9 0 O 0 V t c F N 0 Y X R 1 c 0 l E J n F 1 b 3 Q 7 L C Z x d W 9 0 O 0 R l c H R J R C Z x d W 9 0 O y w m c X V v d D t Q Z X J m U 2 N v c m V J R C Z x d W 9 0 O y w m c X V v d D t G c m 9 t R G l 2 Z X J z a X R 5 S m 9 i R m F p c k l E J n F 1 b 3 Q 7 L C Z x d W 9 0 O 1 N h b G F y e S Z x d W 9 0 O y w m c X V v d D t U Z X J t Z C Z x d W 9 0 O y w m c X V v d D t Q b 3 N p d G l v b k l E J n F 1 b 3 Q 7 L C Z x d W 9 0 O 1 B v c 2 l 0 a W 9 u J n F 1 b 3 Q 7 L C Z x d W 9 0 O 1 N 0 Y X R l J n F 1 b 3 Q 7 L C Z x d W 9 0 O 1 p p c C Z x d W 9 0 O y w m c X V v d D t E T 0 I m c X V v d D s s J n F 1 b 3 Q 7 U 2 V 4 J n F 1 b 3 Q 7 L C Z x d W 9 0 O 0 1 h c m l 0 Y W x E Z X N j J n F 1 b 3 Q 7 L C Z x d W 9 0 O 0 N p d G l 6 Z W 5 E Z X N j J n F 1 b 3 Q 7 L C Z x d W 9 0 O 0 h p c 3 B h b m l j T G F 0 a W 5 v J n F 1 b 3 Q 7 L C Z x d W 9 0 O 1 J h Y 2 V E Z X N j J n F 1 b 3 Q 7 L C Z x d W 9 0 O 0 R h d G V v Z k h p c m U m c X V v d D s s J n F 1 b 3 Q 7 R G F 0 Z W 9 m V G V y b W l u Y X R p b 2 4 m c X V v d D s s J n F 1 b 3 Q 7 V G V y b V J l Y X N v b i Z x d W 9 0 O y w m c X V v d D t F b X B s b 3 l t Z W 5 0 U 3 R h d H V z J n F 1 b 3 Q 7 L C Z x d W 9 0 O 0 R l c G F y d G 1 l b n Q m c X V v d D s s J n F 1 b 3 Q 7 T W F u Y W d l c k 5 h b W U m c X V v d D s s J n F 1 b 3 Q 7 T W F u Y W d l c k l E J n F 1 b 3 Q 7 L C Z x d W 9 0 O 1 J l Y 3 J 1 a X R t Z W 5 0 U 2 9 1 c m N l J n F 1 b 3 Q 7 L C Z x d W 9 0 O 1 B l c m Z v c m 1 h b m N l U 2 N v c m U m c X V v d D s s J n F 1 b 3 Q 7 R W 5 n Y W d l b W V u d F N 1 c n Z l e S Z x d W 9 0 O y w m c X V v d D t F b X B T Y X R p c 2 Z h Y 3 R p b 2 4 m c X V v d D s s J n F 1 b 3 Q 7 U 3 B l Y 2 l h b F B y b 2 p l Y 3 R z Q 2 9 1 b n Q m c X V v d D s s J n F 1 b 3 Q 7 T G F z d F B l c m Z v c m 1 h b m N l U m V 2 a W V 3 X 0 R h d G U m c X V v d D s s J n F 1 b 3 Q 7 R G F 5 c 0 x h d G V M Y X N 0 M z A m c X V v d D s s J n F 1 b 3 Q 7 Q W J z Z W 5 j Z X M m c X V v d D t d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k R h d G F z Z X R f d j E 0 L 0 F 1 d G 9 S Z W 1 v d m V k Q 2 9 s d W 1 u c z E u e 0 V t c G x v e W V l X 0 5 h b W U s M H 0 m c X V v d D s s J n F 1 b 3 Q 7 U 2 V j d G l v b j E v S F J E Y X R h c 2 V 0 X 3 Y x N C 9 B d X R v U m V t b 3 Z l Z E N v b H V t b n M x L n t F b X B J R C w x f S Z x d W 9 0 O y w m c X V v d D t T Z W N 0 a W 9 u M S 9 I U k R h d G F z Z X R f d j E 0 L 0 F 1 d G 9 S Z W 1 v d m V k Q 2 9 s d W 1 u c z E u e 0 1 h c n J p Z W R J R C w y f S Z x d W 9 0 O y w m c X V v d D t T Z W N 0 a W 9 u M S 9 I U k R h d G F z Z X R f d j E 0 L 0 F 1 d G 9 S Z W 1 v d m V k Q 2 9 s d W 1 u c z E u e 0 1 h c m l 0 Y W x T d G F 0 d X N J R C w z f S Z x d W 9 0 O y w m c X V v d D t T Z W N 0 a W 9 u M S 9 I U k R h d G F z Z X R f d j E 0 L 0 F 1 d G 9 S Z W 1 v d m V k Q 2 9 s d W 1 u c z E u e 0 d l b m R l c k l E L D R 9 J n F 1 b 3 Q 7 L C Z x d W 9 0 O 1 N l Y 3 R p b 2 4 x L 0 h S R G F 0 Y X N l d F 9 2 M T Q v Q X V 0 b 1 J l b W 9 2 Z W R D b 2 x 1 b W 5 z M S 5 7 R W 1 w U 3 R h d H V z S U Q s N X 0 m c X V v d D s s J n F 1 b 3 Q 7 U 2 V j d G l v b j E v S F J E Y X R h c 2 V 0 X 3 Y x N C 9 B d X R v U m V t b 3 Z l Z E N v b H V t b n M x L n t E Z X B 0 S U Q s N n 0 m c X V v d D s s J n F 1 b 3 Q 7 U 2 V j d G l v b j E v S F J E Y X R h c 2 V 0 X 3 Y x N C 9 B d X R v U m V t b 3 Z l Z E N v b H V t b n M x L n t Q Z X J m U 2 N v c m V J R C w 3 f S Z x d W 9 0 O y w m c X V v d D t T Z W N 0 a W 9 u M S 9 I U k R h d G F z Z X R f d j E 0 L 0 F 1 d G 9 S Z W 1 v d m V k Q 2 9 s d W 1 u c z E u e 0 Z y b 2 1 E a X Z l c n N p d H l K b 2 J G Y W l y S U Q s O H 0 m c X V v d D s s J n F 1 b 3 Q 7 U 2 V j d G l v b j E v S F J E Y X R h c 2 V 0 X 3 Y x N C 9 B d X R v U m V t b 3 Z l Z E N v b H V t b n M x L n t T Y W x h c n k s O X 0 m c X V v d D s s J n F 1 b 3 Q 7 U 2 V j d G l v b j E v S F J E Y X R h c 2 V 0 X 3 Y x N C 9 B d X R v U m V t b 3 Z l Z E N v b H V t b n M x L n t U Z X J t Z C w x M H 0 m c X V v d D s s J n F 1 b 3 Q 7 U 2 V j d G l v b j E v S F J E Y X R h c 2 V 0 X 3 Y x N C 9 B d X R v U m V t b 3 Z l Z E N v b H V t b n M x L n t Q b 3 N p d G l v b k l E L D E x f S Z x d W 9 0 O y w m c X V v d D t T Z W N 0 a W 9 u M S 9 I U k R h d G F z Z X R f d j E 0 L 0 F 1 d G 9 S Z W 1 v d m V k Q 2 9 s d W 1 u c z E u e 1 B v c 2 l 0 a W 9 u L D E y f S Z x d W 9 0 O y w m c X V v d D t T Z W N 0 a W 9 u M S 9 I U k R h d G F z Z X R f d j E 0 L 0 F 1 d G 9 S Z W 1 v d m V k Q 2 9 s d W 1 u c z E u e 1 N 0 Y X R l L D E z f S Z x d W 9 0 O y w m c X V v d D t T Z W N 0 a W 9 u M S 9 I U k R h d G F z Z X R f d j E 0 L 0 F 1 d G 9 S Z W 1 v d m V k Q 2 9 s d W 1 u c z E u e 1 p p c C w x N H 0 m c X V v d D s s J n F 1 b 3 Q 7 U 2 V j d G l v b j E v S F J E Y X R h c 2 V 0 X 3 Y x N C 9 B d X R v U m V t b 3 Z l Z E N v b H V t b n M x L n t E T 0 I s M T V 9 J n F 1 b 3 Q 7 L C Z x d W 9 0 O 1 N l Y 3 R p b 2 4 x L 0 h S R G F 0 Y X N l d F 9 2 M T Q v Q X V 0 b 1 J l b W 9 2 Z W R D b 2 x 1 b W 5 z M S 5 7 U 2 V 4 L D E 2 f S Z x d W 9 0 O y w m c X V v d D t T Z W N 0 a W 9 u M S 9 I U k R h d G F z Z X R f d j E 0 L 0 F 1 d G 9 S Z W 1 v d m V k Q 2 9 s d W 1 u c z E u e 0 1 h c m l 0 Y W x E Z X N j L D E 3 f S Z x d W 9 0 O y w m c X V v d D t T Z W N 0 a W 9 u M S 9 I U k R h d G F z Z X R f d j E 0 L 0 F 1 d G 9 S Z W 1 v d m V k Q 2 9 s d W 1 u c z E u e 0 N p d G l 6 Z W 5 E Z X N j L D E 4 f S Z x d W 9 0 O y w m c X V v d D t T Z W N 0 a W 9 u M S 9 I U k R h d G F z Z X R f d j E 0 L 0 F 1 d G 9 S Z W 1 v d m V k Q 2 9 s d W 1 u c z E u e 0 h p c 3 B h b m l j T G F 0 a W 5 v L D E 5 f S Z x d W 9 0 O y w m c X V v d D t T Z W N 0 a W 9 u M S 9 I U k R h d G F z Z X R f d j E 0 L 0 F 1 d G 9 S Z W 1 v d m V k Q 2 9 s d W 1 u c z E u e 1 J h Y 2 V E Z X N j L D I w f S Z x d W 9 0 O y w m c X V v d D t T Z W N 0 a W 9 u M S 9 I U k R h d G F z Z X R f d j E 0 L 0 F 1 d G 9 S Z W 1 v d m V k Q 2 9 s d W 1 u c z E u e 0 R h d G V v Z k h p c m U s M j F 9 J n F 1 b 3 Q 7 L C Z x d W 9 0 O 1 N l Y 3 R p b 2 4 x L 0 h S R G F 0 Y X N l d F 9 2 M T Q v Q X V 0 b 1 J l b W 9 2 Z W R D b 2 x 1 b W 5 z M S 5 7 R G F 0 Z W 9 m V G V y b W l u Y X R p b 2 4 s M j J 9 J n F 1 b 3 Q 7 L C Z x d W 9 0 O 1 N l Y 3 R p b 2 4 x L 0 h S R G F 0 Y X N l d F 9 2 M T Q v Q X V 0 b 1 J l b W 9 2 Z W R D b 2 x 1 b W 5 z M S 5 7 V G V y b V J l Y X N v b i w y M 3 0 m c X V v d D s s J n F 1 b 3 Q 7 U 2 V j d G l v b j E v S F J E Y X R h c 2 V 0 X 3 Y x N C 9 B d X R v U m V t b 3 Z l Z E N v b H V t b n M x L n t F b X B s b 3 l t Z W 5 0 U 3 R h d H V z L D I 0 f S Z x d W 9 0 O y w m c X V v d D t T Z W N 0 a W 9 u M S 9 I U k R h d G F z Z X R f d j E 0 L 0 F 1 d G 9 S Z W 1 v d m V k Q 2 9 s d W 1 u c z E u e 0 R l c G F y d G 1 l b n Q s M j V 9 J n F 1 b 3 Q 7 L C Z x d W 9 0 O 1 N l Y 3 R p b 2 4 x L 0 h S R G F 0 Y X N l d F 9 2 M T Q v Q X V 0 b 1 J l b W 9 2 Z W R D b 2 x 1 b W 5 z M S 5 7 T W F u Y W d l c k 5 h b W U s M j Z 9 J n F 1 b 3 Q 7 L C Z x d W 9 0 O 1 N l Y 3 R p b 2 4 x L 0 h S R G F 0 Y X N l d F 9 2 M T Q v Q X V 0 b 1 J l b W 9 2 Z W R D b 2 x 1 b W 5 z M S 5 7 T W F u Y W d l c k l E L D I 3 f S Z x d W 9 0 O y w m c X V v d D t T Z W N 0 a W 9 u M S 9 I U k R h d G F z Z X R f d j E 0 L 0 F 1 d G 9 S Z W 1 v d m V k Q 2 9 s d W 1 u c z E u e 1 J l Y 3 J 1 a X R t Z W 5 0 U 2 9 1 c m N l L D I 4 f S Z x d W 9 0 O y w m c X V v d D t T Z W N 0 a W 9 u M S 9 I U k R h d G F z Z X R f d j E 0 L 0 F 1 d G 9 S Z W 1 v d m V k Q 2 9 s d W 1 u c z E u e 1 B l c m Z v c m 1 h b m N l U 2 N v c m U s M j l 9 J n F 1 b 3 Q 7 L C Z x d W 9 0 O 1 N l Y 3 R p b 2 4 x L 0 h S R G F 0 Y X N l d F 9 2 M T Q v Q X V 0 b 1 J l b W 9 2 Z W R D b 2 x 1 b W 5 z M S 5 7 R W 5 n Y W d l b W V u d F N 1 c n Z l e S w z M H 0 m c X V v d D s s J n F 1 b 3 Q 7 U 2 V j d G l v b j E v S F J E Y X R h c 2 V 0 X 3 Y x N C 9 B d X R v U m V t b 3 Z l Z E N v b H V t b n M x L n t F b X B T Y X R p c 2 Z h Y 3 R p b 2 4 s M z F 9 J n F 1 b 3 Q 7 L C Z x d W 9 0 O 1 N l Y 3 R p b 2 4 x L 0 h S R G F 0 Y X N l d F 9 2 M T Q v Q X V 0 b 1 J l b W 9 2 Z W R D b 2 x 1 b W 5 z M S 5 7 U 3 B l Y 2 l h b F B y b 2 p l Y 3 R z Q 2 9 1 b n Q s M z J 9 J n F 1 b 3 Q 7 L C Z x d W 9 0 O 1 N l Y 3 R p b 2 4 x L 0 h S R G F 0 Y X N l d F 9 2 M T Q v Q X V 0 b 1 J l b W 9 2 Z W R D b 2 x 1 b W 5 z M S 5 7 T G F z d F B l c m Z v c m 1 h b m N l U m V 2 a W V 3 X 0 R h d G U s M z N 9 J n F 1 b 3 Q 7 L C Z x d W 9 0 O 1 N l Y 3 R p b 2 4 x L 0 h S R G F 0 Y X N l d F 9 2 M T Q v Q X V 0 b 1 J l b W 9 2 Z W R D b 2 x 1 b W 5 z M S 5 7 R G F 5 c 0 x h d G V M Y X N 0 M z A s M z R 9 J n F 1 b 3 Q 7 L C Z x d W 9 0 O 1 N l Y 3 R p b 2 4 x L 0 h S R G F 0 Y X N l d F 9 2 M T Q v Q X V 0 b 1 J l b W 9 2 Z W R D b 2 x 1 b W 5 z M S 5 7 Q W J z Z W 5 j Z X M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I U k R h d G F z Z X R f d j E 0 L 0 F 1 d G 9 S Z W 1 v d m V k Q 2 9 s d W 1 u c z E u e 0 V t c G x v e W V l X 0 5 h b W U s M H 0 m c X V v d D s s J n F 1 b 3 Q 7 U 2 V j d G l v b j E v S F J E Y X R h c 2 V 0 X 3 Y x N C 9 B d X R v U m V t b 3 Z l Z E N v b H V t b n M x L n t F b X B J R C w x f S Z x d W 9 0 O y w m c X V v d D t T Z W N 0 a W 9 u M S 9 I U k R h d G F z Z X R f d j E 0 L 0 F 1 d G 9 S Z W 1 v d m V k Q 2 9 s d W 1 u c z E u e 0 1 h c n J p Z W R J R C w y f S Z x d W 9 0 O y w m c X V v d D t T Z W N 0 a W 9 u M S 9 I U k R h d G F z Z X R f d j E 0 L 0 F 1 d G 9 S Z W 1 v d m V k Q 2 9 s d W 1 u c z E u e 0 1 h c m l 0 Y W x T d G F 0 d X N J R C w z f S Z x d W 9 0 O y w m c X V v d D t T Z W N 0 a W 9 u M S 9 I U k R h d G F z Z X R f d j E 0 L 0 F 1 d G 9 S Z W 1 v d m V k Q 2 9 s d W 1 u c z E u e 0 d l b m R l c k l E L D R 9 J n F 1 b 3 Q 7 L C Z x d W 9 0 O 1 N l Y 3 R p b 2 4 x L 0 h S R G F 0 Y X N l d F 9 2 M T Q v Q X V 0 b 1 J l b W 9 2 Z W R D b 2 x 1 b W 5 z M S 5 7 R W 1 w U 3 R h d H V z S U Q s N X 0 m c X V v d D s s J n F 1 b 3 Q 7 U 2 V j d G l v b j E v S F J E Y X R h c 2 V 0 X 3 Y x N C 9 B d X R v U m V t b 3 Z l Z E N v b H V t b n M x L n t E Z X B 0 S U Q s N n 0 m c X V v d D s s J n F 1 b 3 Q 7 U 2 V j d G l v b j E v S F J E Y X R h c 2 V 0 X 3 Y x N C 9 B d X R v U m V t b 3 Z l Z E N v b H V t b n M x L n t Q Z X J m U 2 N v c m V J R C w 3 f S Z x d W 9 0 O y w m c X V v d D t T Z W N 0 a W 9 u M S 9 I U k R h d G F z Z X R f d j E 0 L 0 F 1 d G 9 S Z W 1 v d m V k Q 2 9 s d W 1 u c z E u e 0 Z y b 2 1 E a X Z l c n N p d H l K b 2 J G Y W l y S U Q s O H 0 m c X V v d D s s J n F 1 b 3 Q 7 U 2 V j d G l v b j E v S F J E Y X R h c 2 V 0 X 3 Y x N C 9 B d X R v U m V t b 3 Z l Z E N v b H V t b n M x L n t T Y W x h c n k s O X 0 m c X V v d D s s J n F 1 b 3 Q 7 U 2 V j d G l v b j E v S F J E Y X R h c 2 V 0 X 3 Y x N C 9 B d X R v U m V t b 3 Z l Z E N v b H V t b n M x L n t U Z X J t Z C w x M H 0 m c X V v d D s s J n F 1 b 3 Q 7 U 2 V j d G l v b j E v S F J E Y X R h c 2 V 0 X 3 Y x N C 9 B d X R v U m V t b 3 Z l Z E N v b H V t b n M x L n t Q b 3 N p d G l v b k l E L D E x f S Z x d W 9 0 O y w m c X V v d D t T Z W N 0 a W 9 u M S 9 I U k R h d G F z Z X R f d j E 0 L 0 F 1 d G 9 S Z W 1 v d m V k Q 2 9 s d W 1 u c z E u e 1 B v c 2 l 0 a W 9 u L D E y f S Z x d W 9 0 O y w m c X V v d D t T Z W N 0 a W 9 u M S 9 I U k R h d G F z Z X R f d j E 0 L 0 F 1 d G 9 S Z W 1 v d m V k Q 2 9 s d W 1 u c z E u e 1 N 0 Y X R l L D E z f S Z x d W 9 0 O y w m c X V v d D t T Z W N 0 a W 9 u M S 9 I U k R h d G F z Z X R f d j E 0 L 0 F 1 d G 9 S Z W 1 v d m V k Q 2 9 s d W 1 u c z E u e 1 p p c C w x N H 0 m c X V v d D s s J n F 1 b 3 Q 7 U 2 V j d G l v b j E v S F J E Y X R h c 2 V 0 X 3 Y x N C 9 B d X R v U m V t b 3 Z l Z E N v b H V t b n M x L n t E T 0 I s M T V 9 J n F 1 b 3 Q 7 L C Z x d W 9 0 O 1 N l Y 3 R p b 2 4 x L 0 h S R G F 0 Y X N l d F 9 2 M T Q v Q X V 0 b 1 J l b W 9 2 Z W R D b 2 x 1 b W 5 z M S 5 7 U 2 V 4 L D E 2 f S Z x d W 9 0 O y w m c X V v d D t T Z W N 0 a W 9 u M S 9 I U k R h d G F z Z X R f d j E 0 L 0 F 1 d G 9 S Z W 1 v d m V k Q 2 9 s d W 1 u c z E u e 0 1 h c m l 0 Y W x E Z X N j L D E 3 f S Z x d W 9 0 O y w m c X V v d D t T Z W N 0 a W 9 u M S 9 I U k R h d G F z Z X R f d j E 0 L 0 F 1 d G 9 S Z W 1 v d m V k Q 2 9 s d W 1 u c z E u e 0 N p d G l 6 Z W 5 E Z X N j L D E 4 f S Z x d W 9 0 O y w m c X V v d D t T Z W N 0 a W 9 u M S 9 I U k R h d G F z Z X R f d j E 0 L 0 F 1 d G 9 S Z W 1 v d m V k Q 2 9 s d W 1 u c z E u e 0 h p c 3 B h b m l j T G F 0 a W 5 v L D E 5 f S Z x d W 9 0 O y w m c X V v d D t T Z W N 0 a W 9 u M S 9 I U k R h d G F z Z X R f d j E 0 L 0 F 1 d G 9 S Z W 1 v d m V k Q 2 9 s d W 1 u c z E u e 1 J h Y 2 V E Z X N j L D I w f S Z x d W 9 0 O y w m c X V v d D t T Z W N 0 a W 9 u M S 9 I U k R h d G F z Z X R f d j E 0 L 0 F 1 d G 9 S Z W 1 v d m V k Q 2 9 s d W 1 u c z E u e 0 R h d G V v Z k h p c m U s M j F 9 J n F 1 b 3 Q 7 L C Z x d W 9 0 O 1 N l Y 3 R p b 2 4 x L 0 h S R G F 0 Y X N l d F 9 2 M T Q v Q X V 0 b 1 J l b W 9 2 Z W R D b 2 x 1 b W 5 z M S 5 7 R G F 0 Z W 9 m V G V y b W l u Y X R p b 2 4 s M j J 9 J n F 1 b 3 Q 7 L C Z x d W 9 0 O 1 N l Y 3 R p b 2 4 x L 0 h S R G F 0 Y X N l d F 9 2 M T Q v Q X V 0 b 1 J l b W 9 2 Z W R D b 2 x 1 b W 5 z M S 5 7 V G V y b V J l Y X N v b i w y M 3 0 m c X V v d D s s J n F 1 b 3 Q 7 U 2 V j d G l v b j E v S F J E Y X R h c 2 V 0 X 3 Y x N C 9 B d X R v U m V t b 3 Z l Z E N v b H V t b n M x L n t F b X B s b 3 l t Z W 5 0 U 3 R h d H V z L D I 0 f S Z x d W 9 0 O y w m c X V v d D t T Z W N 0 a W 9 u M S 9 I U k R h d G F z Z X R f d j E 0 L 0 F 1 d G 9 S Z W 1 v d m V k Q 2 9 s d W 1 u c z E u e 0 R l c G F y d G 1 l b n Q s M j V 9 J n F 1 b 3 Q 7 L C Z x d W 9 0 O 1 N l Y 3 R p b 2 4 x L 0 h S R G F 0 Y X N l d F 9 2 M T Q v Q X V 0 b 1 J l b W 9 2 Z W R D b 2 x 1 b W 5 z M S 5 7 T W F u Y W d l c k 5 h b W U s M j Z 9 J n F 1 b 3 Q 7 L C Z x d W 9 0 O 1 N l Y 3 R p b 2 4 x L 0 h S R G F 0 Y X N l d F 9 2 M T Q v Q X V 0 b 1 J l b W 9 2 Z W R D b 2 x 1 b W 5 z M S 5 7 T W F u Y W d l c k l E L D I 3 f S Z x d W 9 0 O y w m c X V v d D t T Z W N 0 a W 9 u M S 9 I U k R h d G F z Z X R f d j E 0 L 0 F 1 d G 9 S Z W 1 v d m V k Q 2 9 s d W 1 u c z E u e 1 J l Y 3 J 1 a X R t Z W 5 0 U 2 9 1 c m N l L D I 4 f S Z x d W 9 0 O y w m c X V v d D t T Z W N 0 a W 9 u M S 9 I U k R h d G F z Z X R f d j E 0 L 0 F 1 d G 9 S Z W 1 v d m V k Q 2 9 s d W 1 u c z E u e 1 B l c m Z v c m 1 h b m N l U 2 N v c m U s M j l 9 J n F 1 b 3 Q 7 L C Z x d W 9 0 O 1 N l Y 3 R p b 2 4 x L 0 h S R G F 0 Y X N l d F 9 2 M T Q v Q X V 0 b 1 J l b W 9 2 Z W R D b 2 x 1 b W 5 z M S 5 7 R W 5 n Y W d l b W V u d F N 1 c n Z l e S w z M H 0 m c X V v d D s s J n F 1 b 3 Q 7 U 2 V j d G l v b j E v S F J E Y X R h c 2 V 0 X 3 Y x N C 9 B d X R v U m V t b 3 Z l Z E N v b H V t b n M x L n t F b X B T Y X R p c 2 Z h Y 3 R p b 2 4 s M z F 9 J n F 1 b 3 Q 7 L C Z x d W 9 0 O 1 N l Y 3 R p b 2 4 x L 0 h S R G F 0 Y X N l d F 9 2 M T Q v Q X V 0 b 1 J l b W 9 2 Z W R D b 2 x 1 b W 5 z M S 5 7 U 3 B l Y 2 l h b F B y b 2 p l Y 3 R z Q 2 9 1 b n Q s M z J 9 J n F 1 b 3 Q 7 L C Z x d W 9 0 O 1 N l Y 3 R p b 2 4 x L 0 h S R G F 0 Y X N l d F 9 2 M T Q v Q X V 0 b 1 J l b W 9 2 Z W R D b 2 x 1 b W 5 z M S 5 7 T G F z d F B l c m Z v c m 1 h b m N l U m V 2 a W V 3 X 0 R h d G U s M z N 9 J n F 1 b 3 Q 7 L C Z x d W 9 0 O 1 N l Y 3 R p b 2 4 x L 0 h S R G F 0 Y X N l d F 9 2 M T Q v Q X V 0 b 1 J l b W 9 2 Z W R D b 2 x 1 b W 5 z M S 5 7 R G F 5 c 0 x h d G V M Y X N 0 M z A s M z R 9 J n F 1 b 3 Q 7 L C Z x d W 9 0 O 1 N l Y 3 R p b 2 4 x L 0 h S R G F 0 Y X N l d F 9 2 M T Q v Q X V 0 b 1 J l b W 9 2 Z W R D b 2 x 1 b W 5 z M S 5 7 Q W J z Z W 5 j Z X M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k R h d G F z Z X R f d j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R d W V y e U l E I i B W Y W x 1 Z T 0 i c z g w N 2 E 4 Z W Z h L W Y w M W Y t N D J m O C 0 5 O D A 2 L T J j Z W U w N j k y N 2 I z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B p d m 9 0 T 2 J q Z W N 0 T m F t Z S I g V m F s d W U 9 I n N U Y W J s Z W F 1 I V R h Y m x l Y X U g Y 3 J v a X P D q S B k e W 5 h b W l x d W U x I i A v P j x F b n R y e S B U e X B l P S J G a W x s Z W R D b 2 1 w b G V 0 Z V J l c 3 V s d F R v V 2 9 y a 3 N o Z W V 0 I i B W Y W x 1 Z T 0 i b D A i I C 8 + P E V u d H J 5 I F R 5 c G U 9 I k Z p b G x D b 3 V u d C I g V m F s d W U 9 I m w z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T g 6 M z k 6 M T A u N D A 0 M z A 1 O V o i I C 8 + P E V u d H J 5 I F R 5 c G U 9 I k Z p b G x D b 2 x 1 b W 5 U e X B l c y I g V m F s d W U 9 I n N C Z 0 1 E Q X d N R E F 3 T U R B d 0 1 E Q m d Z R E J n W U d C Z 1 l H Q m d Z R 0 J n W U d B d 1 l H Q m d N R E J n T U Q i I C 8 + P E V u d H J 5 I F R 5 c G U 9 I k Z p b G x D b 2 x 1 b W 5 O Y W 1 l c y I g V m F s d W U 9 I n N b J n F 1 b 3 Q 7 R W 1 w b G 9 5 Z W V f T m F t Z S Z x d W 9 0 O y w m c X V v d D t F b X B J R C Z x d W 9 0 O y w m c X V v d D t N Y X J y a W V k S U Q m c X V v d D s s J n F 1 b 3 Q 7 T W F y a X R h b F N 0 Y X R 1 c 0 l E J n F 1 b 3 Q 7 L C Z x d W 9 0 O 0 d l b m R l c k l E J n F 1 b 3 Q 7 L C Z x d W 9 0 O 0 V t c F N 0 Y X R 1 c 0 l E J n F 1 b 3 Q 7 L C Z x d W 9 0 O 0 R l c H R J R C Z x d W 9 0 O y w m c X V v d D t Q Z X J m U 2 N v c m V J R C Z x d W 9 0 O y w m c X V v d D t G c m 9 t R G l 2 Z X J z a X R 5 S m 9 i R m F p c k l E J n F 1 b 3 Q 7 L C Z x d W 9 0 O 1 N h b G F y e S Z x d W 9 0 O y w m c X V v d D t U Z X J t Z C Z x d W 9 0 O y w m c X V v d D t Q b 3 N p d G l v b k l E J n F 1 b 3 Q 7 L C Z x d W 9 0 O 1 B v c 2 l 0 a W 9 u J n F 1 b 3 Q 7 L C Z x d W 9 0 O 1 N 0 Y X R l J n F 1 b 3 Q 7 L C Z x d W 9 0 O 1 p p c C Z x d W 9 0 O y w m c X V v d D t E T 0 I m c X V v d D s s J n F 1 b 3 Q 7 U 2 V 4 J n F 1 b 3 Q 7 L C Z x d W 9 0 O 0 1 h c m l 0 Y W x E Z X N j J n F 1 b 3 Q 7 L C Z x d W 9 0 O 0 N p d G l 6 Z W 5 E Z X N j J n F 1 b 3 Q 7 L C Z x d W 9 0 O 0 h p c 3 B h b m l j T G F 0 a W 5 v J n F 1 b 3 Q 7 L C Z x d W 9 0 O 1 J h Y 2 V E Z X N j J n F 1 b 3 Q 7 L C Z x d W 9 0 O 0 R h d G V v Z k h p c m U m c X V v d D s s J n F 1 b 3 Q 7 R G F 0 Z W 9 m V G V y b W l u Y X R p b 2 4 m c X V v d D s s J n F 1 b 3 Q 7 V G V y b V J l Y X N v b i Z x d W 9 0 O y w m c X V v d D t F b X B s b 3 l t Z W 5 0 U 3 R h d H V z J n F 1 b 3 Q 7 L C Z x d W 9 0 O 0 R l c G F y d G 1 l b n Q m c X V v d D s s J n F 1 b 3 Q 7 T W F u Y W d l c k 5 h b W U m c X V v d D s s J n F 1 b 3 Q 7 T W F u Y W d l c k l E J n F 1 b 3 Q 7 L C Z x d W 9 0 O 1 J l Y 3 J 1 a X R t Z W 5 0 U 2 9 1 c m N l J n F 1 b 3 Q 7 L C Z x d W 9 0 O 1 B l c m Z v c m 1 h b m N l U 2 N v c m U m c X V v d D s s J n F 1 b 3 Q 7 R W 5 n Y W d l b W V u d F N 1 c n Z l e S Z x d W 9 0 O y w m c X V v d D t F b X B T Y X R p c 2 Z h Y 3 R p b 2 4 m c X V v d D s s J n F 1 b 3 Q 7 U 3 B l Y 2 l h b F B y b 2 p l Y 3 R z Q 2 9 1 b n Q m c X V v d D s s J n F 1 b 3 Q 7 T G F z d F B l c m Z v c m 1 h b m N l U m V 2 a W V 3 X 0 R h d G U m c X V v d D s s J n F 1 b 3 Q 7 R G F 5 c 0 x h d G V M Y X N 0 M z A m c X V v d D s s J n F 1 b 3 Q 7 Q W J z Z W 5 j Z X M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J E Y X R h c 2 V 0 X 3 Y x N C A o M i k v V H l w Z S B t b 2 R p Z m n D q S 5 7 R W 1 w b G 9 5 Z W V f T m F t Z S w w f S Z x d W 9 0 O y w m c X V v d D t T Z W N 0 a W 9 u M S 9 I U k R h d G F z Z X R f d j E 0 I C g y K S 9 U e X B l I G 1 v Z G l m a c O p L n t F b X B J R C w x f S Z x d W 9 0 O y w m c X V v d D t T Z W N 0 a W 9 u M S 9 I U k R h d G F z Z X R f d j E 0 I C g y K S 9 U e X B l I G 1 v Z G l m a c O p L n t N Y X J y a W V k S U Q s M n 0 m c X V v d D s s J n F 1 b 3 Q 7 U 2 V j d G l v b j E v S F J E Y X R h c 2 V 0 X 3 Y x N C A o M i k v V H l w Z S B t b 2 R p Z m n D q S 5 7 T W F y a X R h b F N 0 Y X R 1 c 0 l E L D N 9 J n F 1 b 3 Q 7 L C Z x d W 9 0 O 1 N l Y 3 R p b 2 4 x L 0 h S R G F 0 Y X N l d F 9 2 M T Q g K D I p L 1 R 5 c G U g b W 9 k a W Z p w 6 k u e 0 d l b m R l c k l E L D R 9 J n F 1 b 3 Q 7 L C Z x d W 9 0 O 1 N l Y 3 R p b 2 4 x L 0 h S R G F 0 Y X N l d F 9 2 M T Q g K D I p L 1 R 5 c G U g b W 9 k a W Z p w 6 k u e 0 V t c F N 0 Y X R 1 c 0 l E L D V 9 J n F 1 b 3 Q 7 L C Z x d W 9 0 O 1 N l Y 3 R p b 2 4 x L 0 h S R G F 0 Y X N l d F 9 2 M T Q g K D I p L 1 R 5 c G U g b W 9 k a W Z p w 6 k u e 0 R l c H R J R C w 2 f S Z x d W 9 0 O y w m c X V v d D t T Z W N 0 a W 9 u M S 9 I U k R h d G F z Z X R f d j E 0 I C g y K S 9 U e X B l I G 1 v Z G l m a c O p L n t Q Z X J m U 2 N v c m V J R C w 3 f S Z x d W 9 0 O y w m c X V v d D t T Z W N 0 a W 9 u M S 9 I U k R h d G F z Z X R f d j E 0 I C g y K S 9 U e X B l I G 1 v Z G l m a c O p L n t G c m 9 t R G l 2 Z X J z a X R 5 S m 9 i R m F p c k l E L D h 9 J n F 1 b 3 Q 7 L C Z x d W 9 0 O 1 N l Y 3 R p b 2 4 x L 0 h S R G F 0 Y X N l d F 9 2 M T Q g K D I p L 1 R 5 c G U g b W 9 k a W Z p w 6 k u e 1 N h b G F y e S w 5 f S Z x d W 9 0 O y w m c X V v d D t T Z W N 0 a W 9 u M S 9 I U k R h d G F z Z X R f d j E 0 I C g y K S 9 U e X B l I G 1 v Z G l m a c O p L n t U Z X J t Z C w x M H 0 m c X V v d D s s J n F 1 b 3 Q 7 U 2 V j d G l v b j E v S F J E Y X R h c 2 V 0 X 3 Y x N C A o M i k v V H l w Z S B t b 2 R p Z m n D q S 5 7 U G 9 z a X R p b 2 5 J R C w x M X 0 m c X V v d D s s J n F 1 b 3 Q 7 U 2 V j d G l v b j E v S F J E Y X R h c 2 V 0 X 3 Y x N C A o M i k v V H l w Z S B t b 2 R p Z m n D q S 5 7 U G 9 z a X R p b 2 4 s M T J 9 J n F 1 b 3 Q 7 L C Z x d W 9 0 O 1 N l Y 3 R p b 2 4 x L 0 h S R G F 0 Y X N l d F 9 2 M T Q g K D I p L 1 R 5 c G U g b W 9 k a W Z p w 6 k u e 1 N 0 Y X R l L D E z f S Z x d W 9 0 O y w m c X V v d D t T Z W N 0 a W 9 u M S 9 I U k R h d G F z Z X R f d j E 0 I C g y K S 9 U e X B l I G 1 v Z G l m a c O p L n t a a X A s M T R 9 J n F 1 b 3 Q 7 L C Z x d W 9 0 O 1 N l Y 3 R p b 2 4 x L 0 h S R G F 0 Y X N l d F 9 2 M T Q g K D I p L 1 R 5 c G U g b W 9 k a W Z p w 6 k u e 0 R P Q i w x N X 0 m c X V v d D s s J n F 1 b 3 Q 7 U 2 V j d G l v b j E v S F J E Y X R h c 2 V 0 X 3 Y x N C A o M i k v V H l w Z S B t b 2 R p Z m n D q S 5 7 U 2 V 4 L D E 2 f S Z x d W 9 0 O y w m c X V v d D t T Z W N 0 a W 9 u M S 9 I U k R h d G F z Z X R f d j E 0 I C g y K S 9 U e X B l I G 1 v Z G l m a c O p L n t N Y X J p d G F s R G V z Y y w x N 3 0 m c X V v d D s s J n F 1 b 3 Q 7 U 2 V j d G l v b j E v S F J E Y X R h c 2 V 0 X 3 Y x N C A o M i k v V H l w Z S B t b 2 R p Z m n D q S 5 7 Q 2 l 0 a X p l b k R l c 2 M s M T h 9 J n F 1 b 3 Q 7 L C Z x d W 9 0 O 1 N l Y 3 R p b 2 4 x L 0 h S R G F 0 Y X N l d F 9 2 M T Q g K D I p L 1 R 5 c G U g b W 9 k a W Z p w 6 k u e 0 h p c 3 B h b m l j T G F 0 a W 5 v L D E 5 f S Z x d W 9 0 O y w m c X V v d D t T Z W N 0 a W 9 u M S 9 I U k R h d G F z Z X R f d j E 0 I C g y K S 9 U e X B l I G 1 v Z G l m a c O p L n t S Y W N l R G V z Y y w y M H 0 m c X V v d D s s J n F 1 b 3 Q 7 U 2 V j d G l v b j E v S F J E Y X R h c 2 V 0 X 3 Y x N C A o M i k v V H l w Z S B t b 2 R p Z m n D q S 5 7 R G F 0 Z W 9 m S G l y Z S w y M X 0 m c X V v d D s s J n F 1 b 3 Q 7 U 2 V j d G l v b j E v S F J E Y X R h c 2 V 0 X 3 Y x N C A o M i k v V H l w Z S B t b 2 R p Z m n D q S 5 7 R G F 0 Z W 9 m V G V y b W l u Y X R p b 2 4 s M j J 9 J n F 1 b 3 Q 7 L C Z x d W 9 0 O 1 N l Y 3 R p b 2 4 x L 0 h S R G F 0 Y X N l d F 9 2 M T Q g K D I p L 1 R 5 c G U g b W 9 k a W Z p w 6 k u e 1 R l c m 1 S Z W F z b 2 4 s M j N 9 J n F 1 b 3 Q 7 L C Z x d W 9 0 O 1 N l Y 3 R p b 2 4 x L 0 h S R G F 0 Y X N l d F 9 2 M T Q g K D I p L 1 R 5 c G U g b W 9 k a W Z p w 6 k u e 0 V t c G x v e W 1 l b n R T d G F 0 d X M s M j R 9 J n F 1 b 3 Q 7 L C Z x d W 9 0 O 1 N l Y 3 R p b 2 4 x L 0 h S R G F 0 Y X N l d F 9 2 M T Q g K D I p L 1 R 5 c G U g b W 9 k a W Z p w 6 k u e 0 R l c G F y d G 1 l b n Q s M j V 9 J n F 1 b 3 Q 7 L C Z x d W 9 0 O 1 N l Y 3 R p b 2 4 x L 0 h S R G F 0 Y X N l d F 9 2 M T Q g K D I p L 1 R 5 c G U g b W 9 k a W Z p w 6 k u e 0 1 h b m F n Z X J O Y W 1 l L D I 2 f S Z x d W 9 0 O y w m c X V v d D t T Z W N 0 a W 9 u M S 9 I U k R h d G F z Z X R f d j E 0 I C g y K S 9 U e X B l I G 1 v Z G l m a c O p L n t N Y W 5 h Z 2 V y S U Q s M j d 9 J n F 1 b 3 Q 7 L C Z x d W 9 0 O 1 N l Y 3 R p b 2 4 x L 0 h S R G F 0 Y X N l d F 9 2 M T Q g K D I p L 1 R 5 c G U g b W 9 k a W Z p w 6 k u e 1 J l Y 3 J 1 a X R t Z W 5 0 U 2 9 1 c m N l L D I 4 f S Z x d W 9 0 O y w m c X V v d D t T Z W N 0 a W 9 u M S 9 I U k R h d G F z Z X R f d j E 0 I C g y K S 9 U e X B l I G 1 v Z G l m a c O p L n t Q Z X J m b 3 J t Y W 5 j Z V N j b 3 J l L D I 5 f S Z x d W 9 0 O y w m c X V v d D t T Z W N 0 a W 9 u M S 9 I U k R h d G F z Z X R f d j E 0 I C g y K S 9 U e X B l I G 1 v Z G l m a c O p L n t F b m d h Z 2 V t Z W 5 0 U 3 V y d m V 5 L D M w f S Z x d W 9 0 O y w m c X V v d D t T Z W N 0 a W 9 u M S 9 I U k R h d G F z Z X R f d j E 0 I C g y K S 9 U e X B l I G 1 v Z G l m a c O p L n t F b X B T Y X R p c 2 Z h Y 3 R p b 2 4 s M z F 9 J n F 1 b 3 Q 7 L C Z x d W 9 0 O 1 N l Y 3 R p b 2 4 x L 0 h S R G F 0 Y X N l d F 9 2 M T Q g K D I p L 1 R 5 c G U g b W 9 k a W Z p w 6 k u e 1 N w Z W N p Y W x Q c m 9 q Z W N 0 c 0 N v d W 5 0 L D M y f S Z x d W 9 0 O y w m c X V v d D t T Z W N 0 a W 9 u M S 9 I U k R h d G F z Z X R f d j E 0 I C g y K S 9 U e X B l I G 1 v Z G l m a c O p L n t M Y X N 0 U G V y Z m 9 y b W F u Y 2 V S Z X Z p Z X d f R G F 0 Z S w z M 3 0 m c X V v d D s s J n F 1 b 3 Q 7 U 2 V j d G l v b j E v S F J E Y X R h c 2 V 0 X 3 Y x N C A o M i k v V H l w Z S B t b 2 R p Z m n D q S 5 7 R G F 5 c 0 x h d G V M Y X N 0 M z A s M z R 9 J n F 1 b 3 Q 7 L C Z x d W 9 0 O 1 N l Y 3 R p b 2 4 x L 0 h S R G F 0 Y X N l d F 9 2 M T Q g K D I p L 1 R 5 c G U g b W 9 k a W Z p w 6 k u e 0 F i c 2 V u Y 2 V z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S F J E Y X R h c 2 V 0 X 3 Y x N C A o M i k v V H l w Z S B t b 2 R p Z m n D q S 5 7 R W 1 w b G 9 5 Z W V f T m F t Z S w w f S Z x d W 9 0 O y w m c X V v d D t T Z W N 0 a W 9 u M S 9 I U k R h d G F z Z X R f d j E 0 I C g y K S 9 U e X B l I G 1 v Z G l m a c O p L n t F b X B J R C w x f S Z x d W 9 0 O y w m c X V v d D t T Z W N 0 a W 9 u M S 9 I U k R h d G F z Z X R f d j E 0 I C g y K S 9 U e X B l I G 1 v Z G l m a c O p L n t N Y X J y a W V k S U Q s M n 0 m c X V v d D s s J n F 1 b 3 Q 7 U 2 V j d G l v b j E v S F J E Y X R h c 2 V 0 X 3 Y x N C A o M i k v V H l w Z S B t b 2 R p Z m n D q S 5 7 T W F y a X R h b F N 0 Y X R 1 c 0 l E L D N 9 J n F 1 b 3 Q 7 L C Z x d W 9 0 O 1 N l Y 3 R p b 2 4 x L 0 h S R G F 0 Y X N l d F 9 2 M T Q g K D I p L 1 R 5 c G U g b W 9 k a W Z p w 6 k u e 0 d l b m R l c k l E L D R 9 J n F 1 b 3 Q 7 L C Z x d W 9 0 O 1 N l Y 3 R p b 2 4 x L 0 h S R G F 0 Y X N l d F 9 2 M T Q g K D I p L 1 R 5 c G U g b W 9 k a W Z p w 6 k u e 0 V t c F N 0 Y X R 1 c 0 l E L D V 9 J n F 1 b 3 Q 7 L C Z x d W 9 0 O 1 N l Y 3 R p b 2 4 x L 0 h S R G F 0 Y X N l d F 9 2 M T Q g K D I p L 1 R 5 c G U g b W 9 k a W Z p w 6 k u e 0 R l c H R J R C w 2 f S Z x d W 9 0 O y w m c X V v d D t T Z W N 0 a W 9 u M S 9 I U k R h d G F z Z X R f d j E 0 I C g y K S 9 U e X B l I G 1 v Z G l m a c O p L n t Q Z X J m U 2 N v c m V J R C w 3 f S Z x d W 9 0 O y w m c X V v d D t T Z W N 0 a W 9 u M S 9 I U k R h d G F z Z X R f d j E 0 I C g y K S 9 U e X B l I G 1 v Z G l m a c O p L n t G c m 9 t R G l 2 Z X J z a X R 5 S m 9 i R m F p c k l E L D h 9 J n F 1 b 3 Q 7 L C Z x d W 9 0 O 1 N l Y 3 R p b 2 4 x L 0 h S R G F 0 Y X N l d F 9 2 M T Q g K D I p L 1 R 5 c G U g b W 9 k a W Z p w 6 k u e 1 N h b G F y e S w 5 f S Z x d W 9 0 O y w m c X V v d D t T Z W N 0 a W 9 u M S 9 I U k R h d G F z Z X R f d j E 0 I C g y K S 9 U e X B l I G 1 v Z G l m a c O p L n t U Z X J t Z C w x M H 0 m c X V v d D s s J n F 1 b 3 Q 7 U 2 V j d G l v b j E v S F J E Y X R h c 2 V 0 X 3 Y x N C A o M i k v V H l w Z S B t b 2 R p Z m n D q S 5 7 U G 9 z a X R p b 2 5 J R C w x M X 0 m c X V v d D s s J n F 1 b 3 Q 7 U 2 V j d G l v b j E v S F J E Y X R h c 2 V 0 X 3 Y x N C A o M i k v V H l w Z S B t b 2 R p Z m n D q S 5 7 U G 9 z a X R p b 2 4 s M T J 9 J n F 1 b 3 Q 7 L C Z x d W 9 0 O 1 N l Y 3 R p b 2 4 x L 0 h S R G F 0 Y X N l d F 9 2 M T Q g K D I p L 1 R 5 c G U g b W 9 k a W Z p w 6 k u e 1 N 0 Y X R l L D E z f S Z x d W 9 0 O y w m c X V v d D t T Z W N 0 a W 9 u M S 9 I U k R h d G F z Z X R f d j E 0 I C g y K S 9 U e X B l I G 1 v Z G l m a c O p L n t a a X A s M T R 9 J n F 1 b 3 Q 7 L C Z x d W 9 0 O 1 N l Y 3 R p b 2 4 x L 0 h S R G F 0 Y X N l d F 9 2 M T Q g K D I p L 1 R 5 c G U g b W 9 k a W Z p w 6 k u e 0 R P Q i w x N X 0 m c X V v d D s s J n F 1 b 3 Q 7 U 2 V j d G l v b j E v S F J E Y X R h c 2 V 0 X 3 Y x N C A o M i k v V H l w Z S B t b 2 R p Z m n D q S 5 7 U 2 V 4 L D E 2 f S Z x d W 9 0 O y w m c X V v d D t T Z W N 0 a W 9 u M S 9 I U k R h d G F z Z X R f d j E 0 I C g y K S 9 U e X B l I G 1 v Z G l m a c O p L n t N Y X J p d G F s R G V z Y y w x N 3 0 m c X V v d D s s J n F 1 b 3 Q 7 U 2 V j d G l v b j E v S F J E Y X R h c 2 V 0 X 3 Y x N C A o M i k v V H l w Z S B t b 2 R p Z m n D q S 5 7 Q 2 l 0 a X p l b k R l c 2 M s M T h 9 J n F 1 b 3 Q 7 L C Z x d W 9 0 O 1 N l Y 3 R p b 2 4 x L 0 h S R G F 0 Y X N l d F 9 2 M T Q g K D I p L 1 R 5 c G U g b W 9 k a W Z p w 6 k u e 0 h p c 3 B h b m l j T G F 0 a W 5 v L D E 5 f S Z x d W 9 0 O y w m c X V v d D t T Z W N 0 a W 9 u M S 9 I U k R h d G F z Z X R f d j E 0 I C g y K S 9 U e X B l I G 1 v Z G l m a c O p L n t S Y W N l R G V z Y y w y M H 0 m c X V v d D s s J n F 1 b 3 Q 7 U 2 V j d G l v b j E v S F J E Y X R h c 2 V 0 X 3 Y x N C A o M i k v V H l w Z S B t b 2 R p Z m n D q S 5 7 R G F 0 Z W 9 m S G l y Z S w y M X 0 m c X V v d D s s J n F 1 b 3 Q 7 U 2 V j d G l v b j E v S F J E Y X R h c 2 V 0 X 3 Y x N C A o M i k v V H l w Z S B t b 2 R p Z m n D q S 5 7 R G F 0 Z W 9 m V G V y b W l u Y X R p b 2 4 s M j J 9 J n F 1 b 3 Q 7 L C Z x d W 9 0 O 1 N l Y 3 R p b 2 4 x L 0 h S R G F 0 Y X N l d F 9 2 M T Q g K D I p L 1 R 5 c G U g b W 9 k a W Z p w 6 k u e 1 R l c m 1 S Z W F z b 2 4 s M j N 9 J n F 1 b 3 Q 7 L C Z x d W 9 0 O 1 N l Y 3 R p b 2 4 x L 0 h S R G F 0 Y X N l d F 9 2 M T Q g K D I p L 1 R 5 c G U g b W 9 k a W Z p w 6 k u e 0 V t c G x v e W 1 l b n R T d G F 0 d X M s M j R 9 J n F 1 b 3 Q 7 L C Z x d W 9 0 O 1 N l Y 3 R p b 2 4 x L 0 h S R G F 0 Y X N l d F 9 2 M T Q g K D I p L 1 R 5 c G U g b W 9 k a W Z p w 6 k u e 0 R l c G F y d G 1 l b n Q s M j V 9 J n F 1 b 3 Q 7 L C Z x d W 9 0 O 1 N l Y 3 R p b 2 4 x L 0 h S R G F 0 Y X N l d F 9 2 M T Q g K D I p L 1 R 5 c G U g b W 9 k a W Z p w 6 k u e 0 1 h b m F n Z X J O Y W 1 l L D I 2 f S Z x d W 9 0 O y w m c X V v d D t T Z W N 0 a W 9 u M S 9 I U k R h d G F z Z X R f d j E 0 I C g y K S 9 U e X B l I G 1 v Z G l m a c O p L n t N Y W 5 h Z 2 V y S U Q s M j d 9 J n F 1 b 3 Q 7 L C Z x d W 9 0 O 1 N l Y 3 R p b 2 4 x L 0 h S R G F 0 Y X N l d F 9 2 M T Q g K D I p L 1 R 5 c G U g b W 9 k a W Z p w 6 k u e 1 J l Y 3 J 1 a X R t Z W 5 0 U 2 9 1 c m N l L D I 4 f S Z x d W 9 0 O y w m c X V v d D t T Z W N 0 a W 9 u M S 9 I U k R h d G F z Z X R f d j E 0 I C g y K S 9 U e X B l I G 1 v Z G l m a c O p L n t Q Z X J m b 3 J t Y W 5 j Z V N j b 3 J l L D I 5 f S Z x d W 9 0 O y w m c X V v d D t T Z W N 0 a W 9 u M S 9 I U k R h d G F z Z X R f d j E 0 I C g y K S 9 U e X B l I G 1 v Z G l m a c O p L n t F b m d h Z 2 V t Z W 5 0 U 3 V y d m V 5 L D M w f S Z x d W 9 0 O y w m c X V v d D t T Z W N 0 a W 9 u M S 9 I U k R h d G F z Z X R f d j E 0 I C g y K S 9 U e X B l I G 1 v Z G l m a c O p L n t F b X B T Y X R p c 2 Z h Y 3 R p b 2 4 s M z F 9 J n F 1 b 3 Q 7 L C Z x d W 9 0 O 1 N l Y 3 R p b 2 4 x L 0 h S R G F 0 Y X N l d F 9 2 M T Q g K D I p L 1 R 5 c G U g b W 9 k a W Z p w 6 k u e 1 N w Z W N p Y W x Q c m 9 q Z W N 0 c 0 N v d W 5 0 L D M y f S Z x d W 9 0 O y w m c X V v d D t T Z W N 0 a W 9 u M S 9 I U k R h d G F z Z X R f d j E 0 I C g y K S 9 U e X B l I G 1 v Z G l m a c O p L n t M Y X N 0 U G V y Z m 9 y b W F u Y 2 V S Z X Z p Z X d f R G F 0 Z S w z M 3 0 m c X V v d D s s J n F 1 b 3 Q 7 U 2 V j d G l v b j E v S F J E Y X R h c 2 V 0 X 3 Y x N C A o M i k v V H l w Z S B t b 2 R p Z m n D q S 5 7 R G F 5 c 0 x h d G V M Y X N 0 M z A s M z R 9 J n F 1 b 3 Q 7 L C Z x d W 9 0 O 1 N l Y 3 R p b 2 4 x L 0 h S R G F 0 Y X N l d F 9 2 M T Q g K D I p L 1 R 5 c G U g b W 9 k a W Z p w 6 k u e 0 F i c 2 V u Y 2 V z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J E Y X R h c 2 V 0 X 3 Y x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u H p w Z N I p 0 S Q D v s 9 K D 7 c K w A A A A A C A A A A A A A Q Z g A A A A E A A C A A A A A 7 u q G t f B 0 H M t 3 Z G X i / A u m I l 9 t N l / m n w y f 8 l n V n 5 S j Y 0 w A A A A A O g A A A A A I A A C A A A A C M n L 6 O Q x G x 5 o P S Q F G D 6 N u t o i g b f Q d o Y b d 7 g t z 3 W K O 3 h 1 A A A A C U A j r U 9 o w 6 W y R H n Y 5 3 B f C U k l + 6 s O 0 m I a X 6 8 X j y X / b P b 8 h R U J Q 9 U 8 3 R l 3 x u e m 9 8 g 7 I 3 R V g J 5 T W 2 8 L i 4 T 5 8 b b / p N 7 5 s k 1 U 5 0 9 l H + c H K l J E c + + k A A A A C Q W 3 c h v V f P W W 6 w 5 i V 7 t g w I K o L 1 a U B / w X 3 D x / q J M h 7 m t 4 P h V W i 6 v B r a x e a Y / i 0 R m C H m R Y v v 9 / k K C P d r S D d n Q H V 4 < / D a t a M a s h u p > 
</file>

<file path=customXml/itemProps1.xml><?xml version="1.0" encoding="utf-8"?>
<ds:datastoreItem xmlns:ds="http://schemas.openxmlformats.org/officeDocument/2006/customXml" ds:itemID="{C4ECF3E8-1914-4F6A-A1CB-3EDE5B7494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Hrd</vt:lpstr>
      <vt:lpstr>Tableau</vt:lpstr>
      <vt:lpstr>Feuil1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Petrus</dc:creator>
  <cp:lastModifiedBy>Alexandru Petrus</cp:lastModifiedBy>
  <dcterms:created xsi:type="dcterms:W3CDTF">2024-01-19T16:10:16Z</dcterms:created>
  <dcterms:modified xsi:type="dcterms:W3CDTF">2024-03-20T12:39:50Z</dcterms:modified>
</cp:coreProperties>
</file>