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specter/USEquities/"/>
    </mc:Choice>
  </mc:AlternateContent>
  <xr:revisionPtr revIDLastSave="0" documentId="13_ncr:1_{47537FF4-F9E7-774E-B9EC-0443BD0C82D7}" xr6:coauthVersionLast="47" xr6:coauthVersionMax="47" xr10:uidLastSave="{00000000-0000-0000-0000-000000000000}"/>
  <bookViews>
    <workbookView xWindow="0" yWindow="760" windowWidth="34560" windowHeight="20460" xr2:uid="{00000000-000D-0000-FFFF-FFFF00000000}"/>
  </bookViews>
  <sheets>
    <sheet name="Landing Page" sheetId="4" r:id="rId1"/>
    <sheet name="P_S ratio Estimates (8.9.22(3))" sheetId="8" r:id="rId2"/>
    <sheet name="P_S ratio Estimates (9.1.22)" sheetId="9"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6" i="9" l="1"/>
  <c r="R26" i="9"/>
  <c r="O26" i="9"/>
  <c r="R25" i="9"/>
  <c r="L25" i="9"/>
  <c r="K25" i="9"/>
  <c r="R24" i="9"/>
  <c r="L24" i="9"/>
  <c r="I24" i="9"/>
  <c r="H24" i="9"/>
  <c r="R23" i="9"/>
  <c r="O23" i="9"/>
  <c r="J23" i="9"/>
  <c r="F23" i="9"/>
  <c r="R22" i="9"/>
  <c r="M22" i="9"/>
  <c r="L22" i="9"/>
  <c r="R21" i="9"/>
  <c r="M21" i="9"/>
  <c r="L21" i="9"/>
  <c r="K21" i="9"/>
  <c r="J21" i="9"/>
  <c r="I21" i="9"/>
  <c r="R20" i="9"/>
  <c r="K20" i="9"/>
  <c r="J20" i="9"/>
  <c r="I20" i="9"/>
  <c r="G20" i="9"/>
  <c r="F20" i="9"/>
  <c r="R19" i="9"/>
  <c r="M19" i="9"/>
  <c r="E19" i="9"/>
  <c r="D19" i="9"/>
  <c r="R18" i="9"/>
  <c r="M18" i="9"/>
  <c r="L18" i="9"/>
  <c r="R17" i="9"/>
  <c r="M17" i="9"/>
  <c r="L17" i="9"/>
  <c r="K17" i="9"/>
  <c r="J17" i="9"/>
  <c r="I17" i="9"/>
  <c r="E17" i="9"/>
  <c r="D17" i="9"/>
  <c r="R16" i="9"/>
  <c r="M16" i="9"/>
  <c r="L16" i="9"/>
  <c r="K16" i="9"/>
  <c r="J16" i="9"/>
  <c r="I16" i="9"/>
  <c r="H16" i="9"/>
  <c r="R15" i="9"/>
  <c r="O15" i="9"/>
  <c r="J15" i="9"/>
  <c r="I15" i="9"/>
  <c r="F15" i="9"/>
  <c r="E15" i="9"/>
  <c r="D15" i="9"/>
  <c r="R14" i="9"/>
  <c r="R13" i="9"/>
  <c r="M13" i="9"/>
  <c r="L13" i="9"/>
  <c r="K13" i="9"/>
  <c r="E13" i="9"/>
  <c r="D13" i="9"/>
  <c r="M8" i="9"/>
  <c r="L8" i="9"/>
  <c r="K8" i="9"/>
  <c r="J8" i="9"/>
  <c r="P7" i="9"/>
  <c r="O7" i="9"/>
  <c r="N7" i="9"/>
  <c r="M7" i="9"/>
  <c r="L7" i="9"/>
  <c r="K7" i="9"/>
  <c r="J7" i="9"/>
  <c r="I7" i="9"/>
  <c r="H7" i="9"/>
  <c r="G7" i="9"/>
  <c r="F7" i="9"/>
  <c r="E7" i="9"/>
  <c r="D7" i="9"/>
  <c r="P6" i="9"/>
  <c r="P24" i="9" s="1"/>
  <c r="O6" i="9"/>
  <c r="O24" i="9" s="1"/>
  <c r="N6" i="9"/>
  <c r="N20" i="9" s="1"/>
  <c r="M6" i="9"/>
  <c r="M23" i="9" s="1"/>
  <c r="L6" i="9"/>
  <c r="L26" i="9" s="1"/>
  <c r="K6" i="9"/>
  <c r="K19" i="9" s="1"/>
  <c r="J6" i="9"/>
  <c r="J22" i="9" s="1"/>
  <c r="I6" i="9"/>
  <c r="I25" i="9" s="1"/>
  <c r="H6" i="9"/>
  <c r="H8" i="9" s="1"/>
  <c r="G6" i="9"/>
  <c r="G21" i="9" s="1"/>
  <c r="F6" i="9"/>
  <c r="F24" i="9" s="1"/>
  <c r="R26" i="8"/>
  <c r="R25" i="8"/>
  <c r="R24" i="8"/>
  <c r="R23" i="8"/>
  <c r="H23" i="8"/>
  <c r="G23" i="8"/>
  <c r="F23" i="8"/>
  <c r="R22" i="8"/>
  <c r="R21" i="8"/>
  <c r="L21" i="8"/>
  <c r="K21" i="8"/>
  <c r="H21" i="8"/>
  <c r="R20" i="8"/>
  <c r="R19" i="8"/>
  <c r="E19" i="8"/>
  <c r="D19" i="8"/>
  <c r="R18" i="8"/>
  <c r="M18" i="8"/>
  <c r="R17" i="8"/>
  <c r="E17" i="8"/>
  <c r="D17" i="8"/>
  <c r="R16" i="8"/>
  <c r="L16" i="8"/>
  <c r="K16" i="8"/>
  <c r="R15" i="8"/>
  <c r="H15" i="8"/>
  <c r="G15" i="8"/>
  <c r="F15" i="8"/>
  <c r="E15" i="8"/>
  <c r="D15" i="8"/>
  <c r="R14" i="8"/>
  <c r="R13" i="8"/>
  <c r="E13" i="8"/>
  <c r="D13" i="8"/>
  <c r="P7" i="8"/>
  <c r="O7" i="8"/>
  <c r="N7" i="8"/>
  <c r="M7" i="8"/>
  <c r="L7" i="8"/>
  <c r="K7" i="8"/>
  <c r="J7" i="8"/>
  <c r="I7" i="8"/>
  <c r="H7" i="8"/>
  <c r="G7" i="8"/>
  <c r="F7" i="8"/>
  <c r="E7" i="8"/>
  <c r="D7" i="8"/>
  <c r="P6" i="8"/>
  <c r="P24" i="8" s="1"/>
  <c r="O6" i="8"/>
  <c r="O13" i="8" s="1"/>
  <c r="N6" i="8"/>
  <c r="N20" i="8" s="1"/>
  <c r="M6" i="8"/>
  <c r="M23" i="8" s="1"/>
  <c r="L6" i="8"/>
  <c r="L26" i="8" s="1"/>
  <c r="K6" i="8"/>
  <c r="K19" i="8" s="1"/>
  <c r="J6" i="8"/>
  <c r="J22" i="8" s="1"/>
  <c r="I6" i="8"/>
  <c r="I25" i="8" s="1"/>
  <c r="H6" i="8"/>
  <c r="G6" i="8"/>
  <c r="G21" i="8" s="1"/>
  <c r="F6" i="8"/>
  <c r="F24" i="8" s="1"/>
  <c r="P20" i="9" l="1"/>
  <c r="P15" i="9"/>
  <c r="P23" i="9"/>
  <c r="I14" i="9"/>
  <c r="G22" i="9"/>
  <c r="I8" i="9"/>
  <c r="J13" i="9"/>
  <c r="M14" i="9"/>
  <c r="N15" i="9"/>
  <c r="G16" i="9"/>
  <c r="H17" i="9"/>
  <c r="K18" i="9"/>
  <c r="L19" i="9"/>
  <c r="O20" i="9"/>
  <c r="H21" i="9"/>
  <c r="K22" i="9"/>
  <c r="N23" i="9"/>
  <c r="G24" i="9"/>
  <c r="J25" i="9"/>
  <c r="M26" i="9"/>
  <c r="N19" i="9"/>
  <c r="F14" i="9"/>
  <c r="P14" i="9"/>
  <c r="G15" i="9"/>
  <c r="N18" i="9"/>
  <c r="O19" i="9"/>
  <c r="H20" i="9"/>
  <c r="N22" i="9"/>
  <c r="G23" i="9"/>
  <c r="J24" i="9"/>
  <c r="M25" i="9"/>
  <c r="F26" i="9"/>
  <c r="P26" i="9"/>
  <c r="N26" i="9"/>
  <c r="N13" i="9"/>
  <c r="G14" i="9"/>
  <c r="H15" i="9"/>
  <c r="O18" i="9"/>
  <c r="F19" i="9"/>
  <c r="P19" i="9"/>
  <c r="O22" i="9"/>
  <c r="H23" i="9"/>
  <c r="K24" i="9"/>
  <c r="N25" i="9"/>
  <c r="G26" i="9"/>
  <c r="N14" i="9"/>
  <c r="O14" i="9"/>
  <c r="H14" i="9"/>
  <c r="F18" i="9"/>
  <c r="G19" i="9"/>
  <c r="F22" i="9"/>
  <c r="P22" i="9"/>
  <c r="I23" i="9"/>
  <c r="O25" i="9"/>
  <c r="H26" i="9"/>
  <c r="O8" i="9"/>
  <c r="H19" i="9"/>
  <c r="M24" i="9"/>
  <c r="F25" i="9"/>
  <c r="P25" i="9"/>
  <c r="I26" i="9"/>
  <c r="O13" i="9"/>
  <c r="P8" i="9"/>
  <c r="G13" i="9"/>
  <c r="J14" i="9"/>
  <c r="K15" i="9"/>
  <c r="N16" i="9"/>
  <c r="O17" i="9"/>
  <c r="H18" i="9"/>
  <c r="I19" i="9"/>
  <c r="L20" i="9"/>
  <c r="O21" i="9"/>
  <c r="H22" i="9"/>
  <c r="K23" i="9"/>
  <c r="N24" i="9"/>
  <c r="G25" i="9"/>
  <c r="J26" i="9"/>
  <c r="N8" i="9"/>
  <c r="P18" i="9"/>
  <c r="P13" i="9"/>
  <c r="G18" i="9"/>
  <c r="G8" i="9"/>
  <c r="H13" i="9"/>
  <c r="K14" i="9"/>
  <c r="L15" i="9"/>
  <c r="O16" i="9"/>
  <c r="F17" i="9"/>
  <c r="P17" i="9"/>
  <c r="I18" i="9"/>
  <c r="J19" i="9"/>
  <c r="M20" i="9"/>
  <c r="F21" i="9"/>
  <c r="P21" i="9"/>
  <c r="I22" i="9"/>
  <c r="L23" i="9"/>
  <c r="H25" i="9"/>
  <c r="K26" i="9"/>
  <c r="F13" i="9"/>
  <c r="N17" i="9"/>
  <c r="N21" i="9"/>
  <c r="I13" i="9"/>
  <c r="L14" i="9"/>
  <c r="M15" i="9"/>
  <c r="F16" i="9"/>
  <c r="P16" i="9"/>
  <c r="G17" i="9"/>
  <c r="J18" i="9"/>
  <c r="J24" i="8"/>
  <c r="J13" i="8"/>
  <c r="J15" i="8"/>
  <c r="L25" i="8"/>
  <c r="K22" i="8"/>
  <c r="I15" i="8"/>
  <c r="M19" i="8"/>
  <c r="L13" i="8"/>
  <c r="L15" i="8"/>
  <c r="K25" i="8"/>
  <c r="I23" i="8"/>
  <c r="K24" i="8"/>
  <c r="L24" i="8"/>
  <c r="K13" i="8"/>
  <c r="K17" i="8"/>
  <c r="J25" i="8"/>
  <c r="M13" i="8"/>
  <c r="L17" i="8"/>
  <c r="I16" i="8"/>
  <c r="K18" i="8"/>
  <c r="I21" i="8"/>
  <c r="J16" i="8"/>
  <c r="L18" i="8"/>
  <c r="J21" i="8"/>
  <c r="J23" i="8"/>
  <c r="H8" i="8"/>
  <c r="O23" i="8"/>
  <c r="O15" i="8"/>
  <c r="J20" i="8"/>
  <c r="P23" i="8"/>
  <c r="J8" i="8"/>
  <c r="P15" i="8"/>
  <c r="H17" i="8"/>
  <c r="K20" i="8"/>
  <c r="L22" i="8"/>
  <c r="M25" i="8"/>
  <c r="G20" i="8"/>
  <c r="I20" i="8"/>
  <c r="I8" i="8"/>
  <c r="K8" i="8"/>
  <c r="I17" i="8"/>
  <c r="P20" i="8"/>
  <c r="M22" i="8"/>
  <c r="H24" i="8"/>
  <c r="F20" i="8"/>
  <c r="H20" i="8"/>
  <c r="L8" i="8"/>
  <c r="H16" i="8"/>
  <c r="J17" i="8"/>
  <c r="L19" i="8"/>
  <c r="I24" i="8"/>
  <c r="N19" i="8"/>
  <c r="O19" i="8"/>
  <c r="M14" i="8"/>
  <c r="N15" i="8"/>
  <c r="G16" i="8"/>
  <c r="O20" i="8"/>
  <c r="N23" i="8"/>
  <c r="G24" i="8"/>
  <c r="M26" i="8"/>
  <c r="P14" i="8"/>
  <c r="N18" i="8"/>
  <c r="N13" i="8"/>
  <c r="F19" i="8"/>
  <c r="N8" i="8"/>
  <c r="H14" i="8"/>
  <c r="G19" i="8"/>
  <c r="N21" i="8"/>
  <c r="G22" i="8"/>
  <c r="M24" i="8"/>
  <c r="F25" i="8"/>
  <c r="I26" i="8"/>
  <c r="P8" i="8"/>
  <c r="G13" i="8"/>
  <c r="J14" i="8"/>
  <c r="K15" i="8"/>
  <c r="N16" i="8"/>
  <c r="O17" i="8"/>
  <c r="H18" i="8"/>
  <c r="I19" i="8"/>
  <c r="L20" i="8"/>
  <c r="O21" i="8"/>
  <c r="H22" i="8"/>
  <c r="K23" i="8"/>
  <c r="N24" i="8"/>
  <c r="G25" i="8"/>
  <c r="J26" i="8"/>
  <c r="O14" i="8"/>
  <c r="O26" i="8"/>
  <c r="N22" i="8"/>
  <c r="P26" i="8"/>
  <c r="N25" i="8"/>
  <c r="M17" i="8"/>
  <c r="F18" i="8"/>
  <c r="P18" i="8"/>
  <c r="M21" i="8"/>
  <c r="F22" i="8"/>
  <c r="P22" i="8"/>
  <c r="O25" i="8"/>
  <c r="H26" i="8"/>
  <c r="O8" i="8"/>
  <c r="F13" i="8"/>
  <c r="I14" i="8"/>
  <c r="N17" i="8"/>
  <c r="H19" i="8"/>
  <c r="P25" i="8"/>
  <c r="G8" i="8"/>
  <c r="H13" i="8"/>
  <c r="O16" i="8"/>
  <c r="F17" i="8"/>
  <c r="P17" i="8"/>
  <c r="I18" i="8"/>
  <c r="J19" i="8"/>
  <c r="M20" i="8"/>
  <c r="F21" i="8"/>
  <c r="P21" i="8"/>
  <c r="I22" i="8"/>
  <c r="L23" i="8"/>
  <c r="O24" i="8"/>
  <c r="H25" i="8"/>
  <c r="K26" i="8"/>
  <c r="N14" i="8"/>
  <c r="N26" i="8"/>
  <c r="F14" i="8"/>
  <c r="F26" i="8"/>
  <c r="M8" i="8"/>
  <c r="G14" i="8"/>
  <c r="O18" i="8"/>
  <c r="P19" i="8"/>
  <c r="O22" i="8"/>
  <c r="G26" i="8"/>
  <c r="P13" i="8"/>
  <c r="M16" i="8"/>
  <c r="G18" i="8"/>
  <c r="K14" i="8"/>
  <c r="I13" i="8"/>
  <c r="L14" i="8"/>
  <c r="M15" i="8"/>
  <c r="F16" i="8"/>
  <c r="P16" i="8"/>
  <c r="G17" i="8"/>
  <c r="J18" i="8"/>
  <c r="Q8" i="9" l="1"/>
  <c r="R8" i="9"/>
  <c r="S8" i="9"/>
  <c r="S6" i="9" s="1"/>
  <c r="Q8" i="8"/>
  <c r="Q6" i="8" s="1"/>
  <c r="S25" i="9" l="1"/>
  <c r="S13" i="9"/>
  <c r="S22" i="9"/>
  <c r="S18" i="9"/>
  <c r="T6" i="9"/>
  <c r="S19" i="9"/>
  <c r="S26" i="9"/>
  <c r="S21" i="9"/>
  <c r="S23" i="9"/>
  <c r="S15" i="9"/>
  <c r="S24" i="9"/>
  <c r="S20" i="9"/>
  <c r="S16" i="9"/>
  <c r="S17" i="9"/>
  <c r="S14" i="9"/>
  <c r="Q21" i="9"/>
  <c r="Q17" i="9"/>
  <c r="Q25" i="9"/>
  <c r="Q13" i="9"/>
  <c r="Q22" i="9"/>
  <c r="Q19" i="9"/>
  <c r="Q20" i="9"/>
  <c r="Q26" i="9"/>
  <c r="Q14" i="9"/>
  <c r="Q23" i="9"/>
  <c r="Q15" i="9"/>
  <c r="Q24" i="9"/>
  <c r="Q16" i="9"/>
  <c r="Q18" i="9"/>
  <c r="T8" i="9"/>
  <c r="U8" i="9" s="1"/>
  <c r="Q21" i="8"/>
  <c r="Q17" i="8"/>
  <c r="Q15" i="8"/>
  <c r="Q19" i="8"/>
  <c r="Q14" i="8"/>
  <c r="Q23" i="8"/>
  <c r="Q25" i="8"/>
  <c r="Q13" i="8"/>
  <c r="Q5" i="8"/>
  <c r="Q22" i="8"/>
  <c r="Q18" i="8"/>
  <c r="Q26" i="8"/>
  <c r="Q20" i="8"/>
  <c r="Q24" i="8"/>
  <c r="Q16" i="8"/>
  <c r="R8" i="8"/>
  <c r="S8" i="8"/>
  <c r="S6" i="8" s="1"/>
  <c r="T8" i="8"/>
  <c r="T22" i="9" l="1"/>
  <c r="T18" i="9"/>
  <c r="T19" i="9"/>
  <c r="T15" i="9"/>
  <c r="T26" i="9"/>
  <c r="T14" i="9"/>
  <c r="U6" i="9"/>
  <c r="T23" i="9"/>
  <c r="T20" i="9"/>
  <c r="T21" i="9"/>
  <c r="T17" i="9"/>
  <c r="T24" i="9"/>
  <c r="T16" i="9"/>
  <c r="T25" i="9"/>
  <c r="T13" i="9"/>
  <c r="V8" i="9"/>
  <c r="R5" i="9"/>
  <c r="Q7" i="9"/>
  <c r="U8" i="8"/>
  <c r="V8" i="8" s="1"/>
  <c r="R5" i="8"/>
  <c r="R7" i="8" s="1"/>
  <c r="Q7" i="8"/>
  <c r="S25" i="8"/>
  <c r="S13" i="8"/>
  <c r="S5" i="8"/>
  <c r="S7" i="8" s="1"/>
  <c r="S26" i="8"/>
  <c r="S20" i="8"/>
  <c r="S22" i="8"/>
  <c r="S18" i="8"/>
  <c r="S15" i="8"/>
  <c r="S16" i="8"/>
  <c r="S17" i="8"/>
  <c r="S19" i="8"/>
  <c r="S14" i="8"/>
  <c r="T6" i="8"/>
  <c r="S23" i="8"/>
  <c r="S24" i="8"/>
  <c r="S21" i="8"/>
  <c r="R7" i="9" l="1"/>
  <c r="S5" i="9"/>
  <c r="S7" i="9" s="1"/>
  <c r="U19" i="9"/>
  <c r="U26" i="9"/>
  <c r="U14" i="9"/>
  <c r="V6" i="9"/>
  <c r="U20" i="9"/>
  <c r="U23" i="9"/>
  <c r="U15" i="9"/>
  <c r="U13" i="9"/>
  <c r="U24" i="9"/>
  <c r="U16" i="9"/>
  <c r="U21" i="9"/>
  <c r="U17" i="9"/>
  <c r="U25" i="9"/>
  <c r="U22" i="9"/>
  <c r="U18" i="9"/>
  <c r="T5" i="9"/>
  <c r="T7" i="9" s="1"/>
  <c r="T22" i="8"/>
  <c r="T18" i="8"/>
  <c r="T19" i="8"/>
  <c r="T15" i="8"/>
  <c r="T20" i="8"/>
  <c r="T16" i="8"/>
  <c r="T26" i="8"/>
  <c r="T14" i="8"/>
  <c r="U6" i="8"/>
  <c r="T23" i="8"/>
  <c r="T17" i="8"/>
  <c r="T25" i="8"/>
  <c r="T13" i="8"/>
  <c r="T5" i="8"/>
  <c r="T7" i="8" s="1"/>
  <c r="T24" i="8"/>
  <c r="T21" i="8"/>
  <c r="U5" i="9" l="1"/>
  <c r="U7" i="9" s="1"/>
  <c r="V26" i="9"/>
  <c r="V14" i="9"/>
  <c r="V23" i="9"/>
  <c r="V15" i="9"/>
  <c r="V20" i="9"/>
  <c r="V16" i="9"/>
  <c r="V22" i="9"/>
  <c r="V24" i="9"/>
  <c r="V5" i="9"/>
  <c r="V7" i="9" s="1"/>
  <c r="V21" i="9"/>
  <c r="V17" i="9"/>
  <c r="V18" i="9"/>
  <c r="V13" i="9"/>
  <c r="V19" i="9"/>
  <c r="V25" i="9"/>
  <c r="U19" i="8"/>
  <c r="U14" i="8"/>
  <c r="U21" i="8"/>
  <c r="U17" i="8"/>
  <c r="U26" i="8"/>
  <c r="V6" i="8"/>
  <c r="U24" i="8"/>
  <c r="U5" i="8"/>
  <c r="U7" i="8" s="1"/>
  <c r="U23" i="8"/>
  <c r="U15" i="8"/>
  <c r="U20" i="8"/>
  <c r="U16" i="8"/>
  <c r="U22" i="8"/>
  <c r="U18" i="8"/>
  <c r="U25" i="8"/>
  <c r="U13" i="8"/>
  <c r="V26" i="8" l="1"/>
  <c r="V14" i="8"/>
  <c r="V16" i="8"/>
  <c r="V21" i="8"/>
  <c r="V22" i="8"/>
  <c r="V23" i="8"/>
  <c r="V15" i="8"/>
  <c r="V24" i="8"/>
  <c r="V17" i="8"/>
  <c r="V20" i="8"/>
  <c r="V25" i="8"/>
  <c r="V18" i="8"/>
  <c r="V19" i="8"/>
  <c r="V13" i="8"/>
  <c r="V5" i="8"/>
  <c r="V7" i="8" s="1"/>
</calcChain>
</file>

<file path=xl/sharedStrings.xml><?xml version="1.0" encoding="utf-8"?>
<sst xmlns="http://schemas.openxmlformats.org/spreadsheetml/2006/main" count="307" uniqueCount="170">
  <si>
    <t>Valuation Options: :</t>
  </si>
  <si>
    <t>DCF</t>
  </si>
  <si>
    <t>PE</t>
  </si>
  <si>
    <t>EBITDA</t>
  </si>
  <si>
    <t>Revenue Per share price to sales / annual revenue</t>
  </si>
  <si>
    <t>https://www.wallstreetprep.com/knowledge/ev-revenue-multiple/</t>
  </si>
  <si>
    <t>Benchmarks:</t>
  </si>
  <si>
    <t>https://www.macroaxis.com/invest/ratio/VTI/Price-to-Sales</t>
  </si>
  <si>
    <t>Full Name</t>
  </si>
  <si>
    <t>Ticker:</t>
  </si>
  <si>
    <t>P/S As of 6/1:</t>
  </si>
  <si>
    <t>(# underlying)</t>
  </si>
  <si>
    <t>Enterprise Value to Revenue multiple</t>
  </si>
  <si>
    <t>Total World Stock</t>
  </si>
  <si>
    <t>VT</t>
  </si>
  <si>
    <t>9k</t>
  </si>
  <si>
    <t>MLNK</t>
  </si>
  <si>
    <t>Total Intl stock</t>
  </si>
  <si>
    <t>VXUS</t>
  </si>
  <si>
    <t>8k</t>
  </si>
  <si>
    <t>TEMN-SWX</t>
  </si>
  <si>
    <t>Total Stock Market</t>
  </si>
  <si>
    <t>VTI</t>
  </si>
  <si>
    <t>4k</t>
  </si>
  <si>
    <t>DOCU</t>
  </si>
  <si>
    <t>Russell 3000</t>
  </si>
  <si>
    <t>VTHR</t>
  </si>
  <si>
    <t>3k</t>
  </si>
  <si>
    <t>QTWO</t>
  </si>
  <si>
    <t>S&amp;P 500</t>
  </si>
  <si>
    <t>VOO</t>
  </si>
  <si>
    <t>COUP</t>
  </si>
  <si>
    <t>Nasdaq 100</t>
  </si>
  <si>
    <t>QQQ</t>
  </si>
  <si>
    <t>VEEV</t>
  </si>
  <si>
    <t>Information Technology</t>
  </si>
  <si>
    <t>VGT</t>
  </si>
  <si>
    <t>APPN</t>
  </si>
  <si>
    <t>Software &amp; Services</t>
  </si>
  <si>
    <t>XSW</t>
  </si>
  <si>
    <t>PEGA</t>
  </si>
  <si>
    <t>Expanded Tech</t>
  </si>
  <si>
    <t>IGV</t>
  </si>
  <si>
    <t>AVLR</t>
  </si>
  <si>
    <t>Cloud Computing Fund</t>
  </si>
  <si>
    <t>WCLD</t>
  </si>
  <si>
    <t>BL</t>
  </si>
  <si>
    <t>Wedbush ETFMG Global Cloud Technology ETF…</t>
  </si>
  <si>
    <t>IVES</t>
  </si>
  <si>
    <t>PLAN</t>
  </si>
  <si>
    <t>Factset innovative tech</t>
  </si>
  <si>
    <t>XITK</t>
  </si>
  <si>
    <t>ESTC</t>
  </si>
  <si>
    <t>Global X Fintech</t>
  </si>
  <si>
    <t>FINX</t>
  </si>
  <si>
    <t>ALKT</t>
  </si>
  <si>
    <t>AYX</t>
  </si>
  <si>
    <t>Analyst Provided Comps:</t>
  </si>
  <si>
    <t>Ticker</t>
  </si>
  <si>
    <t>P/S</t>
  </si>
  <si>
    <t>https://www.morningstar.com/stocks/xnys/mco/valuation</t>
  </si>
  <si>
    <t>BILL</t>
  </si>
  <si>
    <t>Appfolio</t>
  </si>
  <si>
    <t>APPF</t>
  </si>
  <si>
    <t>NCNO</t>
  </si>
  <si>
    <t>ASANA</t>
  </si>
  <si>
    <t>ASAN</t>
  </si>
  <si>
    <t>AVEVF</t>
  </si>
  <si>
    <t>Alteryx</t>
  </si>
  <si>
    <t>BigCommerce</t>
  </si>
  <si>
    <t>BIGC</t>
  </si>
  <si>
    <t xml:space="preserve">BlackLine </t>
  </si>
  <si>
    <t xml:space="preserve">Blend Labs </t>
  </si>
  <si>
    <t>BLND</t>
  </si>
  <si>
    <t xml:space="preserve">Blackbaud </t>
  </si>
  <si>
    <t>BLKB</t>
  </si>
  <si>
    <t>Bentley Systems</t>
  </si>
  <si>
    <t>BSY</t>
  </si>
  <si>
    <t>Certara Inc</t>
  </si>
  <si>
    <t>CERT</t>
  </si>
  <si>
    <t>Salesforce</t>
  </si>
  <si>
    <t>CRM</t>
  </si>
  <si>
    <t>DoubleVerify</t>
  </si>
  <si>
    <t>DV</t>
  </si>
  <si>
    <t>Envestnet</t>
  </si>
  <si>
    <t>ENV</t>
  </si>
  <si>
    <t>Engagesmart</t>
  </si>
  <si>
    <t>ESMT</t>
  </si>
  <si>
    <t xml:space="preserve">Informatica </t>
  </si>
  <si>
    <t>INFA</t>
  </si>
  <si>
    <t>Moody's Corporation</t>
  </si>
  <si>
    <t>MCO</t>
  </si>
  <si>
    <t xml:space="preserve">Mandiant </t>
  </si>
  <si>
    <t>MNDT</t>
  </si>
  <si>
    <t>National Instruments</t>
  </si>
  <si>
    <t>NATI</t>
  </si>
  <si>
    <t>Nutanix</t>
  </si>
  <si>
    <t>NTNX</t>
  </si>
  <si>
    <t xml:space="preserve">Rapid7 </t>
  </si>
  <si>
    <t>RPD</t>
  </si>
  <si>
    <t>Q2 Holdings</t>
  </si>
  <si>
    <t>Workiva</t>
  </si>
  <si>
    <t>WK</t>
  </si>
  <si>
    <t>Share Price Estimate Using P/S</t>
  </si>
  <si>
    <t>(IPO) Jul '20</t>
  </si>
  <si>
    <t>Data Source:</t>
  </si>
  <si>
    <t>Actual</t>
  </si>
  <si>
    <t>Guidance:</t>
  </si>
  <si>
    <t>Estimated</t>
  </si>
  <si>
    <t>FY:</t>
  </si>
  <si>
    <t>Q4 FY 19</t>
  </si>
  <si>
    <t>Q1 FY 20</t>
  </si>
  <si>
    <t>Q2 FY 20</t>
  </si>
  <si>
    <t>Q3 FY 20</t>
  </si>
  <si>
    <t>Q4 FY 20</t>
  </si>
  <si>
    <t>Q1 FY 21</t>
  </si>
  <si>
    <t>Q2 FY 21</t>
  </si>
  <si>
    <t>Q3 FY 21</t>
  </si>
  <si>
    <t>Q4 FY 21</t>
  </si>
  <si>
    <t>Q1 FY 22</t>
  </si>
  <si>
    <t>Q2 FY 22</t>
  </si>
  <si>
    <t>Q3 FY 22</t>
  </si>
  <si>
    <t>Q4 FY 22</t>
  </si>
  <si>
    <t>Q1 FY 23</t>
  </si>
  <si>
    <t>Q2 FY 23</t>
  </si>
  <si>
    <t>Q3 FY 23</t>
  </si>
  <si>
    <t>Q4 FY 23</t>
  </si>
  <si>
    <t>Q1 FY 24</t>
  </si>
  <si>
    <t>Q2 FY 24</t>
  </si>
  <si>
    <t>Q3 FY 24</t>
  </si>
  <si>
    <t>Q4 FY 24</t>
  </si>
  <si>
    <t>Three months end:</t>
  </si>
  <si>
    <t>Total Quarterly Revenue (Thousands)</t>
  </si>
  <si>
    <t>Trailing 12 Month (TTM) Revenue</t>
  </si>
  <si>
    <t>Mar-May</t>
  </si>
  <si>
    <t>Jun-Aug</t>
  </si>
  <si>
    <t>Sep-Nov</t>
  </si>
  <si>
    <t>Dec - Feb</t>
  </si>
  <si>
    <t>H/L Trading Period:</t>
  </si>
  <si>
    <t>H101 L66</t>
  </si>
  <si>
    <t>H103 L68</t>
  </si>
  <si>
    <t>H90 L57</t>
  </si>
  <si>
    <t>H73 L48</t>
  </si>
  <si>
    <t>H68 L58</t>
  </si>
  <si>
    <t>H79 L57</t>
  </si>
  <si>
    <t>H62 L38</t>
  </si>
  <si>
    <t>H38 L23</t>
  </si>
  <si>
    <t>Share Price at a 5x P/S Ratio</t>
  </si>
  <si>
    <t>Share Price at a 7.5x P/S Ratio</t>
  </si>
  <si>
    <t>Share Price at a 10x P/S Ratio</t>
  </si>
  <si>
    <t>Share Price at a 12.5x P/S Ratio</t>
  </si>
  <si>
    <t>Share Price at a 15x P/S Ratio</t>
  </si>
  <si>
    <t>Share Price at a 17.5x P/S Ratio</t>
  </si>
  <si>
    <t>Share Price at a 20x P/S Ratio</t>
  </si>
  <si>
    <t>Share Price at a 25x P/S Ratio</t>
  </si>
  <si>
    <t>Share Price at a 30x P/S Ratio</t>
  </si>
  <si>
    <t>Share Price at a 40x P/S Ratio</t>
  </si>
  <si>
    <t>Share Price at a 50x P/S Ratio</t>
  </si>
  <si>
    <t>Share Price at a 60x P/S Ratio</t>
  </si>
  <si>
    <t>Share Price at a 70x P/S Ratio</t>
  </si>
  <si>
    <t>Share Price at a 80x P/S Ratio</t>
  </si>
  <si>
    <t>Quarterly Growth(Percent)</t>
  </si>
  <si>
    <t>Quarterly change in TTM rev (est)</t>
  </si>
  <si>
    <t>Revenues:</t>
  </si>
  <si>
    <t>H33 L31</t>
  </si>
  <si>
    <t>(Current)</t>
  </si>
  <si>
    <t>Trading Period Start1st&lt;&gt;End31st:</t>
  </si>
  <si>
    <t>Actual:</t>
  </si>
  <si>
    <t>H39 L28</t>
  </si>
  <si>
    <t>Narrative: NCNO has lumpy quarterly growth, but the growth in TTM revenue is steady. The estimations accomadate this by driving calculations off of TTM. 
How To Use:
The name of the tab represents the last date the tab was updated, viewers should use the latest estimate tab. 
The top section represents Revenues, the second section is a matrix plotting a price to sales ratio against the actual trading price and estimated or actual revenues. 
Revenue Section - The revenue section uses actual data as available and estimates using growth where not possible. TTM deltas for each non guidance quarter is estimated by averaging the previous 8 quarterly TTM change in revenue. This drives the value for estimated TTM, as well as quarterly revenue and growth estimates.
The Orange highlights represent Guidance Values
The Teal range shown in the P/S ratio shows the price range for the trading period after the earnings announcement. (some discretion is used for edge values)
When updating for quarterly reports, use 10Q data;
-Ensure quarterly high low is accurate
-Ensure teal boxes are accurate
-Move "Current" indicator
-Update guidance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</si>
</sst>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d\ yyyy"/>
    <numFmt numFmtId="165" formatCode="mmmm\ d\ yyyy"/>
    <numFmt numFmtId="166" formatCode="0.0000%"/>
  </numFmts>
  <fonts count="5" x14ac:knownFonts="1">
    <font>
      <sz val="10"/>
      <color rgb="FF000000"/>
      <name val="Arial"/>
      <scheme val="minor"/>
    </font>
    <font>
      <sz val="10"/>
      <color theme="1"/>
      <name val="Arial"/>
      <family val="2"/>
      <scheme val="minor"/>
    </font>
    <font>
      <u/>
      <sz val="10"/>
      <color rgb="FF0000FF"/>
      <name val="Arial"/>
      <family val="2"/>
    </font>
    <font>
      <u/>
      <sz val="10"/>
      <color rgb="FF0000FF"/>
      <name val="Arial"/>
      <family val="2"/>
    </font>
    <font>
      <sz val="10"/>
      <color rgb="FF000000"/>
      <name val="Arial"/>
      <family val="2"/>
      <scheme val="minor"/>
    </font>
  </fonts>
  <fills count="6">
    <fill>
      <patternFill patternType="none"/>
    </fill>
    <fill>
      <patternFill patternType="gray125"/>
    </fill>
    <fill>
      <patternFill patternType="solid">
        <fgColor theme="0"/>
        <bgColor theme="0"/>
      </patternFill>
    </fill>
    <fill>
      <patternFill patternType="solid">
        <fgColor theme="9"/>
        <bgColor theme="9"/>
      </patternFill>
    </fill>
    <fill>
      <patternFill patternType="solid">
        <fgColor rgb="FFFFC000"/>
        <bgColor indexed="64"/>
      </patternFill>
    </fill>
    <fill>
      <patternFill patternType="solid">
        <fgColor theme="9"/>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31">
    <xf numFmtId="0" fontId="0" fillId="0" borderId="0" xfId="0" applyFont="1" applyAlignment="1"/>
    <xf numFmtId="0" fontId="1" fillId="0" borderId="0" xfId="0" applyFont="1" applyAlignment="1">
      <alignment horizontal="center"/>
    </xf>
    <xf numFmtId="0" fontId="1" fillId="0" borderId="0" xfId="0" applyFont="1" applyAlignment="1"/>
    <xf numFmtId="0" fontId="1" fillId="0" borderId="0" xfId="0" applyFont="1" applyAlignment="1">
      <alignment horizontal="center"/>
    </xf>
    <xf numFmtId="0" fontId="2" fillId="0" borderId="0" xfId="0" applyFont="1" applyAlignment="1">
      <alignment horizontal="left"/>
    </xf>
    <xf numFmtId="0" fontId="1" fillId="0" borderId="1" xfId="0" applyFont="1" applyBorder="1" applyAlignment="1"/>
    <xf numFmtId="0" fontId="1" fillId="0" borderId="1" xfId="0" applyFont="1" applyBorder="1" applyAlignment="1">
      <alignment horizontal="center"/>
    </xf>
    <xf numFmtId="0" fontId="1" fillId="0" borderId="1" xfId="0" applyFont="1" applyBorder="1"/>
    <xf numFmtId="0" fontId="3" fillId="0" borderId="0" xfId="0" applyFont="1" applyAlignment="1"/>
    <xf numFmtId="0" fontId="1" fillId="0" borderId="1" xfId="0" applyFont="1" applyBorder="1" applyAlignment="1">
      <alignment horizontal="center"/>
    </xf>
    <xf numFmtId="0" fontId="1" fillId="0" borderId="1" xfId="0" applyFont="1" applyBorder="1" applyAlignment="1">
      <alignment horizontal="left"/>
    </xf>
    <xf numFmtId="0" fontId="0" fillId="0" borderId="0" xfId="0" applyFont="1" applyAlignment="1"/>
    <xf numFmtId="0" fontId="1" fillId="0" borderId="2" xfId="0" applyFont="1" applyBorder="1" applyAlignment="1">
      <alignment horizontal="center"/>
    </xf>
    <xf numFmtId="0" fontId="0" fillId="0" borderId="2" xfId="0" applyFont="1" applyBorder="1" applyAlignment="1"/>
    <xf numFmtId="0" fontId="1" fillId="2" borderId="2" xfId="0" applyFont="1" applyFill="1" applyBorder="1" applyAlignment="1">
      <alignment horizontal="center"/>
    </xf>
    <xf numFmtId="0" fontId="1" fillId="3" borderId="2" xfId="0" applyFont="1" applyFill="1" applyBorder="1" applyAlignment="1">
      <alignment horizontal="center"/>
    </xf>
    <xf numFmtId="3" fontId="0" fillId="0" borderId="0" xfId="0" applyNumberFormat="1" applyFont="1" applyAlignment="1"/>
    <xf numFmtId="166" fontId="0" fillId="0" borderId="0" xfId="0" applyNumberFormat="1" applyFont="1" applyAlignment="1"/>
    <xf numFmtId="164" fontId="0" fillId="0" borderId="2" xfId="0" applyNumberFormat="1" applyFont="1" applyBorder="1" applyAlignment="1"/>
    <xf numFmtId="165" fontId="0" fillId="0" borderId="2" xfId="0" applyNumberFormat="1" applyFont="1" applyBorder="1" applyAlignment="1"/>
    <xf numFmtId="3" fontId="0" fillId="0" borderId="2" xfId="0" applyNumberFormat="1" applyFont="1" applyBorder="1" applyAlignment="1"/>
    <xf numFmtId="166" fontId="0" fillId="0" borderId="2" xfId="0" applyNumberFormat="1" applyFont="1" applyBorder="1" applyAlignment="1"/>
    <xf numFmtId="0" fontId="0" fillId="4" borderId="2" xfId="0" applyFont="1" applyFill="1" applyBorder="1" applyAlignment="1"/>
    <xf numFmtId="3" fontId="0" fillId="4" borderId="2" xfId="0" applyNumberFormat="1" applyFont="1" applyFill="1" applyBorder="1" applyAlignment="1"/>
    <xf numFmtId="0" fontId="4" fillId="0" borderId="0" xfId="0" applyFont="1" applyAlignment="1"/>
    <xf numFmtId="0" fontId="4" fillId="0" borderId="2" xfId="0" applyFont="1" applyBorder="1" applyAlignment="1"/>
    <xf numFmtId="166" fontId="4" fillId="0" borderId="0" xfId="0" applyNumberFormat="1" applyFont="1" applyAlignment="1"/>
    <xf numFmtId="0" fontId="0" fillId="0" borderId="2" xfId="0" applyFont="1" applyFill="1" applyBorder="1" applyAlignment="1"/>
    <xf numFmtId="3" fontId="0" fillId="0" borderId="2" xfId="0" applyNumberFormat="1" applyFont="1" applyFill="1" applyBorder="1" applyAlignment="1"/>
    <xf numFmtId="0" fontId="4" fillId="0" borderId="0" xfId="0" applyFont="1" applyAlignment="1">
      <alignment horizontal="left" vertical="top" wrapText="1"/>
    </xf>
    <xf numFmtId="0" fontId="0" fillId="5" borderId="2"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wallstreetprep.com/knowledge/ev-revenue-multiple/" TargetMode="External"/><Relationship Id="rId2" Type="http://schemas.openxmlformats.org/officeDocument/2006/relationships/hyperlink" Target="https://www.macroaxis.com/invest/ratio/VTI/Price-to-Sales" TargetMode="External"/><Relationship Id="rId1" Type="http://schemas.openxmlformats.org/officeDocument/2006/relationships/hyperlink" Target="https://www.morningstar.com/stocks/xnys/mco/valu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D4608-881B-F34A-AB93-66622F7714D7}">
  <dimension ref="A1:X1027"/>
  <sheetViews>
    <sheetView tabSelected="1" workbookViewId="0">
      <selection sqref="A1:J36"/>
    </sheetView>
  </sheetViews>
  <sheetFormatPr baseColWidth="10" defaultRowHeight="13" x14ac:dyDescent="0.15"/>
  <cols>
    <col min="13" max="13" width="39.83203125" bestFit="1" customWidth="1"/>
    <col min="17" max="23" width="12.6640625"/>
    <col min="24" max="24" width="24.6640625" customWidth="1"/>
  </cols>
  <sheetData>
    <row r="1" spans="1:24" ht="13" customHeight="1" x14ac:dyDescent="0.15">
      <c r="A1" s="29" t="s">
        <v>169</v>
      </c>
      <c r="B1" s="29"/>
      <c r="C1" s="29"/>
      <c r="D1" s="29"/>
      <c r="E1" s="29"/>
      <c r="F1" s="29"/>
      <c r="G1" s="29"/>
      <c r="H1" s="29"/>
      <c r="I1" s="29"/>
      <c r="J1" s="29"/>
      <c r="Q1" s="1"/>
      <c r="R1" s="1"/>
      <c r="S1" s="1"/>
      <c r="T1" s="1"/>
      <c r="U1" s="1"/>
      <c r="V1" s="1"/>
      <c r="W1" s="1"/>
      <c r="X1" s="1"/>
    </row>
    <row r="2" spans="1:24" x14ac:dyDescent="0.15">
      <c r="A2" s="29"/>
      <c r="B2" s="29"/>
      <c r="C2" s="29"/>
      <c r="D2" s="29"/>
      <c r="E2" s="29"/>
      <c r="F2" s="29"/>
      <c r="G2" s="29"/>
      <c r="H2" s="29"/>
      <c r="I2" s="29"/>
      <c r="J2" s="29"/>
      <c r="Q2" s="1"/>
      <c r="R2" s="1"/>
      <c r="S2" s="1"/>
      <c r="T2" s="1"/>
      <c r="U2" s="1"/>
      <c r="V2" s="1"/>
      <c r="W2" s="1"/>
      <c r="X2" s="1"/>
    </row>
    <row r="3" spans="1:24" x14ac:dyDescent="0.15">
      <c r="A3" s="29"/>
      <c r="B3" s="29"/>
      <c r="C3" s="29"/>
      <c r="D3" s="29"/>
      <c r="E3" s="29"/>
      <c r="F3" s="29"/>
      <c r="G3" s="29"/>
      <c r="H3" s="29"/>
      <c r="I3" s="29"/>
      <c r="J3" s="29"/>
      <c r="Q3" s="1"/>
      <c r="R3" s="1"/>
      <c r="S3" s="1"/>
      <c r="T3" s="1"/>
      <c r="U3" s="1"/>
      <c r="V3" s="1"/>
      <c r="W3" s="1"/>
      <c r="X3" s="1"/>
    </row>
    <row r="4" spans="1:24" x14ac:dyDescent="0.15">
      <c r="A4" s="29"/>
      <c r="B4" s="29"/>
      <c r="C4" s="29"/>
      <c r="D4" s="29"/>
      <c r="E4" s="29"/>
      <c r="F4" s="29"/>
      <c r="G4" s="29"/>
      <c r="H4" s="29"/>
      <c r="I4" s="29"/>
      <c r="J4" s="29"/>
      <c r="Q4" s="1"/>
      <c r="R4" s="1"/>
      <c r="S4" s="1"/>
      <c r="T4" s="1"/>
      <c r="U4" s="1"/>
      <c r="V4" s="1"/>
      <c r="W4" s="1"/>
      <c r="X4" s="1"/>
    </row>
    <row r="5" spans="1:24" x14ac:dyDescent="0.15">
      <c r="A5" s="29"/>
      <c r="B5" s="29"/>
      <c r="C5" s="29"/>
      <c r="D5" s="29"/>
      <c r="E5" s="29"/>
      <c r="F5" s="29"/>
      <c r="G5" s="29"/>
      <c r="H5" s="29"/>
      <c r="I5" s="29"/>
      <c r="J5" s="29"/>
      <c r="Q5" s="1"/>
      <c r="R5" s="1"/>
      <c r="S5" s="1"/>
      <c r="T5" s="1"/>
      <c r="U5" s="1"/>
      <c r="V5" s="1"/>
      <c r="W5" s="1"/>
      <c r="X5" s="1"/>
    </row>
    <row r="6" spans="1:24" x14ac:dyDescent="0.15">
      <c r="A6" s="29"/>
      <c r="B6" s="29"/>
      <c r="C6" s="29"/>
      <c r="D6" s="29"/>
      <c r="E6" s="29"/>
      <c r="F6" s="29"/>
      <c r="G6" s="29"/>
      <c r="H6" s="29"/>
      <c r="I6" s="29"/>
      <c r="J6" s="29"/>
      <c r="Q6" s="1"/>
      <c r="R6" s="1"/>
      <c r="S6" s="1"/>
      <c r="T6" s="1"/>
      <c r="U6" s="1"/>
      <c r="V6" s="1"/>
      <c r="W6" s="1"/>
      <c r="X6" s="1"/>
    </row>
    <row r="7" spans="1:24" x14ac:dyDescent="0.15">
      <c r="A7" s="29"/>
      <c r="B7" s="29"/>
      <c r="C7" s="29"/>
      <c r="D7" s="29"/>
      <c r="E7" s="29"/>
      <c r="F7" s="29"/>
      <c r="G7" s="29"/>
      <c r="H7" s="29"/>
      <c r="I7" s="29"/>
      <c r="J7" s="29"/>
      <c r="Q7" s="1"/>
      <c r="R7" s="1"/>
      <c r="S7" s="1"/>
      <c r="T7" s="1"/>
      <c r="U7" s="1"/>
      <c r="V7" s="1"/>
      <c r="W7" s="1"/>
      <c r="X7" s="1"/>
    </row>
    <row r="8" spans="1:24" x14ac:dyDescent="0.15">
      <c r="A8" s="29"/>
      <c r="B8" s="29"/>
      <c r="C8" s="29"/>
      <c r="D8" s="29"/>
      <c r="E8" s="29"/>
      <c r="F8" s="29"/>
      <c r="G8" s="29"/>
      <c r="H8" s="29"/>
      <c r="I8" s="29"/>
      <c r="J8" s="29"/>
      <c r="Q8" s="1"/>
      <c r="R8" s="3"/>
      <c r="S8" s="1"/>
      <c r="T8" s="1"/>
      <c r="U8" s="1"/>
      <c r="V8" s="1"/>
      <c r="W8" s="1"/>
      <c r="X8" s="1"/>
    </row>
    <row r="9" spans="1:24" x14ac:dyDescent="0.15">
      <c r="A9" s="29"/>
      <c r="B9" s="29"/>
      <c r="C9" s="29"/>
      <c r="D9" s="29"/>
      <c r="E9" s="29"/>
      <c r="F9" s="29"/>
      <c r="G9" s="29"/>
      <c r="H9" s="29"/>
      <c r="I9" s="29"/>
      <c r="J9" s="29"/>
      <c r="S9" s="1"/>
      <c r="T9" s="1"/>
      <c r="U9" s="1"/>
      <c r="V9" s="1"/>
      <c r="W9" s="1"/>
      <c r="X9" s="1"/>
    </row>
    <row r="10" spans="1:24" x14ac:dyDescent="0.15">
      <c r="A10" s="29"/>
      <c r="B10" s="29"/>
      <c r="C10" s="29"/>
      <c r="D10" s="29"/>
      <c r="E10" s="29"/>
      <c r="F10" s="29"/>
      <c r="G10" s="29"/>
      <c r="H10" s="29"/>
      <c r="I10" s="29"/>
      <c r="J10" s="29"/>
      <c r="S10" s="1"/>
      <c r="T10" s="1"/>
      <c r="U10" s="1"/>
      <c r="V10" s="1"/>
      <c r="W10" s="1"/>
      <c r="X10" s="1"/>
    </row>
    <row r="11" spans="1:24" x14ac:dyDescent="0.15">
      <c r="A11" s="29"/>
      <c r="B11" s="29"/>
      <c r="C11" s="29"/>
      <c r="D11" s="29"/>
      <c r="E11" s="29"/>
      <c r="F11" s="29"/>
      <c r="G11" s="29"/>
      <c r="H11" s="29"/>
      <c r="I11" s="29"/>
      <c r="J11" s="29"/>
      <c r="S11" s="1"/>
      <c r="T11" s="1"/>
      <c r="U11" s="1"/>
      <c r="V11" s="1"/>
      <c r="W11" s="1"/>
      <c r="X11" s="1"/>
    </row>
    <row r="12" spans="1:24" x14ac:dyDescent="0.15">
      <c r="A12" s="29"/>
      <c r="B12" s="29"/>
      <c r="C12" s="29"/>
      <c r="D12" s="29"/>
      <c r="E12" s="29"/>
      <c r="F12" s="29"/>
      <c r="G12" s="29"/>
      <c r="H12" s="29"/>
      <c r="I12" s="29"/>
      <c r="J12" s="29"/>
      <c r="M12" s="2" t="s">
        <v>0</v>
      </c>
      <c r="N12" s="1"/>
      <c r="O12" s="1"/>
      <c r="P12" s="1"/>
      <c r="S12" s="1"/>
      <c r="T12" s="1"/>
      <c r="U12" s="1"/>
      <c r="V12" s="1"/>
      <c r="W12" s="1"/>
      <c r="X12" s="1"/>
    </row>
    <row r="13" spans="1:24" x14ac:dyDescent="0.15">
      <c r="A13" s="29"/>
      <c r="B13" s="29"/>
      <c r="C13" s="29"/>
      <c r="D13" s="29"/>
      <c r="E13" s="29"/>
      <c r="F13" s="29"/>
      <c r="G13" s="29"/>
      <c r="H13" s="29"/>
      <c r="I13" s="29"/>
      <c r="J13" s="29"/>
      <c r="N13" s="3" t="s">
        <v>1</v>
      </c>
      <c r="O13" s="1"/>
      <c r="P13" s="1"/>
      <c r="S13" s="1"/>
      <c r="T13" s="1"/>
      <c r="U13" s="1"/>
      <c r="V13" s="1"/>
      <c r="W13" s="1"/>
      <c r="X13" s="1"/>
    </row>
    <row r="14" spans="1:24" x14ac:dyDescent="0.15">
      <c r="A14" s="29"/>
      <c r="B14" s="29"/>
      <c r="C14" s="29"/>
      <c r="D14" s="29"/>
      <c r="E14" s="29"/>
      <c r="F14" s="29"/>
      <c r="G14" s="29"/>
      <c r="H14" s="29"/>
      <c r="I14" s="29"/>
      <c r="J14" s="29"/>
      <c r="N14" s="3" t="s">
        <v>2</v>
      </c>
    </row>
    <row r="15" spans="1:24" x14ac:dyDescent="0.15">
      <c r="A15" s="29"/>
      <c r="B15" s="29"/>
      <c r="C15" s="29"/>
      <c r="D15" s="29"/>
      <c r="E15" s="29"/>
      <c r="F15" s="29"/>
      <c r="G15" s="29"/>
      <c r="H15" s="29"/>
      <c r="I15" s="29"/>
      <c r="J15" s="29"/>
      <c r="N15" s="3" t="s">
        <v>3</v>
      </c>
    </row>
    <row r="16" spans="1:24" x14ac:dyDescent="0.15">
      <c r="A16" s="29"/>
      <c r="B16" s="29"/>
      <c r="C16" s="29"/>
      <c r="D16" s="29"/>
      <c r="E16" s="29"/>
      <c r="F16" s="29"/>
      <c r="G16" s="29"/>
      <c r="H16" s="29"/>
      <c r="I16" s="29"/>
      <c r="J16" s="29"/>
      <c r="N16" s="3" t="s">
        <v>4</v>
      </c>
      <c r="S16" s="1"/>
      <c r="T16" s="1"/>
      <c r="U16" s="1"/>
      <c r="V16" s="1"/>
      <c r="W16" s="4" t="s">
        <v>5</v>
      </c>
      <c r="X16" s="1"/>
    </row>
    <row r="17" spans="1:24" x14ac:dyDescent="0.15">
      <c r="A17" s="29"/>
      <c r="B17" s="29"/>
      <c r="C17" s="29"/>
      <c r="D17" s="29"/>
      <c r="E17" s="29"/>
      <c r="F17" s="29"/>
      <c r="G17" s="29"/>
      <c r="H17" s="29"/>
      <c r="I17" s="29"/>
      <c r="J17" s="29"/>
      <c r="N17" s="3"/>
      <c r="Q17" s="8" t="s">
        <v>7</v>
      </c>
      <c r="S17" s="1"/>
      <c r="U17" s="1"/>
      <c r="V17" s="3"/>
      <c r="W17" s="1"/>
      <c r="X17" s="1"/>
    </row>
    <row r="18" spans="1:24" x14ac:dyDescent="0.15">
      <c r="A18" s="29"/>
      <c r="B18" s="29"/>
      <c r="C18" s="29"/>
      <c r="D18" s="29"/>
      <c r="E18" s="29"/>
      <c r="F18" s="29"/>
      <c r="G18" s="29"/>
      <c r="H18" s="29"/>
      <c r="I18" s="29"/>
      <c r="J18" s="29"/>
      <c r="S18" s="1"/>
      <c r="U18" s="1"/>
      <c r="V18" s="9" t="s">
        <v>8</v>
      </c>
      <c r="W18" s="9" t="s">
        <v>9</v>
      </c>
      <c r="X18" s="9" t="s">
        <v>12</v>
      </c>
    </row>
    <row r="19" spans="1:24" x14ac:dyDescent="0.15">
      <c r="A19" s="29"/>
      <c r="B19" s="29"/>
      <c r="C19" s="29"/>
      <c r="D19" s="29"/>
      <c r="E19" s="29"/>
      <c r="F19" s="29"/>
      <c r="G19" s="29"/>
      <c r="H19" s="29"/>
      <c r="I19" s="29"/>
      <c r="J19" s="29"/>
      <c r="N19" s="1"/>
      <c r="Q19" s="2"/>
      <c r="R19" s="2"/>
      <c r="S19" s="3"/>
      <c r="U19" s="1"/>
      <c r="V19" s="1"/>
      <c r="W19" s="3" t="s">
        <v>16</v>
      </c>
      <c r="X19" s="3"/>
    </row>
    <row r="20" spans="1:24" x14ac:dyDescent="0.15">
      <c r="A20" s="29"/>
      <c r="B20" s="29"/>
      <c r="C20" s="29"/>
      <c r="D20" s="29"/>
      <c r="E20" s="29"/>
      <c r="F20" s="29"/>
      <c r="G20" s="29"/>
      <c r="H20" s="29"/>
      <c r="I20" s="29"/>
      <c r="J20" s="29"/>
      <c r="M20" s="5" t="s">
        <v>6</v>
      </c>
      <c r="N20" s="6"/>
      <c r="O20" s="7"/>
      <c r="P20" s="7"/>
      <c r="Q20" s="2"/>
      <c r="R20" s="2"/>
      <c r="S20" s="3"/>
      <c r="U20" s="1"/>
      <c r="V20" s="1"/>
      <c r="W20" s="3" t="s">
        <v>20</v>
      </c>
      <c r="X20" s="3"/>
    </row>
    <row r="21" spans="1:24" x14ac:dyDescent="0.15">
      <c r="A21" s="29"/>
      <c r="B21" s="29"/>
      <c r="C21" s="29"/>
      <c r="D21" s="29"/>
      <c r="E21" s="29"/>
      <c r="F21" s="29"/>
      <c r="G21" s="29"/>
      <c r="H21" s="29"/>
      <c r="I21" s="29"/>
      <c r="J21" s="29"/>
      <c r="M21" s="9" t="s">
        <v>8</v>
      </c>
      <c r="N21" s="9" t="s">
        <v>9</v>
      </c>
      <c r="O21" s="9" t="s">
        <v>10</v>
      </c>
      <c r="P21" s="9" t="s">
        <v>11</v>
      </c>
      <c r="Q21" s="2"/>
      <c r="R21" s="2"/>
      <c r="S21" s="3"/>
      <c r="U21" s="1"/>
      <c r="V21" s="3"/>
      <c r="W21" s="3" t="s">
        <v>24</v>
      </c>
      <c r="X21" s="3"/>
    </row>
    <row r="22" spans="1:24" x14ac:dyDescent="0.15">
      <c r="A22" s="29"/>
      <c r="B22" s="29"/>
      <c r="C22" s="29"/>
      <c r="D22" s="29"/>
      <c r="E22" s="29"/>
      <c r="F22" s="29"/>
      <c r="G22" s="29"/>
      <c r="H22" s="29"/>
      <c r="I22" s="29"/>
      <c r="J22" s="29"/>
      <c r="M22" s="9" t="s">
        <v>13</v>
      </c>
      <c r="N22" s="9" t="s">
        <v>14</v>
      </c>
      <c r="O22" s="9">
        <v>1.34</v>
      </c>
      <c r="P22" s="9" t="s">
        <v>15</v>
      </c>
      <c r="U22" s="1"/>
      <c r="V22" s="3"/>
      <c r="W22" s="3" t="s">
        <v>28</v>
      </c>
      <c r="X22" s="3"/>
    </row>
    <row r="23" spans="1:24" x14ac:dyDescent="0.15">
      <c r="A23" s="29"/>
      <c r="B23" s="29"/>
      <c r="C23" s="29"/>
      <c r="D23" s="29"/>
      <c r="E23" s="29"/>
      <c r="F23" s="29"/>
      <c r="G23" s="29"/>
      <c r="H23" s="29"/>
      <c r="I23" s="29"/>
      <c r="J23" s="29"/>
      <c r="M23" s="9" t="s">
        <v>17</v>
      </c>
      <c r="N23" s="9" t="s">
        <v>18</v>
      </c>
      <c r="O23" s="9">
        <v>1.03</v>
      </c>
      <c r="P23" s="9" t="s">
        <v>19</v>
      </c>
      <c r="Q23" s="2"/>
      <c r="R23" s="2"/>
      <c r="S23" s="3"/>
      <c r="U23" s="1"/>
      <c r="V23" s="3"/>
      <c r="W23" s="3" t="s">
        <v>31</v>
      </c>
      <c r="X23" s="3"/>
    </row>
    <row r="24" spans="1:24" x14ac:dyDescent="0.15">
      <c r="A24" s="29"/>
      <c r="B24" s="29"/>
      <c r="C24" s="29"/>
      <c r="D24" s="29"/>
      <c r="E24" s="29"/>
      <c r="F24" s="29"/>
      <c r="G24" s="29"/>
      <c r="H24" s="29"/>
      <c r="I24" s="29"/>
      <c r="J24" s="29"/>
      <c r="M24" s="9" t="s">
        <v>21</v>
      </c>
      <c r="N24" s="9" t="s">
        <v>22</v>
      </c>
      <c r="O24" s="9"/>
      <c r="P24" s="9" t="s">
        <v>23</v>
      </c>
      <c r="Q24" s="2"/>
      <c r="R24" s="2"/>
      <c r="S24" s="3"/>
      <c r="U24" s="1"/>
      <c r="V24" s="1"/>
      <c r="W24" s="3" t="s">
        <v>34</v>
      </c>
      <c r="X24" s="3"/>
    </row>
    <row r="25" spans="1:24" x14ac:dyDescent="0.15">
      <c r="A25" s="29"/>
      <c r="B25" s="29"/>
      <c r="C25" s="29"/>
      <c r="D25" s="29"/>
      <c r="E25" s="29"/>
      <c r="F25" s="29"/>
      <c r="G25" s="29"/>
      <c r="H25" s="29"/>
      <c r="I25" s="29"/>
      <c r="J25" s="29"/>
      <c r="M25" s="9" t="s">
        <v>25</v>
      </c>
      <c r="N25" s="9" t="s">
        <v>26</v>
      </c>
      <c r="O25" s="9">
        <v>1.75</v>
      </c>
      <c r="P25" s="9" t="s">
        <v>27</v>
      </c>
      <c r="U25" s="1"/>
      <c r="V25" s="1"/>
      <c r="W25" s="3" t="s">
        <v>37</v>
      </c>
      <c r="X25" s="3"/>
    </row>
    <row r="26" spans="1:24" x14ac:dyDescent="0.15">
      <c r="A26" s="29"/>
      <c r="B26" s="29"/>
      <c r="C26" s="29"/>
      <c r="D26" s="29"/>
      <c r="E26" s="29"/>
      <c r="F26" s="29"/>
      <c r="G26" s="29"/>
      <c r="H26" s="29"/>
      <c r="I26" s="29"/>
      <c r="J26" s="29"/>
      <c r="M26" s="9" t="s">
        <v>29</v>
      </c>
      <c r="N26" s="9" t="s">
        <v>30</v>
      </c>
      <c r="O26" s="9">
        <v>1.93</v>
      </c>
      <c r="P26" s="9">
        <v>500</v>
      </c>
      <c r="Q26" s="3"/>
      <c r="R26" s="3"/>
      <c r="S26" s="3"/>
      <c r="U26" s="1"/>
      <c r="V26" s="1"/>
      <c r="W26" s="3" t="s">
        <v>40</v>
      </c>
    </row>
    <row r="27" spans="1:24" x14ac:dyDescent="0.15">
      <c r="A27" s="29"/>
      <c r="B27" s="29"/>
      <c r="C27" s="29"/>
      <c r="D27" s="29"/>
      <c r="E27" s="29"/>
      <c r="F27" s="29"/>
      <c r="G27" s="29"/>
      <c r="H27" s="29"/>
      <c r="I27" s="29"/>
      <c r="J27" s="29"/>
      <c r="M27" s="9" t="s">
        <v>32</v>
      </c>
      <c r="N27" s="9" t="s">
        <v>33</v>
      </c>
      <c r="O27" s="9">
        <v>2.84</v>
      </c>
      <c r="P27" s="9">
        <v>100</v>
      </c>
      <c r="U27" s="1"/>
      <c r="V27" s="3"/>
      <c r="W27" s="3" t="s">
        <v>43</v>
      </c>
      <c r="X27" s="3"/>
    </row>
    <row r="28" spans="1:24" x14ac:dyDescent="0.15">
      <c r="A28" s="29"/>
      <c r="B28" s="29"/>
      <c r="C28" s="29"/>
      <c r="D28" s="29"/>
      <c r="E28" s="29"/>
      <c r="F28" s="29"/>
      <c r="G28" s="29"/>
      <c r="H28" s="29"/>
      <c r="I28" s="29"/>
      <c r="J28" s="29"/>
      <c r="M28" s="9" t="s">
        <v>35</v>
      </c>
      <c r="N28" s="9" t="s">
        <v>36</v>
      </c>
      <c r="O28" s="9">
        <v>2.84</v>
      </c>
      <c r="P28" s="9">
        <v>357</v>
      </c>
      <c r="U28" s="1"/>
      <c r="V28" s="1"/>
      <c r="W28" s="3" t="s">
        <v>46</v>
      </c>
      <c r="X28" s="3"/>
    </row>
    <row r="29" spans="1:24" x14ac:dyDescent="0.15">
      <c r="A29" s="29"/>
      <c r="B29" s="29"/>
      <c r="C29" s="29"/>
      <c r="D29" s="29"/>
      <c r="E29" s="29"/>
      <c r="F29" s="29"/>
      <c r="G29" s="29"/>
      <c r="H29" s="29"/>
      <c r="I29" s="29"/>
      <c r="J29" s="29"/>
      <c r="M29" s="9" t="s">
        <v>38</v>
      </c>
      <c r="N29" s="9" t="s">
        <v>39</v>
      </c>
      <c r="O29" s="9">
        <v>2.4</v>
      </c>
      <c r="P29" s="9">
        <v>204</v>
      </c>
      <c r="U29" s="1"/>
      <c r="V29" s="1"/>
      <c r="W29" s="3" t="s">
        <v>49</v>
      </c>
      <c r="X29" s="3"/>
    </row>
    <row r="30" spans="1:24" x14ac:dyDescent="0.15">
      <c r="A30" s="29"/>
      <c r="B30" s="29"/>
      <c r="C30" s="29"/>
      <c r="D30" s="29"/>
      <c r="E30" s="29"/>
      <c r="F30" s="29"/>
      <c r="G30" s="29"/>
      <c r="H30" s="29"/>
      <c r="I30" s="29"/>
      <c r="J30" s="29"/>
      <c r="M30" s="9" t="s">
        <v>41</v>
      </c>
      <c r="N30" s="9" t="s">
        <v>42</v>
      </c>
      <c r="O30" s="6"/>
      <c r="P30" s="9">
        <v>124</v>
      </c>
      <c r="U30" s="1"/>
      <c r="V30" s="1"/>
      <c r="W30" s="3" t="s">
        <v>52</v>
      </c>
      <c r="X30" s="1"/>
    </row>
    <row r="31" spans="1:24" x14ac:dyDescent="0.15">
      <c r="A31" s="29"/>
      <c r="B31" s="29"/>
      <c r="C31" s="29"/>
      <c r="D31" s="29"/>
      <c r="E31" s="29"/>
      <c r="F31" s="29"/>
      <c r="G31" s="29"/>
      <c r="H31" s="29"/>
      <c r="I31" s="29"/>
      <c r="J31" s="29"/>
      <c r="M31" s="9" t="s">
        <v>44</v>
      </c>
      <c r="N31" s="9" t="s">
        <v>45</v>
      </c>
      <c r="O31" s="6"/>
      <c r="P31" s="9">
        <v>76</v>
      </c>
      <c r="U31" s="1"/>
      <c r="V31" s="1"/>
      <c r="W31" s="3" t="s">
        <v>55</v>
      </c>
      <c r="X31" s="1"/>
    </row>
    <row r="32" spans="1:24" x14ac:dyDescent="0.15">
      <c r="A32" s="29"/>
      <c r="B32" s="29"/>
      <c r="C32" s="29"/>
      <c r="D32" s="29"/>
      <c r="E32" s="29"/>
      <c r="F32" s="29"/>
      <c r="G32" s="29"/>
      <c r="H32" s="29"/>
      <c r="I32" s="29"/>
      <c r="J32" s="29"/>
      <c r="M32" s="9" t="s">
        <v>47</v>
      </c>
      <c r="N32" s="9" t="s">
        <v>48</v>
      </c>
      <c r="O32" s="6"/>
      <c r="P32" s="9">
        <v>76</v>
      </c>
      <c r="U32" s="1"/>
      <c r="V32" s="1"/>
      <c r="W32" s="3" t="s">
        <v>56</v>
      </c>
      <c r="X32" s="3"/>
    </row>
    <row r="33" spans="1:24" x14ac:dyDescent="0.15">
      <c r="A33" s="29"/>
      <c r="B33" s="29"/>
      <c r="C33" s="29"/>
      <c r="D33" s="29"/>
      <c r="E33" s="29"/>
      <c r="F33" s="29"/>
      <c r="G33" s="29"/>
      <c r="H33" s="29"/>
      <c r="I33" s="29"/>
      <c r="J33" s="29"/>
      <c r="M33" s="9" t="s">
        <v>50</v>
      </c>
      <c r="N33" s="9" t="s">
        <v>51</v>
      </c>
      <c r="O33" s="6"/>
      <c r="P33" s="9">
        <v>99</v>
      </c>
      <c r="Q33" s="4" t="s">
        <v>60</v>
      </c>
      <c r="U33" s="1"/>
      <c r="V33" s="1"/>
      <c r="W33" s="3" t="s">
        <v>61</v>
      </c>
      <c r="X33" s="3"/>
    </row>
    <row r="34" spans="1:24" x14ac:dyDescent="0.15">
      <c r="A34" s="29"/>
      <c r="B34" s="29"/>
      <c r="C34" s="29"/>
      <c r="D34" s="29"/>
      <c r="E34" s="29"/>
      <c r="F34" s="29"/>
      <c r="G34" s="29"/>
      <c r="H34" s="29"/>
      <c r="I34" s="29"/>
      <c r="J34" s="29"/>
      <c r="M34" s="9" t="s">
        <v>53</v>
      </c>
      <c r="N34" s="9" t="s">
        <v>54</v>
      </c>
      <c r="O34" s="9"/>
      <c r="P34" s="9">
        <v>64</v>
      </c>
      <c r="U34" s="1"/>
      <c r="V34" s="1"/>
      <c r="W34" s="3" t="s">
        <v>64</v>
      </c>
      <c r="X34" s="3"/>
    </row>
    <row r="35" spans="1:24" x14ac:dyDescent="0.15">
      <c r="A35" s="29"/>
      <c r="B35" s="29"/>
      <c r="C35" s="29"/>
      <c r="D35" s="29"/>
      <c r="E35" s="29"/>
      <c r="F35" s="29"/>
      <c r="G35" s="29"/>
      <c r="H35" s="29"/>
      <c r="I35" s="29"/>
      <c r="J35" s="29"/>
      <c r="M35" s="3"/>
      <c r="N35" s="3"/>
      <c r="O35" s="3"/>
      <c r="P35" s="1"/>
      <c r="U35" s="1"/>
      <c r="V35" s="1"/>
      <c r="W35" s="3" t="s">
        <v>67</v>
      </c>
      <c r="X35" s="3"/>
    </row>
    <row r="36" spans="1:24" x14ac:dyDescent="0.15">
      <c r="A36" s="29"/>
      <c r="B36" s="29"/>
      <c r="C36" s="29"/>
      <c r="D36" s="29"/>
      <c r="E36" s="29"/>
      <c r="F36" s="29"/>
      <c r="G36" s="29"/>
      <c r="H36" s="29"/>
      <c r="I36" s="29"/>
      <c r="J36" s="29"/>
      <c r="M36" s="10" t="s">
        <v>57</v>
      </c>
      <c r="N36" s="9" t="s">
        <v>58</v>
      </c>
      <c r="O36" s="9" t="s">
        <v>59</v>
      </c>
      <c r="U36" s="1"/>
      <c r="V36" s="1"/>
      <c r="W36" s="1"/>
      <c r="X36" s="3"/>
    </row>
    <row r="37" spans="1:24" x14ac:dyDescent="0.15">
      <c r="M37" s="9" t="s">
        <v>62</v>
      </c>
      <c r="N37" s="9" t="s">
        <v>63</v>
      </c>
      <c r="O37" s="9">
        <v>9.2100000000000009</v>
      </c>
      <c r="P37" s="1"/>
      <c r="U37" s="1"/>
      <c r="V37" s="1"/>
      <c r="W37" s="1"/>
      <c r="X37" s="1"/>
    </row>
    <row r="38" spans="1:24" x14ac:dyDescent="0.15">
      <c r="M38" s="9" t="s">
        <v>65</v>
      </c>
      <c r="N38" s="9" t="s">
        <v>66</v>
      </c>
      <c r="O38" s="9">
        <v>10.130000000000001</v>
      </c>
      <c r="P38" s="1"/>
      <c r="U38" s="1"/>
      <c r="V38" s="1"/>
      <c r="W38" s="1"/>
      <c r="X38" s="1"/>
    </row>
    <row r="39" spans="1:24" x14ac:dyDescent="0.15">
      <c r="M39" s="9" t="s">
        <v>68</v>
      </c>
      <c r="N39" s="9" t="s">
        <v>56</v>
      </c>
      <c r="O39" s="9">
        <v>6.52</v>
      </c>
      <c r="P39" s="1"/>
      <c r="U39" s="1"/>
      <c r="V39" s="1"/>
      <c r="W39" s="1"/>
      <c r="X39" s="1"/>
    </row>
    <row r="40" spans="1:24" x14ac:dyDescent="0.15">
      <c r="M40" s="9" t="s">
        <v>69</v>
      </c>
      <c r="N40" s="9" t="s">
        <v>70</v>
      </c>
      <c r="O40" s="9">
        <v>5.55</v>
      </c>
      <c r="P40" s="3"/>
      <c r="U40" s="1"/>
      <c r="V40" s="1"/>
      <c r="W40" s="1"/>
      <c r="X40" s="1"/>
    </row>
    <row r="41" spans="1:24" x14ac:dyDescent="0.15">
      <c r="M41" s="9" t="s">
        <v>71</v>
      </c>
      <c r="N41" s="9" t="s">
        <v>46</v>
      </c>
      <c r="O41" s="9">
        <v>9.61</v>
      </c>
      <c r="P41" s="3"/>
      <c r="U41" s="1"/>
      <c r="V41" s="1"/>
      <c r="W41" s="1"/>
      <c r="X41" s="1"/>
    </row>
    <row r="42" spans="1:24" x14ac:dyDescent="0.15">
      <c r="M42" s="9" t="s">
        <v>72</v>
      </c>
      <c r="N42" s="9" t="s">
        <v>73</v>
      </c>
      <c r="O42" s="9">
        <v>2.87</v>
      </c>
      <c r="P42" s="1"/>
      <c r="U42" s="1"/>
      <c r="V42" s="1"/>
      <c r="W42" s="1"/>
      <c r="X42" s="1"/>
    </row>
    <row r="43" spans="1:24" x14ac:dyDescent="0.15">
      <c r="M43" s="9" t="s">
        <v>74</v>
      </c>
      <c r="N43" s="9" t="s">
        <v>75</v>
      </c>
      <c r="O43" s="9">
        <v>3.24</v>
      </c>
      <c r="P43" s="1"/>
      <c r="T43" s="1"/>
      <c r="U43" s="1"/>
      <c r="V43" s="1"/>
      <c r="W43" s="1"/>
      <c r="X43" s="1"/>
    </row>
    <row r="44" spans="1:24" x14ac:dyDescent="0.15">
      <c r="M44" s="9" t="s">
        <v>76</v>
      </c>
      <c r="N44" s="9" t="s">
        <v>77</v>
      </c>
      <c r="O44" s="9">
        <v>10.7</v>
      </c>
      <c r="P44" s="3"/>
      <c r="T44" s="1"/>
      <c r="U44" s="1"/>
      <c r="V44" s="1"/>
      <c r="W44" s="1"/>
      <c r="X44" s="1"/>
    </row>
    <row r="45" spans="1:24" x14ac:dyDescent="0.15">
      <c r="M45" s="9" t="s">
        <v>78</v>
      </c>
      <c r="N45" s="9" t="s">
        <v>79</v>
      </c>
      <c r="O45" s="9">
        <v>10.27</v>
      </c>
      <c r="P45" s="1"/>
      <c r="T45" s="1"/>
      <c r="U45" s="1"/>
      <c r="V45" s="1"/>
      <c r="W45" s="1"/>
      <c r="X45" s="1"/>
    </row>
    <row r="46" spans="1:24" x14ac:dyDescent="0.15">
      <c r="M46" s="9" t="s">
        <v>80</v>
      </c>
      <c r="N46" s="9" t="s">
        <v>81</v>
      </c>
      <c r="O46" s="9">
        <v>5.89</v>
      </c>
      <c r="P46" s="1"/>
      <c r="Q46" s="3"/>
      <c r="R46" s="3"/>
      <c r="S46" s="1"/>
      <c r="T46" s="1"/>
      <c r="U46" s="1"/>
      <c r="V46" s="1"/>
      <c r="W46" s="1"/>
      <c r="X46" s="3"/>
    </row>
    <row r="47" spans="1:24" x14ac:dyDescent="0.15">
      <c r="M47" s="9" t="s">
        <v>82</v>
      </c>
      <c r="N47" s="9" t="s">
        <v>83</v>
      </c>
      <c r="O47" s="9">
        <v>10.02</v>
      </c>
      <c r="P47" s="3"/>
      <c r="Q47" s="3"/>
      <c r="R47" s="3"/>
      <c r="S47" s="1"/>
      <c r="T47" s="1"/>
      <c r="U47" s="1"/>
      <c r="V47" s="1"/>
      <c r="W47" s="1"/>
      <c r="X47" s="3"/>
    </row>
    <row r="48" spans="1:24" x14ac:dyDescent="0.15">
      <c r="M48" s="9" t="s">
        <v>84</v>
      </c>
      <c r="N48" s="9" t="s">
        <v>85</v>
      </c>
      <c r="O48" s="9">
        <v>2.95</v>
      </c>
      <c r="P48" s="1"/>
      <c r="Q48" s="3"/>
      <c r="R48" s="3"/>
      <c r="S48" s="1"/>
      <c r="T48" s="1"/>
      <c r="U48" s="1"/>
      <c r="V48" s="1"/>
      <c r="W48" s="3"/>
      <c r="X48" s="1"/>
    </row>
    <row r="49" spans="13:24" x14ac:dyDescent="0.15">
      <c r="M49" s="9" t="s">
        <v>86</v>
      </c>
      <c r="N49" s="9" t="s">
        <v>87</v>
      </c>
      <c r="O49" s="9">
        <v>14.44</v>
      </c>
      <c r="P49" s="1"/>
      <c r="Q49" s="3"/>
      <c r="R49" s="1"/>
      <c r="S49" s="1"/>
      <c r="T49" s="1"/>
      <c r="U49" s="1"/>
      <c r="V49" s="1"/>
      <c r="W49" s="1"/>
      <c r="X49" s="1"/>
    </row>
    <row r="50" spans="13:24" x14ac:dyDescent="0.15">
      <c r="M50" s="9" t="s">
        <v>88</v>
      </c>
      <c r="N50" s="9" t="s">
        <v>89</v>
      </c>
      <c r="O50" s="9">
        <v>3.77</v>
      </c>
      <c r="P50" s="3"/>
      <c r="Q50" s="1"/>
      <c r="R50" s="1"/>
      <c r="S50" s="1"/>
      <c r="T50" s="1"/>
      <c r="U50" s="1"/>
      <c r="V50" s="1"/>
      <c r="W50" s="1"/>
      <c r="X50" s="1"/>
    </row>
    <row r="51" spans="13:24" x14ac:dyDescent="0.15">
      <c r="M51" s="9" t="s">
        <v>90</v>
      </c>
      <c r="N51" s="9" t="s">
        <v>91</v>
      </c>
      <c r="O51" s="9">
        <v>9.1999999999999993</v>
      </c>
      <c r="P51" s="3"/>
      <c r="Q51" s="1"/>
      <c r="R51" s="1"/>
      <c r="S51" s="1"/>
      <c r="T51" s="1"/>
      <c r="U51" s="1"/>
      <c r="V51" s="1"/>
      <c r="W51" s="1"/>
      <c r="X51" s="1"/>
    </row>
    <row r="52" spans="13:24" x14ac:dyDescent="0.15">
      <c r="M52" s="9" t="s">
        <v>92</v>
      </c>
      <c r="N52" s="9" t="s">
        <v>93</v>
      </c>
      <c r="O52" s="9">
        <v>10.4</v>
      </c>
      <c r="P52" s="3"/>
      <c r="Q52" s="1"/>
      <c r="R52" s="1"/>
      <c r="S52" s="1"/>
      <c r="T52" s="1"/>
      <c r="U52" s="1"/>
      <c r="V52" s="1"/>
      <c r="W52" s="1"/>
      <c r="X52" s="1"/>
    </row>
    <row r="53" spans="13:24" x14ac:dyDescent="0.15">
      <c r="M53" s="9" t="s">
        <v>94</v>
      </c>
      <c r="N53" s="9" t="s">
        <v>95</v>
      </c>
      <c r="O53" s="9">
        <v>2.99</v>
      </c>
      <c r="P53" s="3"/>
      <c r="Q53" s="1"/>
      <c r="R53" s="1"/>
      <c r="S53" s="1"/>
      <c r="T53" s="1"/>
      <c r="U53" s="1"/>
      <c r="V53" s="1"/>
      <c r="W53" s="1"/>
      <c r="X53" s="1"/>
    </row>
    <row r="54" spans="13:24" x14ac:dyDescent="0.15">
      <c r="M54" s="9" t="s">
        <v>96</v>
      </c>
      <c r="N54" s="9" t="s">
        <v>97</v>
      </c>
      <c r="O54" s="9">
        <v>2.2200000000000002</v>
      </c>
      <c r="P54" s="3"/>
      <c r="Q54" s="1"/>
      <c r="R54" s="1"/>
      <c r="S54" s="1"/>
      <c r="T54" s="1"/>
      <c r="U54" s="1"/>
      <c r="V54" s="1"/>
      <c r="W54" s="1"/>
      <c r="X54" s="1"/>
    </row>
    <row r="55" spans="13:24" x14ac:dyDescent="0.15">
      <c r="M55" s="9" t="s">
        <v>98</v>
      </c>
      <c r="N55" s="9" t="s">
        <v>99</v>
      </c>
      <c r="O55" s="9">
        <v>6.96</v>
      </c>
      <c r="P55" s="1"/>
      <c r="Q55" s="1"/>
      <c r="R55" s="1"/>
      <c r="S55" s="1"/>
      <c r="T55" s="1"/>
      <c r="U55" s="1"/>
      <c r="V55" s="1"/>
      <c r="W55" s="1"/>
      <c r="X55" s="1"/>
    </row>
    <row r="56" spans="13:24" x14ac:dyDescent="0.15">
      <c r="M56" s="9" t="s">
        <v>100</v>
      </c>
      <c r="N56" s="9" t="s">
        <v>28</v>
      </c>
      <c r="O56" s="9">
        <v>5.79</v>
      </c>
      <c r="P56" s="1"/>
      <c r="Q56" s="1"/>
      <c r="R56" s="1"/>
      <c r="S56" s="1"/>
      <c r="T56" s="1"/>
      <c r="U56" s="1"/>
      <c r="V56" s="1"/>
      <c r="W56" s="1"/>
      <c r="X56" s="1"/>
    </row>
    <row r="57" spans="13:24" x14ac:dyDescent="0.15">
      <c r="M57" s="9" t="s">
        <v>101</v>
      </c>
      <c r="N57" s="9" t="s">
        <v>102</v>
      </c>
      <c r="O57" s="9">
        <v>8.06</v>
      </c>
      <c r="P57" s="1"/>
      <c r="Q57" s="1"/>
      <c r="R57" s="1"/>
      <c r="S57" s="1"/>
      <c r="T57" s="1"/>
      <c r="U57" s="1"/>
      <c r="V57" s="1"/>
      <c r="W57" s="1"/>
      <c r="X57" s="1"/>
    </row>
    <row r="58" spans="13:24" x14ac:dyDescent="0.15">
      <c r="Q58" s="1"/>
      <c r="R58" s="1"/>
      <c r="S58" s="1"/>
      <c r="T58" s="1"/>
      <c r="U58" s="1"/>
      <c r="V58" s="1"/>
      <c r="W58" s="1"/>
      <c r="X58" s="1"/>
    </row>
    <row r="91" spans="17:24" x14ac:dyDescent="0.15">
      <c r="Q91" s="1"/>
      <c r="R91" s="1"/>
      <c r="S91" s="1"/>
      <c r="T91" s="1"/>
      <c r="U91" s="1"/>
      <c r="V91" s="1"/>
      <c r="W91" s="1"/>
      <c r="X91" s="1"/>
    </row>
    <row r="92" spans="17:24" x14ac:dyDescent="0.15">
      <c r="Q92" s="1"/>
      <c r="R92" s="1"/>
      <c r="S92" s="1"/>
      <c r="T92" s="1"/>
      <c r="U92" s="1"/>
      <c r="V92" s="1"/>
      <c r="W92" s="1"/>
      <c r="X92" s="1"/>
    </row>
    <row r="93" spans="17:24" x14ac:dyDescent="0.15">
      <c r="Q93" s="1"/>
      <c r="R93" s="1"/>
      <c r="S93" s="1"/>
      <c r="T93" s="1"/>
      <c r="U93" s="1"/>
      <c r="V93" s="1"/>
      <c r="W93" s="1"/>
      <c r="X93" s="1"/>
    </row>
    <row r="94" spans="17:24" x14ac:dyDescent="0.15">
      <c r="Q94" s="1"/>
      <c r="R94" s="1"/>
      <c r="S94" s="1"/>
      <c r="T94" s="1"/>
      <c r="U94" s="1"/>
      <c r="V94" s="1"/>
      <c r="W94" s="1"/>
      <c r="X94" s="1"/>
    </row>
    <row r="95" spans="17:24" x14ac:dyDescent="0.15">
      <c r="Q95" s="1"/>
      <c r="R95" s="1"/>
      <c r="S95" s="1"/>
      <c r="T95" s="1"/>
      <c r="U95" s="1"/>
      <c r="V95" s="1"/>
      <c r="W95" s="1"/>
      <c r="X95" s="1"/>
    </row>
    <row r="96" spans="17:24" x14ac:dyDescent="0.15">
      <c r="Q96" s="1"/>
      <c r="R96" s="1"/>
      <c r="S96" s="1"/>
      <c r="T96" s="1"/>
      <c r="U96" s="1"/>
      <c r="V96" s="1"/>
      <c r="W96" s="1"/>
      <c r="X96" s="1"/>
    </row>
    <row r="97" spans="17:24" x14ac:dyDescent="0.15">
      <c r="Q97" s="1"/>
      <c r="R97" s="1"/>
      <c r="S97" s="1"/>
      <c r="T97" s="1"/>
      <c r="U97" s="1"/>
      <c r="V97" s="1"/>
      <c r="W97" s="1"/>
      <c r="X97" s="1"/>
    </row>
    <row r="98" spans="17:24" x14ac:dyDescent="0.15">
      <c r="Q98" s="1"/>
      <c r="R98" s="1"/>
      <c r="S98" s="1"/>
      <c r="T98" s="1"/>
      <c r="U98" s="1"/>
      <c r="V98" s="1"/>
      <c r="W98" s="1"/>
      <c r="X98" s="1"/>
    </row>
    <row r="99" spans="17:24" x14ac:dyDescent="0.15">
      <c r="Q99" s="1"/>
      <c r="R99" s="1"/>
      <c r="S99" s="1"/>
      <c r="T99" s="1"/>
      <c r="U99" s="1"/>
      <c r="V99" s="1"/>
      <c r="W99" s="1"/>
      <c r="X99" s="1"/>
    </row>
    <row r="100" spans="17:24" x14ac:dyDescent="0.15">
      <c r="Q100" s="1"/>
      <c r="R100" s="1"/>
      <c r="S100" s="1"/>
      <c r="T100" s="1"/>
      <c r="U100" s="1"/>
      <c r="V100" s="1"/>
      <c r="W100" s="1"/>
      <c r="X100" s="1"/>
    </row>
    <row r="101" spans="17:24" x14ac:dyDescent="0.15">
      <c r="Q101" s="1"/>
      <c r="R101" s="1"/>
      <c r="S101" s="1"/>
      <c r="T101" s="1"/>
      <c r="U101" s="1"/>
      <c r="V101" s="1"/>
      <c r="W101" s="1"/>
      <c r="X101" s="1"/>
    </row>
    <row r="102" spans="17:24" x14ac:dyDescent="0.15">
      <c r="Q102" s="1"/>
      <c r="R102" s="1"/>
      <c r="S102" s="1"/>
      <c r="T102" s="1"/>
      <c r="U102" s="1"/>
      <c r="V102" s="1"/>
      <c r="W102" s="1"/>
      <c r="X102" s="1"/>
    </row>
    <row r="103" spans="17:24" x14ac:dyDescent="0.15">
      <c r="Q103" s="1"/>
      <c r="R103" s="1"/>
      <c r="S103" s="1"/>
      <c r="T103" s="1"/>
      <c r="U103" s="1"/>
      <c r="V103" s="1"/>
      <c r="W103" s="1"/>
      <c r="X103" s="1"/>
    </row>
    <row r="104" spans="17:24" x14ac:dyDescent="0.15">
      <c r="Q104" s="1"/>
      <c r="R104" s="1"/>
      <c r="S104" s="1"/>
      <c r="T104" s="1"/>
      <c r="U104" s="1"/>
      <c r="V104" s="1"/>
      <c r="W104" s="1"/>
      <c r="X104" s="1"/>
    </row>
    <row r="105" spans="17:24" x14ac:dyDescent="0.15">
      <c r="Q105" s="1"/>
      <c r="R105" s="1"/>
      <c r="S105" s="1"/>
      <c r="T105" s="1"/>
      <c r="U105" s="1"/>
      <c r="V105" s="1"/>
      <c r="W105" s="1"/>
      <c r="X105" s="1"/>
    </row>
    <row r="106" spans="17:24" x14ac:dyDescent="0.15">
      <c r="Q106" s="1"/>
      <c r="R106" s="1"/>
      <c r="S106" s="1"/>
      <c r="T106" s="1"/>
      <c r="U106" s="1"/>
      <c r="V106" s="1"/>
      <c r="W106" s="1"/>
      <c r="X106" s="1"/>
    </row>
    <row r="107" spans="17:24" x14ac:dyDescent="0.15">
      <c r="Q107" s="1"/>
      <c r="R107" s="1"/>
      <c r="S107" s="1"/>
      <c r="T107" s="1"/>
      <c r="U107" s="1"/>
      <c r="V107" s="1"/>
      <c r="W107" s="1"/>
      <c r="X107" s="1"/>
    </row>
    <row r="108" spans="17:24" x14ac:dyDescent="0.15">
      <c r="Q108" s="1"/>
      <c r="R108" s="1"/>
      <c r="S108" s="1"/>
      <c r="T108" s="1"/>
      <c r="U108" s="1"/>
      <c r="V108" s="1"/>
      <c r="W108" s="1"/>
      <c r="X108" s="1"/>
    </row>
    <row r="109" spans="17:24" x14ac:dyDescent="0.15">
      <c r="Q109" s="1"/>
      <c r="R109" s="1"/>
      <c r="S109" s="1"/>
      <c r="T109" s="1"/>
      <c r="U109" s="1"/>
      <c r="V109" s="1"/>
      <c r="W109" s="1"/>
      <c r="X109" s="1"/>
    </row>
    <row r="110" spans="17:24" x14ac:dyDescent="0.15">
      <c r="Q110" s="1"/>
      <c r="R110" s="1"/>
      <c r="S110" s="1"/>
      <c r="T110" s="1"/>
      <c r="U110" s="1"/>
      <c r="V110" s="1"/>
      <c r="W110" s="1"/>
      <c r="X110" s="1"/>
    </row>
    <row r="111" spans="17:24" x14ac:dyDescent="0.15">
      <c r="Q111" s="1"/>
      <c r="R111" s="1"/>
      <c r="S111" s="1"/>
      <c r="T111" s="1"/>
      <c r="U111" s="1"/>
      <c r="V111" s="1"/>
      <c r="W111" s="1"/>
      <c r="X111" s="1"/>
    </row>
    <row r="112" spans="17:24" x14ac:dyDescent="0.15">
      <c r="Q112" s="1"/>
      <c r="R112" s="1"/>
      <c r="S112" s="1"/>
      <c r="T112" s="1"/>
      <c r="U112" s="1"/>
      <c r="V112" s="1"/>
      <c r="W112" s="1"/>
      <c r="X112" s="1"/>
    </row>
    <row r="113" spans="17:24" x14ac:dyDescent="0.15">
      <c r="Q113" s="1"/>
      <c r="R113" s="1"/>
      <c r="S113" s="1"/>
      <c r="T113" s="1"/>
      <c r="U113" s="1"/>
      <c r="V113" s="1"/>
      <c r="W113" s="1"/>
      <c r="X113" s="1"/>
    </row>
    <row r="114" spans="17:24" x14ac:dyDescent="0.15">
      <c r="Q114" s="1"/>
      <c r="R114" s="1"/>
      <c r="S114" s="1"/>
      <c r="T114" s="1"/>
      <c r="U114" s="1"/>
      <c r="V114" s="1"/>
      <c r="W114" s="1"/>
      <c r="X114" s="1"/>
    </row>
    <row r="115" spans="17:24" x14ac:dyDescent="0.15">
      <c r="Q115" s="1"/>
      <c r="R115" s="1"/>
      <c r="S115" s="1"/>
      <c r="T115" s="1"/>
      <c r="U115" s="1"/>
      <c r="V115" s="1"/>
      <c r="W115" s="1"/>
      <c r="X115" s="1"/>
    </row>
    <row r="116" spans="17:24" x14ac:dyDescent="0.15">
      <c r="Q116" s="1"/>
      <c r="R116" s="1"/>
      <c r="S116" s="1"/>
      <c r="T116" s="1"/>
      <c r="U116" s="1"/>
      <c r="V116" s="1"/>
      <c r="W116" s="1"/>
      <c r="X116" s="1"/>
    </row>
    <row r="117" spans="17:24" x14ac:dyDescent="0.15">
      <c r="Q117" s="1"/>
      <c r="R117" s="1"/>
      <c r="S117" s="1"/>
      <c r="T117" s="1"/>
      <c r="U117" s="1"/>
      <c r="V117" s="1"/>
      <c r="W117" s="1"/>
      <c r="X117" s="1"/>
    </row>
    <row r="118" spans="17:24" x14ac:dyDescent="0.15">
      <c r="Q118" s="1"/>
      <c r="R118" s="1"/>
      <c r="S118" s="1"/>
      <c r="T118" s="1"/>
      <c r="U118" s="1"/>
      <c r="V118" s="1"/>
      <c r="W118" s="1"/>
      <c r="X118" s="1"/>
    </row>
    <row r="119" spans="17:24" x14ac:dyDescent="0.15">
      <c r="Q119" s="1"/>
      <c r="R119" s="1"/>
      <c r="S119" s="1"/>
      <c r="T119" s="1"/>
      <c r="U119" s="1"/>
      <c r="V119" s="1"/>
      <c r="W119" s="1"/>
      <c r="X119" s="1"/>
    </row>
    <row r="120" spans="17:24" x14ac:dyDescent="0.15">
      <c r="Q120" s="1"/>
      <c r="R120" s="1"/>
      <c r="S120" s="1"/>
      <c r="T120" s="1"/>
      <c r="U120" s="1"/>
      <c r="V120" s="1"/>
      <c r="W120" s="1"/>
      <c r="X120" s="1"/>
    </row>
    <row r="121" spans="17:24" x14ac:dyDescent="0.15">
      <c r="Q121" s="1"/>
      <c r="R121" s="1"/>
      <c r="S121" s="1"/>
      <c r="T121" s="1"/>
      <c r="U121" s="1"/>
      <c r="V121" s="1"/>
      <c r="W121" s="1"/>
      <c r="X121" s="1"/>
    </row>
    <row r="122" spans="17:24" x14ac:dyDescent="0.15">
      <c r="Q122" s="1"/>
      <c r="R122" s="1"/>
      <c r="S122" s="1"/>
      <c r="T122" s="1"/>
      <c r="U122" s="1"/>
      <c r="V122" s="1"/>
      <c r="W122" s="1"/>
      <c r="X122" s="1"/>
    </row>
    <row r="123" spans="17:24" x14ac:dyDescent="0.15">
      <c r="Q123" s="1"/>
      <c r="R123" s="1"/>
      <c r="S123" s="1"/>
      <c r="T123" s="1"/>
      <c r="U123" s="1"/>
      <c r="V123" s="1"/>
      <c r="W123" s="1"/>
      <c r="X123" s="1"/>
    </row>
    <row r="124" spans="17:24" x14ac:dyDescent="0.15">
      <c r="Q124" s="1"/>
      <c r="R124" s="1"/>
      <c r="S124" s="1"/>
      <c r="T124" s="1"/>
      <c r="U124" s="1"/>
      <c r="V124" s="1"/>
      <c r="W124" s="1"/>
      <c r="X124" s="1"/>
    </row>
    <row r="125" spans="17:24" x14ac:dyDescent="0.15">
      <c r="Q125" s="1"/>
      <c r="R125" s="1"/>
      <c r="S125" s="1"/>
      <c r="T125" s="1"/>
      <c r="U125" s="1"/>
      <c r="V125" s="1"/>
      <c r="W125" s="1"/>
      <c r="X125" s="1"/>
    </row>
    <row r="126" spans="17:24" x14ac:dyDescent="0.15">
      <c r="Q126" s="1"/>
      <c r="R126" s="1"/>
      <c r="S126" s="1"/>
      <c r="T126" s="1"/>
      <c r="U126" s="1"/>
      <c r="V126" s="1"/>
      <c r="W126" s="1"/>
      <c r="X126" s="1"/>
    </row>
    <row r="127" spans="17:24" x14ac:dyDescent="0.15">
      <c r="Q127" s="1"/>
      <c r="R127" s="1"/>
      <c r="S127" s="1"/>
      <c r="T127" s="1"/>
      <c r="U127" s="1"/>
      <c r="V127" s="1"/>
      <c r="W127" s="1"/>
      <c r="X127" s="1"/>
    </row>
    <row r="128" spans="17:24" x14ac:dyDescent="0.15">
      <c r="Q128" s="1"/>
      <c r="R128" s="1"/>
      <c r="S128" s="1"/>
      <c r="T128" s="1"/>
      <c r="U128" s="1"/>
      <c r="V128" s="1"/>
      <c r="W128" s="1"/>
      <c r="X128" s="1"/>
    </row>
    <row r="129" spans="17:24" x14ac:dyDescent="0.15">
      <c r="Q129" s="1"/>
      <c r="R129" s="1"/>
      <c r="S129" s="1"/>
      <c r="T129" s="1"/>
      <c r="U129" s="1"/>
      <c r="V129" s="1"/>
      <c r="W129" s="1"/>
      <c r="X129" s="1"/>
    </row>
    <row r="130" spans="17:24" x14ac:dyDescent="0.15">
      <c r="Q130" s="1"/>
      <c r="R130" s="1"/>
      <c r="S130" s="1"/>
      <c r="T130" s="1"/>
      <c r="U130" s="1"/>
      <c r="V130" s="1"/>
      <c r="W130" s="1"/>
      <c r="X130" s="1"/>
    </row>
    <row r="131" spans="17:24" x14ac:dyDescent="0.15">
      <c r="Q131" s="1"/>
      <c r="R131" s="1"/>
      <c r="S131" s="1"/>
      <c r="T131" s="1"/>
      <c r="U131" s="1"/>
      <c r="V131" s="1"/>
      <c r="W131" s="1"/>
      <c r="X131" s="1"/>
    </row>
    <row r="132" spans="17:24" x14ac:dyDescent="0.15">
      <c r="Q132" s="1"/>
      <c r="R132" s="1"/>
      <c r="S132" s="1"/>
      <c r="T132" s="1"/>
      <c r="U132" s="1"/>
      <c r="V132" s="1"/>
      <c r="W132" s="1"/>
      <c r="X132" s="1"/>
    </row>
    <row r="133" spans="17:24" x14ac:dyDescent="0.15">
      <c r="Q133" s="1"/>
      <c r="R133" s="1"/>
      <c r="S133" s="1"/>
      <c r="T133" s="1"/>
      <c r="U133" s="1"/>
      <c r="V133" s="1"/>
      <c r="W133" s="1"/>
      <c r="X133" s="1"/>
    </row>
    <row r="134" spans="17:24" x14ac:dyDescent="0.15">
      <c r="Q134" s="1"/>
      <c r="R134" s="1"/>
      <c r="S134" s="1"/>
      <c r="T134" s="1"/>
      <c r="U134" s="1"/>
      <c r="V134" s="1"/>
      <c r="W134" s="1"/>
      <c r="X134" s="1"/>
    </row>
    <row r="135" spans="17:24" x14ac:dyDescent="0.15">
      <c r="Q135" s="1"/>
      <c r="R135" s="1"/>
      <c r="S135" s="1"/>
      <c r="T135" s="1"/>
      <c r="U135" s="1"/>
      <c r="V135" s="1"/>
      <c r="W135" s="1"/>
      <c r="X135" s="1"/>
    </row>
    <row r="136" spans="17:24" x14ac:dyDescent="0.15">
      <c r="Q136" s="1"/>
      <c r="R136" s="1"/>
      <c r="S136" s="1"/>
      <c r="T136" s="1"/>
      <c r="U136" s="1"/>
      <c r="V136" s="1"/>
      <c r="W136" s="1"/>
      <c r="X136" s="1"/>
    </row>
    <row r="137" spans="17:24" x14ac:dyDescent="0.15">
      <c r="Q137" s="1"/>
      <c r="R137" s="1"/>
      <c r="S137" s="1"/>
      <c r="T137" s="1"/>
      <c r="U137" s="1"/>
      <c r="V137" s="1"/>
      <c r="W137" s="1"/>
      <c r="X137" s="1"/>
    </row>
    <row r="138" spans="17:24" x14ac:dyDescent="0.15">
      <c r="Q138" s="1"/>
      <c r="R138" s="1"/>
      <c r="S138" s="1"/>
      <c r="T138" s="1"/>
      <c r="U138" s="1"/>
      <c r="V138" s="1"/>
      <c r="W138" s="1"/>
      <c r="X138" s="1"/>
    </row>
    <row r="139" spans="17:24" x14ac:dyDescent="0.15">
      <c r="Q139" s="1"/>
      <c r="R139" s="1"/>
      <c r="S139" s="1"/>
      <c r="T139" s="1"/>
      <c r="U139" s="1"/>
      <c r="V139" s="1"/>
      <c r="W139" s="1"/>
      <c r="X139" s="1"/>
    </row>
    <row r="140" spans="17:24" x14ac:dyDescent="0.15">
      <c r="Q140" s="1"/>
      <c r="R140" s="1"/>
      <c r="S140" s="1"/>
      <c r="T140" s="1"/>
      <c r="U140" s="1"/>
      <c r="V140" s="1"/>
      <c r="W140" s="1"/>
      <c r="X140" s="1"/>
    </row>
    <row r="141" spans="17:24" x14ac:dyDescent="0.15">
      <c r="Q141" s="1"/>
      <c r="R141" s="1"/>
      <c r="S141" s="1"/>
      <c r="T141" s="1"/>
      <c r="U141" s="1"/>
      <c r="V141" s="1"/>
      <c r="W141" s="1"/>
      <c r="X141" s="1"/>
    </row>
    <row r="142" spans="17:24" x14ac:dyDescent="0.15">
      <c r="Q142" s="1"/>
      <c r="R142" s="1"/>
      <c r="S142" s="1"/>
      <c r="T142" s="1"/>
      <c r="U142" s="1"/>
      <c r="V142" s="1"/>
      <c r="W142" s="1"/>
      <c r="X142" s="1"/>
    </row>
    <row r="143" spans="17:24" x14ac:dyDescent="0.15">
      <c r="Q143" s="1"/>
      <c r="R143" s="1"/>
      <c r="S143" s="1"/>
      <c r="T143" s="1"/>
      <c r="U143" s="1"/>
      <c r="V143" s="1"/>
      <c r="W143" s="1"/>
      <c r="X143" s="1"/>
    </row>
    <row r="144" spans="17:24" x14ac:dyDescent="0.15">
      <c r="Q144" s="1"/>
      <c r="R144" s="1"/>
      <c r="S144" s="1"/>
      <c r="T144" s="1"/>
      <c r="U144" s="1"/>
      <c r="V144" s="1"/>
      <c r="W144" s="1"/>
      <c r="X144" s="1"/>
    </row>
    <row r="145" spans="17:24" x14ac:dyDescent="0.15">
      <c r="Q145" s="1"/>
      <c r="R145" s="1"/>
      <c r="S145" s="1"/>
      <c r="T145" s="1"/>
      <c r="U145" s="1"/>
      <c r="V145" s="1"/>
      <c r="W145" s="1"/>
      <c r="X145" s="1"/>
    </row>
    <row r="146" spans="17:24" x14ac:dyDescent="0.15">
      <c r="Q146" s="1"/>
      <c r="R146" s="1"/>
      <c r="S146" s="1"/>
      <c r="T146" s="1"/>
      <c r="U146" s="1"/>
      <c r="V146" s="1"/>
      <c r="W146" s="1"/>
      <c r="X146" s="1"/>
    </row>
    <row r="147" spans="17:24" x14ac:dyDescent="0.15">
      <c r="Q147" s="1"/>
      <c r="R147" s="1"/>
      <c r="S147" s="1"/>
      <c r="T147" s="1"/>
      <c r="U147" s="1"/>
      <c r="V147" s="1"/>
      <c r="W147" s="1"/>
      <c r="X147" s="1"/>
    </row>
    <row r="148" spans="17:24" x14ac:dyDescent="0.15">
      <c r="Q148" s="1"/>
      <c r="R148" s="1"/>
      <c r="S148" s="1"/>
      <c r="T148" s="1"/>
      <c r="U148" s="1"/>
      <c r="V148" s="1"/>
      <c r="W148" s="1"/>
      <c r="X148" s="1"/>
    </row>
    <row r="149" spans="17:24" x14ac:dyDescent="0.15">
      <c r="Q149" s="1"/>
      <c r="R149" s="1"/>
      <c r="S149" s="1"/>
      <c r="T149" s="1"/>
      <c r="U149" s="1"/>
      <c r="V149" s="1"/>
      <c r="W149" s="1"/>
      <c r="X149" s="1"/>
    </row>
    <row r="150" spans="17:24" x14ac:dyDescent="0.15">
      <c r="Q150" s="1"/>
      <c r="R150" s="1"/>
      <c r="S150" s="1"/>
      <c r="T150" s="1"/>
      <c r="U150" s="1"/>
      <c r="V150" s="1"/>
      <c r="W150" s="1"/>
      <c r="X150" s="1"/>
    </row>
    <row r="151" spans="17:24" x14ac:dyDescent="0.15">
      <c r="Q151" s="1"/>
      <c r="R151" s="1"/>
      <c r="S151" s="1"/>
      <c r="T151" s="1"/>
      <c r="U151" s="1"/>
      <c r="V151" s="1"/>
      <c r="W151" s="1"/>
      <c r="X151" s="1"/>
    </row>
    <row r="152" spans="17:24" x14ac:dyDescent="0.15">
      <c r="Q152" s="1"/>
      <c r="R152" s="1"/>
      <c r="S152" s="1"/>
      <c r="T152" s="1"/>
      <c r="U152" s="1"/>
      <c r="V152" s="1"/>
      <c r="W152" s="1"/>
      <c r="X152" s="1"/>
    </row>
    <row r="153" spans="17:24" x14ac:dyDescent="0.15">
      <c r="Q153" s="1"/>
      <c r="R153" s="1"/>
      <c r="S153" s="1"/>
      <c r="T153" s="1"/>
      <c r="U153" s="1"/>
      <c r="V153" s="1"/>
      <c r="W153" s="1"/>
      <c r="X153" s="1"/>
    </row>
    <row r="154" spans="17:24" x14ac:dyDescent="0.15">
      <c r="Q154" s="1"/>
      <c r="R154" s="1"/>
      <c r="S154" s="1"/>
      <c r="T154" s="1"/>
      <c r="U154" s="1"/>
      <c r="V154" s="1"/>
      <c r="W154" s="1"/>
      <c r="X154" s="1"/>
    </row>
    <row r="155" spans="17:24" x14ac:dyDescent="0.15">
      <c r="Q155" s="1"/>
      <c r="R155" s="1"/>
      <c r="S155" s="1"/>
      <c r="T155" s="1"/>
      <c r="U155" s="1"/>
      <c r="V155" s="1"/>
      <c r="W155" s="1"/>
      <c r="X155" s="1"/>
    </row>
    <row r="156" spans="17:24" x14ac:dyDescent="0.15">
      <c r="Q156" s="1"/>
      <c r="R156" s="1"/>
      <c r="S156" s="1"/>
      <c r="T156" s="1"/>
      <c r="U156" s="1"/>
      <c r="V156" s="1"/>
      <c r="W156" s="1"/>
      <c r="X156" s="1"/>
    </row>
    <row r="157" spans="17:24" x14ac:dyDescent="0.15">
      <c r="Q157" s="1"/>
      <c r="R157" s="1"/>
      <c r="S157" s="1"/>
      <c r="T157" s="1"/>
      <c r="U157" s="1"/>
      <c r="V157" s="1"/>
      <c r="W157" s="1"/>
      <c r="X157" s="1"/>
    </row>
    <row r="158" spans="17:24" x14ac:dyDescent="0.15">
      <c r="Q158" s="1"/>
      <c r="R158" s="1"/>
      <c r="S158" s="1"/>
      <c r="T158" s="1"/>
      <c r="U158" s="1"/>
      <c r="V158" s="1"/>
      <c r="W158" s="1"/>
      <c r="X158" s="1"/>
    </row>
    <row r="159" spans="17:24" x14ac:dyDescent="0.15">
      <c r="Q159" s="1"/>
      <c r="R159" s="1"/>
      <c r="S159" s="1"/>
      <c r="T159" s="1"/>
      <c r="U159" s="1"/>
      <c r="V159" s="1"/>
      <c r="W159" s="1"/>
      <c r="X159" s="1"/>
    </row>
    <row r="160" spans="17:24" x14ac:dyDescent="0.15">
      <c r="Q160" s="1"/>
      <c r="R160" s="1"/>
      <c r="S160" s="1"/>
      <c r="T160" s="1"/>
      <c r="U160" s="1"/>
      <c r="V160" s="1"/>
      <c r="W160" s="1"/>
      <c r="X160" s="1"/>
    </row>
    <row r="161" spans="17:24" x14ac:dyDescent="0.15">
      <c r="Q161" s="1"/>
      <c r="R161" s="1"/>
      <c r="S161" s="1"/>
      <c r="T161" s="1"/>
      <c r="U161" s="1"/>
      <c r="V161" s="1"/>
      <c r="W161" s="1"/>
      <c r="X161" s="1"/>
    </row>
    <row r="162" spans="17:24" x14ac:dyDescent="0.15">
      <c r="Q162" s="1"/>
      <c r="R162" s="1"/>
      <c r="S162" s="1"/>
      <c r="T162" s="1"/>
      <c r="U162" s="1"/>
      <c r="V162" s="1"/>
      <c r="W162" s="1"/>
      <c r="X162" s="1"/>
    </row>
    <row r="163" spans="17:24" x14ac:dyDescent="0.15">
      <c r="Q163" s="1"/>
      <c r="R163" s="1"/>
      <c r="S163" s="1"/>
      <c r="T163" s="1"/>
      <c r="U163" s="1"/>
      <c r="V163" s="1"/>
      <c r="W163" s="1"/>
      <c r="X163" s="1"/>
    </row>
    <row r="164" spans="17:24" x14ac:dyDescent="0.15">
      <c r="Q164" s="1"/>
      <c r="R164" s="1"/>
      <c r="S164" s="1"/>
      <c r="T164" s="1"/>
      <c r="U164" s="1"/>
      <c r="V164" s="1"/>
      <c r="W164" s="1"/>
      <c r="X164" s="1"/>
    </row>
    <row r="165" spans="17:24" x14ac:dyDescent="0.15">
      <c r="Q165" s="1"/>
      <c r="R165" s="1"/>
      <c r="S165" s="1"/>
      <c r="T165" s="1"/>
      <c r="U165" s="1"/>
      <c r="V165" s="1"/>
      <c r="W165" s="1"/>
      <c r="X165" s="1"/>
    </row>
    <row r="166" spans="17:24" x14ac:dyDescent="0.15">
      <c r="Q166" s="1"/>
      <c r="R166" s="1"/>
      <c r="S166" s="1"/>
      <c r="T166" s="1"/>
      <c r="U166" s="1"/>
      <c r="V166" s="1"/>
      <c r="W166" s="1"/>
      <c r="X166" s="1"/>
    </row>
    <row r="167" spans="17:24" x14ac:dyDescent="0.15">
      <c r="Q167" s="1"/>
      <c r="R167" s="1"/>
      <c r="S167" s="1"/>
      <c r="T167" s="1"/>
      <c r="U167" s="1"/>
      <c r="V167" s="1"/>
      <c r="W167" s="1"/>
      <c r="X167" s="1"/>
    </row>
    <row r="168" spans="17:24" x14ac:dyDescent="0.15">
      <c r="Q168" s="1"/>
      <c r="R168" s="1"/>
      <c r="S168" s="1"/>
      <c r="T168" s="1"/>
      <c r="U168" s="1"/>
      <c r="V168" s="1"/>
      <c r="W168" s="1"/>
      <c r="X168" s="1"/>
    </row>
    <row r="169" spans="17:24" x14ac:dyDescent="0.15">
      <c r="Q169" s="1"/>
      <c r="R169" s="1"/>
      <c r="S169" s="1"/>
      <c r="T169" s="1"/>
      <c r="U169" s="1"/>
      <c r="V169" s="1"/>
      <c r="W169" s="1"/>
      <c r="X169" s="1"/>
    </row>
    <row r="170" spans="17:24" x14ac:dyDescent="0.15">
      <c r="Q170" s="1"/>
      <c r="R170" s="1"/>
      <c r="S170" s="1"/>
      <c r="T170" s="1"/>
      <c r="U170" s="1"/>
      <c r="V170" s="1"/>
      <c r="W170" s="1"/>
      <c r="X170" s="1"/>
    </row>
    <row r="171" spans="17:24" x14ac:dyDescent="0.15">
      <c r="Q171" s="1"/>
      <c r="R171" s="1"/>
      <c r="S171" s="1"/>
      <c r="T171" s="1"/>
      <c r="U171" s="1"/>
      <c r="V171" s="1"/>
      <c r="W171" s="1"/>
      <c r="X171" s="1"/>
    </row>
    <row r="172" spans="17:24" x14ac:dyDescent="0.15">
      <c r="Q172" s="1"/>
      <c r="R172" s="1"/>
      <c r="S172" s="1"/>
      <c r="T172" s="1"/>
      <c r="U172" s="1"/>
      <c r="V172" s="1"/>
      <c r="W172" s="1"/>
      <c r="X172" s="1"/>
    </row>
    <row r="173" spans="17:24" x14ac:dyDescent="0.15">
      <c r="Q173" s="1"/>
      <c r="R173" s="1"/>
      <c r="S173" s="1"/>
      <c r="T173" s="1"/>
      <c r="U173" s="1"/>
      <c r="V173" s="1"/>
      <c r="W173" s="1"/>
      <c r="X173" s="1"/>
    </row>
    <row r="174" spans="17:24" x14ac:dyDescent="0.15">
      <c r="Q174" s="1"/>
      <c r="R174" s="1"/>
      <c r="S174" s="1"/>
      <c r="T174" s="1"/>
      <c r="U174" s="1"/>
      <c r="V174" s="1"/>
      <c r="W174" s="1"/>
      <c r="X174" s="1"/>
    </row>
    <row r="175" spans="17:24" x14ac:dyDescent="0.15">
      <c r="Q175" s="1"/>
      <c r="R175" s="1"/>
      <c r="S175" s="1"/>
      <c r="T175" s="1"/>
      <c r="U175" s="1"/>
      <c r="V175" s="1"/>
      <c r="W175" s="1"/>
      <c r="X175" s="1"/>
    </row>
    <row r="176" spans="17:24" x14ac:dyDescent="0.15">
      <c r="Q176" s="1"/>
      <c r="R176" s="1"/>
      <c r="S176" s="1"/>
      <c r="T176" s="1"/>
      <c r="U176" s="1"/>
      <c r="V176" s="1"/>
      <c r="W176" s="1"/>
      <c r="X176" s="1"/>
    </row>
    <row r="177" spans="17:24" x14ac:dyDescent="0.15">
      <c r="Q177" s="1"/>
      <c r="R177" s="1"/>
      <c r="S177" s="1"/>
      <c r="T177" s="1"/>
      <c r="U177" s="1"/>
      <c r="V177" s="1"/>
      <c r="W177" s="1"/>
      <c r="X177" s="1"/>
    </row>
    <row r="178" spans="17:24" x14ac:dyDescent="0.15">
      <c r="Q178" s="1"/>
      <c r="R178" s="1"/>
      <c r="S178" s="1"/>
      <c r="T178" s="1"/>
      <c r="U178" s="1"/>
      <c r="V178" s="1"/>
      <c r="W178" s="1"/>
      <c r="X178" s="1"/>
    </row>
    <row r="179" spans="17:24" x14ac:dyDescent="0.15">
      <c r="Q179" s="1"/>
      <c r="R179" s="1"/>
      <c r="S179" s="1"/>
      <c r="T179" s="1"/>
      <c r="U179" s="1"/>
      <c r="V179" s="1"/>
      <c r="W179" s="1"/>
      <c r="X179" s="1"/>
    </row>
    <row r="180" spans="17:24" x14ac:dyDescent="0.15">
      <c r="Q180" s="1"/>
      <c r="R180" s="1"/>
      <c r="S180" s="1"/>
      <c r="T180" s="1"/>
      <c r="U180" s="1"/>
      <c r="V180" s="1"/>
      <c r="W180" s="1"/>
      <c r="X180" s="1"/>
    </row>
    <row r="181" spans="17:24" x14ac:dyDescent="0.15">
      <c r="Q181" s="1"/>
      <c r="R181" s="1"/>
      <c r="S181" s="1"/>
      <c r="T181" s="1"/>
      <c r="U181" s="1"/>
      <c r="V181" s="1"/>
      <c r="W181" s="1"/>
      <c r="X181" s="1"/>
    </row>
    <row r="182" spans="17:24" x14ac:dyDescent="0.15">
      <c r="Q182" s="1"/>
      <c r="R182" s="1"/>
      <c r="S182" s="1"/>
      <c r="T182" s="1"/>
      <c r="U182" s="1"/>
      <c r="V182" s="1"/>
      <c r="W182" s="1"/>
      <c r="X182" s="1"/>
    </row>
    <row r="183" spans="17:24" x14ac:dyDescent="0.15">
      <c r="Q183" s="1"/>
      <c r="R183" s="1"/>
      <c r="S183" s="1"/>
      <c r="T183" s="1"/>
      <c r="U183" s="1"/>
      <c r="V183" s="1"/>
      <c r="W183" s="1"/>
      <c r="X183" s="1"/>
    </row>
    <row r="184" spans="17:24" x14ac:dyDescent="0.15">
      <c r="Q184" s="1"/>
      <c r="R184" s="1"/>
      <c r="S184" s="1"/>
      <c r="T184" s="1"/>
      <c r="U184" s="1"/>
      <c r="V184" s="1"/>
      <c r="W184" s="1"/>
      <c r="X184" s="1"/>
    </row>
    <row r="185" spans="17:24" x14ac:dyDescent="0.15">
      <c r="Q185" s="1"/>
      <c r="R185" s="1"/>
      <c r="S185" s="1"/>
      <c r="T185" s="1"/>
      <c r="U185" s="1"/>
      <c r="V185" s="1"/>
      <c r="W185" s="1"/>
      <c r="X185" s="1"/>
    </row>
    <row r="186" spans="17:24" x14ac:dyDescent="0.15">
      <c r="Q186" s="1"/>
      <c r="R186" s="1"/>
      <c r="S186" s="1"/>
      <c r="T186" s="1"/>
      <c r="U186" s="1"/>
      <c r="V186" s="1"/>
      <c r="W186" s="1"/>
      <c r="X186" s="1"/>
    </row>
    <row r="187" spans="17:24" x14ac:dyDescent="0.15">
      <c r="Q187" s="1"/>
      <c r="R187" s="1"/>
      <c r="S187" s="1"/>
      <c r="T187" s="1"/>
      <c r="U187" s="1"/>
      <c r="V187" s="1"/>
      <c r="W187" s="1"/>
      <c r="X187" s="1"/>
    </row>
    <row r="188" spans="17:24" x14ac:dyDescent="0.15">
      <c r="Q188" s="1"/>
      <c r="R188" s="1"/>
      <c r="S188" s="1"/>
      <c r="T188" s="1"/>
      <c r="U188" s="1"/>
      <c r="V188" s="1"/>
      <c r="W188" s="1"/>
      <c r="X188" s="1"/>
    </row>
    <row r="189" spans="17:24" x14ac:dyDescent="0.15">
      <c r="Q189" s="1"/>
      <c r="R189" s="1"/>
      <c r="S189" s="1"/>
      <c r="T189" s="1"/>
      <c r="U189" s="1"/>
      <c r="V189" s="1"/>
      <c r="W189" s="1"/>
      <c r="X189" s="1"/>
    </row>
    <row r="190" spans="17:24" x14ac:dyDescent="0.15">
      <c r="Q190" s="1"/>
      <c r="R190" s="1"/>
      <c r="S190" s="1"/>
      <c r="T190" s="1"/>
      <c r="U190" s="1"/>
      <c r="V190" s="1"/>
      <c r="W190" s="1"/>
      <c r="X190" s="1"/>
    </row>
    <row r="191" spans="17:24" x14ac:dyDescent="0.15">
      <c r="Q191" s="1"/>
      <c r="R191" s="1"/>
      <c r="S191" s="1"/>
      <c r="T191" s="1"/>
      <c r="U191" s="1"/>
      <c r="V191" s="1"/>
      <c r="W191" s="1"/>
      <c r="X191" s="1"/>
    </row>
    <row r="192" spans="17:24" x14ac:dyDescent="0.15">
      <c r="Q192" s="1"/>
      <c r="R192" s="1"/>
      <c r="S192" s="1"/>
      <c r="T192" s="1"/>
      <c r="U192" s="1"/>
      <c r="V192" s="1"/>
      <c r="W192" s="1"/>
      <c r="X192" s="1"/>
    </row>
    <row r="193" spans="17:24" x14ac:dyDescent="0.15">
      <c r="Q193" s="1"/>
      <c r="R193" s="1"/>
      <c r="S193" s="1"/>
      <c r="T193" s="1"/>
      <c r="U193" s="1"/>
      <c r="V193" s="1"/>
      <c r="W193" s="1"/>
      <c r="X193" s="1"/>
    </row>
    <row r="194" spans="17:24" x14ac:dyDescent="0.15">
      <c r="Q194" s="1"/>
      <c r="R194" s="1"/>
      <c r="S194" s="1"/>
      <c r="T194" s="1"/>
      <c r="U194" s="1"/>
      <c r="V194" s="1"/>
      <c r="W194" s="1"/>
      <c r="X194" s="1"/>
    </row>
    <row r="195" spans="17:24" x14ac:dyDescent="0.15">
      <c r="Q195" s="1"/>
      <c r="R195" s="1"/>
      <c r="S195" s="1"/>
      <c r="T195" s="1"/>
      <c r="U195" s="1"/>
      <c r="V195" s="1"/>
      <c r="W195" s="1"/>
      <c r="X195" s="1"/>
    </row>
    <row r="196" spans="17:24" x14ac:dyDescent="0.15">
      <c r="Q196" s="1"/>
      <c r="R196" s="1"/>
      <c r="S196" s="1"/>
      <c r="T196" s="1"/>
      <c r="U196" s="1"/>
      <c r="V196" s="1"/>
      <c r="W196" s="1"/>
      <c r="X196" s="1"/>
    </row>
    <row r="197" spans="17:24" x14ac:dyDescent="0.15">
      <c r="Q197" s="1"/>
      <c r="R197" s="1"/>
      <c r="S197" s="1"/>
      <c r="T197" s="1"/>
      <c r="U197" s="1"/>
      <c r="V197" s="1"/>
      <c r="W197" s="1"/>
      <c r="X197" s="1"/>
    </row>
    <row r="198" spans="17:24" x14ac:dyDescent="0.15">
      <c r="Q198" s="1"/>
      <c r="R198" s="1"/>
      <c r="S198" s="1"/>
      <c r="T198" s="1"/>
      <c r="U198" s="1"/>
      <c r="V198" s="1"/>
      <c r="W198" s="1"/>
      <c r="X198" s="1"/>
    </row>
    <row r="199" spans="17:24" x14ac:dyDescent="0.15">
      <c r="Q199" s="1"/>
      <c r="R199" s="1"/>
      <c r="S199" s="1"/>
      <c r="T199" s="1"/>
      <c r="U199" s="1"/>
      <c r="V199" s="1"/>
      <c r="W199" s="1"/>
      <c r="X199" s="1"/>
    </row>
    <row r="200" spans="17:24" x14ac:dyDescent="0.15">
      <c r="Q200" s="1"/>
      <c r="R200" s="1"/>
      <c r="S200" s="1"/>
      <c r="T200" s="1"/>
      <c r="U200" s="1"/>
      <c r="V200" s="1"/>
      <c r="W200" s="1"/>
      <c r="X200" s="1"/>
    </row>
    <row r="201" spans="17:24" x14ac:dyDescent="0.15">
      <c r="Q201" s="1"/>
      <c r="R201" s="1"/>
      <c r="S201" s="1"/>
      <c r="T201" s="1"/>
      <c r="U201" s="1"/>
      <c r="V201" s="1"/>
      <c r="W201" s="1"/>
      <c r="X201" s="1"/>
    </row>
    <row r="202" spans="17:24" x14ac:dyDescent="0.15">
      <c r="Q202" s="1"/>
      <c r="R202" s="1"/>
      <c r="S202" s="1"/>
      <c r="T202" s="1"/>
      <c r="U202" s="1"/>
      <c r="V202" s="1"/>
      <c r="W202" s="1"/>
      <c r="X202" s="1"/>
    </row>
    <row r="203" spans="17:24" x14ac:dyDescent="0.15">
      <c r="Q203" s="1"/>
      <c r="R203" s="1"/>
      <c r="S203" s="1"/>
      <c r="T203" s="1"/>
      <c r="U203" s="1"/>
      <c r="V203" s="1"/>
      <c r="W203" s="1"/>
      <c r="X203" s="1"/>
    </row>
    <row r="204" spans="17:24" x14ac:dyDescent="0.15">
      <c r="Q204" s="1"/>
      <c r="R204" s="1"/>
      <c r="S204" s="1"/>
      <c r="T204" s="1"/>
      <c r="U204" s="1"/>
      <c r="V204" s="1"/>
      <c r="W204" s="1"/>
      <c r="X204" s="1"/>
    </row>
    <row r="205" spans="17:24" x14ac:dyDescent="0.15">
      <c r="Q205" s="1"/>
      <c r="R205" s="1"/>
      <c r="S205" s="1"/>
      <c r="T205" s="1"/>
      <c r="U205" s="1"/>
      <c r="V205" s="1"/>
      <c r="W205" s="1"/>
      <c r="X205" s="1"/>
    </row>
    <row r="206" spans="17:24" x14ac:dyDescent="0.15">
      <c r="Q206" s="1"/>
      <c r="R206" s="1"/>
      <c r="S206" s="1"/>
      <c r="T206" s="1"/>
      <c r="U206" s="1"/>
      <c r="V206" s="1"/>
      <c r="W206" s="1"/>
      <c r="X206" s="1"/>
    </row>
    <row r="207" spans="17:24" x14ac:dyDescent="0.15">
      <c r="Q207" s="1"/>
      <c r="R207" s="1"/>
      <c r="S207" s="1"/>
      <c r="T207" s="1"/>
      <c r="U207" s="1"/>
      <c r="V207" s="1"/>
      <c r="W207" s="1"/>
      <c r="X207" s="1"/>
    </row>
    <row r="208" spans="17:24" x14ac:dyDescent="0.15">
      <c r="Q208" s="1"/>
      <c r="R208" s="1"/>
      <c r="S208" s="1"/>
      <c r="T208" s="1"/>
      <c r="U208" s="1"/>
      <c r="V208" s="1"/>
      <c r="W208" s="1"/>
      <c r="X208" s="1"/>
    </row>
    <row r="209" spans="17:24" x14ac:dyDescent="0.15">
      <c r="Q209" s="1"/>
      <c r="R209" s="1"/>
      <c r="S209" s="1"/>
      <c r="T209" s="1"/>
      <c r="U209" s="1"/>
      <c r="V209" s="1"/>
      <c r="W209" s="1"/>
      <c r="X209" s="1"/>
    </row>
    <row r="210" spans="17:24" x14ac:dyDescent="0.15">
      <c r="Q210" s="1"/>
      <c r="R210" s="1"/>
      <c r="S210" s="1"/>
      <c r="T210" s="1"/>
      <c r="U210" s="1"/>
      <c r="V210" s="1"/>
      <c r="W210" s="1"/>
      <c r="X210" s="1"/>
    </row>
    <row r="211" spans="17:24" x14ac:dyDescent="0.15">
      <c r="Q211" s="1"/>
      <c r="R211" s="1"/>
      <c r="S211" s="1"/>
      <c r="T211" s="1"/>
      <c r="U211" s="1"/>
      <c r="V211" s="1"/>
      <c r="W211" s="1"/>
      <c r="X211" s="1"/>
    </row>
    <row r="212" spans="17:24" x14ac:dyDescent="0.15">
      <c r="Q212" s="1"/>
      <c r="R212" s="1"/>
      <c r="S212" s="1"/>
      <c r="T212" s="1"/>
      <c r="U212" s="1"/>
      <c r="V212" s="1"/>
      <c r="W212" s="1"/>
      <c r="X212" s="1"/>
    </row>
    <row r="213" spans="17:24" x14ac:dyDescent="0.15">
      <c r="Q213" s="1"/>
      <c r="R213" s="1"/>
      <c r="S213" s="1"/>
      <c r="T213" s="1"/>
      <c r="U213" s="1"/>
      <c r="V213" s="1"/>
      <c r="W213" s="1"/>
      <c r="X213" s="1"/>
    </row>
    <row r="214" spans="17:24" x14ac:dyDescent="0.15">
      <c r="Q214" s="1"/>
      <c r="R214" s="1"/>
      <c r="S214" s="1"/>
      <c r="T214" s="1"/>
      <c r="U214" s="1"/>
      <c r="V214" s="1"/>
      <c r="W214" s="1"/>
      <c r="X214" s="1"/>
    </row>
    <row r="215" spans="17:24" x14ac:dyDescent="0.15">
      <c r="Q215" s="1"/>
      <c r="R215" s="1"/>
      <c r="S215" s="1"/>
      <c r="T215" s="1"/>
      <c r="U215" s="1"/>
      <c r="V215" s="1"/>
      <c r="W215" s="1"/>
      <c r="X215" s="1"/>
    </row>
    <row r="216" spans="17:24" x14ac:dyDescent="0.15">
      <c r="Q216" s="1"/>
      <c r="R216" s="1"/>
      <c r="S216" s="1"/>
      <c r="T216" s="1"/>
      <c r="U216" s="1"/>
      <c r="V216" s="1"/>
      <c r="W216" s="1"/>
      <c r="X216" s="1"/>
    </row>
    <row r="217" spans="17:24" x14ac:dyDescent="0.15">
      <c r="Q217" s="1"/>
      <c r="R217" s="1"/>
      <c r="S217" s="1"/>
      <c r="T217" s="1"/>
      <c r="U217" s="1"/>
      <c r="V217" s="1"/>
      <c r="W217" s="1"/>
      <c r="X217" s="1"/>
    </row>
    <row r="218" spans="17:24" x14ac:dyDescent="0.15">
      <c r="Q218" s="1"/>
      <c r="R218" s="1"/>
      <c r="S218" s="1"/>
      <c r="T218" s="1"/>
      <c r="U218" s="1"/>
      <c r="V218" s="1"/>
      <c r="W218" s="1"/>
      <c r="X218" s="1"/>
    </row>
    <row r="219" spans="17:24" x14ac:dyDescent="0.15">
      <c r="Q219" s="1"/>
      <c r="R219" s="1"/>
      <c r="S219" s="1"/>
      <c r="T219" s="1"/>
      <c r="U219" s="1"/>
      <c r="V219" s="1"/>
      <c r="W219" s="1"/>
      <c r="X219" s="1"/>
    </row>
    <row r="220" spans="17:24" x14ac:dyDescent="0.15">
      <c r="Q220" s="1"/>
      <c r="R220" s="1"/>
      <c r="S220" s="1"/>
      <c r="T220" s="1"/>
      <c r="U220" s="1"/>
      <c r="V220" s="1"/>
      <c r="W220" s="1"/>
      <c r="X220" s="1"/>
    </row>
    <row r="221" spans="17:24" x14ac:dyDescent="0.15">
      <c r="Q221" s="1"/>
      <c r="R221" s="1"/>
      <c r="S221" s="1"/>
      <c r="T221" s="1"/>
      <c r="U221" s="1"/>
      <c r="V221" s="1"/>
      <c r="W221" s="1"/>
      <c r="X221" s="1"/>
    </row>
    <row r="222" spans="17:24" x14ac:dyDescent="0.15">
      <c r="Q222" s="1"/>
      <c r="R222" s="1"/>
      <c r="S222" s="1"/>
      <c r="T222" s="1"/>
      <c r="U222" s="1"/>
      <c r="V222" s="1"/>
      <c r="W222" s="1"/>
      <c r="X222" s="1"/>
    </row>
    <row r="223" spans="17:24" x14ac:dyDescent="0.15">
      <c r="Q223" s="1"/>
      <c r="R223" s="1"/>
      <c r="S223" s="1"/>
      <c r="T223" s="1"/>
      <c r="U223" s="1"/>
      <c r="V223" s="1"/>
      <c r="W223" s="1"/>
      <c r="X223" s="1"/>
    </row>
    <row r="224" spans="17:24" x14ac:dyDescent="0.15">
      <c r="Q224" s="1"/>
      <c r="R224" s="1"/>
      <c r="S224" s="1"/>
      <c r="T224" s="1"/>
      <c r="U224" s="1"/>
      <c r="V224" s="1"/>
      <c r="W224" s="1"/>
      <c r="X224" s="1"/>
    </row>
    <row r="225" spans="17:24" x14ac:dyDescent="0.15">
      <c r="Q225" s="1"/>
      <c r="R225" s="1"/>
      <c r="S225" s="1"/>
      <c r="T225" s="1"/>
      <c r="U225" s="1"/>
      <c r="V225" s="1"/>
      <c r="W225" s="1"/>
      <c r="X225" s="1"/>
    </row>
    <row r="226" spans="17:24" x14ac:dyDescent="0.15">
      <c r="Q226" s="1"/>
      <c r="R226" s="1"/>
      <c r="S226" s="1"/>
      <c r="T226" s="1"/>
      <c r="U226" s="1"/>
      <c r="V226" s="1"/>
      <c r="W226" s="1"/>
      <c r="X226" s="1"/>
    </row>
    <row r="227" spans="17:24" x14ac:dyDescent="0.15">
      <c r="Q227" s="1"/>
      <c r="R227" s="1"/>
      <c r="S227" s="1"/>
      <c r="T227" s="1"/>
      <c r="U227" s="1"/>
      <c r="V227" s="1"/>
      <c r="W227" s="1"/>
      <c r="X227" s="1"/>
    </row>
    <row r="228" spans="17:24" x14ac:dyDescent="0.15">
      <c r="Q228" s="1"/>
      <c r="R228" s="1"/>
      <c r="S228" s="1"/>
      <c r="T228" s="1"/>
      <c r="U228" s="1"/>
      <c r="V228" s="1"/>
      <c r="W228" s="1"/>
      <c r="X228" s="1"/>
    </row>
    <row r="229" spans="17:24" x14ac:dyDescent="0.15">
      <c r="Q229" s="1"/>
      <c r="R229" s="1"/>
      <c r="S229" s="1"/>
      <c r="T229" s="1"/>
      <c r="U229" s="1"/>
      <c r="V229" s="1"/>
      <c r="W229" s="1"/>
      <c r="X229" s="1"/>
    </row>
    <row r="230" spans="17:24" x14ac:dyDescent="0.15">
      <c r="Q230" s="1"/>
      <c r="R230" s="1"/>
      <c r="S230" s="1"/>
      <c r="T230" s="1"/>
      <c r="U230" s="1"/>
      <c r="V230" s="1"/>
      <c r="W230" s="1"/>
      <c r="X230" s="1"/>
    </row>
    <row r="231" spans="17:24" x14ac:dyDescent="0.15">
      <c r="Q231" s="1"/>
      <c r="R231" s="1"/>
      <c r="S231" s="1"/>
      <c r="T231" s="1"/>
      <c r="U231" s="1"/>
      <c r="V231" s="1"/>
      <c r="W231" s="1"/>
      <c r="X231" s="1"/>
    </row>
    <row r="232" spans="17:24" x14ac:dyDescent="0.15">
      <c r="Q232" s="1"/>
      <c r="R232" s="1"/>
      <c r="S232" s="1"/>
      <c r="T232" s="1"/>
      <c r="U232" s="1"/>
      <c r="V232" s="1"/>
      <c r="W232" s="1"/>
      <c r="X232" s="1"/>
    </row>
    <row r="233" spans="17:24" x14ac:dyDescent="0.15">
      <c r="Q233" s="1"/>
      <c r="R233" s="1"/>
      <c r="S233" s="1"/>
      <c r="T233" s="1"/>
      <c r="U233" s="1"/>
      <c r="V233" s="1"/>
      <c r="W233" s="1"/>
      <c r="X233" s="1"/>
    </row>
    <row r="234" spans="17:24" x14ac:dyDescent="0.15">
      <c r="Q234" s="1"/>
      <c r="R234" s="1"/>
      <c r="S234" s="1"/>
      <c r="T234" s="1"/>
      <c r="U234" s="1"/>
      <c r="V234" s="1"/>
      <c r="W234" s="1"/>
      <c r="X234" s="1"/>
    </row>
    <row r="235" spans="17:24" x14ac:dyDescent="0.15">
      <c r="Q235" s="1"/>
      <c r="R235" s="1"/>
      <c r="S235" s="1"/>
      <c r="T235" s="1"/>
      <c r="U235" s="1"/>
      <c r="V235" s="1"/>
      <c r="W235" s="1"/>
      <c r="X235" s="1"/>
    </row>
    <row r="236" spans="17:24" x14ac:dyDescent="0.15">
      <c r="Q236" s="1"/>
      <c r="R236" s="1"/>
      <c r="S236" s="1"/>
      <c r="T236" s="1"/>
      <c r="U236" s="1"/>
      <c r="V236" s="1"/>
      <c r="W236" s="1"/>
      <c r="X236" s="1"/>
    </row>
    <row r="237" spans="17:24" x14ac:dyDescent="0.15">
      <c r="Q237" s="1"/>
      <c r="R237" s="1"/>
      <c r="S237" s="1"/>
      <c r="T237" s="1"/>
      <c r="U237" s="1"/>
      <c r="V237" s="1"/>
      <c r="W237" s="1"/>
      <c r="X237" s="1"/>
    </row>
    <row r="238" spans="17:24" x14ac:dyDescent="0.15">
      <c r="Q238" s="1"/>
      <c r="R238" s="1"/>
      <c r="S238" s="1"/>
      <c r="T238" s="1"/>
      <c r="U238" s="1"/>
      <c r="V238" s="1"/>
      <c r="W238" s="1"/>
      <c r="X238" s="1"/>
    </row>
    <row r="239" spans="17:24" x14ac:dyDescent="0.15">
      <c r="Q239" s="1"/>
      <c r="R239" s="1"/>
      <c r="S239" s="1"/>
      <c r="T239" s="1"/>
      <c r="U239" s="1"/>
      <c r="V239" s="1"/>
      <c r="W239" s="1"/>
      <c r="X239" s="1"/>
    </row>
    <row r="240" spans="17:24" x14ac:dyDescent="0.15">
      <c r="Q240" s="1"/>
      <c r="R240" s="1"/>
      <c r="S240" s="1"/>
      <c r="T240" s="1"/>
      <c r="U240" s="1"/>
      <c r="V240" s="1"/>
      <c r="W240" s="1"/>
      <c r="X240" s="1"/>
    </row>
    <row r="241" spans="17:24" x14ac:dyDescent="0.15">
      <c r="Q241" s="1"/>
      <c r="R241" s="1"/>
      <c r="S241" s="1"/>
      <c r="T241" s="1"/>
      <c r="U241" s="1"/>
      <c r="V241" s="1"/>
      <c r="W241" s="1"/>
      <c r="X241" s="1"/>
    </row>
    <row r="242" spans="17:24" x14ac:dyDescent="0.15">
      <c r="Q242" s="1"/>
      <c r="R242" s="1"/>
      <c r="S242" s="1"/>
      <c r="T242" s="1"/>
      <c r="U242" s="1"/>
      <c r="V242" s="1"/>
      <c r="W242" s="1"/>
      <c r="X242" s="1"/>
    </row>
    <row r="243" spans="17:24" x14ac:dyDescent="0.15">
      <c r="Q243" s="1"/>
      <c r="R243" s="1"/>
      <c r="S243" s="1"/>
      <c r="T243" s="1"/>
      <c r="U243" s="1"/>
      <c r="V243" s="1"/>
      <c r="W243" s="1"/>
      <c r="X243" s="1"/>
    </row>
    <row r="244" spans="17:24" x14ac:dyDescent="0.15">
      <c r="Q244" s="1"/>
      <c r="R244" s="1"/>
      <c r="S244" s="1"/>
      <c r="T244" s="1"/>
      <c r="U244" s="1"/>
      <c r="V244" s="1"/>
      <c r="W244" s="1"/>
      <c r="X244" s="1"/>
    </row>
    <row r="245" spans="17:24" x14ac:dyDescent="0.15">
      <c r="Q245" s="1"/>
      <c r="R245" s="1"/>
      <c r="S245" s="1"/>
      <c r="T245" s="1"/>
      <c r="U245" s="1"/>
      <c r="V245" s="1"/>
      <c r="W245" s="1"/>
      <c r="X245" s="1"/>
    </row>
    <row r="246" spans="17:24" x14ac:dyDescent="0.15">
      <c r="Q246" s="1"/>
      <c r="R246" s="1"/>
      <c r="S246" s="1"/>
      <c r="T246" s="1"/>
      <c r="U246" s="1"/>
      <c r="V246" s="1"/>
      <c r="W246" s="1"/>
      <c r="X246" s="1"/>
    </row>
    <row r="247" spans="17:24" x14ac:dyDescent="0.15">
      <c r="Q247" s="1"/>
      <c r="R247" s="1"/>
      <c r="S247" s="1"/>
      <c r="T247" s="1"/>
      <c r="U247" s="1"/>
      <c r="V247" s="1"/>
      <c r="W247" s="1"/>
      <c r="X247" s="1"/>
    </row>
    <row r="248" spans="17:24" x14ac:dyDescent="0.15">
      <c r="Q248" s="1"/>
      <c r="R248" s="1"/>
      <c r="S248" s="1"/>
      <c r="T248" s="1"/>
      <c r="U248" s="1"/>
      <c r="V248" s="1"/>
      <c r="W248" s="1"/>
      <c r="X248" s="1"/>
    </row>
    <row r="249" spans="17:24" x14ac:dyDescent="0.15">
      <c r="Q249" s="1"/>
      <c r="R249" s="1"/>
      <c r="S249" s="1"/>
      <c r="T249" s="1"/>
      <c r="U249" s="1"/>
      <c r="V249" s="1"/>
      <c r="W249" s="1"/>
      <c r="X249" s="1"/>
    </row>
    <row r="250" spans="17:24" x14ac:dyDescent="0.15">
      <c r="Q250" s="1"/>
      <c r="R250" s="1"/>
      <c r="S250" s="1"/>
      <c r="T250" s="1"/>
      <c r="U250" s="1"/>
      <c r="V250" s="1"/>
      <c r="W250" s="1"/>
      <c r="X250" s="1"/>
    </row>
    <row r="251" spans="17:24" x14ac:dyDescent="0.15">
      <c r="Q251" s="1"/>
      <c r="R251" s="1"/>
      <c r="S251" s="1"/>
      <c r="T251" s="1"/>
      <c r="U251" s="1"/>
      <c r="V251" s="1"/>
      <c r="W251" s="1"/>
      <c r="X251" s="1"/>
    </row>
    <row r="252" spans="17:24" x14ac:dyDescent="0.15">
      <c r="Q252" s="1"/>
      <c r="R252" s="1"/>
      <c r="S252" s="1"/>
      <c r="T252" s="1"/>
      <c r="U252" s="1"/>
      <c r="V252" s="1"/>
      <c r="W252" s="1"/>
      <c r="X252" s="1"/>
    </row>
    <row r="253" spans="17:24" x14ac:dyDescent="0.15">
      <c r="Q253" s="1"/>
      <c r="R253" s="1"/>
      <c r="S253" s="1"/>
      <c r="T253" s="1"/>
      <c r="U253" s="1"/>
      <c r="V253" s="1"/>
      <c r="W253" s="1"/>
      <c r="X253" s="1"/>
    </row>
    <row r="254" spans="17:24" x14ac:dyDescent="0.15">
      <c r="Q254" s="1"/>
      <c r="R254" s="1"/>
      <c r="S254" s="1"/>
      <c r="T254" s="1"/>
      <c r="U254" s="1"/>
      <c r="V254" s="1"/>
      <c r="W254" s="1"/>
      <c r="X254" s="1"/>
    </row>
    <row r="255" spans="17:24" x14ac:dyDescent="0.15">
      <c r="Q255" s="1"/>
      <c r="R255" s="1"/>
      <c r="S255" s="1"/>
      <c r="T255" s="1"/>
      <c r="U255" s="1"/>
      <c r="V255" s="1"/>
      <c r="W255" s="1"/>
      <c r="X255" s="1"/>
    </row>
    <row r="256" spans="17:24" x14ac:dyDescent="0.15">
      <c r="Q256" s="1"/>
      <c r="R256" s="1"/>
      <c r="S256" s="1"/>
      <c r="T256" s="1"/>
      <c r="U256" s="1"/>
      <c r="V256" s="1"/>
      <c r="W256" s="1"/>
      <c r="X256" s="1"/>
    </row>
    <row r="257" spans="17:24" x14ac:dyDescent="0.15">
      <c r="Q257" s="1"/>
      <c r="R257" s="1"/>
      <c r="S257" s="1"/>
      <c r="T257" s="1"/>
      <c r="U257" s="1"/>
      <c r="V257" s="1"/>
      <c r="W257" s="1"/>
      <c r="X257" s="1"/>
    </row>
    <row r="258" spans="17:24" x14ac:dyDescent="0.15">
      <c r="Q258" s="1"/>
      <c r="R258" s="1"/>
      <c r="S258" s="1"/>
      <c r="T258" s="1"/>
      <c r="U258" s="1"/>
      <c r="V258" s="1"/>
      <c r="W258" s="1"/>
      <c r="X258" s="1"/>
    </row>
    <row r="259" spans="17:24" x14ac:dyDescent="0.15">
      <c r="Q259" s="1"/>
      <c r="R259" s="1"/>
      <c r="S259" s="1"/>
      <c r="T259" s="1"/>
      <c r="U259" s="1"/>
      <c r="V259" s="1"/>
      <c r="W259" s="1"/>
      <c r="X259" s="1"/>
    </row>
    <row r="260" spans="17:24" x14ac:dyDescent="0.15">
      <c r="Q260" s="1"/>
      <c r="R260" s="1"/>
      <c r="S260" s="1"/>
      <c r="T260" s="1"/>
      <c r="U260" s="1"/>
      <c r="V260" s="1"/>
      <c r="W260" s="1"/>
      <c r="X260" s="1"/>
    </row>
    <row r="261" spans="17:24" x14ac:dyDescent="0.15">
      <c r="Q261" s="1"/>
      <c r="R261" s="1"/>
      <c r="S261" s="1"/>
      <c r="T261" s="1"/>
      <c r="U261" s="1"/>
      <c r="V261" s="1"/>
      <c r="W261" s="1"/>
      <c r="X261" s="1"/>
    </row>
    <row r="262" spans="17:24" x14ac:dyDescent="0.15">
      <c r="Q262" s="1"/>
      <c r="R262" s="1"/>
      <c r="S262" s="1"/>
      <c r="T262" s="1"/>
      <c r="U262" s="1"/>
      <c r="V262" s="1"/>
      <c r="W262" s="1"/>
      <c r="X262" s="1"/>
    </row>
    <row r="263" spans="17:24" x14ac:dyDescent="0.15">
      <c r="Q263" s="1"/>
      <c r="R263" s="1"/>
      <c r="S263" s="1"/>
      <c r="T263" s="1"/>
      <c r="U263" s="1"/>
      <c r="V263" s="1"/>
      <c r="W263" s="1"/>
      <c r="X263" s="1"/>
    </row>
    <row r="264" spans="17:24" x14ac:dyDescent="0.15">
      <c r="Q264" s="1"/>
      <c r="R264" s="1"/>
      <c r="S264" s="1"/>
      <c r="T264" s="1"/>
      <c r="U264" s="1"/>
      <c r="V264" s="1"/>
      <c r="W264" s="1"/>
      <c r="X264" s="1"/>
    </row>
    <row r="265" spans="17:24" x14ac:dyDescent="0.15">
      <c r="Q265" s="1"/>
      <c r="R265" s="1"/>
      <c r="S265" s="1"/>
      <c r="T265" s="1"/>
      <c r="U265" s="1"/>
      <c r="V265" s="1"/>
      <c r="W265" s="1"/>
      <c r="X265" s="1"/>
    </row>
    <row r="266" spans="17:24" x14ac:dyDescent="0.15">
      <c r="Q266" s="1"/>
      <c r="R266" s="1"/>
      <c r="S266" s="1"/>
      <c r="T266" s="1"/>
      <c r="U266" s="1"/>
      <c r="V266" s="1"/>
      <c r="W266" s="1"/>
      <c r="X266" s="1"/>
    </row>
    <row r="267" spans="17:24" x14ac:dyDescent="0.15">
      <c r="Q267" s="1"/>
      <c r="R267" s="1"/>
      <c r="S267" s="1"/>
      <c r="T267" s="1"/>
      <c r="U267" s="1"/>
      <c r="V267" s="1"/>
      <c r="W267" s="1"/>
      <c r="X267" s="1"/>
    </row>
    <row r="268" spans="17:24" x14ac:dyDescent="0.15">
      <c r="Q268" s="1"/>
      <c r="R268" s="1"/>
      <c r="S268" s="1"/>
      <c r="T268" s="1"/>
      <c r="U268" s="1"/>
      <c r="V268" s="1"/>
      <c r="W268" s="1"/>
      <c r="X268" s="1"/>
    </row>
    <row r="269" spans="17:24" x14ac:dyDescent="0.15">
      <c r="Q269" s="1"/>
      <c r="R269" s="1"/>
      <c r="S269" s="1"/>
      <c r="T269" s="1"/>
      <c r="U269" s="1"/>
      <c r="V269" s="1"/>
      <c r="W269" s="1"/>
      <c r="X269" s="1"/>
    </row>
    <row r="270" spans="17:24" x14ac:dyDescent="0.15">
      <c r="Q270" s="1"/>
      <c r="R270" s="1"/>
      <c r="S270" s="1"/>
      <c r="T270" s="1"/>
      <c r="U270" s="1"/>
      <c r="V270" s="1"/>
      <c r="W270" s="1"/>
      <c r="X270" s="1"/>
    </row>
    <row r="271" spans="17:24" x14ac:dyDescent="0.15">
      <c r="Q271" s="1"/>
      <c r="R271" s="1"/>
      <c r="S271" s="1"/>
      <c r="T271" s="1"/>
      <c r="U271" s="1"/>
      <c r="V271" s="1"/>
      <c r="W271" s="1"/>
      <c r="X271" s="1"/>
    </row>
    <row r="272" spans="17:24" x14ac:dyDescent="0.15">
      <c r="Q272" s="1"/>
      <c r="R272" s="1"/>
      <c r="S272" s="1"/>
      <c r="T272" s="1"/>
      <c r="U272" s="1"/>
      <c r="V272" s="1"/>
      <c r="W272" s="1"/>
      <c r="X272" s="1"/>
    </row>
    <row r="273" spans="17:24" x14ac:dyDescent="0.15">
      <c r="Q273" s="1"/>
      <c r="R273" s="1"/>
      <c r="S273" s="1"/>
      <c r="T273" s="1"/>
      <c r="U273" s="1"/>
      <c r="V273" s="1"/>
      <c r="W273" s="1"/>
      <c r="X273" s="1"/>
    </row>
    <row r="274" spans="17:24" x14ac:dyDescent="0.15">
      <c r="Q274" s="1"/>
      <c r="R274" s="1"/>
      <c r="S274" s="1"/>
      <c r="T274" s="1"/>
      <c r="U274" s="1"/>
      <c r="V274" s="1"/>
      <c r="W274" s="1"/>
      <c r="X274" s="1"/>
    </row>
    <row r="275" spans="17:24" x14ac:dyDescent="0.15">
      <c r="Q275" s="1"/>
      <c r="R275" s="1"/>
      <c r="S275" s="1"/>
      <c r="T275" s="1"/>
      <c r="U275" s="1"/>
      <c r="V275" s="1"/>
      <c r="W275" s="1"/>
      <c r="X275" s="1"/>
    </row>
    <row r="276" spans="17:24" x14ac:dyDescent="0.15">
      <c r="Q276" s="1"/>
      <c r="R276" s="1"/>
      <c r="S276" s="1"/>
      <c r="T276" s="1"/>
      <c r="U276" s="1"/>
      <c r="V276" s="1"/>
      <c r="W276" s="1"/>
      <c r="X276" s="1"/>
    </row>
    <row r="277" spans="17:24" x14ac:dyDescent="0.15">
      <c r="Q277" s="1"/>
      <c r="R277" s="1"/>
      <c r="S277" s="1"/>
      <c r="T277" s="1"/>
      <c r="U277" s="1"/>
      <c r="V277" s="1"/>
      <c r="W277" s="1"/>
      <c r="X277" s="1"/>
    </row>
    <row r="278" spans="17:24" x14ac:dyDescent="0.15">
      <c r="Q278" s="1"/>
      <c r="R278" s="1"/>
      <c r="S278" s="1"/>
      <c r="T278" s="1"/>
      <c r="U278" s="1"/>
      <c r="V278" s="1"/>
      <c r="W278" s="1"/>
      <c r="X278" s="1"/>
    </row>
    <row r="279" spans="17:24" x14ac:dyDescent="0.15">
      <c r="Q279" s="1"/>
      <c r="R279" s="1"/>
      <c r="S279" s="1"/>
      <c r="T279" s="1"/>
      <c r="U279" s="1"/>
      <c r="V279" s="1"/>
      <c r="W279" s="1"/>
      <c r="X279" s="1"/>
    </row>
    <row r="280" spans="17:24" x14ac:dyDescent="0.15">
      <c r="Q280" s="1"/>
      <c r="R280" s="1"/>
      <c r="S280" s="1"/>
      <c r="T280" s="1"/>
      <c r="U280" s="1"/>
      <c r="V280" s="1"/>
      <c r="W280" s="1"/>
      <c r="X280" s="1"/>
    </row>
    <row r="281" spans="17:24" x14ac:dyDescent="0.15">
      <c r="Q281" s="1"/>
      <c r="R281" s="1"/>
      <c r="S281" s="1"/>
      <c r="T281" s="1"/>
      <c r="U281" s="1"/>
      <c r="V281" s="1"/>
      <c r="W281" s="1"/>
      <c r="X281" s="1"/>
    </row>
    <row r="282" spans="17:24" x14ac:dyDescent="0.15">
      <c r="Q282" s="1"/>
      <c r="R282" s="1"/>
      <c r="S282" s="1"/>
      <c r="T282" s="1"/>
      <c r="U282" s="1"/>
      <c r="V282" s="1"/>
      <c r="W282" s="1"/>
      <c r="X282" s="1"/>
    </row>
    <row r="283" spans="17:24" x14ac:dyDescent="0.15">
      <c r="Q283" s="1"/>
      <c r="R283" s="1"/>
      <c r="S283" s="1"/>
      <c r="T283" s="1"/>
      <c r="U283" s="1"/>
      <c r="V283" s="1"/>
      <c r="W283" s="1"/>
      <c r="X283" s="1"/>
    </row>
    <row r="284" spans="17:24" x14ac:dyDescent="0.15">
      <c r="Q284" s="1"/>
      <c r="R284" s="1"/>
      <c r="S284" s="1"/>
      <c r="T284" s="1"/>
      <c r="U284" s="1"/>
      <c r="V284" s="1"/>
      <c r="W284" s="1"/>
      <c r="X284" s="1"/>
    </row>
    <row r="285" spans="17:24" x14ac:dyDescent="0.15">
      <c r="Q285" s="1"/>
      <c r="R285" s="1"/>
      <c r="S285" s="1"/>
      <c r="T285" s="1"/>
      <c r="U285" s="1"/>
      <c r="V285" s="1"/>
      <c r="W285" s="1"/>
      <c r="X285" s="1"/>
    </row>
    <row r="286" spans="17:24" x14ac:dyDescent="0.15">
      <c r="Q286" s="1"/>
      <c r="R286" s="1"/>
      <c r="S286" s="1"/>
      <c r="T286" s="1"/>
      <c r="U286" s="1"/>
      <c r="V286" s="1"/>
      <c r="W286" s="1"/>
      <c r="X286" s="1"/>
    </row>
    <row r="287" spans="17:24" x14ac:dyDescent="0.15">
      <c r="Q287" s="1"/>
      <c r="R287" s="1"/>
      <c r="S287" s="1"/>
      <c r="T287" s="1"/>
      <c r="U287" s="1"/>
      <c r="V287" s="1"/>
      <c r="W287" s="1"/>
      <c r="X287" s="1"/>
    </row>
    <row r="288" spans="17:24" x14ac:dyDescent="0.15">
      <c r="Q288" s="1"/>
      <c r="R288" s="1"/>
      <c r="S288" s="1"/>
      <c r="T288" s="1"/>
      <c r="U288" s="1"/>
      <c r="V288" s="1"/>
      <c r="W288" s="1"/>
      <c r="X288" s="1"/>
    </row>
    <row r="289" spans="17:24" x14ac:dyDescent="0.15">
      <c r="Q289" s="1"/>
      <c r="R289" s="1"/>
      <c r="S289" s="1"/>
      <c r="T289" s="1"/>
      <c r="U289" s="1"/>
      <c r="V289" s="1"/>
      <c r="W289" s="1"/>
      <c r="X289" s="1"/>
    </row>
    <row r="290" spans="17:24" x14ac:dyDescent="0.15">
      <c r="Q290" s="1"/>
      <c r="R290" s="1"/>
      <c r="S290" s="1"/>
      <c r="T290" s="1"/>
      <c r="U290" s="1"/>
      <c r="V290" s="1"/>
      <c r="W290" s="1"/>
      <c r="X290" s="1"/>
    </row>
    <row r="291" spans="17:24" x14ac:dyDescent="0.15">
      <c r="Q291" s="1"/>
      <c r="R291" s="1"/>
      <c r="S291" s="1"/>
      <c r="T291" s="1"/>
      <c r="U291" s="1"/>
      <c r="V291" s="1"/>
      <c r="W291" s="1"/>
      <c r="X291" s="1"/>
    </row>
    <row r="292" spans="17:24" x14ac:dyDescent="0.15">
      <c r="Q292" s="1"/>
      <c r="R292" s="1"/>
      <c r="S292" s="1"/>
      <c r="T292" s="1"/>
      <c r="U292" s="1"/>
      <c r="V292" s="1"/>
      <c r="W292" s="1"/>
      <c r="X292" s="1"/>
    </row>
    <row r="293" spans="17:24" x14ac:dyDescent="0.15">
      <c r="Q293" s="1"/>
      <c r="R293" s="1"/>
      <c r="S293" s="1"/>
      <c r="T293" s="1"/>
      <c r="U293" s="1"/>
      <c r="V293" s="1"/>
      <c r="W293" s="1"/>
      <c r="X293" s="1"/>
    </row>
    <row r="294" spans="17:24" x14ac:dyDescent="0.15">
      <c r="Q294" s="1"/>
      <c r="R294" s="1"/>
      <c r="S294" s="1"/>
      <c r="T294" s="1"/>
      <c r="U294" s="1"/>
      <c r="V294" s="1"/>
      <c r="W294" s="1"/>
      <c r="X294" s="1"/>
    </row>
    <row r="295" spans="17:24" x14ac:dyDescent="0.15">
      <c r="Q295" s="1"/>
      <c r="R295" s="1"/>
      <c r="S295" s="1"/>
      <c r="T295" s="1"/>
      <c r="U295" s="1"/>
      <c r="V295" s="1"/>
      <c r="W295" s="1"/>
      <c r="X295" s="1"/>
    </row>
    <row r="296" spans="17:24" x14ac:dyDescent="0.15">
      <c r="Q296" s="1"/>
      <c r="R296" s="1"/>
      <c r="S296" s="1"/>
      <c r="T296" s="1"/>
      <c r="U296" s="1"/>
      <c r="V296" s="1"/>
      <c r="W296" s="1"/>
      <c r="X296" s="1"/>
    </row>
    <row r="297" spans="17:24" x14ac:dyDescent="0.15">
      <c r="Q297" s="1"/>
      <c r="R297" s="1"/>
      <c r="S297" s="1"/>
      <c r="T297" s="1"/>
      <c r="U297" s="1"/>
      <c r="V297" s="1"/>
      <c r="W297" s="1"/>
      <c r="X297" s="1"/>
    </row>
    <row r="298" spans="17:24" x14ac:dyDescent="0.15">
      <c r="Q298" s="1"/>
      <c r="R298" s="1"/>
      <c r="S298" s="1"/>
      <c r="T298" s="1"/>
      <c r="U298" s="1"/>
      <c r="V298" s="1"/>
      <c r="W298" s="1"/>
      <c r="X298" s="1"/>
    </row>
    <row r="299" spans="17:24" x14ac:dyDescent="0.15">
      <c r="Q299" s="1"/>
      <c r="R299" s="1"/>
      <c r="S299" s="1"/>
      <c r="T299" s="1"/>
      <c r="U299" s="1"/>
      <c r="V299" s="1"/>
      <c r="W299" s="1"/>
      <c r="X299" s="1"/>
    </row>
    <row r="300" spans="17:24" x14ac:dyDescent="0.15">
      <c r="Q300" s="1"/>
      <c r="R300" s="1"/>
      <c r="S300" s="1"/>
      <c r="T300" s="1"/>
      <c r="U300" s="1"/>
      <c r="V300" s="1"/>
      <c r="W300" s="1"/>
      <c r="X300" s="1"/>
    </row>
    <row r="301" spans="17:24" x14ac:dyDescent="0.15">
      <c r="Q301" s="1"/>
      <c r="R301" s="1"/>
      <c r="S301" s="1"/>
      <c r="T301" s="1"/>
      <c r="U301" s="1"/>
      <c r="V301" s="1"/>
      <c r="W301" s="1"/>
      <c r="X301" s="1"/>
    </row>
    <row r="302" spans="17:24" x14ac:dyDescent="0.15">
      <c r="Q302" s="1"/>
      <c r="R302" s="1"/>
      <c r="S302" s="1"/>
      <c r="T302" s="1"/>
      <c r="U302" s="1"/>
      <c r="V302" s="1"/>
      <c r="W302" s="1"/>
      <c r="X302" s="1"/>
    </row>
    <row r="303" spans="17:24" x14ac:dyDescent="0.15">
      <c r="Q303" s="1"/>
      <c r="R303" s="1"/>
      <c r="S303" s="1"/>
      <c r="T303" s="1"/>
      <c r="U303" s="1"/>
      <c r="V303" s="1"/>
      <c r="W303" s="1"/>
      <c r="X303" s="1"/>
    </row>
    <row r="304" spans="17:24" x14ac:dyDescent="0.15">
      <c r="Q304" s="1"/>
      <c r="R304" s="1"/>
      <c r="S304" s="1"/>
      <c r="T304" s="1"/>
      <c r="U304" s="1"/>
      <c r="V304" s="1"/>
      <c r="W304" s="1"/>
      <c r="X304" s="1"/>
    </row>
    <row r="305" spans="17:24" x14ac:dyDescent="0.15">
      <c r="Q305" s="1"/>
      <c r="R305" s="1"/>
      <c r="S305" s="1"/>
      <c r="T305" s="1"/>
      <c r="U305" s="1"/>
      <c r="V305" s="1"/>
      <c r="W305" s="1"/>
      <c r="X305" s="1"/>
    </row>
    <row r="306" spans="17:24" x14ac:dyDescent="0.15">
      <c r="Q306" s="1"/>
      <c r="R306" s="1"/>
      <c r="S306" s="1"/>
      <c r="T306" s="1"/>
      <c r="U306" s="1"/>
      <c r="V306" s="1"/>
      <c r="W306" s="1"/>
      <c r="X306" s="1"/>
    </row>
    <row r="307" spans="17:24" x14ac:dyDescent="0.15">
      <c r="Q307" s="1"/>
      <c r="R307" s="1"/>
      <c r="S307" s="1"/>
      <c r="T307" s="1"/>
      <c r="U307" s="1"/>
      <c r="V307" s="1"/>
      <c r="W307" s="1"/>
      <c r="X307" s="1"/>
    </row>
    <row r="308" spans="17:24" x14ac:dyDescent="0.15">
      <c r="Q308" s="1"/>
      <c r="R308" s="1"/>
      <c r="S308" s="1"/>
      <c r="T308" s="1"/>
      <c r="U308" s="1"/>
      <c r="V308" s="1"/>
      <c r="W308" s="1"/>
      <c r="X308" s="1"/>
    </row>
    <row r="309" spans="17:24" x14ac:dyDescent="0.15">
      <c r="Q309" s="1"/>
      <c r="R309" s="1"/>
      <c r="S309" s="1"/>
      <c r="T309" s="1"/>
      <c r="U309" s="1"/>
      <c r="V309" s="1"/>
      <c r="W309" s="1"/>
      <c r="X309" s="1"/>
    </row>
    <row r="310" spans="17:24" x14ac:dyDescent="0.15">
      <c r="Q310" s="1"/>
      <c r="R310" s="1"/>
      <c r="S310" s="1"/>
      <c r="T310" s="1"/>
      <c r="U310" s="1"/>
      <c r="V310" s="1"/>
      <c r="W310" s="1"/>
      <c r="X310" s="1"/>
    </row>
    <row r="311" spans="17:24" x14ac:dyDescent="0.15">
      <c r="Q311" s="1"/>
      <c r="R311" s="1"/>
      <c r="S311" s="1"/>
      <c r="T311" s="1"/>
      <c r="U311" s="1"/>
      <c r="V311" s="1"/>
      <c r="W311" s="1"/>
      <c r="X311" s="1"/>
    </row>
    <row r="312" spans="17:24" x14ac:dyDescent="0.15">
      <c r="Q312" s="1"/>
      <c r="R312" s="1"/>
      <c r="S312" s="1"/>
      <c r="T312" s="1"/>
      <c r="U312" s="1"/>
      <c r="V312" s="1"/>
      <c r="W312" s="1"/>
      <c r="X312" s="1"/>
    </row>
    <row r="313" spans="17:24" x14ac:dyDescent="0.15">
      <c r="Q313" s="1"/>
      <c r="R313" s="1"/>
      <c r="S313" s="1"/>
      <c r="T313" s="1"/>
      <c r="U313" s="1"/>
      <c r="V313" s="1"/>
      <c r="W313" s="1"/>
      <c r="X313" s="1"/>
    </row>
    <row r="314" spans="17:24" x14ac:dyDescent="0.15">
      <c r="Q314" s="1"/>
      <c r="R314" s="1"/>
      <c r="S314" s="1"/>
      <c r="T314" s="1"/>
      <c r="U314" s="1"/>
      <c r="V314" s="1"/>
      <c r="W314" s="1"/>
      <c r="X314" s="1"/>
    </row>
    <row r="315" spans="17:24" x14ac:dyDescent="0.15">
      <c r="Q315" s="1"/>
      <c r="R315" s="1"/>
      <c r="S315" s="1"/>
      <c r="T315" s="1"/>
      <c r="U315" s="1"/>
      <c r="V315" s="1"/>
      <c r="W315" s="1"/>
      <c r="X315" s="1"/>
    </row>
    <row r="316" spans="17:24" x14ac:dyDescent="0.15">
      <c r="Q316" s="1"/>
      <c r="R316" s="1"/>
      <c r="S316" s="1"/>
      <c r="T316" s="1"/>
      <c r="U316" s="1"/>
      <c r="V316" s="1"/>
      <c r="W316" s="1"/>
      <c r="X316" s="1"/>
    </row>
    <row r="317" spans="17:24" x14ac:dyDescent="0.15">
      <c r="Q317" s="1"/>
      <c r="R317" s="1"/>
      <c r="S317" s="1"/>
      <c r="T317" s="1"/>
      <c r="U317" s="1"/>
      <c r="V317" s="1"/>
      <c r="W317" s="1"/>
      <c r="X317" s="1"/>
    </row>
    <row r="318" spans="17:24" x14ac:dyDescent="0.15">
      <c r="Q318" s="1"/>
      <c r="R318" s="1"/>
      <c r="S318" s="1"/>
      <c r="T318" s="1"/>
      <c r="U318" s="1"/>
      <c r="V318" s="1"/>
      <c r="W318" s="1"/>
      <c r="X318" s="1"/>
    </row>
    <row r="319" spans="17:24" x14ac:dyDescent="0.15">
      <c r="Q319" s="1"/>
      <c r="R319" s="1"/>
      <c r="S319" s="1"/>
      <c r="T319" s="1"/>
      <c r="U319" s="1"/>
      <c r="V319" s="1"/>
      <c r="W319" s="1"/>
      <c r="X319" s="1"/>
    </row>
    <row r="320" spans="17:24" x14ac:dyDescent="0.15">
      <c r="Q320" s="1"/>
      <c r="R320" s="1"/>
      <c r="S320" s="1"/>
      <c r="T320" s="1"/>
      <c r="U320" s="1"/>
      <c r="V320" s="1"/>
      <c r="W320" s="1"/>
      <c r="X320" s="1"/>
    </row>
    <row r="321" spans="17:24" x14ac:dyDescent="0.15">
      <c r="Q321" s="1"/>
      <c r="R321" s="1"/>
      <c r="S321" s="1"/>
      <c r="T321" s="1"/>
      <c r="U321" s="1"/>
      <c r="V321" s="1"/>
      <c r="W321" s="1"/>
      <c r="X321" s="1"/>
    </row>
    <row r="322" spans="17:24" x14ac:dyDescent="0.15">
      <c r="Q322" s="1"/>
      <c r="R322" s="1"/>
      <c r="S322" s="1"/>
      <c r="T322" s="1"/>
      <c r="U322" s="1"/>
      <c r="V322" s="1"/>
      <c r="W322" s="1"/>
      <c r="X322" s="1"/>
    </row>
    <row r="323" spans="17:24" x14ac:dyDescent="0.15">
      <c r="Q323" s="1"/>
      <c r="R323" s="1"/>
      <c r="S323" s="1"/>
      <c r="T323" s="1"/>
      <c r="U323" s="1"/>
      <c r="V323" s="1"/>
      <c r="W323" s="1"/>
      <c r="X323" s="1"/>
    </row>
    <row r="324" spans="17:24" x14ac:dyDescent="0.15">
      <c r="Q324" s="1"/>
      <c r="R324" s="1"/>
      <c r="S324" s="1"/>
      <c r="T324" s="1"/>
      <c r="U324" s="1"/>
      <c r="V324" s="1"/>
      <c r="W324" s="1"/>
      <c r="X324" s="1"/>
    </row>
    <row r="325" spans="17:24" x14ac:dyDescent="0.15">
      <c r="Q325" s="1"/>
      <c r="R325" s="1"/>
      <c r="S325" s="1"/>
      <c r="T325" s="1"/>
      <c r="U325" s="1"/>
      <c r="V325" s="1"/>
      <c r="W325" s="1"/>
      <c r="X325" s="1"/>
    </row>
    <row r="326" spans="17:24" x14ac:dyDescent="0.15">
      <c r="Q326" s="1"/>
      <c r="R326" s="1"/>
      <c r="S326" s="1"/>
      <c r="T326" s="1"/>
      <c r="U326" s="1"/>
      <c r="V326" s="1"/>
      <c r="W326" s="1"/>
      <c r="X326" s="1"/>
    </row>
    <row r="327" spans="17:24" x14ac:dyDescent="0.15">
      <c r="Q327" s="1"/>
      <c r="R327" s="1"/>
      <c r="S327" s="1"/>
      <c r="T327" s="1"/>
      <c r="U327" s="1"/>
      <c r="V327" s="1"/>
      <c r="W327" s="1"/>
      <c r="X327" s="1"/>
    </row>
    <row r="328" spans="17:24" x14ac:dyDescent="0.15">
      <c r="Q328" s="1"/>
      <c r="R328" s="1"/>
      <c r="S328" s="1"/>
      <c r="T328" s="1"/>
      <c r="U328" s="1"/>
      <c r="V328" s="1"/>
      <c r="W328" s="1"/>
      <c r="X328" s="1"/>
    </row>
    <row r="329" spans="17:24" x14ac:dyDescent="0.15">
      <c r="Q329" s="1"/>
      <c r="R329" s="1"/>
      <c r="S329" s="1"/>
      <c r="T329" s="1"/>
      <c r="U329" s="1"/>
      <c r="V329" s="1"/>
      <c r="W329" s="1"/>
      <c r="X329" s="1"/>
    </row>
    <row r="330" spans="17:24" x14ac:dyDescent="0.15">
      <c r="Q330" s="1"/>
      <c r="R330" s="1"/>
      <c r="S330" s="1"/>
      <c r="T330" s="1"/>
      <c r="U330" s="1"/>
      <c r="V330" s="1"/>
      <c r="W330" s="1"/>
      <c r="X330" s="1"/>
    </row>
    <row r="331" spans="17:24" x14ac:dyDescent="0.15">
      <c r="Q331" s="1"/>
      <c r="R331" s="1"/>
      <c r="S331" s="1"/>
      <c r="T331" s="1"/>
      <c r="U331" s="1"/>
      <c r="V331" s="1"/>
      <c r="W331" s="1"/>
      <c r="X331" s="1"/>
    </row>
    <row r="332" spans="17:24" x14ac:dyDescent="0.15">
      <c r="Q332" s="1"/>
      <c r="R332" s="1"/>
      <c r="S332" s="1"/>
      <c r="T332" s="1"/>
      <c r="U332" s="1"/>
      <c r="V332" s="1"/>
      <c r="W332" s="1"/>
      <c r="X332" s="1"/>
    </row>
    <row r="333" spans="17:24" x14ac:dyDescent="0.15">
      <c r="Q333" s="1"/>
      <c r="R333" s="1"/>
      <c r="S333" s="1"/>
      <c r="T333" s="1"/>
      <c r="U333" s="1"/>
      <c r="V333" s="1"/>
      <c r="W333" s="1"/>
      <c r="X333" s="1"/>
    </row>
    <row r="334" spans="17:24" x14ac:dyDescent="0.15">
      <c r="Q334" s="1"/>
      <c r="R334" s="1"/>
      <c r="S334" s="1"/>
      <c r="T334" s="1"/>
      <c r="U334" s="1"/>
      <c r="V334" s="1"/>
      <c r="W334" s="1"/>
      <c r="X334" s="1"/>
    </row>
    <row r="335" spans="17:24" x14ac:dyDescent="0.15">
      <c r="Q335" s="1"/>
      <c r="R335" s="1"/>
      <c r="S335" s="1"/>
      <c r="T335" s="1"/>
      <c r="U335" s="1"/>
      <c r="V335" s="1"/>
      <c r="W335" s="1"/>
      <c r="X335" s="1"/>
    </row>
    <row r="336" spans="17:24" x14ac:dyDescent="0.15">
      <c r="Q336" s="1"/>
      <c r="R336" s="1"/>
      <c r="S336" s="1"/>
      <c r="T336" s="1"/>
      <c r="U336" s="1"/>
      <c r="V336" s="1"/>
      <c r="W336" s="1"/>
      <c r="X336" s="1"/>
    </row>
    <row r="337" spans="17:24" x14ac:dyDescent="0.15">
      <c r="Q337" s="1"/>
      <c r="R337" s="1"/>
      <c r="S337" s="1"/>
      <c r="T337" s="1"/>
      <c r="U337" s="1"/>
      <c r="V337" s="1"/>
      <c r="W337" s="1"/>
      <c r="X337" s="1"/>
    </row>
    <row r="338" spans="17:24" x14ac:dyDescent="0.15">
      <c r="Q338" s="1"/>
      <c r="R338" s="1"/>
      <c r="S338" s="1"/>
      <c r="T338" s="1"/>
      <c r="U338" s="1"/>
      <c r="V338" s="1"/>
      <c r="W338" s="1"/>
      <c r="X338" s="1"/>
    </row>
    <row r="339" spans="17:24" x14ac:dyDescent="0.15">
      <c r="Q339" s="1"/>
      <c r="R339" s="1"/>
      <c r="S339" s="1"/>
      <c r="T339" s="1"/>
      <c r="U339" s="1"/>
      <c r="V339" s="1"/>
      <c r="W339" s="1"/>
      <c r="X339" s="1"/>
    </row>
    <row r="340" spans="17:24" x14ac:dyDescent="0.15">
      <c r="Q340" s="1"/>
      <c r="R340" s="1"/>
      <c r="S340" s="1"/>
      <c r="T340" s="1"/>
      <c r="U340" s="1"/>
      <c r="V340" s="1"/>
      <c r="W340" s="1"/>
      <c r="X340" s="1"/>
    </row>
    <row r="341" spans="17:24" x14ac:dyDescent="0.15">
      <c r="Q341" s="1"/>
      <c r="R341" s="1"/>
      <c r="S341" s="1"/>
      <c r="T341" s="1"/>
      <c r="U341" s="1"/>
      <c r="V341" s="1"/>
      <c r="W341" s="1"/>
      <c r="X341" s="1"/>
    </row>
    <row r="342" spans="17:24" x14ac:dyDescent="0.15">
      <c r="Q342" s="1"/>
      <c r="R342" s="1"/>
      <c r="S342" s="1"/>
      <c r="T342" s="1"/>
      <c r="U342" s="1"/>
      <c r="V342" s="1"/>
      <c r="W342" s="1"/>
      <c r="X342" s="1"/>
    </row>
    <row r="343" spans="17:24" x14ac:dyDescent="0.15">
      <c r="Q343" s="1"/>
      <c r="R343" s="1"/>
      <c r="S343" s="1"/>
      <c r="T343" s="1"/>
      <c r="U343" s="1"/>
      <c r="V343" s="1"/>
      <c r="W343" s="1"/>
      <c r="X343" s="1"/>
    </row>
    <row r="344" spans="17:24" x14ac:dyDescent="0.15">
      <c r="Q344" s="1"/>
      <c r="R344" s="1"/>
      <c r="S344" s="1"/>
      <c r="T344" s="1"/>
      <c r="U344" s="1"/>
      <c r="V344" s="1"/>
      <c r="W344" s="1"/>
      <c r="X344" s="1"/>
    </row>
    <row r="345" spans="17:24" x14ac:dyDescent="0.15">
      <c r="Q345" s="1"/>
      <c r="R345" s="1"/>
      <c r="S345" s="1"/>
      <c r="T345" s="1"/>
      <c r="U345" s="1"/>
      <c r="V345" s="1"/>
      <c r="W345" s="1"/>
      <c r="X345" s="1"/>
    </row>
    <row r="346" spans="17:24" x14ac:dyDescent="0.15">
      <c r="Q346" s="1"/>
      <c r="R346" s="1"/>
      <c r="S346" s="1"/>
      <c r="T346" s="1"/>
      <c r="U346" s="1"/>
      <c r="V346" s="1"/>
      <c r="W346" s="1"/>
      <c r="X346" s="1"/>
    </row>
    <row r="347" spans="17:24" x14ac:dyDescent="0.15">
      <c r="Q347" s="1"/>
      <c r="R347" s="1"/>
      <c r="S347" s="1"/>
      <c r="T347" s="1"/>
      <c r="U347" s="1"/>
      <c r="V347" s="1"/>
      <c r="W347" s="1"/>
      <c r="X347" s="1"/>
    </row>
    <row r="348" spans="17:24" x14ac:dyDescent="0.15">
      <c r="Q348" s="1"/>
      <c r="R348" s="1"/>
      <c r="S348" s="1"/>
      <c r="T348" s="1"/>
      <c r="U348" s="1"/>
      <c r="V348" s="1"/>
      <c r="W348" s="1"/>
      <c r="X348" s="1"/>
    </row>
    <row r="349" spans="17:24" x14ac:dyDescent="0.15">
      <c r="Q349" s="1"/>
      <c r="R349" s="1"/>
      <c r="S349" s="1"/>
      <c r="T349" s="1"/>
      <c r="U349" s="1"/>
      <c r="V349" s="1"/>
      <c r="W349" s="1"/>
      <c r="X349" s="1"/>
    </row>
    <row r="350" spans="17:24" x14ac:dyDescent="0.15">
      <c r="Q350" s="1"/>
      <c r="R350" s="1"/>
      <c r="S350" s="1"/>
      <c r="T350" s="1"/>
      <c r="U350" s="1"/>
      <c r="V350" s="1"/>
      <c r="W350" s="1"/>
      <c r="X350" s="1"/>
    </row>
    <row r="351" spans="17:24" x14ac:dyDescent="0.15">
      <c r="Q351" s="1"/>
      <c r="R351" s="1"/>
      <c r="S351" s="1"/>
      <c r="T351" s="1"/>
      <c r="U351" s="1"/>
      <c r="V351" s="1"/>
      <c r="W351" s="1"/>
      <c r="X351" s="1"/>
    </row>
    <row r="352" spans="17:24" x14ac:dyDescent="0.15">
      <c r="Q352" s="1"/>
      <c r="R352" s="1"/>
      <c r="S352" s="1"/>
      <c r="T352" s="1"/>
      <c r="U352" s="1"/>
      <c r="V352" s="1"/>
      <c r="W352" s="1"/>
      <c r="X352" s="1"/>
    </row>
    <row r="353" spans="17:24" x14ac:dyDescent="0.15">
      <c r="Q353" s="1"/>
      <c r="R353" s="1"/>
      <c r="S353" s="1"/>
      <c r="T353" s="1"/>
      <c r="U353" s="1"/>
      <c r="V353" s="1"/>
      <c r="W353" s="1"/>
      <c r="X353" s="1"/>
    </row>
    <row r="354" spans="17:24" x14ac:dyDescent="0.15">
      <c r="Q354" s="1"/>
      <c r="R354" s="1"/>
      <c r="S354" s="1"/>
      <c r="T354" s="1"/>
      <c r="U354" s="1"/>
      <c r="V354" s="1"/>
      <c r="W354" s="1"/>
      <c r="X354" s="1"/>
    </row>
    <row r="355" spans="17:24" x14ac:dyDescent="0.15">
      <c r="Q355" s="1"/>
      <c r="R355" s="1"/>
      <c r="S355" s="1"/>
      <c r="T355" s="1"/>
      <c r="U355" s="1"/>
      <c r="V355" s="1"/>
      <c r="W355" s="1"/>
      <c r="X355" s="1"/>
    </row>
    <row r="356" spans="17:24" x14ac:dyDescent="0.15">
      <c r="Q356" s="1"/>
      <c r="R356" s="1"/>
      <c r="S356" s="1"/>
      <c r="T356" s="1"/>
      <c r="U356" s="1"/>
      <c r="V356" s="1"/>
      <c r="W356" s="1"/>
      <c r="X356" s="1"/>
    </row>
    <row r="357" spans="17:24" x14ac:dyDescent="0.15">
      <c r="Q357" s="1"/>
      <c r="R357" s="1"/>
      <c r="S357" s="1"/>
      <c r="T357" s="1"/>
      <c r="U357" s="1"/>
      <c r="V357" s="1"/>
      <c r="W357" s="1"/>
      <c r="X357" s="1"/>
    </row>
    <row r="358" spans="17:24" x14ac:dyDescent="0.15">
      <c r="Q358" s="1"/>
      <c r="R358" s="1"/>
      <c r="S358" s="1"/>
      <c r="T358" s="1"/>
      <c r="U358" s="1"/>
      <c r="V358" s="1"/>
      <c r="W358" s="1"/>
      <c r="X358" s="1"/>
    </row>
    <row r="359" spans="17:24" x14ac:dyDescent="0.15">
      <c r="Q359" s="1"/>
      <c r="R359" s="1"/>
      <c r="S359" s="1"/>
      <c r="T359" s="1"/>
      <c r="U359" s="1"/>
      <c r="V359" s="1"/>
      <c r="W359" s="1"/>
      <c r="X359" s="1"/>
    </row>
    <row r="360" spans="17:24" x14ac:dyDescent="0.15">
      <c r="Q360" s="1"/>
      <c r="R360" s="1"/>
      <c r="S360" s="1"/>
      <c r="T360" s="1"/>
      <c r="U360" s="1"/>
      <c r="V360" s="1"/>
      <c r="W360" s="1"/>
      <c r="X360" s="1"/>
    </row>
    <row r="361" spans="17:24" x14ac:dyDescent="0.15">
      <c r="Q361" s="1"/>
      <c r="R361" s="1"/>
      <c r="S361" s="1"/>
      <c r="T361" s="1"/>
      <c r="U361" s="1"/>
      <c r="V361" s="1"/>
      <c r="W361" s="1"/>
      <c r="X361" s="1"/>
    </row>
    <row r="362" spans="17:24" x14ac:dyDescent="0.15">
      <c r="Q362" s="1"/>
      <c r="R362" s="1"/>
      <c r="S362" s="1"/>
      <c r="T362" s="1"/>
      <c r="U362" s="1"/>
      <c r="V362" s="1"/>
      <c r="W362" s="1"/>
      <c r="X362" s="1"/>
    </row>
    <row r="363" spans="17:24" x14ac:dyDescent="0.15">
      <c r="Q363" s="1"/>
      <c r="R363" s="1"/>
      <c r="S363" s="1"/>
      <c r="T363" s="1"/>
      <c r="U363" s="1"/>
      <c r="V363" s="1"/>
      <c r="W363" s="1"/>
      <c r="X363" s="1"/>
    </row>
    <row r="364" spans="17:24" x14ac:dyDescent="0.15">
      <c r="Q364" s="1"/>
      <c r="R364" s="1"/>
      <c r="S364" s="1"/>
      <c r="T364" s="1"/>
      <c r="U364" s="1"/>
      <c r="V364" s="1"/>
      <c r="W364" s="1"/>
      <c r="X364" s="1"/>
    </row>
    <row r="365" spans="17:24" x14ac:dyDescent="0.15">
      <c r="Q365" s="1"/>
      <c r="R365" s="1"/>
      <c r="S365" s="1"/>
      <c r="T365" s="1"/>
      <c r="U365" s="1"/>
      <c r="V365" s="1"/>
      <c r="W365" s="1"/>
      <c r="X365" s="1"/>
    </row>
    <row r="366" spans="17:24" x14ac:dyDescent="0.15">
      <c r="Q366" s="1"/>
      <c r="R366" s="1"/>
      <c r="S366" s="1"/>
      <c r="T366" s="1"/>
      <c r="U366" s="1"/>
      <c r="V366" s="1"/>
      <c r="W366" s="1"/>
      <c r="X366" s="1"/>
    </row>
    <row r="367" spans="17:24" x14ac:dyDescent="0.15">
      <c r="Q367" s="1"/>
      <c r="R367" s="1"/>
      <c r="S367" s="1"/>
      <c r="T367" s="1"/>
      <c r="U367" s="1"/>
      <c r="V367" s="1"/>
      <c r="W367" s="1"/>
      <c r="X367" s="1"/>
    </row>
    <row r="368" spans="17:24" x14ac:dyDescent="0.15">
      <c r="Q368" s="1"/>
      <c r="R368" s="1"/>
      <c r="S368" s="1"/>
      <c r="T368" s="1"/>
      <c r="U368" s="1"/>
      <c r="V368" s="1"/>
      <c r="W368" s="1"/>
      <c r="X368" s="1"/>
    </row>
    <row r="369" spans="17:24" x14ac:dyDescent="0.15">
      <c r="Q369" s="1"/>
      <c r="R369" s="1"/>
      <c r="S369" s="1"/>
      <c r="T369" s="1"/>
      <c r="U369" s="1"/>
      <c r="V369" s="1"/>
      <c r="W369" s="1"/>
      <c r="X369" s="1"/>
    </row>
    <row r="370" spans="17:24" x14ac:dyDescent="0.15">
      <c r="Q370" s="1"/>
      <c r="R370" s="1"/>
      <c r="S370" s="1"/>
      <c r="T370" s="1"/>
      <c r="U370" s="1"/>
      <c r="V370" s="1"/>
      <c r="W370" s="1"/>
      <c r="X370" s="1"/>
    </row>
    <row r="371" spans="17:24" x14ac:dyDescent="0.15">
      <c r="Q371" s="1"/>
      <c r="R371" s="1"/>
      <c r="S371" s="1"/>
      <c r="T371" s="1"/>
      <c r="U371" s="1"/>
      <c r="V371" s="1"/>
      <c r="W371" s="1"/>
      <c r="X371" s="1"/>
    </row>
    <row r="372" spans="17:24" x14ac:dyDescent="0.15">
      <c r="Q372" s="1"/>
      <c r="R372" s="1"/>
      <c r="S372" s="1"/>
      <c r="T372" s="1"/>
      <c r="U372" s="1"/>
      <c r="V372" s="1"/>
      <c r="W372" s="1"/>
      <c r="X372" s="1"/>
    </row>
    <row r="373" spans="17:24" x14ac:dyDescent="0.15">
      <c r="Q373" s="1"/>
      <c r="R373" s="1"/>
      <c r="S373" s="1"/>
      <c r="T373" s="1"/>
      <c r="U373" s="1"/>
      <c r="V373" s="1"/>
      <c r="W373" s="1"/>
      <c r="X373" s="1"/>
    </row>
    <row r="374" spans="17:24" x14ac:dyDescent="0.15">
      <c r="Q374" s="1"/>
      <c r="R374" s="1"/>
      <c r="S374" s="1"/>
      <c r="T374" s="1"/>
      <c r="U374" s="1"/>
      <c r="V374" s="1"/>
      <c r="W374" s="1"/>
      <c r="X374" s="1"/>
    </row>
    <row r="375" spans="17:24" x14ac:dyDescent="0.15">
      <c r="Q375" s="1"/>
      <c r="R375" s="1"/>
      <c r="S375" s="1"/>
      <c r="T375" s="1"/>
      <c r="U375" s="1"/>
      <c r="V375" s="1"/>
      <c r="W375" s="1"/>
      <c r="X375" s="1"/>
    </row>
    <row r="376" spans="17:24" x14ac:dyDescent="0.15">
      <c r="Q376" s="1"/>
      <c r="R376" s="1"/>
      <c r="S376" s="1"/>
      <c r="T376" s="1"/>
      <c r="U376" s="1"/>
      <c r="V376" s="1"/>
      <c r="W376" s="1"/>
      <c r="X376" s="1"/>
    </row>
    <row r="377" spans="17:24" x14ac:dyDescent="0.15">
      <c r="Q377" s="1"/>
      <c r="R377" s="1"/>
      <c r="S377" s="1"/>
      <c r="T377" s="1"/>
      <c r="U377" s="1"/>
      <c r="V377" s="1"/>
      <c r="W377" s="1"/>
      <c r="X377" s="1"/>
    </row>
    <row r="378" spans="17:24" x14ac:dyDescent="0.15">
      <c r="Q378" s="1"/>
      <c r="R378" s="1"/>
      <c r="S378" s="1"/>
      <c r="T378" s="1"/>
      <c r="U378" s="1"/>
      <c r="V378" s="1"/>
      <c r="W378" s="1"/>
      <c r="X378" s="1"/>
    </row>
    <row r="379" spans="17:24" x14ac:dyDescent="0.15">
      <c r="Q379" s="1"/>
      <c r="R379" s="1"/>
      <c r="S379" s="1"/>
      <c r="T379" s="1"/>
      <c r="U379" s="1"/>
      <c r="V379" s="1"/>
      <c r="W379" s="1"/>
      <c r="X379" s="1"/>
    </row>
    <row r="380" spans="17:24" x14ac:dyDescent="0.15">
      <c r="Q380" s="1"/>
      <c r="R380" s="1"/>
      <c r="S380" s="1"/>
      <c r="T380" s="1"/>
      <c r="U380" s="1"/>
      <c r="V380" s="1"/>
      <c r="W380" s="1"/>
      <c r="X380" s="1"/>
    </row>
    <row r="381" spans="17:24" x14ac:dyDescent="0.15">
      <c r="Q381" s="1"/>
      <c r="R381" s="1"/>
      <c r="S381" s="1"/>
      <c r="T381" s="1"/>
      <c r="U381" s="1"/>
      <c r="V381" s="1"/>
      <c r="W381" s="1"/>
      <c r="X381" s="1"/>
    </row>
    <row r="382" spans="17:24" x14ac:dyDescent="0.15">
      <c r="Q382" s="1"/>
      <c r="R382" s="1"/>
      <c r="S382" s="1"/>
      <c r="T382" s="1"/>
      <c r="U382" s="1"/>
      <c r="V382" s="1"/>
      <c r="W382" s="1"/>
      <c r="X382" s="1"/>
    </row>
    <row r="383" spans="17:24" x14ac:dyDescent="0.15">
      <c r="Q383" s="1"/>
      <c r="R383" s="1"/>
      <c r="S383" s="1"/>
      <c r="T383" s="1"/>
      <c r="U383" s="1"/>
      <c r="V383" s="1"/>
      <c r="W383" s="1"/>
      <c r="X383" s="1"/>
    </row>
    <row r="384" spans="17:24" x14ac:dyDescent="0.15">
      <c r="Q384" s="1"/>
      <c r="R384" s="1"/>
      <c r="S384" s="1"/>
      <c r="T384" s="1"/>
      <c r="U384" s="1"/>
      <c r="V384" s="1"/>
      <c r="W384" s="1"/>
      <c r="X384" s="1"/>
    </row>
    <row r="385" spans="17:24" x14ac:dyDescent="0.15">
      <c r="Q385" s="1"/>
      <c r="R385" s="1"/>
      <c r="S385" s="1"/>
      <c r="T385" s="1"/>
      <c r="U385" s="1"/>
      <c r="V385" s="1"/>
      <c r="W385" s="1"/>
      <c r="X385" s="1"/>
    </row>
    <row r="386" spans="17:24" x14ac:dyDescent="0.15">
      <c r="Q386" s="1"/>
      <c r="R386" s="1"/>
      <c r="S386" s="1"/>
      <c r="T386" s="1"/>
      <c r="U386" s="1"/>
      <c r="V386" s="1"/>
      <c r="W386" s="1"/>
      <c r="X386" s="1"/>
    </row>
    <row r="387" spans="17:24" x14ac:dyDescent="0.15">
      <c r="Q387" s="1"/>
      <c r="R387" s="1"/>
      <c r="S387" s="1"/>
      <c r="T387" s="1"/>
      <c r="U387" s="1"/>
      <c r="V387" s="1"/>
      <c r="W387" s="1"/>
      <c r="X387" s="1"/>
    </row>
    <row r="388" spans="17:24" x14ac:dyDescent="0.15">
      <c r="Q388" s="1"/>
      <c r="R388" s="1"/>
      <c r="S388" s="1"/>
      <c r="T388" s="1"/>
      <c r="U388" s="1"/>
      <c r="V388" s="1"/>
      <c r="W388" s="1"/>
      <c r="X388" s="1"/>
    </row>
    <row r="389" spans="17:24" x14ac:dyDescent="0.15">
      <c r="Q389" s="1"/>
      <c r="R389" s="1"/>
      <c r="S389" s="1"/>
      <c r="T389" s="1"/>
      <c r="U389" s="1"/>
      <c r="V389" s="1"/>
      <c r="W389" s="1"/>
      <c r="X389" s="1"/>
    </row>
    <row r="390" spans="17:24" x14ac:dyDescent="0.15">
      <c r="Q390" s="1"/>
      <c r="R390" s="1"/>
      <c r="S390" s="1"/>
      <c r="T390" s="1"/>
      <c r="U390" s="1"/>
      <c r="V390" s="1"/>
      <c r="W390" s="1"/>
      <c r="X390" s="1"/>
    </row>
    <row r="391" spans="17:24" x14ac:dyDescent="0.15">
      <c r="Q391" s="1"/>
      <c r="R391" s="1"/>
      <c r="S391" s="1"/>
      <c r="T391" s="1"/>
      <c r="U391" s="1"/>
      <c r="V391" s="1"/>
      <c r="W391" s="1"/>
      <c r="X391" s="1"/>
    </row>
    <row r="392" spans="17:24" x14ac:dyDescent="0.15">
      <c r="Q392" s="1"/>
      <c r="R392" s="1"/>
      <c r="S392" s="1"/>
      <c r="T392" s="1"/>
      <c r="U392" s="1"/>
      <c r="V392" s="1"/>
      <c r="W392" s="1"/>
      <c r="X392" s="1"/>
    </row>
    <row r="393" spans="17:24" x14ac:dyDescent="0.15">
      <c r="Q393" s="1"/>
      <c r="R393" s="1"/>
      <c r="S393" s="1"/>
      <c r="T393" s="1"/>
      <c r="U393" s="1"/>
      <c r="V393" s="1"/>
      <c r="W393" s="1"/>
      <c r="X393" s="1"/>
    </row>
    <row r="394" spans="17:24" x14ac:dyDescent="0.15">
      <c r="Q394" s="1"/>
      <c r="R394" s="1"/>
      <c r="S394" s="1"/>
      <c r="T394" s="1"/>
      <c r="U394" s="1"/>
      <c r="V394" s="1"/>
      <c r="W394" s="1"/>
      <c r="X394" s="1"/>
    </row>
    <row r="395" spans="17:24" x14ac:dyDescent="0.15">
      <c r="Q395" s="1"/>
      <c r="R395" s="1"/>
      <c r="S395" s="1"/>
      <c r="T395" s="1"/>
      <c r="U395" s="1"/>
      <c r="V395" s="1"/>
      <c r="W395" s="1"/>
      <c r="X395" s="1"/>
    </row>
    <row r="396" spans="17:24" x14ac:dyDescent="0.15">
      <c r="Q396" s="1"/>
      <c r="R396" s="1"/>
      <c r="S396" s="1"/>
      <c r="T396" s="1"/>
      <c r="U396" s="1"/>
      <c r="V396" s="1"/>
      <c r="W396" s="1"/>
      <c r="X396" s="1"/>
    </row>
    <row r="397" spans="17:24" x14ac:dyDescent="0.15">
      <c r="Q397" s="1"/>
      <c r="R397" s="1"/>
      <c r="S397" s="1"/>
      <c r="T397" s="1"/>
      <c r="U397" s="1"/>
      <c r="V397" s="1"/>
      <c r="W397" s="1"/>
      <c r="X397" s="1"/>
    </row>
    <row r="398" spans="17:24" x14ac:dyDescent="0.15">
      <c r="Q398" s="1"/>
      <c r="R398" s="1"/>
      <c r="S398" s="1"/>
      <c r="T398" s="1"/>
      <c r="U398" s="1"/>
      <c r="V398" s="1"/>
      <c r="W398" s="1"/>
      <c r="X398" s="1"/>
    </row>
    <row r="399" spans="17:24" x14ac:dyDescent="0.15">
      <c r="Q399" s="1"/>
      <c r="R399" s="1"/>
      <c r="S399" s="1"/>
      <c r="T399" s="1"/>
      <c r="U399" s="1"/>
      <c r="V399" s="1"/>
      <c r="W399" s="1"/>
      <c r="X399" s="1"/>
    </row>
    <row r="400" spans="17:24" x14ac:dyDescent="0.15">
      <c r="Q400" s="1"/>
      <c r="R400" s="1"/>
      <c r="S400" s="1"/>
      <c r="T400" s="1"/>
      <c r="U400" s="1"/>
      <c r="V400" s="1"/>
      <c r="W400" s="1"/>
      <c r="X400" s="1"/>
    </row>
    <row r="401" spans="17:24" x14ac:dyDescent="0.15">
      <c r="Q401" s="1"/>
      <c r="R401" s="1"/>
      <c r="S401" s="1"/>
      <c r="T401" s="1"/>
      <c r="U401" s="1"/>
      <c r="V401" s="1"/>
      <c r="W401" s="1"/>
      <c r="X401" s="1"/>
    </row>
    <row r="402" spans="17:24" x14ac:dyDescent="0.15">
      <c r="Q402" s="1"/>
      <c r="R402" s="1"/>
      <c r="S402" s="1"/>
      <c r="T402" s="1"/>
      <c r="U402" s="1"/>
      <c r="V402" s="1"/>
      <c r="W402" s="1"/>
      <c r="X402" s="1"/>
    </row>
    <row r="403" spans="17:24" x14ac:dyDescent="0.15">
      <c r="Q403" s="1"/>
      <c r="R403" s="1"/>
      <c r="S403" s="1"/>
      <c r="T403" s="1"/>
      <c r="U403" s="1"/>
      <c r="V403" s="1"/>
      <c r="W403" s="1"/>
      <c r="X403" s="1"/>
    </row>
    <row r="404" spans="17:24" x14ac:dyDescent="0.15">
      <c r="Q404" s="1"/>
      <c r="R404" s="1"/>
      <c r="S404" s="1"/>
      <c r="T404" s="1"/>
      <c r="U404" s="1"/>
      <c r="V404" s="1"/>
      <c r="W404" s="1"/>
      <c r="X404" s="1"/>
    </row>
    <row r="405" spans="17:24" x14ac:dyDescent="0.15">
      <c r="Q405" s="1"/>
      <c r="R405" s="1"/>
      <c r="S405" s="1"/>
      <c r="T405" s="1"/>
      <c r="U405" s="1"/>
      <c r="V405" s="1"/>
      <c r="W405" s="1"/>
      <c r="X405" s="1"/>
    </row>
    <row r="406" spans="17:24" x14ac:dyDescent="0.15">
      <c r="Q406" s="1"/>
      <c r="R406" s="1"/>
      <c r="S406" s="1"/>
      <c r="T406" s="1"/>
      <c r="U406" s="1"/>
      <c r="V406" s="1"/>
      <c r="W406" s="1"/>
      <c r="X406" s="1"/>
    </row>
    <row r="407" spans="17:24" x14ac:dyDescent="0.15">
      <c r="Q407" s="1"/>
      <c r="R407" s="1"/>
      <c r="S407" s="1"/>
      <c r="T407" s="1"/>
      <c r="U407" s="1"/>
      <c r="V407" s="1"/>
      <c r="W407" s="1"/>
      <c r="X407" s="1"/>
    </row>
    <row r="408" spans="17:24" x14ac:dyDescent="0.15">
      <c r="Q408" s="1"/>
      <c r="R408" s="1"/>
      <c r="S408" s="1"/>
      <c r="T408" s="1"/>
      <c r="U408" s="1"/>
      <c r="V408" s="1"/>
      <c r="W408" s="1"/>
      <c r="X408" s="1"/>
    </row>
    <row r="409" spans="17:24" x14ac:dyDescent="0.15">
      <c r="Q409" s="1"/>
      <c r="R409" s="1"/>
      <c r="S409" s="1"/>
      <c r="T409" s="1"/>
      <c r="U409" s="1"/>
      <c r="V409" s="1"/>
      <c r="W409" s="1"/>
      <c r="X409" s="1"/>
    </row>
    <row r="410" spans="17:24" x14ac:dyDescent="0.15">
      <c r="Q410" s="1"/>
      <c r="R410" s="1"/>
      <c r="S410" s="1"/>
      <c r="T410" s="1"/>
      <c r="U410" s="1"/>
      <c r="V410" s="1"/>
      <c r="W410" s="1"/>
      <c r="X410" s="1"/>
    </row>
    <row r="411" spans="17:24" x14ac:dyDescent="0.15">
      <c r="Q411" s="1"/>
      <c r="R411" s="1"/>
      <c r="S411" s="1"/>
      <c r="T411" s="1"/>
      <c r="U411" s="1"/>
      <c r="V411" s="1"/>
      <c r="W411" s="1"/>
      <c r="X411" s="1"/>
    </row>
    <row r="412" spans="17:24" x14ac:dyDescent="0.15">
      <c r="Q412" s="1"/>
      <c r="R412" s="1"/>
      <c r="S412" s="1"/>
      <c r="T412" s="1"/>
      <c r="U412" s="1"/>
      <c r="V412" s="1"/>
      <c r="W412" s="1"/>
      <c r="X412" s="1"/>
    </row>
    <row r="413" spans="17:24" x14ac:dyDescent="0.15">
      <c r="Q413" s="1"/>
      <c r="R413" s="1"/>
      <c r="S413" s="1"/>
      <c r="T413" s="1"/>
      <c r="U413" s="1"/>
      <c r="V413" s="1"/>
      <c r="W413" s="1"/>
      <c r="X413" s="1"/>
    </row>
    <row r="414" spans="17:24" x14ac:dyDescent="0.15">
      <c r="Q414" s="1"/>
      <c r="R414" s="1"/>
      <c r="S414" s="1"/>
      <c r="T414" s="1"/>
      <c r="U414" s="1"/>
      <c r="V414" s="1"/>
      <c r="W414" s="1"/>
      <c r="X414" s="1"/>
    </row>
    <row r="415" spans="17:24" x14ac:dyDescent="0.15">
      <c r="Q415" s="1"/>
      <c r="R415" s="1"/>
      <c r="S415" s="1"/>
      <c r="T415" s="1"/>
      <c r="U415" s="1"/>
      <c r="V415" s="1"/>
      <c r="W415" s="1"/>
      <c r="X415" s="1"/>
    </row>
    <row r="416" spans="17:24" x14ac:dyDescent="0.15">
      <c r="Q416" s="1"/>
      <c r="R416" s="1"/>
      <c r="S416" s="1"/>
      <c r="T416" s="1"/>
      <c r="U416" s="1"/>
      <c r="V416" s="1"/>
      <c r="W416" s="1"/>
      <c r="X416" s="1"/>
    </row>
    <row r="417" spans="17:24" x14ac:dyDescent="0.15">
      <c r="Q417" s="1"/>
      <c r="R417" s="1"/>
      <c r="S417" s="1"/>
      <c r="T417" s="1"/>
      <c r="U417" s="1"/>
      <c r="V417" s="1"/>
      <c r="W417" s="1"/>
      <c r="X417" s="1"/>
    </row>
    <row r="418" spans="17:24" x14ac:dyDescent="0.15">
      <c r="Q418" s="1"/>
      <c r="R418" s="1"/>
      <c r="S418" s="1"/>
      <c r="T418" s="1"/>
      <c r="U418" s="1"/>
      <c r="V418" s="1"/>
      <c r="W418" s="1"/>
      <c r="X418" s="1"/>
    </row>
    <row r="419" spans="17:24" x14ac:dyDescent="0.15">
      <c r="Q419" s="1"/>
      <c r="R419" s="1"/>
      <c r="S419" s="1"/>
      <c r="T419" s="1"/>
      <c r="U419" s="1"/>
      <c r="V419" s="1"/>
      <c r="W419" s="1"/>
      <c r="X419" s="1"/>
    </row>
    <row r="420" spans="17:24" x14ac:dyDescent="0.15">
      <c r="Q420" s="1"/>
      <c r="R420" s="1"/>
      <c r="S420" s="1"/>
      <c r="T420" s="1"/>
      <c r="U420" s="1"/>
      <c r="V420" s="1"/>
      <c r="W420" s="1"/>
      <c r="X420" s="1"/>
    </row>
    <row r="421" spans="17:24" x14ac:dyDescent="0.15">
      <c r="Q421" s="1"/>
      <c r="R421" s="1"/>
      <c r="S421" s="1"/>
      <c r="T421" s="1"/>
      <c r="U421" s="1"/>
      <c r="V421" s="1"/>
      <c r="W421" s="1"/>
      <c r="X421" s="1"/>
    </row>
    <row r="422" spans="17:24" x14ac:dyDescent="0.15">
      <c r="Q422" s="1"/>
      <c r="R422" s="1"/>
      <c r="S422" s="1"/>
      <c r="T422" s="1"/>
      <c r="U422" s="1"/>
      <c r="V422" s="1"/>
      <c r="W422" s="1"/>
      <c r="X422" s="1"/>
    </row>
    <row r="423" spans="17:24" x14ac:dyDescent="0.15">
      <c r="Q423" s="1"/>
      <c r="R423" s="1"/>
      <c r="S423" s="1"/>
      <c r="T423" s="1"/>
      <c r="U423" s="1"/>
      <c r="V423" s="1"/>
      <c r="W423" s="1"/>
      <c r="X423" s="1"/>
    </row>
    <row r="424" spans="17:24" x14ac:dyDescent="0.15">
      <c r="Q424" s="1"/>
      <c r="R424" s="1"/>
      <c r="S424" s="1"/>
      <c r="T424" s="1"/>
      <c r="U424" s="1"/>
      <c r="V424" s="1"/>
      <c r="W424" s="1"/>
      <c r="X424" s="1"/>
    </row>
    <row r="425" spans="17:24" x14ac:dyDescent="0.15">
      <c r="Q425" s="1"/>
      <c r="R425" s="1"/>
      <c r="S425" s="1"/>
      <c r="T425" s="1"/>
      <c r="U425" s="1"/>
      <c r="V425" s="1"/>
      <c r="W425" s="1"/>
      <c r="X425" s="1"/>
    </row>
    <row r="426" spans="17:24" x14ac:dyDescent="0.15">
      <c r="Q426" s="1"/>
      <c r="R426" s="1"/>
      <c r="S426" s="1"/>
      <c r="T426" s="1"/>
      <c r="U426" s="1"/>
      <c r="V426" s="1"/>
      <c r="W426" s="1"/>
      <c r="X426" s="1"/>
    </row>
    <row r="427" spans="17:24" x14ac:dyDescent="0.15">
      <c r="Q427" s="1"/>
      <c r="R427" s="1"/>
      <c r="S427" s="1"/>
      <c r="T427" s="1"/>
      <c r="U427" s="1"/>
      <c r="V427" s="1"/>
      <c r="W427" s="1"/>
      <c r="X427" s="1"/>
    </row>
    <row r="428" spans="17:24" x14ac:dyDescent="0.15">
      <c r="Q428" s="1"/>
      <c r="R428" s="1"/>
      <c r="S428" s="1"/>
      <c r="T428" s="1"/>
      <c r="U428" s="1"/>
      <c r="V428" s="1"/>
      <c r="W428" s="1"/>
      <c r="X428" s="1"/>
    </row>
    <row r="429" spans="17:24" x14ac:dyDescent="0.15">
      <c r="Q429" s="1"/>
      <c r="R429" s="1"/>
      <c r="S429" s="1"/>
      <c r="T429" s="1"/>
      <c r="U429" s="1"/>
      <c r="V429" s="1"/>
      <c r="W429" s="1"/>
      <c r="X429" s="1"/>
    </row>
    <row r="430" spans="17:24" x14ac:dyDescent="0.15">
      <c r="Q430" s="1"/>
      <c r="R430" s="1"/>
      <c r="S430" s="1"/>
      <c r="T430" s="1"/>
      <c r="U430" s="1"/>
      <c r="V430" s="1"/>
      <c r="W430" s="1"/>
      <c r="X430" s="1"/>
    </row>
    <row r="431" spans="17:24" x14ac:dyDescent="0.15">
      <c r="Q431" s="1"/>
      <c r="R431" s="1"/>
      <c r="S431" s="1"/>
      <c r="T431" s="1"/>
      <c r="U431" s="1"/>
      <c r="V431" s="1"/>
      <c r="W431" s="1"/>
      <c r="X431" s="1"/>
    </row>
    <row r="432" spans="17:24" x14ac:dyDescent="0.15">
      <c r="Q432" s="1"/>
      <c r="R432" s="1"/>
      <c r="S432" s="1"/>
      <c r="T432" s="1"/>
      <c r="U432" s="1"/>
      <c r="V432" s="1"/>
      <c r="W432" s="1"/>
      <c r="X432" s="1"/>
    </row>
    <row r="433" spans="17:24" x14ac:dyDescent="0.15">
      <c r="Q433" s="1"/>
      <c r="R433" s="1"/>
      <c r="S433" s="1"/>
      <c r="T433" s="1"/>
      <c r="U433" s="1"/>
      <c r="V433" s="1"/>
      <c r="W433" s="1"/>
      <c r="X433" s="1"/>
    </row>
    <row r="434" spans="17:24" x14ac:dyDescent="0.15">
      <c r="Q434" s="1"/>
      <c r="R434" s="1"/>
      <c r="S434" s="1"/>
      <c r="T434" s="1"/>
      <c r="U434" s="1"/>
      <c r="V434" s="1"/>
      <c r="W434" s="1"/>
      <c r="X434" s="1"/>
    </row>
    <row r="435" spans="17:24" x14ac:dyDescent="0.15">
      <c r="Q435" s="1"/>
      <c r="R435" s="1"/>
      <c r="S435" s="1"/>
      <c r="T435" s="1"/>
      <c r="U435" s="1"/>
      <c r="V435" s="1"/>
      <c r="W435" s="1"/>
      <c r="X435" s="1"/>
    </row>
    <row r="436" spans="17:24" x14ac:dyDescent="0.15">
      <c r="Q436" s="1"/>
      <c r="R436" s="1"/>
      <c r="S436" s="1"/>
      <c r="T436" s="1"/>
      <c r="U436" s="1"/>
      <c r="V436" s="1"/>
      <c r="W436" s="1"/>
      <c r="X436" s="1"/>
    </row>
    <row r="437" spans="17:24" x14ac:dyDescent="0.15">
      <c r="Q437" s="1"/>
      <c r="R437" s="1"/>
      <c r="S437" s="1"/>
      <c r="T437" s="1"/>
      <c r="U437" s="1"/>
      <c r="V437" s="1"/>
      <c r="W437" s="1"/>
      <c r="X437" s="1"/>
    </row>
    <row r="438" spans="17:24" x14ac:dyDescent="0.15">
      <c r="Q438" s="1"/>
      <c r="R438" s="1"/>
      <c r="S438" s="1"/>
      <c r="T438" s="1"/>
      <c r="U438" s="1"/>
      <c r="V438" s="1"/>
      <c r="W438" s="1"/>
      <c r="X438" s="1"/>
    </row>
    <row r="439" spans="17:24" x14ac:dyDescent="0.15">
      <c r="Q439" s="1"/>
      <c r="R439" s="1"/>
      <c r="S439" s="1"/>
      <c r="T439" s="1"/>
      <c r="U439" s="1"/>
      <c r="V439" s="1"/>
      <c r="W439" s="1"/>
      <c r="X439" s="1"/>
    </row>
    <row r="440" spans="17:24" x14ac:dyDescent="0.15">
      <c r="Q440" s="1"/>
      <c r="R440" s="1"/>
      <c r="S440" s="1"/>
      <c r="T440" s="1"/>
      <c r="U440" s="1"/>
      <c r="V440" s="1"/>
      <c r="W440" s="1"/>
      <c r="X440" s="1"/>
    </row>
    <row r="441" spans="17:24" x14ac:dyDescent="0.15">
      <c r="Q441" s="1"/>
      <c r="R441" s="1"/>
      <c r="S441" s="1"/>
      <c r="T441" s="1"/>
      <c r="U441" s="1"/>
      <c r="V441" s="1"/>
      <c r="W441" s="1"/>
      <c r="X441" s="1"/>
    </row>
    <row r="442" spans="17:24" x14ac:dyDescent="0.15">
      <c r="Q442" s="1"/>
      <c r="R442" s="1"/>
      <c r="S442" s="1"/>
      <c r="T442" s="1"/>
      <c r="U442" s="1"/>
      <c r="V442" s="1"/>
      <c r="W442" s="1"/>
      <c r="X442" s="1"/>
    </row>
    <row r="443" spans="17:24" x14ac:dyDescent="0.15">
      <c r="Q443" s="1"/>
      <c r="R443" s="1"/>
      <c r="S443" s="1"/>
      <c r="T443" s="1"/>
      <c r="U443" s="1"/>
      <c r="V443" s="1"/>
      <c r="W443" s="1"/>
      <c r="X443" s="1"/>
    </row>
    <row r="444" spans="17:24" x14ac:dyDescent="0.15">
      <c r="Q444" s="1"/>
      <c r="R444" s="1"/>
      <c r="S444" s="1"/>
      <c r="T444" s="1"/>
      <c r="U444" s="1"/>
      <c r="V444" s="1"/>
      <c r="W444" s="1"/>
      <c r="X444" s="1"/>
    </row>
    <row r="445" spans="17:24" x14ac:dyDescent="0.15">
      <c r="Q445" s="1"/>
      <c r="R445" s="1"/>
      <c r="S445" s="1"/>
      <c r="T445" s="1"/>
      <c r="U445" s="1"/>
      <c r="V445" s="1"/>
      <c r="W445" s="1"/>
      <c r="X445" s="1"/>
    </row>
    <row r="446" spans="17:24" x14ac:dyDescent="0.15">
      <c r="Q446" s="1"/>
      <c r="R446" s="1"/>
      <c r="S446" s="1"/>
      <c r="T446" s="1"/>
      <c r="U446" s="1"/>
      <c r="V446" s="1"/>
      <c r="W446" s="1"/>
      <c r="X446" s="1"/>
    </row>
    <row r="447" spans="17:24" x14ac:dyDescent="0.15">
      <c r="Q447" s="1"/>
      <c r="R447" s="1"/>
      <c r="S447" s="1"/>
      <c r="T447" s="1"/>
      <c r="U447" s="1"/>
      <c r="V447" s="1"/>
      <c r="W447" s="1"/>
      <c r="X447" s="1"/>
    </row>
    <row r="448" spans="17:24" x14ac:dyDescent="0.15">
      <c r="Q448" s="1"/>
      <c r="R448" s="1"/>
      <c r="S448" s="1"/>
      <c r="T448" s="1"/>
      <c r="U448" s="1"/>
      <c r="V448" s="1"/>
      <c r="W448" s="1"/>
      <c r="X448" s="1"/>
    </row>
    <row r="449" spans="17:24" x14ac:dyDescent="0.15">
      <c r="Q449" s="1"/>
      <c r="R449" s="1"/>
      <c r="S449" s="1"/>
      <c r="T449" s="1"/>
      <c r="U449" s="1"/>
      <c r="V449" s="1"/>
      <c r="W449" s="1"/>
      <c r="X449" s="1"/>
    </row>
    <row r="450" spans="17:24" x14ac:dyDescent="0.15">
      <c r="Q450" s="1"/>
      <c r="R450" s="1"/>
      <c r="S450" s="1"/>
      <c r="T450" s="1"/>
      <c r="U450" s="1"/>
      <c r="V450" s="1"/>
      <c r="W450" s="1"/>
      <c r="X450" s="1"/>
    </row>
    <row r="451" spans="17:24" x14ac:dyDescent="0.15">
      <c r="Q451" s="1"/>
      <c r="R451" s="1"/>
      <c r="S451" s="1"/>
      <c r="T451" s="1"/>
      <c r="U451" s="1"/>
      <c r="V451" s="1"/>
      <c r="W451" s="1"/>
      <c r="X451" s="1"/>
    </row>
    <row r="452" spans="17:24" x14ac:dyDescent="0.15">
      <c r="Q452" s="1"/>
      <c r="R452" s="1"/>
      <c r="S452" s="1"/>
      <c r="T452" s="1"/>
      <c r="U452" s="1"/>
      <c r="V452" s="1"/>
      <c r="W452" s="1"/>
      <c r="X452" s="1"/>
    </row>
    <row r="453" spans="17:24" x14ac:dyDescent="0.15">
      <c r="Q453" s="1"/>
      <c r="R453" s="1"/>
      <c r="S453" s="1"/>
      <c r="T453" s="1"/>
      <c r="U453" s="1"/>
      <c r="V453" s="1"/>
      <c r="W453" s="1"/>
      <c r="X453" s="1"/>
    </row>
    <row r="454" spans="17:24" x14ac:dyDescent="0.15">
      <c r="Q454" s="1"/>
      <c r="R454" s="1"/>
      <c r="S454" s="1"/>
      <c r="T454" s="1"/>
      <c r="U454" s="1"/>
      <c r="V454" s="1"/>
      <c r="W454" s="1"/>
      <c r="X454" s="1"/>
    </row>
    <row r="455" spans="17:24" x14ac:dyDescent="0.15">
      <c r="Q455" s="1"/>
      <c r="R455" s="1"/>
      <c r="S455" s="1"/>
      <c r="T455" s="1"/>
      <c r="U455" s="1"/>
      <c r="V455" s="1"/>
      <c r="W455" s="1"/>
      <c r="X455" s="1"/>
    </row>
    <row r="456" spans="17:24" x14ac:dyDescent="0.15">
      <c r="Q456" s="1"/>
      <c r="R456" s="1"/>
      <c r="S456" s="1"/>
      <c r="T456" s="1"/>
      <c r="U456" s="1"/>
      <c r="V456" s="1"/>
      <c r="W456" s="1"/>
      <c r="X456" s="1"/>
    </row>
    <row r="457" spans="17:24" x14ac:dyDescent="0.15">
      <c r="Q457" s="1"/>
      <c r="R457" s="1"/>
      <c r="S457" s="1"/>
      <c r="T457" s="1"/>
      <c r="U457" s="1"/>
      <c r="V457" s="1"/>
      <c r="W457" s="1"/>
      <c r="X457" s="1"/>
    </row>
    <row r="458" spans="17:24" x14ac:dyDescent="0.15">
      <c r="Q458" s="1"/>
      <c r="R458" s="1"/>
      <c r="S458" s="1"/>
      <c r="T458" s="1"/>
      <c r="U458" s="1"/>
      <c r="V458" s="1"/>
      <c r="W458" s="1"/>
      <c r="X458" s="1"/>
    </row>
    <row r="459" spans="17:24" x14ac:dyDescent="0.15">
      <c r="Q459" s="1"/>
      <c r="R459" s="1"/>
      <c r="S459" s="1"/>
      <c r="T459" s="1"/>
      <c r="U459" s="1"/>
      <c r="V459" s="1"/>
      <c r="W459" s="1"/>
      <c r="X459" s="1"/>
    </row>
    <row r="460" spans="17:24" x14ac:dyDescent="0.15">
      <c r="Q460" s="1"/>
      <c r="R460" s="1"/>
      <c r="S460" s="1"/>
      <c r="T460" s="1"/>
      <c r="U460" s="1"/>
      <c r="V460" s="1"/>
      <c r="W460" s="1"/>
      <c r="X460" s="1"/>
    </row>
    <row r="461" spans="17:24" x14ac:dyDescent="0.15">
      <c r="Q461" s="1"/>
      <c r="R461" s="1"/>
      <c r="S461" s="1"/>
      <c r="T461" s="1"/>
      <c r="U461" s="1"/>
      <c r="V461" s="1"/>
      <c r="W461" s="1"/>
      <c r="X461" s="1"/>
    </row>
    <row r="462" spans="17:24" x14ac:dyDescent="0.15">
      <c r="Q462" s="1"/>
      <c r="R462" s="1"/>
      <c r="S462" s="1"/>
      <c r="T462" s="1"/>
      <c r="U462" s="1"/>
      <c r="V462" s="1"/>
      <c r="W462" s="1"/>
      <c r="X462" s="1"/>
    </row>
    <row r="463" spans="17:24" x14ac:dyDescent="0.15">
      <c r="Q463" s="1"/>
      <c r="R463" s="1"/>
      <c r="S463" s="1"/>
      <c r="T463" s="1"/>
      <c r="U463" s="1"/>
      <c r="V463" s="1"/>
      <c r="W463" s="1"/>
      <c r="X463" s="1"/>
    </row>
    <row r="464" spans="17:24" x14ac:dyDescent="0.15">
      <c r="Q464" s="1"/>
      <c r="R464" s="1"/>
      <c r="S464" s="1"/>
      <c r="T464" s="1"/>
      <c r="U464" s="1"/>
      <c r="V464" s="1"/>
      <c r="W464" s="1"/>
      <c r="X464" s="1"/>
    </row>
    <row r="465" spans="17:24" x14ac:dyDescent="0.15">
      <c r="Q465" s="1"/>
      <c r="R465" s="1"/>
      <c r="S465" s="1"/>
      <c r="T465" s="1"/>
      <c r="U465" s="1"/>
      <c r="V465" s="1"/>
      <c r="W465" s="1"/>
      <c r="X465" s="1"/>
    </row>
    <row r="466" spans="17:24" x14ac:dyDescent="0.15">
      <c r="Q466" s="1"/>
      <c r="R466" s="1"/>
      <c r="S466" s="1"/>
      <c r="T466" s="1"/>
      <c r="U466" s="1"/>
      <c r="V466" s="1"/>
      <c r="W466" s="1"/>
      <c r="X466" s="1"/>
    </row>
    <row r="467" spans="17:24" x14ac:dyDescent="0.15">
      <c r="Q467" s="1"/>
      <c r="R467" s="1"/>
      <c r="S467" s="1"/>
      <c r="T467" s="1"/>
      <c r="U467" s="1"/>
      <c r="V467" s="1"/>
      <c r="W467" s="1"/>
      <c r="X467" s="1"/>
    </row>
    <row r="468" spans="17:24" x14ac:dyDescent="0.15">
      <c r="Q468" s="1"/>
      <c r="R468" s="1"/>
      <c r="S468" s="1"/>
      <c r="T468" s="1"/>
      <c r="U468" s="1"/>
      <c r="V468" s="1"/>
      <c r="W468" s="1"/>
      <c r="X468" s="1"/>
    </row>
    <row r="469" spans="17:24" x14ac:dyDescent="0.15">
      <c r="Q469" s="1"/>
      <c r="R469" s="1"/>
      <c r="S469" s="1"/>
      <c r="T469" s="1"/>
      <c r="U469" s="1"/>
      <c r="V469" s="1"/>
      <c r="W469" s="1"/>
      <c r="X469" s="1"/>
    </row>
    <row r="470" spans="17:24" x14ac:dyDescent="0.15">
      <c r="Q470" s="1"/>
      <c r="R470" s="1"/>
      <c r="S470" s="1"/>
      <c r="T470" s="1"/>
      <c r="U470" s="1"/>
      <c r="V470" s="1"/>
      <c r="W470" s="1"/>
      <c r="X470" s="1"/>
    </row>
    <row r="471" spans="17:24" x14ac:dyDescent="0.15">
      <c r="Q471" s="1"/>
      <c r="R471" s="1"/>
      <c r="S471" s="1"/>
      <c r="T471" s="1"/>
      <c r="U471" s="1"/>
      <c r="V471" s="1"/>
      <c r="W471" s="1"/>
      <c r="X471" s="1"/>
    </row>
    <row r="472" spans="17:24" x14ac:dyDescent="0.15">
      <c r="Q472" s="1"/>
      <c r="R472" s="1"/>
      <c r="S472" s="1"/>
      <c r="T472" s="1"/>
      <c r="U472" s="1"/>
      <c r="V472" s="1"/>
      <c r="W472" s="1"/>
      <c r="X472" s="1"/>
    </row>
    <row r="473" spans="17:24" x14ac:dyDescent="0.15">
      <c r="Q473" s="1"/>
      <c r="R473" s="1"/>
      <c r="S473" s="1"/>
      <c r="T473" s="1"/>
      <c r="U473" s="1"/>
      <c r="V473" s="1"/>
      <c r="W473" s="1"/>
      <c r="X473" s="1"/>
    </row>
    <row r="474" spans="17:24" x14ac:dyDescent="0.15">
      <c r="Q474" s="1"/>
      <c r="R474" s="1"/>
      <c r="S474" s="1"/>
      <c r="T474" s="1"/>
      <c r="U474" s="1"/>
      <c r="V474" s="1"/>
      <c r="W474" s="1"/>
      <c r="X474" s="1"/>
    </row>
    <row r="475" spans="17:24" x14ac:dyDescent="0.15">
      <c r="Q475" s="1"/>
      <c r="R475" s="1"/>
      <c r="S475" s="1"/>
      <c r="T475" s="1"/>
      <c r="U475" s="1"/>
      <c r="V475" s="1"/>
      <c r="W475" s="1"/>
      <c r="X475" s="1"/>
    </row>
    <row r="476" spans="17:24" x14ac:dyDescent="0.15">
      <c r="Q476" s="1"/>
      <c r="R476" s="1"/>
      <c r="S476" s="1"/>
      <c r="T476" s="1"/>
      <c r="U476" s="1"/>
      <c r="V476" s="1"/>
      <c r="W476" s="1"/>
      <c r="X476" s="1"/>
    </row>
    <row r="477" spans="17:24" x14ac:dyDescent="0.15">
      <c r="Q477" s="1"/>
      <c r="R477" s="1"/>
      <c r="S477" s="1"/>
      <c r="T477" s="1"/>
      <c r="U477" s="1"/>
      <c r="V477" s="1"/>
      <c r="W477" s="1"/>
      <c r="X477" s="1"/>
    </row>
    <row r="478" spans="17:24" x14ac:dyDescent="0.15">
      <c r="Q478" s="1"/>
      <c r="R478" s="1"/>
      <c r="S478" s="1"/>
      <c r="T478" s="1"/>
      <c r="U478" s="1"/>
      <c r="V478" s="1"/>
      <c r="W478" s="1"/>
      <c r="X478" s="1"/>
    </row>
    <row r="479" spans="17:24" x14ac:dyDescent="0.15">
      <c r="Q479" s="1"/>
      <c r="R479" s="1"/>
      <c r="S479" s="1"/>
      <c r="T479" s="1"/>
      <c r="U479" s="1"/>
      <c r="V479" s="1"/>
      <c r="W479" s="1"/>
      <c r="X479" s="1"/>
    </row>
    <row r="480" spans="17:24" x14ac:dyDescent="0.15">
      <c r="Q480" s="1"/>
      <c r="R480" s="1"/>
      <c r="S480" s="1"/>
      <c r="T480" s="1"/>
      <c r="U480" s="1"/>
      <c r="V480" s="1"/>
      <c r="W480" s="1"/>
      <c r="X480" s="1"/>
    </row>
    <row r="481" spans="17:24" x14ac:dyDescent="0.15">
      <c r="Q481" s="1"/>
      <c r="R481" s="1"/>
      <c r="S481" s="1"/>
      <c r="T481" s="1"/>
      <c r="U481" s="1"/>
      <c r="V481" s="1"/>
      <c r="W481" s="1"/>
      <c r="X481" s="1"/>
    </row>
    <row r="482" spans="17:24" x14ac:dyDescent="0.15">
      <c r="Q482" s="1"/>
      <c r="R482" s="1"/>
      <c r="S482" s="1"/>
      <c r="T482" s="1"/>
      <c r="U482" s="1"/>
      <c r="V482" s="1"/>
      <c r="W482" s="1"/>
      <c r="X482" s="1"/>
    </row>
    <row r="483" spans="17:24" x14ac:dyDescent="0.15">
      <c r="Q483" s="1"/>
      <c r="R483" s="1"/>
      <c r="S483" s="1"/>
      <c r="T483" s="1"/>
      <c r="U483" s="1"/>
      <c r="V483" s="1"/>
      <c r="W483" s="1"/>
      <c r="X483" s="1"/>
    </row>
    <row r="484" spans="17:24" x14ac:dyDescent="0.15">
      <c r="Q484" s="1"/>
      <c r="R484" s="1"/>
      <c r="S484" s="1"/>
      <c r="T484" s="1"/>
      <c r="U484" s="1"/>
      <c r="V484" s="1"/>
      <c r="W484" s="1"/>
      <c r="X484" s="1"/>
    </row>
    <row r="485" spans="17:24" x14ac:dyDescent="0.15">
      <c r="Q485" s="1"/>
      <c r="R485" s="1"/>
      <c r="S485" s="1"/>
      <c r="T485" s="1"/>
      <c r="U485" s="1"/>
      <c r="V485" s="1"/>
      <c r="W485" s="1"/>
      <c r="X485" s="1"/>
    </row>
    <row r="486" spans="17:24" x14ac:dyDescent="0.15">
      <c r="Q486" s="1"/>
      <c r="R486" s="1"/>
      <c r="S486" s="1"/>
      <c r="T486" s="1"/>
      <c r="U486" s="1"/>
      <c r="V486" s="1"/>
      <c r="W486" s="1"/>
      <c r="X486" s="1"/>
    </row>
    <row r="487" spans="17:24" x14ac:dyDescent="0.15">
      <c r="Q487" s="1"/>
      <c r="R487" s="1"/>
      <c r="S487" s="1"/>
      <c r="T487" s="1"/>
      <c r="U487" s="1"/>
      <c r="V487" s="1"/>
      <c r="W487" s="1"/>
      <c r="X487" s="1"/>
    </row>
    <row r="488" spans="17:24" x14ac:dyDescent="0.15">
      <c r="Q488" s="1"/>
      <c r="R488" s="1"/>
      <c r="S488" s="1"/>
      <c r="T488" s="1"/>
      <c r="U488" s="1"/>
      <c r="V488" s="1"/>
      <c r="W488" s="1"/>
      <c r="X488" s="1"/>
    </row>
    <row r="489" spans="17:24" x14ac:dyDescent="0.15">
      <c r="Q489" s="1"/>
      <c r="R489" s="1"/>
      <c r="S489" s="1"/>
      <c r="T489" s="1"/>
      <c r="U489" s="1"/>
      <c r="V489" s="1"/>
      <c r="W489" s="1"/>
      <c r="X489" s="1"/>
    </row>
    <row r="490" spans="17:24" x14ac:dyDescent="0.15">
      <c r="Q490" s="1"/>
      <c r="R490" s="1"/>
      <c r="S490" s="1"/>
      <c r="T490" s="1"/>
      <c r="U490" s="1"/>
      <c r="V490" s="1"/>
      <c r="W490" s="1"/>
      <c r="X490" s="1"/>
    </row>
    <row r="491" spans="17:24" x14ac:dyDescent="0.15">
      <c r="Q491" s="1"/>
      <c r="R491" s="1"/>
      <c r="S491" s="1"/>
      <c r="T491" s="1"/>
      <c r="U491" s="1"/>
      <c r="V491" s="1"/>
      <c r="W491" s="1"/>
      <c r="X491" s="1"/>
    </row>
    <row r="492" spans="17:24" x14ac:dyDescent="0.15">
      <c r="Q492" s="1"/>
      <c r="R492" s="1"/>
      <c r="S492" s="1"/>
      <c r="T492" s="1"/>
      <c r="U492" s="1"/>
      <c r="V492" s="1"/>
      <c r="W492" s="1"/>
      <c r="X492" s="1"/>
    </row>
    <row r="493" spans="17:24" x14ac:dyDescent="0.15">
      <c r="Q493" s="1"/>
      <c r="R493" s="1"/>
      <c r="S493" s="1"/>
      <c r="T493" s="1"/>
      <c r="U493" s="1"/>
      <c r="V493" s="1"/>
      <c r="W493" s="1"/>
      <c r="X493" s="1"/>
    </row>
    <row r="494" spans="17:24" x14ac:dyDescent="0.15">
      <c r="Q494" s="1"/>
      <c r="R494" s="1"/>
      <c r="S494" s="1"/>
      <c r="T494" s="1"/>
      <c r="U494" s="1"/>
      <c r="V494" s="1"/>
      <c r="W494" s="1"/>
      <c r="X494" s="1"/>
    </row>
    <row r="495" spans="17:24" x14ac:dyDescent="0.15">
      <c r="Q495" s="1"/>
      <c r="R495" s="1"/>
      <c r="S495" s="1"/>
      <c r="T495" s="1"/>
      <c r="U495" s="1"/>
      <c r="V495" s="1"/>
      <c r="W495" s="1"/>
      <c r="X495" s="1"/>
    </row>
    <row r="496" spans="17:24" x14ac:dyDescent="0.15">
      <c r="Q496" s="1"/>
      <c r="R496" s="1"/>
      <c r="S496" s="1"/>
      <c r="T496" s="1"/>
      <c r="U496" s="1"/>
      <c r="V496" s="1"/>
      <c r="W496" s="1"/>
      <c r="X496" s="1"/>
    </row>
    <row r="497" spans="17:24" x14ac:dyDescent="0.15">
      <c r="Q497" s="1"/>
      <c r="R497" s="1"/>
      <c r="S497" s="1"/>
      <c r="T497" s="1"/>
      <c r="U497" s="1"/>
      <c r="V497" s="1"/>
      <c r="W497" s="1"/>
      <c r="X497" s="1"/>
    </row>
    <row r="498" spans="17:24" x14ac:dyDescent="0.15">
      <c r="Q498" s="1"/>
      <c r="R498" s="1"/>
      <c r="S498" s="1"/>
      <c r="T498" s="1"/>
      <c r="U498" s="1"/>
      <c r="V498" s="1"/>
      <c r="W498" s="1"/>
      <c r="X498" s="1"/>
    </row>
    <row r="499" spans="17:24" x14ac:dyDescent="0.15">
      <c r="Q499" s="1"/>
      <c r="R499" s="1"/>
      <c r="S499" s="1"/>
      <c r="T499" s="1"/>
      <c r="U499" s="1"/>
      <c r="V499" s="1"/>
      <c r="W499" s="1"/>
      <c r="X499" s="1"/>
    </row>
    <row r="500" spans="17:24" x14ac:dyDescent="0.15">
      <c r="Q500" s="1"/>
      <c r="R500" s="1"/>
      <c r="S500" s="1"/>
      <c r="T500" s="1"/>
      <c r="U500" s="1"/>
      <c r="V500" s="1"/>
      <c r="W500" s="1"/>
      <c r="X500" s="1"/>
    </row>
    <row r="501" spans="17:24" x14ac:dyDescent="0.15">
      <c r="Q501" s="1"/>
      <c r="R501" s="1"/>
      <c r="S501" s="1"/>
      <c r="T501" s="1"/>
      <c r="U501" s="1"/>
      <c r="V501" s="1"/>
      <c r="W501" s="1"/>
      <c r="X501" s="1"/>
    </row>
    <row r="502" spans="17:24" x14ac:dyDescent="0.15">
      <c r="Q502" s="1"/>
      <c r="R502" s="1"/>
      <c r="S502" s="1"/>
      <c r="T502" s="1"/>
      <c r="U502" s="1"/>
      <c r="V502" s="1"/>
      <c r="W502" s="1"/>
      <c r="X502" s="1"/>
    </row>
    <row r="503" spans="17:24" x14ac:dyDescent="0.15">
      <c r="Q503" s="1"/>
      <c r="R503" s="1"/>
      <c r="S503" s="1"/>
      <c r="T503" s="1"/>
      <c r="U503" s="1"/>
      <c r="V503" s="1"/>
      <c r="W503" s="1"/>
      <c r="X503" s="1"/>
    </row>
    <row r="504" spans="17:24" x14ac:dyDescent="0.15">
      <c r="Q504" s="1"/>
      <c r="R504" s="1"/>
      <c r="S504" s="1"/>
      <c r="T504" s="1"/>
      <c r="U504" s="1"/>
      <c r="V504" s="1"/>
      <c r="W504" s="1"/>
      <c r="X504" s="1"/>
    </row>
    <row r="505" spans="17:24" x14ac:dyDescent="0.15">
      <c r="Q505" s="1"/>
      <c r="R505" s="1"/>
      <c r="S505" s="1"/>
      <c r="T505" s="1"/>
      <c r="U505" s="1"/>
      <c r="V505" s="1"/>
      <c r="W505" s="1"/>
      <c r="X505" s="1"/>
    </row>
    <row r="506" spans="17:24" x14ac:dyDescent="0.15">
      <c r="Q506" s="1"/>
      <c r="R506" s="1"/>
      <c r="S506" s="1"/>
      <c r="T506" s="1"/>
      <c r="U506" s="1"/>
      <c r="V506" s="1"/>
      <c r="W506" s="1"/>
      <c r="X506" s="1"/>
    </row>
    <row r="507" spans="17:24" x14ac:dyDescent="0.15">
      <c r="Q507" s="1"/>
      <c r="R507" s="1"/>
      <c r="S507" s="1"/>
      <c r="T507" s="1"/>
      <c r="U507" s="1"/>
      <c r="V507" s="1"/>
      <c r="W507" s="1"/>
      <c r="X507" s="1"/>
    </row>
    <row r="508" spans="17:24" x14ac:dyDescent="0.15">
      <c r="Q508" s="1"/>
      <c r="R508" s="1"/>
      <c r="S508" s="1"/>
      <c r="T508" s="1"/>
      <c r="U508" s="1"/>
      <c r="V508" s="1"/>
      <c r="W508" s="1"/>
      <c r="X508" s="1"/>
    </row>
    <row r="509" spans="17:24" x14ac:dyDescent="0.15">
      <c r="Q509" s="1"/>
      <c r="R509" s="1"/>
      <c r="S509" s="1"/>
      <c r="T509" s="1"/>
      <c r="U509" s="1"/>
      <c r="V509" s="1"/>
      <c r="W509" s="1"/>
      <c r="X509" s="1"/>
    </row>
    <row r="510" spans="17:24" x14ac:dyDescent="0.15">
      <c r="Q510" s="1"/>
      <c r="R510" s="1"/>
      <c r="S510" s="1"/>
      <c r="T510" s="1"/>
      <c r="U510" s="1"/>
      <c r="V510" s="1"/>
      <c r="W510" s="1"/>
      <c r="X510" s="1"/>
    </row>
    <row r="511" spans="17:24" x14ac:dyDescent="0.15">
      <c r="Q511" s="1"/>
      <c r="R511" s="1"/>
      <c r="S511" s="1"/>
      <c r="T511" s="1"/>
      <c r="U511" s="1"/>
      <c r="V511" s="1"/>
      <c r="W511" s="1"/>
      <c r="X511" s="1"/>
    </row>
    <row r="512" spans="17:24" x14ac:dyDescent="0.15">
      <c r="Q512" s="1"/>
      <c r="R512" s="1"/>
      <c r="S512" s="1"/>
      <c r="T512" s="1"/>
      <c r="U512" s="1"/>
      <c r="V512" s="1"/>
      <c r="W512" s="1"/>
      <c r="X512" s="1"/>
    </row>
    <row r="513" spans="17:24" x14ac:dyDescent="0.15">
      <c r="Q513" s="1"/>
      <c r="R513" s="1"/>
      <c r="S513" s="1"/>
      <c r="T513" s="1"/>
      <c r="U513" s="1"/>
      <c r="V513" s="1"/>
      <c r="W513" s="1"/>
      <c r="X513" s="1"/>
    </row>
    <row r="514" spans="17:24" x14ac:dyDescent="0.15">
      <c r="Q514" s="1"/>
      <c r="R514" s="1"/>
      <c r="S514" s="1"/>
      <c r="T514" s="1"/>
      <c r="U514" s="1"/>
      <c r="V514" s="1"/>
      <c r="W514" s="1"/>
      <c r="X514" s="1"/>
    </row>
    <row r="515" spans="17:24" x14ac:dyDescent="0.15">
      <c r="Q515" s="1"/>
      <c r="R515" s="1"/>
      <c r="S515" s="1"/>
      <c r="T515" s="1"/>
      <c r="U515" s="1"/>
      <c r="V515" s="1"/>
      <c r="W515" s="1"/>
      <c r="X515" s="1"/>
    </row>
    <row r="516" spans="17:24" x14ac:dyDescent="0.15">
      <c r="Q516" s="1"/>
      <c r="R516" s="1"/>
      <c r="S516" s="1"/>
      <c r="T516" s="1"/>
      <c r="U516" s="1"/>
      <c r="V516" s="1"/>
      <c r="W516" s="1"/>
      <c r="X516" s="1"/>
    </row>
    <row r="517" spans="17:24" x14ac:dyDescent="0.15">
      <c r="Q517" s="1"/>
      <c r="R517" s="1"/>
      <c r="S517" s="1"/>
      <c r="T517" s="1"/>
      <c r="U517" s="1"/>
      <c r="V517" s="1"/>
      <c r="W517" s="1"/>
      <c r="X517" s="1"/>
    </row>
    <row r="518" spans="17:24" x14ac:dyDescent="0.15">
      <c r="Q518" s="1"/>
      <c r="R518" s="1"/>
      <c r="S518" s="1"/>
      <c r="T518" s="1"/>
      <c r="U518" s="1"/>
      <c r="V518" s="1"/>
      <c r="W518" s="1"/>
      <c r="X518" s="1"/>
    </row>
    <row r="519" spans="17:24" x14ac:dyDescent="0.15">
      <c r="Q519" s="1"/>
      <c r="R519" s="1"/>
      <c r="S519" s="1"/>
      <c r="T519" s="1"/>
      <c r="U519" s="1"/>
      <c r="V519" s="1"/>
      <c r="W519" s="1"/>
      <c r="X519" s="1"/>
    </row>
    <row r="520" spans="17:24" x14ac:dyDescent="0.15">
      <c r="Q520" s="1"/>
      <c r="R520" s="1"/>
      <c r="S520" s="1"/>
      <c r="T520" s="1"/>
      <c r="U520" s="1"/>
      <c r="V520" s="1"/>
      <c r="W520" s="1"/>
      <c r="X520" s="1"/>
    </row>
    <row r="521" spans="17:24" x14ac:dyDescent="0.15">
      <c r="Q521" s="1"/>
      <c r="R521" s="1"/>
      <c r="S521" s="1"/>
      <c r="T521" s="1"/>
      <c r="U521" s="1"/>
      <c r="V521" s="1"/>
      <c r="W521" s="1"/>
      <c r="X521" s="1"/>
    </row>
    <row r="522" spans="17:24" x14ac:dyDescent="0.15">
      <c r="Q522" s="1"/>
      <c r="R522" s="1"/>
      <c r="S522" s="1"/>
      <c r="T522" s="1"/>
      <c r="U522" s="1"/>
      <c r="V522" s="1"/>
      <c r="W522" s="1"/>
      <c r="X522" s="1"/>
    </row>
    <row r="523" spans="17:24" x14ac:dyDescent="0.15">
      <c r="Q523" s="1"/>
      <c r="R523" s="1"/>
      <c r="S523" s="1"/>
      <c r="T523" s="1"/>
      <c r="U523" s="1"/>
      <c r="V523" s="1"/>
      <c r="W523" s="1"/>
      <c r="X523" s="1"/>
    </row>
    <row r="524" spans="17:24" x14ac:dyDescent="0.15">
      <c r="Q524" s="1"/>
      <c r="R524" s="1"/>
      <c r="S524" s="1"/>
      <c r="T524" s="1"/>
      <c r="U524" s="1"/>
      <c r="V524" s="1"/>
      <c r="W524" s="1"/>
      <c r="X524" s="1"/>
    </row>
    <row r="525" spans="17:24" x14ac:dyDescent="0.15">
      <c r="Q525" s="1"/>
      <c r="R525" s="1"/>
      <c r="S525" s="1"/>
      <c r="T525" s="1"/>
      <c r="U525" s="1"/>
      <c r="V525" s="1"/>
      <c r="W525" s="1"/>
      <c r="X525" s="1"/>
    </row>
    <row r="526" spans="17:24" x14ac:dyDescent="0.15">
      <c r="Q526" s="1"/>
      <c r="R526" s="1"/>
      <c r="S526" s="1"/>
      <c r="T526" s="1"/>
      <c r="U526" s="1"/>
      <c r="V526" s="1"/>
      <c r="W526" s="1"/>
      <c r="X526" s="1"/>
    </row>
    <row r="527" spans="17:24" x14ac:dyDescent="0.15">
      <c r="Q527" s="1"/>
      <c r="R527" s="1"/>
      <c r="S527" s="1"/>
      <c r="T527" s="1"/>
      <c r="U527" s="1"/>
      <c r="V527" s="1"/>
      <c r="W527" s="1"/>
      <c r="X527" s="1"/>
    </row>
    <row r="528" spans="17:24" x14ac:dyDescent="0.15">
      <c r="Q528" s="1"/>
      <c r="R528" s="1"/>
      <c r="S528" s="1"/>
      <c r="T528" s="1"/>
      <c r="U528" s="1"/>
      <c r="V528" s="1"/>
      <c r="W528" s="1"/>
      <c r="X528" s="1"/>
    </row>
    <row r="529" spans="17:24" x14ac:dyDescent="0.15">
      <c r="Q529" s="1"/>
      <c r="R529" s="1"/>
      <c r="S529" s="1"/>
      <c r="T529" s="1"/>
      <c r="U529" s="1"/>
      <c r="V529" s="1"/>
      <c r="W529" s="1"/>
      <c r="X529" s="1"/>
    </row>
    <row r="530" spans="17:24" x14ac:dyDescent="0.15">
      <c r="Q530" s="1"/>
      <c r="R530" s="1"/>
      <c r="S530" s="1"/>
      <c r="T530" s="1"/>
      <c r="U530" s="1"/>
      <c r="V530" s="1"/>
      <c r="W530" s="1"/>
      <c r="X530" s="1"/>
    </row>
    <row r="531" spans="17:24" x14ac:dyDescent="0.15">
      <c r="Q531" s="1"/>
      <c r="R531" s="1"/>
      <c r="S531" s="1"/>
      <c r="T531" s="1"/>
      <c r="U531" s="1"/>
      <c r="V531" s="1"/>
      <c r="W531" s="1"/>
      <c r="X531" s="1"/>
    </row>
    <row r="532" spans="17:24" x14ac:dyDescent="0.15">
      <c r="Q532" s="1"/>
      <c r="R532" s="1"/>
      <c r="S532" s="1"/>
      <c r="T532" s="1"/>
      <c r="U532" s="1"/>
      <c r="V532" s="1"/>
      <c r="W532" s="1"/>
      <c r="X532" s="1"/>
    </row>
    <row r="533" spans="17:24" x14ac:dyDescent="0.15">
      <c r="Q533" s="1"/>
      <c r="R533" s="1"/>
      <c r="S533" s="1"/>
      <c r="T533" s="1"/>
      <c r="U533" s="1"/>
      <c r="V533" s="1"/>
      <c r="W533" s="1"/>
      <c r="X533" s="1"/>
    </row>
    <row r="534" spans="17:24" x14ac:dyDescent="0.15">
      <c r="Q534" s="1"/>
      <c r="R534" s="1"/>
      <c r="S534" s="1"/>
      <c r="T534" s="1"/>
      <c r="U534" s="1"/>
      <c r="V534" s="1"/>
      <c r="W534" s="1"/>
      <c r="X534" s="1"/>
    </row>
    <row r="535" spans="17:24" x14ac:dyDescent="0.15">
      <c r="Q535" s="1"/>
      <c r="R535" s="1"/>
      <c r="S535" s="1"/>
      <c r="T535" s="1"/>
      <c r="U535" s="1"/>
      <c r="V535" s="1"/>
      <c r="W535" s="1"/>
      <c r="X535" s="1"/>
    </row>
    <row r="536" spans="17:24" x14ac:dyDescent="0.15">
      <c r="Q536" s="1"/>
      <c r="R536" s="1"/>
      <c r="S536" s="1"/>
      <c r="T536" s="1"/>
      <c r="U536" s="1"/>
      <c r="V536" s="1"/>
      <c r="W536" s="1"/>
      <c r="X536" s="1"/>
    </row>
    <row r="537" spans="17:24" x14ac:dyDescent="0.15">
      <c r="Q537" s="1"/>
      <c r="R537" s="1"/>
      <c r="S537" s="1"/>
      <c r="T537" s="1"/>
      <c r="U537" s="1"/>
      <c r="V537" s="1"/>
      <c r="W537" s="1"/>
      <c r="X537" s="1"/>
    </row>
    <row r="538" spans="17:24" x14ac:dyDescent="0.15">
      <c r="Q538" s="1"/>
      <c r="R538" s="1"/>
      <c r="S538" s="1"/>
      <c r="T538" s="1"/>
      <c r="U538" s="1"/>
      <c r="V538" s="1"/>
      <c r="W538" s="1"/>
      <c r="X538" s="1"/>
    </row>
    <row r="539" spans="17:24" x14ac:dyDescent="0.15">
      <c r="Q539" s="1"/>
      <c r="R539" s="1"/>
      <c r="S539" s="1"/>
      <c r="T539" s="1"/>
      <c r="U539" s="1"/>
      <c r="V539" s="1"/>
      <c r="W539" s="1"/>
      <c r="X539" s="1"/>
    </row>
    <row r="540" spans="17:24" x14ac:dyDescent="0.15">
      <c r="Q540" s="1"/>
      <c r="R540" s="1"/>
      <c r="S540" s="1"/>
      <c r="T540" s="1"/>
      <c r="U540" s="1"/>
      <c r="V540" s="1"/>
      <c r="W540" s="1"/>
      <c r="X540" s="1"/>
    </row>
    <row r="541" spans="17:24" x14ac:dyDescent="0.15">
      <c r="Q541" s="1"/>
      <c r="R541" s="1"/>
      <c r="S541" s="1"/>
      <c r="T541" s="1"/>
      <c r="U541" s="1"/>
      <c r="V541" s="1"/>
      <c r="W541" s="1"/>
      <c r="X541" s="1"/>
    </row>
    <row r="542" spans="17:24" x14ac:dyDescent="0.15">
      <c r="Q542" s="1"/>
      <c r="R542" s="1"/>
      <c r="S542" s="1"/>
      <c r="T542" s="1"/>
      <c r="U542" s="1"/>
      <c r="V542" s="1"/>
      <c r="W542" s="1"/>
      <c r="X542" s="1"/>
    </row>
    <row r="543" spans="17:24" x14ac:dyDescent="0.15">
      <c r="Q543" s="1"/>
      <c r="R543" s="1"/>
      <c r="S543" s="1"/>
      <c r="T543" s="1"/>
      <c r="U543" s="1"/>
      <c r="V543" s="1"/>
      <c r="W543" s="1"/>
      <c r="X543" s="1"/>
    </row>
    <row r="544" spans="17:24" x14ac:dyDescent="0.15">
      <c r="Q544" s="1"/>
      <c r="R544" s="1"/>
      <c r="S544" s="1"/>
      <c r="T544" s="1"/>
      <c r="U544" s="1"/>
      <c r="V544" s="1"/>
      <c r="W544" s="1"/>
      <c r="X544" s="1"/>
    </row>
    <row r="545" spans="17:24" x14ac:dyDescent="0.15">
      <c r="Q545" s="1"/>
      <c r="R545" s="1"/>
      <c r="S545" s="1"/>
      <c r="T545" s="1"/>
      <c r="U545" s="1"/>
      <c r="V545" s="1"/>
      <c r="W545" s="1"/>
      <c r="X545" s="1"/>
    </row>
    <row r="546" spans="17:24" x14ac:dyDescent="0.15">
      <c r="Q546" s="1"/>
      <c r="R546" s="1"/>
      <c r="S546" s="1"/>
      <c r="T546" s="1"/>
      <c r="U546" s="1"/>
      <c r="V546" s="1"/>
      <c r="W546" s="1"/>
      <c r="X546" s="1"/>
    </row>
    <row r="547" spans="17:24" x14ac:dyDescent="0.15">
      <c r="Q547" s="1"/>
      <c r="R547" s="1"/>
      <c r="S547" s="1"/>
      <c r="T547" s="1"/>
      <c r="U547" s="1"/>
      <c r="V547" s="1"/>
      <c r="W547" s="1"/>
      <c r="X547" s="1"/>
    </row>
    <row r="548" spans="17:24" x14ac:dyDescent="0.15">
      <c r="Q548" s="1"/>
      <c r="R548" s="1"/>
      <c r="S548" s="1"/>
      <c r="T548" s="1"/>
      <c r="U548" s="1"/>
      <c r="V548" s="1"/>
      <c r="W548" s="1"/>
      <c r="X548" s="1"/>
    </row>
    <row r="549" spans="17:24" x14ac:dyDescent="0.15">
      <c r="Q549" s="1"/>
      <c r="R549" s="1"/>
      <c r="S549" s="1"/>
      <c r="T549" s="1"/>
      <c r="U549" s="1"/>
      <c r="V549" s="1"/>
      <c r="W549" s="1"/>
      <c r="X549" s="1"/>
    </row>
    <row r="550" spans="17:24" x14ac:dyDescent="0.15">
      <c r="Q550" s="1"/>
      <c r="R550" s="1"/>
      <c r="S550" s="1"/>
      <c r="T550" s="1"/>
      <c r="U550" s="1"/>
      <c r="V550" s="1"/>
      <c r="W550" s="1"/>
      <c r="X550" s="1"/>
    </row>
    <row r="551" spans="17:24" x14ac:dyDescent="0.15">
      <c r="Q551" s="1"/>
      <c r="R551" s="1"/>
      <c r="S551" s="1"/>
      <c r="T551" s="1"/>
      <c r="U551" s="1"/>
      <c r="V551" s="1"/>
      <c r="W551" s="1"/>
      <c r="X551" s="1"/>
    </row>
    <row r="552" spans="17:24" x14ac:dyDescent="0.15">
      <c r="Q552" s="1"/>
      <c r="R552" s="1"/>
      <c r="S552" s="1"/>
      <c r="T552" s="1"/>
      <c r="U552" s="1"/>
      <c r="V552" s="1"/>
      <c r="W552" s="1"/>
      <c r="X552" s="1"/>
    </row>
    <row r="553" spans="17:24" x14ac:dyDescent="0.15">
      <c r="Q553" s="1"/>
      <c r="R553" s="1"/>
      <c r="S553" s="1"/>
      <c r="T553" s="1"/>
      <c r="U553" s="1"/>
      <c r="V553" s="1"/>
      <c r="W553" s="1"/>
      <c r="X553" s="1"/>
    </row>
    <row r="554" spans="17:24" x14ac:dyDescent="0.15">
      <c r="Q554" s="1"/>
      <c r="R554" s="1"/>
      <c r="S554" s="1"/>
      <c r="T554" s="1"/>
      <c r="U554" s="1"/>
      <c r="V554" s="1"/>
      <c r="W554" s="1"/>
      <c r="X554" s="1"/>
    </row>
    <row r="555" spans="17:24" x14ac:dyDescent="0.15">
      <c r="Q555" s="1"/>
      <c r="R555" s="1"/>
      <c r="S555" s="1"/>
      <c r="T555" s="1"/>
      <c r="U555" s="1"/>
      <c r="V555" s="1"/>
      <c r="W555" s="1"/>
      <c r="X555" s="1"/>
    </row>
    <row r="556" spans="17:24" x14ac:dyDescent="0.15">
      <c r="Q556" s="1"/>
      <c r="R556" s="1"/>
      <c r="S556" s="1"/>
      <c r="T556" s="1"/>
      <c r="U556" s="1"/>
      <c r="V556" s="1"/>
      <c r="W556" s="1"/>
      <c r="X556" s="1"/>
    </row>
    <row r="557" spans="17:24" x14ac:dyDescent="0.15">
      <c r="Q557" s="1"/>
      <c r="R557" s="1"/>
      <c r="S557" s="1"/>
      <c r="T557" s="1"/>
      <c r="U557" s="1"/>
      <c r="V557" s="1"/>
      <c r="W557" s="1"/>
      <c r="X557" s="1"/>
    </row>
    <row r="558" spans="17:24" x14ac:dyDescent="0.15">
      <c r="Q558" s="1"/>
      <c r="R558" s="1"/>
      <c r="S558" s="1"/>
      <c r="T558" s="1"/>
      <c r="U558" s="1"/>
      <c r="V558" s="1"/>
      <c r="W558" s="1"/>
      <c r="X558" s="1"/>
    </row>
    <row r="559" spans="17:24" x14ac:dyDescent="0.15">
      <c r="Q559" s="1"/>
      <c r="R559" s="1"/>
      <c r="S559" s="1"/>
      <c r="T559" s="1"/>
      <c r="U559" s="1"/>
      <c r="V559" s="1"/>
      <c r="W559" s="1"/>
      <c r="X559" s="1"/>
    </row>
    <row r="560" spans="17:24" x14ac:dyDescent="0.15">
      <c r="Q560" s="1"/>
      <c r="R560" s="1"/>
      <c r="S560" s="1"/>
      <c r="T560" s="1"/>
      <c r="U560" s="1"/>
      <c r="V560" s="1"/>
      <c r="W560" s="1"/>
      <c r="X560" s="1"/>
    </row>
    <row r="561" spans="17:24" x14ac:dyDescent="0.15">
      <c r="Q561" s="1"/>
      <c r="R561" s="1"/>
      <c r="S561" s="1"/>
      <c r="T561" s="1"/>
      <c r="U561" s="1"/>
      <c r="V561" s="1"/>
      <c r="W561" s="1"/>
      <c r="X561" s="1"/>
    </row>
    <row r="562" spans="17:24" x14ac:dyDescent="0.15">
      <c r="Q562" s="1"/>
      <c r="R562" s="1"/>
      <c r="S562" s="1"/>
      <c r="T562" s="1"/>
      <c r="U562" s="1"/>
      <c r="V562" s="1"/>
      <c r="W562" s="1"/>
      <c r="X562" s="1"/>
    </row>
    <row r="563" spans="17:24" x14ac:dyDescent="0.15">
      <c r="Q563" s="1"/>
      <c r="R563" s="1"/>
      <c r="S563" s="1"/>
      <c r="T563" s="1"/>
      <c r="U563" s="1"/>
      <c r="V563" s="1"/>
      <c r="W563" s="1"/>
      <c r="X563" s="1"/>
    </row>
    <row r="564" spans="17:24" x14ac:dyDescent="0.15">
      <c r="Q564" s="1"/>
      <c r="R564" s="1"/>
      <c r="S564" s="1"/>
      <c r="T564" s="1"/>
      <c r="U564" s="1"/>
      <c r="V564" s="1"/>
      <c r="W564" s="1"/>
      <c r="X564" s="1"/>
    </row>
    <row r="565" spans="17:24" x14ac:dyDescent="0.15">
      <c r="Q565" s="1"/>
      <c r="R565" s="1"/>
      <c r="S565" s="1"/>
      <c r="T565" s="1"/>
      <c r="U565" s="1"/>
      <c r="V565" s="1"/>
      <c r="W565" s="1"/>
      <c r="X565" s="1"/>
    </row>
    <row r="566" spans="17:24" x14ac:dyDescent="0.15">
      <c r="Q566" s="1"/>
      <c r="R566" s="1"/>
      <c r="S566" s="1"/>
      <c r="T566" s="1"/>
      <c r="U566" s="1"/>
      <c r="V566" s="1"/>
      <c r="W566" s="1"/>
      <c r="X566" s="1"/>
    </row>
    <row r="567" spans="17:24" x14ac:dyDescent="0.15">
      <c r="Q567" s="1"/>
      <c r="R567" s="1"/>
      <c r="S567" s="1"/>
      <c r="T567" s="1"/>
      <c r="U567" s="1"/>
      <c r="V567" s="1"/>
      <c r="W567" s="1"/>
      <c r="X567" s="1"/>
    </row>
    <row r="568" spans="17:24" x14ac:dyDescent="0.15">
      <c r="Q568" s="1"/>
      <c r="R568" s="1"/>
      <c r="S568" s="1"/>
      <c r="T568" s="1"/>
      <c r="U568" s="1"/>
      <c r="V568" s="1"/>
      <c r="W568" s="1"/>
      <c r="X568" s="1"/>
    </row>
    <row r="569" spans="17:24" x14ac:dyDescent="0.15">
      <c r="Q569" s="1"/>
      <c r="R569" s="1"/>
      <c r="S569" s="1"/>
      <c r="T569" s="1"/>
      <c r="U569" s="1"/>
      <c r="V569" s="1"/>
      <c r="W569" s="1"/>
      <c r="X569" s="1"/>
    </row>
    <row r="570" spans="17:24" x14ac:dyDescent="0.15">
      <c r="Q570" s="1"/>
      <c r="R570" s="1"/>
      <c r="S570" s="1"/>
      <c r="T570" s="1"/>
      <c r="U570" s="1"/>
      <c r="V570" s="1"/>
      <c r="W570" s="1"/>
      <c r="X570" s="1"/>
    </row>
    <row r="571" spans="17:24" x14ac:dyDescent="0.15">
      <c r="Q571" s="1"/>
      <c r="R571" s="1"/>
      <c r="S571" s="1"/>
      <c r="T571" s="1"/>
      <c r="U571" s="1"/>
      <c r="V571" s="1"/>
      <c r="W571" s="1"/>
      <c r="X571" s="1"/>
    </row>
    <row r="572" spans="17:24" x14ac:dyDescent="0.15">
      <c r="Q572" s="1"/>
      <c r="R572" s="1"/>
      <c r="S572" s="1"/>
      <c r="T572" s="1"/>
      <c r="U572" s="1"/>
      <c r="V572" s="1"/>
      <c r="W572" s="1"/>
      <c r="X572" s="1"/>
    </row>
    <row r="573" spans="17:24" x14ac:dyDescent="0.15">
      <c r="Q573" s="1"/>
      <c r="R573" s="1"/>
      <c r="S573" s="1"/>
      <c r="T573" s="1"/>
      <c r="U573" s="1"/>
      <c r="V573" s="1"/>
      <c r="W573" s="1"/>
      <c r="X573" s="1"/>
    </row>
    <row r="574" spans="17:24" x14ac:dyDescent="0.15">
      <c r="Q574" s="1"/>
      <c r="R574" s="1"/>
      <c r="S574" s="1"/>
      <c r="T574" s="1"/>
      <c r="U574" s="1"/>
      <c r="V574" s="1"/>
      <c r="W574" s="1"/>
      <c r="X574" s="1"/>
    </row>
    <row r="575" spans="17:24" x14ac:dyDescent="0.15">
      <c r="Q575" s="1"/>
      <c r="R575" s="1"/>
      <c r="S575" s="1"/>
      <c r="T575" s="1"/>
      <c r="U575" s="1"/>
      <c r="V575" s="1"/>
      <c r="W575" s="1"/>
      <c r="X575" s="1"/>
    </row>
    <row r="576" spans="17:24" x14ac:dyDescent="0.15">
      <c r="Q576" s="1"/>
      <c r="R576" s="1"/>
      <c r="S576" s="1"/>
      <c r="T576" s="1"/>
      <c r="U576" s="1"/>
      <c r="V576" s="1"/>
      <c r="W576" s="1"/>
      <c r="X576" s="1"/>
    </row>
    <row r="577" spans="17:24" x14ac:dyDescent="0.15">
      <c r="Q577" s="1"/>
      <c r="R577" s="1"/>
      <c r="S577" s="1"/>
      <c r="T577" s="1"/>
      <c r="U577" s="1"/>
      <c r="V577" s="1"/>
      <c r="W577" s="1"/>
      <c r="X577" s="1"/>
    </row>
    <row r="578" spans="17:24" x14ac:dyDescent="0.15">
      <c r="Q578" s="1"/>
      <c r="R578" s="1"/>
      <c r="S578" s="1"/>
      <c r="T578" s="1"/>
      <c r="U578" s="1"/>
      <c r="V578" s="1"/>
      <c r="W578" s="1"/>
      <c r="X578" s="1"/>
    </row>
    <row r="579" spans="17:24" x14ac:dyDescent="0.15">
      <c r="Q579" s="1"/>
      <c r="R579" s="1"/>
      <c r="S579" s="1"/>
      <c r="T579" s="1"/>
      <c r="U579" s="1"/>
      <c r="V579" s="1"/>
      <c r="W579" s="1"/>
      <c r="X579" s="1"/>
    </row>
    <row r="580" spans="17:24" x14ac:dyDescent="0.15">
      <c r="Q580" s="1"/>
      <c r="R580" s="1"/>
      <c r="S580" s="1"/>
      <c r="T580" s="1"/>
      <c r="U580" s="1"/>
      <c r="V580" s="1"/>
      <c r="W580" s="1"/>
      <c r="X580" s="1"/>
    </row>
    <row r="581" spans="17:24" x14ac:dyDescent="0.15">
      <c r="Q581" s="1"/>
      <c r="R581" s="1"/>
      <c r="S581" s="1"/>
      <c r="T581" s="1"/>
      <c r="U581" s="1"/>
      <c r="V581" s="1"/>
      <c r="W581" s="1"/>
      <c r="X581" s="1"/>
    </row>
    <row r="582" spans="17:24" x14ac:dyDescent="0.15">
      <c r="Q582" s="1"/>
      <c r="R582" s="1"/>
      <c r="S582" s="1"/>
      <c r="T582" s="1"/>
      <c r="U582" s="1"/>
      <c r="V582" s="1"/>
      <c r="W582" s="1"/>
      <c r="X582" s="1"/>
    </row>
    <row r="583" spans="17:24" x14ac:dyDescent="0.15">
      <c r="Q583" s="1"/>
      <c r="R583" s="1"/>
      <c r="S583" s="1"/>
      <c r="T583" s="1"/>
      <c r="U583" s="1"/>
      <c r="V583" s="1"/>
      <c r="W583" s="1"/>
      <c r="X583" s="1"/>
    </row>
    <row r="584" spans="17:24" x14ac:dyDescent="0.15">
      <c r="Q584" s="1"/>
      <c r="R584" s="1"/>
      <c r="S584" s="1"/>
      <c r="T584" s="1"/>
      <c r="U584" s="1"/>
      <c r="V584" s="1"/>
      <c r="W584" s="1"/>
      <c r="X584" s="1"/>
    </row>
    <row r="585" spans="17:24" x14ac:dyDescent="0.15">
      <c r="Q585" s="1"/>
      <c r="R585" s="1"/>
      <c r="S585" s="1"/>
      <c r="T585" s="1"/>
      <c r="U585" s="1"/>
      <c r="V585" s="1"/>
      <c r="W585" s="1"/>
      <c r="X585" s="1"/>
    </row>
    <row r="586" spans="17:24" x14ac:dyDescent="0.15">
      <c r="Q586" s="1"/>
      <c r="R586" s="1"/>
      <c r="S586" s="1"/>
      <c r="T586" s="1"/>
      <c r="U586" s="1"/>
      <c r="V586" s="1"/>
      <c r="W586" s="1"/>
      <c r="X586" s="1"/>
    </row>
    <row r="587" spans="17:24" x14ac:dyDescent="0.15">
      <c r="Q587" s="1"/>
      <c r="R587" s="1"/>
      <c r="S587" s="1"/>
      <c r="T587" s="1"/>
      <c r="U587" s="1"/>
      <c r="V587" s="1"/>
      <c r="W587" s="1"/>
      <c r="X587" s="1"/>
    </row>
    <row r="588" spans="17:24" x14ac:dyDescent="0.15">
      <c r="Q588" s="1"/>
      <c r="R588" s="1"/>
      <c r="S588" s="1"/>
      <c r="T588" s="1"/>
      <c r="U588" s="1"/>
      <c r="V588" s="1"/>
      <c r="W588" s="1"/>
      <c r="X588" s="1"/>
    </row>
    <row r="589" spans="17:24" x14ac:dyDescent="0.15">
      <c r="Q589" s="1"/>
      <c r="R589" s="1"/>
      <c r="S589" s="1"/>
      <c r="T589" s="1"/>
      <c r="U589" s="1"/>
      <c r="V589" s="1"/>
      <c r="W589" s="1"/>
      <c r="X589" s="1"/>
    </row>
    <row r="590" spans="17:24" x14ac:dyDescent="0.15">
      <c r="Q590" s="1"/>
      <c r="R590" s="1"/>
      <c r="S590" s="1"/>
      <c r="T590" s="1"/>
      <c r="U590" s="1"/>
      <c r="V590" s="1"/>
      <c r="W590" s="1"/>
      <c r="X590" s="1"/>
    </row>
    <row r="591" spans="17:24" x14ac:dyDescent="0.15">
      <c r="Q591" s="1"/>
      <c r="R591" s="1"/>
      <c r="S591" s="1"/>
      <c r="T591" s="1"/>
      <c r="U591" s="1"/>
      <c r="V591" s="1"/>
      <c r="W591" s="1"/>
      <c r="X591" s="1"/>
    </row>
    <row r="592" spans="17:24" x14ac:dyDescent="0.15">
      <c r="Q592" s="1"/>
      <c r="R592" s="1"/>
      <c r="S592" s="1"/>
      <c r="T592" s="1"/>
      <c r="U592" s="1"/>
      <c r="V592" s="1"/>
      <c r="W592" s="1"/>
      <c r="X592" s="1"/>
    </row>
    <row r="593" spans="17:24" x14ac:dyDescent="0.15">
      <c r="Q593" s="1"/>
      <c r="R593" s="1"/>
      <c r="S593" s="1"/>
      <c r="T593" s="1"/>
      <c r="U593" s="1"/>
      <c r="V593" s="1"/>
      <c r="W593" s="1"/>
      <c r="X593" s="1"/>
    </row>
    <row r="594" spans="17:24" x14ac:dyDescent="0.15">
      <c r="Q594" s="1"/>
      <c r="R594" s="1"/>
      <c r="S594" s="1"/>
      <c r="T594" s="1"/>
      <c r="U594" s="1"/>
      <c r="V594" s="1"/>
      <c r="W594" s="1"/>
      <c r="X594" s="1"/>
    </row>
    <row r="595" spans="17:24" x14ac:dyDescent="0.15">
      <c r="Q595" s="1"/>
      <c r="R595" s="1"/>
      <c r="S595" s="1"/>
      <c r="T595" s="1"/>
      <c r="U595" s="1"/>
      <c r="V595" s="1"/>
      <c r="W595" s="1"/>
      <c r="X595" s="1"/>
    </row>
    <row r="596" spans="17:24" x14ac:dyDescent="0.15">
      <c r="Q596" s="1"/>
      <c r="R596" s="1"/>
      <c r="S596" s="1"/>
      <c r="T596" s="1"/>
      <c r="U596" s="1"/>
      <c r="V596" s="1"/>
      <c r="W596" s="1"/>
      <c r="X596" s="1"/>
    </row>
    <row r="597" spans="17:24" x14ac:dyDescent="0.15">
      <c r="Q597" s="1"/>
      <c r="R597" s="1"/>
      <c r="S597" s="1"/>
      <c r="T597" s="1"/>
      <c r="U597" s="1"/>
      <c r="V597" s="1"/>
      <c r="W597" s="1"/>
      <c r="X597" s="1"/>
    </row>
    <row r="598" spans="17:24" x14ac:dyDescent="0.15">
      <c r="Q598" s="1"/>
      <c r="R598" s="1"/>
      <c r="S598" s="1"/>
      <c r="T598" s="1"/>
      <c r="U598" s="1"/>
      <c r="V598" s="1"/>
      <c r="W598" s="1"/>
      <c r="X598" s="1"/>
    </row>
    <row r="599" spans="17:24" x14ac:dyDescent="0.15">
      <c r="Q599" s="1"/>
      <c r="R599" s="1"/>
      <c r="S599" s="1"/>
      <c r="T599" s="1"/>
      <c r="U599" s="1"/>
      <c r="V599" s="1"/>
      <c r="W599" s="1"/>
      <c r="X599" s="1"/>
    </row>
    <row r="600" spans="17:24" x14ac:dyDescent="0.15">
      <c r="Q600" s="1"/>
      <c r="R600" s="1"/>
      <c r="S600" s="1"/>
      <c r="T600" s="1"/>
      <c r="U600" s="1"/>
      <c r="V600" s="1"/>
      <c r="W600" s="1"/>
      <c r="X600" s="1"/>
    </row>
    <row r="601" spans="17:24" x14ac:dyDescent="0.15">
      <c r="Q601" s="1"/>
      <c r="R601" s="1"/>
      <c r="S601" s="1"/>
      <c r="T601" s="1"/>
      <c r="U601" s="1"/>
      <c r="V601" s="1"/>
      <c r="W601" s="1"/>
      <c r="X601" s="1"/>
    </row>
    <row r="602" spans="17:24" x14ac:dyDescent="0.15">
      <c r="Q602" s="1"/>
      <c r="R602" s="1"/>
      <c r="S602" s="1"/>
      <c r="T602" s="1"/>
      <c r="U602" s="1"/>
      <c r="V602" s="1"/>
      <c r="W602" s="1"/>
      <c r="X602" s="1"/>
    </row>
    <row r="603" spans="17:24" x14ac:dyDescent="0.15">
      <c r="Q603" s="1"/>
      <c r="R603" s="1"/>
      <c r="S603" s="1"/>
      <c r="T603" s="1"/>
      <c r="U603" s="1"/>
      <c r="V603" s="1"/>
      <c r="W603" s="1"/>
      <c r="X603" s="1"/>
    </row>
    <row r="604" spans="17:24" x14ac:dyDescent="0.15">
      <c r="Q604" s="1"/>
      <c r="R604" s="1"/>
      <c r="S604" s="1"/>
      <c r="T604" s="1"/>
      <c r="U604" s="1"/>
      <c r="V604" s="1"/>
      <c r="W604" s="1"/>
      <c r="X604" s="1"/>
    </row>
    <row r="605" spans="17:24" x14ac:dyDescent="0.15">
      <c r="Q605" s="1"/>
      <c r="R605" s="1"/>
      <c r="S605" s="1"/>
      <c r="T605" s="1"/>
      <c r="U605" s="1"/>
      <c r="V605" s="1"/>
      <c r="W605" s="1"/>
      <c r="X605" s="1"/>
    </row>
    <row r="606" spans="17:24" x14ac:dyDescent="0.15">
      <c r="Q606" s="1"/>
      <c r="R606" s="1"/>
      <c r="S606" s="1"/>
      <c r="T606" s="1"/>
      <c r="U606" s="1"/>
      <c r="V606" s="1"/>
      <c r="W606" s="1"/>
      <c r="X606" s="1"/>
    </row>
    <row r="607" spans="17:24" x14ac:dyDescent="0.15">
      <c r="Q607" s="1"/>
      <c r="R607" s="1"/>
      <c r="S607" s="1"/>
      <c r="T607" s="1"/>
      <c r="U607" s="1"/>
      <c r="V607" s="1"/>
      <c r="W607" s="1"/>
      <c r="X607" s="1"/>
    </row>
    <row r="608" spans="17:24" x14ac:dyDescent="0.15">
      <c r="Q608" s="1"/>
      <c r="R608" s="1"/>
      <c r="S608" s="1"/>
      <c r="T608" s="1"/>
      <c r="U608" s="1"/>
      <c r="V608" s="1"/>
      <c r="W608" s="1"/>
      <c r="X608" s="1"/>
    </row>
    <row r="609" spans="17:24" x14ac:dyDescent="0.15">
      <c r="Q609" s="1"/>
      <c r="R609" s="1"/>
      <c r="S609" s="1"/>
      <c r="T609" s="1"/>
      <c r="U609" s="1"/>
      <c r="V609" s="1"/>
      <c r="W609" s="1"/>
      <c r="X609" s="1"/>
    </row>
    <row r="610" spans="17:24" x14ac:dyDescent="0.15">
      <c r="Q610" s="1"/>
      <c r="R610" s="1"/>
      <c r="S610" s="1"/>
      <c r="T610" s="1"/>
      <c r="U610" s="1"/>
      <c r="V610" s="1"/>
      <c r="W610" s="1"/>
      <c r="X610" s="1"/>
    </row>
    <row r="611" spans="17:24" x14ac:dyDescent="0.15">
      <c r="Q611" s="1"/>
      <c r="R611" s="1"/>
      <c r="S611" s="1"/>
      <c r="T611" s="1"/>
      <c r="U611" s="1"/>
      <c r="V611" s="1"/>
      <c r="W611" s="1"/>
      <c r="X611" s="1"/>
    </row>
    <row r="612" spans="17:24" x14ac:dyDescent="0.15">
      <c r="Q612" s="1"/>
      <c r="R612" s="1"/>
      <c r="S612" s="1"/>
      <c r="T612" s="1"/>
      <c r="U612" s="1"/>
      <c r="V612" s="1"/>
      <c r="W612" s="1"/>
      <c r="X612" s="1"/>
    </row>
    <row r="613" spans="17:24" x14ac:dyDescent="0.15">
      <c r="Q613" s="1"/>
      <c r="R613" s="1"/>
      <c r="S613" s="1"/>
      <c r="T613" s="1"/>
      <c r="U613" s="1"/>
      <c r="V613" s="1"/>
      <c r="W613" s="1"/>
      <c r="X613" s="1"/>
    </row>
    <row r="614" spans="17:24" x14ac:dyDescent="0.15">
      <c r="Q614" s="1"/>
      <c r="R614" s="1"/>
      <c r="S614" s="1"/>
      <c r="T614" s="1"/>
      <c r="U614" s="1"/>
      <c r="V614" s="1"/>
      <c r="W614" s="1"/>
      <c r="X614" s="1"/>
    </row>
    <row r="615" spans="17:24" x14ac:dyDescent="0.15">
      <c r="Q615" s="1"/>
      <c r="R615" s="1"/>
      <c r="S615" s="1"/>
      <c r="T615" s="1"/>
      <c r="U615" s="1"/>
      <c r="V615" s="1"/>
      <c r="W615" s="1"/>
      <c r="X615" s="1"/>
    </row>
    <row r="616" spans="17:24" x14ac:dyDescent="0.15">
      <c r="Q616" s="1"/>
      <c r="R616" s="1"/>
      <c r="S616" s="1"/>
      <c r="T616" s="1"/>
      <c r="U616" s="1"/>
      <c r="V616" s="1"/>
      <c r="W616" s="1"/>
      <c r="X616" s="1"/>
    </row>
    <row r="617" spans="17:24" x14ac:dyDescent="0.15">
      <c r="Q617" s="1"/>
      <c r="R617" s="1"/>
      <c r="S617" s="1"/>
      <c r="T617" s="1"/>
      <c r="U617" s="1"/>
      <c r="V617" s="1"/>
      <c r="W617" s="1"/>
      <c r="X617" s="1"/>
    </row>
    <row r="618" spans="17:24" x14ac:dyDescent="0.15">
      <c r="Q618" s="1"/>
      <c r="R618" s="1"/>
      <c r="S618" s="1"/>
      <c r="T618" s="1"/>
      <c r="U618" s="1"/>
      <c r="V618" s="1"/>
      <c r="W618" s="1"/>
      <c r="X618" s="1"/>
    </row>
    <row r="619" spans="17:24" x14ac:dyDescent="0.15">
      <c r="Q619" s="1"/>
      <c r="R619" s="1"/>
      <c r="S619" s="1"/>
      <c r="T619" s="1"/>
      <c r="U619" s="1"/>
      <c r="V619" s="1"/>
      <c r="W619" s="1"/>
      <c r="X619" s="1"/>
    </row>
    <row r="620" spans="17:24" x14ac:dyDescent="0.15">
      <c r="Q620" s="1"/>
      <c r="R620" s="1"/>
      <c r="S620" s="1"/>
      <c r="T620" s="1"/>
      <c r="U620" s="1"/>
      <c r="V620" s="1"/>
      <c r="W620" s="1"/>
      <c r="X620" s="1"/>
    </row>
    <row r="621" spans="17:24" x14ac:dyDescent="0.15">
      <c r="Q621" s="1"/>
      <c r="R621" s="1"/>
      <c r="S621" s="1"/>
      <c r="T621" s="1"/>
      <c r="U621" s="1"/>
      <c r="V621" s="1"/>
      <c r="W621" s="1"/>
      <c r="X621" s="1"/>
    </row>
    <row r="622" spans="17:24" x14ac:dyDescent="0.15">
      <c r="Q622" s="1"/>
      <c r="R622" s="1"/>
      <c r="S622" s="1"/>
      <c r="T622" s="1"/>
      <c r="U622" s="1"/>
      <c r="V622" s="1"/>
      <c r="W622" s="1"/>
      <c r="X622" s="1"/>
    </row>
    <row r="623" spans="17:24" x14ac:dyDescent="0.15">
      <c r="Q623" s="1"/>
      <c r="R623" s="1"/>
      <c r="S623" s="1"/>
      <c r="T623" s="1"/>
      <c r="U623" s="1"/>
      <c r="V623" s="1"/>
      <c r="W623" s="1"/>
      <c r="X623" s="1"/>
    </row>
    <row r="624" spans="17:24" x14ac:dyDescent="0.15">
      <c r="Q624" s="1"/>
      <c r="R624" s="1"/>
      <c r="S624" s="1"/>
      <c r="T624" s="1"/>
      <c r="U624" s="1"/>
      <c r="V624" s="1"/>
      <c r="W624" s="1"/>
      <c r="X624" s="1"/>
    </row>
    <row r="625" spans="17:24" x14ac:dyDescent="0.15">
      <c r="Q625" s="1"/>
      <c r="R625" s="1"/>
      <c r="S625" s="1"/>
      <c r="T625" s="1"/>
      <c r="U625" s="1"/>
      <c r="V625" s="1"/>
      <c r="W625" s="1"/>
      <c r="X625" s="1"/>
    </row>
    <row r="626" spans="17:24" x14ac:dyDescent="0.15">
      <c r="Q626" s="1"/>
      <c r="R626" s="1"/>
      <c r="S626" s="1"/>
      <c r="T626" s="1"/>
      <c r="U626" s="1"/>
      <c r="V626" s="1"/>
      <c r="W626" s="1"/>
      <c r="X626" s="1"/>
    </row>
    <row r="627" spans="17:24" x14ac:dyDescent="0.15">
      <c r="Q627" s="1"/>
      <c r="R627" s="1"/>
      <c r="S627" s="1"/>
      <c r="T627" s="1"/>
      <c r="U627" s="1"/>
      <c r="V627" s="1"/>
      <c r="W627" s="1"/>
      <c r="X627" s="1"/>
    </row>
    <row r="628" spans="17:24" x14ac:dyDescent="0.15">
      <c r="Q628" s="1"/>
      <c r="R628" s="1"/>
      <c r="S628" s="1"/>
      <c r="T628" s="1"/>
      <c r="U628" s="1"/>
      <c r="V628" s="1"/>
      <c r="W628" s="1"/>
      <c r="X628" s="1"/>
    </row>
    <row r="629" spans="17:24" x14ac:dyDescent="0.15">
      <c r="Q629" s="1"/>
      <c r="R629" s="1"/>
      <c r="S629" s="1"/>
      <c r="T629" s="1"/>
      <c r="U629" s="1"/>
      <c r="V629" s="1"/>
      <c r="W629" s="1"/>
      <c r="X629" s="1"/>
    </row>
    <row r="630" spans="17:24" x14ac:dyDescent="0.15">
      <c r="Q630" s="1"/>
      <c r="R630" s="1"/>
      <c r="S630" s="1"/>
      <c r="T630" s="1"/>
      <c r="U630" s="1"/>
      <c r="V630" s="1"/>
      <c r="W630" s="1"/>
      <c r="X630" s="1"/>
    </row>
    <row r="631" spans="17:24" x14ac:dyDescent="0.15">
      <c r="Q631" s="1"/>
      <c r="R631" s="1"/>
      <c r="S631" s="1"/>
      <c r="T631" s="1"/>
      <c r="U631" s="1"/>
      <c r="V631" s="1"/>
      <c r="W631" s="1"/>
      <c r="X631" s="1"/>
    </row>
    <row r="632" spans="17:24" x14ac:dyDescent="0.15">
      <c r="Q632" s="1"/>
      <c r="R632" s="1"/>
      <c r="S632" s="1"/>
      <c r="T632" s="1"/>
      <c r="U632" s="1"/>
      <c r="V632" s="1"/>
      <c r="W632" s="1"/>
      <c r="X632" s="1"/>
    </row>
    <row r="633" spans="17:24" x14ac:dyDescent="0.15">
      <c r="Q633" s="1"/>
      <c r="R633" s="1"/>
      <c r="S633" s="1"/>
      <c r="T633" s="1"/>
      <c r="U633" s="1"/>
      <c r="V633" s="1"/>
      <c r="W633" s="1"/>
      <c r="X633" s="1"/>
    </row>
    <row r="634" spans="17:24" x14ac:dyDescent="0.15">
      <c r="Q634" s="1"/>
      <c r="R634" s="1"/>
      <c r="S634" s="1"/>
      <c r="T634" s="1"/>
      <c r="U634" s="1"/>
      <c r="V634" s="1"/>
      <c r="W634" s="1"/>
      <c r="X634" s="1"/>
    </row>
    <row r="635" spans="17:24" x14ac:dyDescent="0.15">
      <c r="Q635" s="1"/>
      <c r="R635" s="1"/>
      <c r="S635" s="1"/>
      <c r="T635" s="1"/>
      <c r="U635" s="1"/>
      <c r="V635" s="1"/>
      <c r="W635" s="1"/>
      <c r="X635" s="1"/>
    </row>
    <row r="636" spans="17:24" x14ac:dyDescent="0.15">
      <c r="Q636" s="1"/>
      <c r="R636" s="1"/>
      <c r="S636" s="1"/>
      <c r="T636" s="1"/>
      <c r="U636" s="1"/>
      <c r="V636" s="1"/>
      <c r="W636" s="1"/>
      <c r="X636" s="1"/>
    </row>
    <row r="637" spans="17:24" x14ac:dyDescent="0.15">
      <c r="Q637" s="1"/>
      <c r="R637" s="1"/>
      <c r="S637" s="1"/>
      <c r="T637" s="1"/>
      <c r="U637" s="1"/>
      <c r="V637" s="1"/>
      <c r="W637" s="1"/>
      <c r="X637" s="1"/>
    </row>
    <row r="638" spans="17:24" x14ac:dyDescent="0.15">
      <c r="Q638" s="1"/>
      <c r="R638" s="1"/>
      <c r="S638" s="1"/>
      <c r="T638" s="1"/>
      <c r="U638" s="1"/>
      <c r="V638" s="1"/>
      <c r="W638" s="1"/>
      <c r="X638" s="1"/>
    </row>
    <row r="639" spans="17:24" x14ac:dyDescent="0.15">
      <c r="Q639" s="1"/>
      <c r="R639" s="1"/>
      <c r="S639" s="1"/>
      <c r="T639" s="1"/>
      <c r="U639" s="1"/>
      <c r="V639" s="1"/>
      <c r="W639" s="1"/>
      <c r="X639" s="1"/>
    </row>
    <row r="640" spans="17:24" x14ac:dyDescent="0.15">
      <c r="Q640" s="1"/>
      <c r="R640" s="1"/>
      <c r="S640" s="1"/>
      <c r="T640" s="1"/>
      <c r="U640" s="1"/>
      <c r="V640" s="1"/>
      <c r="W640" s="1"/>
      <c r="X640" s="1"/>
    </row>
    <row r="641" spans="17:24" x14ac:dyDescent="0.15">
      <c r="Q641" s="1"/>
      <c r="R641" s="1"/>
      <c r="S641" s="1"/>
      <c r="T641" s="1"/>
      <c r="U641" s="1"/>
      <c r="V641" s="1"/>
      <c r="W641" s="1"/>
      <c r="X641" s="1"/>
    </row>
    <row r="642" spans="17:24" x14ac:dyDescent="0.15">
      <c r="Q642" s="1"/>
      <c r="R642" s="1"/>
      <c r="S642" s="1"/>
      <c r="T642" s="1"/>
      <c r="U642" s="1"/>
      <c r="V642" s="1"/>
      <c r="W642" s="1"/>
      <c r="X642" s="1"/>
    </row>
    <row r="643" spans="17:24" x14ac:dyDescent="0.15">
      <c r="Q643" s="1"/>
      <c r="R643" s="1"/>
      <c r="S643" s="1"/>
      <c r="T643" s="1"/>
      <c r="U643" s="1"/>
      <c r="V643" s="1"/>
      <c r="W643" s="1"/>
      <c r="X643" s="1"/>
    </row>
    <row r="644" spans="17:24" x14ac:dyDescent="0.15">
      <c r="Q644" s="1"/>
      <c r="R644" s="1"/>
      <c r="S644" s="1"/>
      <c r="T644" s="1"/>
      <c r="U644" s="1"/>
      <c r="V644" s="1"/>
      <c r="W644" s="1"/>
      <c r="X644" s="1"/>
    </row>
    <row r="645" spans="17:24" x14ac:dyDescent="0.15">
      <c r="Q645" s="1"/>
      <c r="R645" s="1"/>
      <c r="S645" s="1"/>
      <c r="T645" s="1"/>
      <c r="U645" s="1"/>
      <c r="V645" s="1"/>
      <c r="W645" s="1"/>
      <c r="X645" s="1"/>
    </row>
    <row r="646" spans="17:24" x14ac:dyDescent="0.15">
      <c r="Q646" s="1"/>
      <c r="R646" s="1"/>
      <c r="S646" s="1"/>
      <c r="T646" s="1"/>
      <c r="U646" s="1"/>
      <c r="V646" s="1"/>
      <c r="W646" s="1"/>
      <c r="X646" s="1"/>
    </row>
    <row r="647" spans="17:24" x14ac:dyDescent="0.15">
      <c r="Q647" s="1"/>
      <c r="R647" s="1"/>
      <c r="S647" s="1"/>
      <c r="T647" s="1"/>
      <c r="U647" s="1"/>
      <c r="V647" s="1"/>
      <c r="W647" s="1"/>
      <c r="X647" s="1"/>
    </row>
    <row r="648" spans="17:24" x14ac:dyDescent="0.15">
      <c r="Q648" s="1"/>
      <c r="R648" s="1"/>
      <c r="S648" s="1"/>
      <c r="T648" s="1"/>
      <c r="U648" s="1"/>
      <c r="V648" s="1"/>
      <c r="W648" s="1"/>
      <c r="X648" s="1"/>
    </row>
    <row r="649" spans="17:24" x14ac:dyDescent="0.15">
      <c r="Q649" s="1"/>
      <c r="R649" s="1"/>
      <c r="S649" s="1"/>
      <c r="T649" s="1"/>
      <c r="U649" s="1"/>
      <c r="V649" s="1"/>
      <c r="W649" s="1"/>
      <c r="X649" s="1"/>
    </row>
    <row r="650" spans="17:24" x14ac:dyDescent="0.15">
      <c r="Q650" s="1"/>
      <c r="R650" s="1"/>
      <c r="S650" s="1"/>
      <c r="T650" s="1"/>
      <c r="U650" s="1"/>
      <c r="V650" s="1"/>
      <c r="W650" s="1"/>
      <c r="X650" s="1"/>
    </row>
    <row r="651" spans="17:24" x14ac:dyDescent="0.15">
      <c r="Q651" s="1"/>
      <c r="R651" s="1"/>
      <c r="S651" s="1"/>
      <c r="T651" s="1"/>
      <c r="U651" s="1"/>
      <c r="V651" s="1"/>
      <c r="W651" s="1"/>
      <c r="X651" s="1"/>
    </row>
    <row r="652" spans="17:24" x14ac:dyDescent="0.15">
      <c r="Q652" s="1"/>
      <c r="R652" s="1"/>
      <c r="S652" s="1"/>
      <c r="T652" s="1"/>
      <c r="U652" s="1"/>
      <c r="V652" s="1"/>
      <c r="W652" s="1"/>
      <c r="X652" s="1"/>
    </row>
    <row r="653" spans="17:24" x14ac:dyDescent="0.15">
      <c r="Q653" s="1"/>
      <c r="R653" s="1"/>
      <c r="S653" s="1"/>
      <c r="T653" s="1"/>
      <c r="U653" s="1"/>
      <c r="V653" s="1"/>
      <c r="W653" s="1"/>
      <c r="X653" s="1"/>
    </row>
    <row r="654" spans="17:24" x14ac:dyDescent="0.15">
      <c r="Q654" s="1"/>
      <c r="R654" s="1"/>
      <c r="S654" s="1"/>
      <c r="T654" s="1"/>
      <c r="U654" s="1"/>
      <c r="V654" s="1"/>
      <c r="W654" s="1"/>
      <c r="X654" s="1"/>
    </row>
    <row r="655" spans="17:24" x14ac:dyDescent="0.15">
      <c r="Q655" s="1"/>
      <c r="R655" s="1"/>
      <c r="S655" s="1"/>
      <c r="T655" s="1"/>
      <c r="U655" s="1"/>
      <c r="V655" s="1"/>
      <c r="W655" s="1"/>
      <c r="X655" s="1"/>
    </row>
    <row r="656" spans="17:24" x14ac:dyDescent="0.15">
      <c r="Q656" s="1"/>
      <c r="R656" s="1"/>
      <c r="S656" s="1"/>
      <c r="T656" s="1"/>
      <c r="U656" s="1"/>
      <c r="V656" s="1"/>
      <c r="W656" s="1"/>
      <c r="X656" s="1"/>
    </row>
    <row r="657" spans="17:24" x14ac:dyDescent="0.15">
      <c r="Q657" s="1"/>
      <c r="R657" s="1"/>
      <c r="S657" s="1"/>
      <c r="T657" s="1"/>
      <c r="U657" s="1"/>
      <c r="V657" s="1"/>
      <c r="W657" s="1"/>
      <c r="X657" s="1"/>
    </row>
    <row r="658" spans="17:24" x14ac:dyDescent="0.15">
      <c r="Q658" s="1"/>
      <c r="R658" s="1"/>
      <c r="S658" s="1"/>
      <c r="T658" s="1"/>
      <c r="U658" s="1"/>
      <c r="V658" s="1"/>
      <c r="W658" s="1"/>
      <c r="X658" s="1"/>
    </row>
    <row r="659" spans="17:24" x14ac:dyDescent="0.15">
      <c r="Q659" s="1"/>
      <c r="R659" s="1"/>
      <c r="S659" s="1"/>
      <c r="T659" s="1"/>
      <c r="U659" s="1"/>
      <c r="V659" s="1"/>
      <c r="W659" s="1"/>
      <c r="X659" s="1"/>
    </row>
    <row r="660" spans="17:24" x14ac:dyDescent="0.15">
      <c r="Q660" s="1"/>
      <c r="R660" s="1"/>
      <c r="S660" s="1"/>
      <c r="T660" s="1"/>
      <c r="U660" s="1"/>
      <c r="V660" s="1"/>
      <c r="W660" s="1"/>
      <c r="X660" s="1"/>
    </row>
    <row r="661" spans="17:24" x14ac:dyDescent="0.15">
      <c r="Q661" s="1"/>
      <c r="R661" s="1"/>
      <c r="S661" s="1"/>
      <c r="T661" s="1"/>
      <c r="U661" s="1"/>
      <c r="V661" s="1"/>
      <c r="W661" s="1"/>
      <c r="X661" s="1"/>
    </row>
    <row r="662" spans="17:24" x14ac:dyDescent="0.15">
      <c r="Q662" s="1"/>
      <c r="R662" s="1"/>
      <c r="S662" s="1"/>
      <c r="T662" s="1"/>
      <c r="U662" s="1"/>
      <c r="V662" s="1"/>
      <c r="W662" s="1"/>
      <c r="X662" s="1"/>
    </row>
    <row r="663" spans="17:24" x14ac:dyDescent="0.15">
      <c r="Q663" s="1"/>
      <c r="R663" s="1"/>
      <c r="S663" s="1"/>
      <c r="T663" s="1"/>
      <c r="U663" s="1"/>
      <c r="V663" s="1"/>
      <c r="W663" s="1"/>
      <c r="X663" s="1"/>
    </row>
    <row r="664" spans="17:24" x14ac:dyDescent="0.15">
      <c r="Q664" s="1"/>
      <c r="R664" s="1"/>
      <c r="S664" s="1"/>
      <c r="T664" s="1"/>
      <c r="U664" s="1"/>
      <c r="V664" s="1"/>
      <c r="W664" s="1"/>
      <c r="X664" s="1"/>
    </row>
    <row r="665" spans="17:24" x14ac:dyDescent="0.15">
      <c r="Q665" s="1"/>
      <c r="R665" s="1"/>
      <c r="S665" s="1"/>
      <c r="T665" s="1"/>
      <c r="U665" s="1"/>
      <c r="V665" s="1"/>
      <c r="W665" s="1"/>
      <c r="X665" s="1"/>
    </row>
    <row r="666" spans="17:24" x14ac:dyDescent="0.15">
      <c r="Q666" s="1"/>
      <c r="R666" s="1"/>
      <c r="S666" s="1"/>
      <c r="T666" s="1"/>
      <c r="U666" s="1"/>
      <c r="V666" s="1"/>
      <c r="W666" s="1"/>
      <c r="X666" s="1"/>
    </row>
    <row r="667" spans="17:24" x14ac:dyDescent="0.15">
      <c r="Q667" s="1"/>
      <c r="R667" s="1"/>
      <c r="S667" s="1"/>
      <c r="T667" s="1"/>
      <c r="U667" s="1"/>
      <c r="V667" s="1"/>
      <c r="W667" s="1"/>
      <c r="X667" s="1"/>
    </row>
    <row r="668" spans="17:24" x14ac:dyDescent="0.15">
      <c r="Q668" s="1"/>
      <c r="R668" s="1"/>
      <c r="S668" s="1"/>
      <c r="T668" s="1"/>
      <c r="U668" s="1"/>
      <c r="V668" s="1"/>
      <c r="W668" s="1"/>
      <c r="X668" s="1"/>
    </row>
    <row r="669" spans="17:24" x14ac:dyDescent="0.15">
      <c r="Q669" s="1"/>
      <c r="R669" s="1"/>
      <c r="S669" s="1"/>
      <c r="T669" s="1"/>
      <c r="U669" s="1"/>
      <c r="V669" s="1"/>
      <c r="W669" s="1"/>
      <c r="X669" s="1"/>
    </row>
    <row r="670" spans="17:24" x14ac:dyDescent="0.15">
      <c r="Q670" s="1"/>
      <c r="R670" s="1"/>
      <c r="S670" s="1"/>
      <c r="T670" s="1"/>
      <c r="U670" s="1"/>
      <c r="V670" s="1"/>
      <c r="W670" s="1"/>
      <c r="X670" s="1"/>
    </row>
    <row r="671" spans="17:24" x14ac:dyDescent="0.15">
      <c r="Q671" s="1"/>
      <c r="R671" s="1"/>
      <c r="S671" s="1"/>
      <c r="T671" s="1"/>
      <c r="U671" s="1"/>
      <c r="V671" s="1"/>
      <c r="W671" s="1"/>
      <c r="X671" s="1"/>
    </row>
    <row r="672" spans="17:24" x14ac:dyDescent="0.15">
      <c r="Q672" s="1"/>
      <c r="R672" s="1"/>
      <c r="S672" s="1"/>
      <c r="T672" s="1"/>
      <c r="U672" s="1"/>
      <c r="V672" s="1"/>
      <c r="W672" s="1"/>
      <c r="X672" s="1"/>
    </row>
    <row r="673" spans="17:24" x14ac:dyDescent="0.15">
      <c r="Q673" s="1"/>
      <c r="R673" s="1"/>
      <c r="S673" s="1"/>
      <c r="T673" s="1"/>
      <c r="U673" s="1"/>
      <c r="V673" s="1"/>
      <c r="W673" s="1"/>
      <c r="X673" s="1"/>
    </row>
    <row r="674" spans="17:24" x14ac:dyDescent="0.15">
      <c r="Q674" s="1"/>
      <c r="R674" s="1"/>
      <c r="S674" s="1"/>
      <c r="T674" s="1"/>
      <c r="U674" s="1"/>
      <c r="V674" s="1"/>
      <c r="W674" s="1"/>
      <c r="X674" s="1"/>
    </row>
    <row r="675" spans="17:24" x14ac:dyDescent="0.15">
      <c r="Q675" s="1"/>
      <c r="R675" s="1"/>
      <c r="S675" s="1"/>
      <c r="T675" s="1"/>
      <c r="U675" s="1"/>
      <c r="V675" s="1"/>
      <c r="W675" s="1"/>
      <c r="X675" s="1"/>
    </row>
    <row r="676" spans="17:24" x14ac:dyDescent="0.15">
      <c r="Q676" s="1"/>
      <c r="R676" s="1"/>
      <c r="S676" s="1"/>
      <c r="T676" s="1"/>
      <c r="U676" s="1"/>
      <c r="V676" s="1"/>
      <c r="W676" s="1"/>
      <c r="X676" s="1"/>
    </row>
    <row r="677" spans="17:24" x14ac:dyDescent="0.15">
      <c r="Q677" s="1"/>
      <c r="R677" s="1"/>
      <c r="S677" s="1"/>
      <c r="T677" s="1"/>
      <c r="U677" s="1"/>
      <c r="V677" s="1"/>
      <c r="W677" s="1"/>
      <c r="X677" s="1"/>
    </row>
    <row r="678" spans="17:24" x14ac:dyDescent="0.15">
      <c r="Q678" s="1"/>
      <c r="R678" s="1"/>
      <c r="S678" s="1"/>
      <c r="T678" s="1"/>
      <c r="U678" s="1"/>
      <c r="V678" s="1"/>
      <c r="W678" s="1"/>
      <c r="X678" s="1"/>
    </row>
    <row r="679" spans="17:24" x14ac:dyDescent="0.15">
      <c r="Q679" s="1"/>
      <c r="R679" s="1"/>
      <c r="S679" s="1"/>
      <c r="T679" s="1"/>
      <c r="U679" s="1"/>
      <c r="V679" s="1"/>
      <c r="W679" s="1"/>
      <c r="X679" s="1"/>
    </row>
    <row r="680" spans="17:24" x14ac:dyDescent="0.15">
      <c r="Q680" s="1"/>
      <c r="R680" s="1"/>
      <c r="S680" s="1"/>
      <c r="T680" s="1"/>
      <c r="U680" s="1"/>
      <c r="V680" s="1"/>
      <c r="W680" s="1"/>
      <c r="X680" s="1"/>
    </row>
    <row r="681" spans="17:24" x14ac:dyDescent="0.15">
      <c r="Q681" s="1"/>
      <c r="R681" s="1"/>
      <c r="S681" s="1"/>
      <c r="T681" s="1"/>
      <c r="U681" s="1"/>
      <c r="V681" s="1"/>
      <c r="W681" s="1"/>
      <c r="X681" s="1"/>
    </row>
    <row r="682" spans="17:24" x14ac:dyDescent="0.15">
      <c r="Q682" s="1"/>
      <c r="R682" s="1"/>
      <c r="S682" s="1"/>
      <c r="T682" s="1"/>
      <c r="U682" s="1"/>
      <c r="V682" s="1"/>
      <c r="W682" s="1"/>
      <c r="X682" s="1"/>
    </row>
    <row r="683" spans="17:24" x14ac:dyDescent="0.15">
      <c r="Q683" s="1"/>
      <c r="R683" s="1"/>
      <c r="S683" s="1"/>
      <c r="T683" s="1"/>
      <c r="U683" s="1"/>
      <c r="V683" s="1"/>
      <c r="W683" s="1"/>
      <c r="X683" s="1"/>
    </row>
    <row r="684" spans="17:24" x14ac:dyDescent="0.15">
      <c r="Q684" s="1"/>
      <c r="R684" s="1"/>
      <c r="S684" s="1"/>
      <c r="T684" s="1"/>
      <c r="U684" s="1"/>
      <c r="V684" s="1"/>
      <c r="W684" s="1"/>
      <c r="X684" s="1"/>
    </row>
    <row r="685" spans="17:24" x14ac:dyDescent="0.15">
      <c r="Q685" s="1"/>
      <c r="R685" s="1"/>
      <c r="S685" s="1"/>
      <c r="T685" s="1"/>
      <c r="U685" s="1"/>
      <c r="V685" s="1"/>
      <c r="W685" s="1"/>
      <c r="X685" s="1"/>
    </row>
    <row r="686" spans="17:24" x14ac:dyDescent="0.15">
      <c r="Q686" s="1"/>
      <c r="R686" s="1"/>
      <c r="S686" s="1"/>
      <c r="T686" s="1"/>
      <c r="U686" s="1"/>
      <c r="V686" s="1"/>
      <c r="W686" s="1"/>
      <c r="X686" s="1"/>
    </row>
    <row r="687" spans="17:24" x14ac:dyDescent="0.15">
      <c r="Q687" s="1"/>
      <c r="R687" s="1"/>
      <c r="S687" s="1"/>
      <c r="T687" s="1"/>
      <c r="U687" s="1"/>
      <c r="V687" s="1"/>
      <c r="W687" s="1"/>
      <c r="X687" s="1"/>
    </row>
    <row r="688" spans="17:24" x14ac:dyDescent="0.15">
      <c r="Q688" s="1"/>
      <c r="R688" s="1"/>
      <c r="S688" s="1"/>
      <c r="T688" s="1"/>
      <c r="U688" s="1"/>
      <c r="V688" s="1"/>
      <c r="W688" s="1"/>
      <c r="X688" s="1"/>
    </row>
    <row r="689" spans="17:24" x14ac:dyDescent="0.15">
      <c r="Q689" s="1"/>
      <c r="R689" s="1"/>
      <c r="S689" s="1"/>
      <c r="T689" s="1"/>
      <c r="U689" s="1"/>
      <c r="V689" s="1"/>
      <c r="W689" s="1"/>
      <c r="X689" s="1"/>
    </row>
    <row r="690" spans="17:24" x14ac:dyDescent="0.15">
      <c r="Q690" s="1"/>
      <c r="R690" s="1"/>
      <c r="S690" s="1"/>
      <c r="T690" s="1"/>
      <c r="U690" s="1"/>
      <c r="V690" s="1"/>
      <c r="W690" s="1"/>
      <c r="X690" s="1"/>
    </row>
    <row r="691" spans="17:24" x14ac:dyDescent="0.15">
      <c r="Q691" s="1"/>
      <c r="R691" s="1"/>
      <c r="S691" s="1"/>
      <c r="T691" s="1"/>
      <c r="U691" s="1"/>
      <c r="V691" s="1"/>
      <c r="W691" s="1"/>
      <c r="X691" s="1"/>
    </row>
    <row r="692" spans="17:24" x14ac:dyDescent="0.15">
      <c r="Q692" s="1"/>
      <c r="R692" s="1"/>
      <c r="S692" s="1"/>
      <c r="T692" s="1"/>
      <c r="U692" s="1"/>
      <c r="V692" s="1"/>
      <c r="W692" s="1"/>
      <c r="X692" s="1"/>
    </row>
    <row r="693" spans="17:24" x14ac:dyDescent="0.15">
      <c r="Q693" s="1"/>
      <c r="R693" s="1"/>
      <c r="S693" s="1"/>
      <c r="T693" s="1"/>
      <c r="U693" s="1"/>
      <c r="V693" s="1"/>
      <c r="W693" s="1"/>
      <c r="X693" s="1"/>
    </row>
    <row r="694" spans="17:24" x14ac:dyDescent="0.15">
      <c r="Q694" s="1"/>
      <c r="R694" s="1"/>
      <c r="S694" s="1"/>
      <c r="T694" s="1"/>
      <c r="U694" s="1"/>
      <c r="V694" s="1"/>
      <c r="W694" s="1"/>
      <c r="X694" s="1"/>
    </row>
    <row r="695" spans="17:24" x14ac:dyDescent="0.15">
      <c r="Q695" s="1"/>
      <c r="R695" s="1"/>
      <c r="S695" s="1"/>
      <c r="T695" s="1"/>
      <c r="U695" s="1"/>
      <c r="V695" s="1"/>
      <c r="W695" s="1"/>
      <c r="X695" s="1"/>
    </row>
    <row r="696" spans="17:24" x14ac:dyDescent="0.15">
      <c r="Q696" s="1"/>
      <c r="R696" s="1"/>
      <c r="S696" s="1"/>
      <c r="T696" s="1"/>
      <c r="U696" s="1"/>
      <c r="V696" s="1"/>
      <c r="W696" s="1"/>
      <c r="X696" s="1"/>
    </row>
    <row r="697" spans="17:24" x14ac:dyDescent="0.15">
      <c r="Q697" s="1"/>
      <c r="R697" s="1"/>
      <c r="S697" s="1"/>
      <c r="T697" s="1"/>
      <c r="U697" s="1"/>
      <c r="V697" s="1"/>
      <c r="W697" s="1"/>
      <c r="X697" s="1"/>
    </row>
    <row r="698" spans="17:24" x14ac:dyDescent="0.15">
      <c r="Q698" s="1"/>
      <c r="R698" s="1"/>
      <c r="S698" s="1"/>
      <c r="T698" s="1"/>
      <c r="U698" s="1"/>
      <c r="V698" s="1"/>
      <c r="W698" s="1"/>
      <c r="X698" s="1"/>
    </row>
    <row r="699" spans="17:24" x14ac:dyDescent="0.15">
      <c r="Q699" s="1"/>
      <c r="R699" s="1"/>
      <c r="S699" s="1"/>
      <c r="T699" s="1"/>
      <c r="U699" s="1"/>
      <c r="V699" s="1"/>
      <c r="W699" s="1"/>
      <c r="X699" s="1"/>
    </row>
    <row r="700" spans="17:24" x14ac:dyDescent="0.15">
      <c r="Q700" s="1"/>
      <c r="R700" s="1"/>
      <c r="S700" s="1"/>
      <c r="T700" s="1"/>
      <c r="U700" s="1"/>
      <c r="V700" s="1"/>
      <c r="W700" s="1"/>
      <c r="X700" s="1"/>
    </row>
    <row r="701" spans="17:24" x14ac:dyDescent="0.15">
      <c r="Q701" s="1"/>
      <c r="R701" s="1"/>
      <c r="S701" s="1"/>
      <c r="T701" s="1"/>
      <c r="U701" s="1"/>
      <c r="V701" s="1"/>
      <c r="W701" s="1"/>
      <c r="X701" s="1"/>
    </row>
    <row r="702" spans="17:24" x14ac:dyDescent="0.15">
      <c r="Q702" s="1"/>
      <c r="R702" s="1"/>
      <c r="S702" s="1"/>
      <c r="T702" s="1"/>
      <c r="U702" s="1"/>
      <c r="V702" s="1"/>
      <c r="W702" s="1"/>
      <c r="X702" s="1"/>
    </row>
    <row r="703" spans="17:24" x14ac:dyDescent="0.15">
      <c r="Q703" s="1"/>
      <c r="R703" s="1"/>
      <c r="S703" s="1"/>
      <c r="T703" s="1"/>
      <c r="U703" s="1"/>
      <c r="V703" s="1"/>
      <c r="W703" s="1"/>
      <c r="X703" s="1"/>
    </row>
    <row r="704" spans="17:24" x14ac:dyDescent="0.15">
      <c r="Q704" s="1"/>
      <c r="R704" s="1"/>
      <c r="S704" s="1"/>
      <c r="T704" s="1"/>
      <c r="U704" s="1"/>
      <c r="V704" s="1"/>
      <c r="W704" s="1"/>
      <c r="X704" s="1"/>
    </row>
    <row r="705" spans="17:24" x14ac:dyDescent="0.15">
      <c r="Q705" s="1"/>
      <c r="R705" s="1"/>
      <c r="S705" s="1"/>
      <c r="T705" s="1"/>
      <c r="U705" s="1"/>
      <c r="V705" s="1"/>
      <c r="W705" s="1"/>
      <c r="X705" s="1"/>
    </row>
    <row r="706" spans="17:24" x14ac:dyDescent="0.15">
      <c r="Q706" s="1"/>
      <c r="R706" s="1"/>
      <c r="S706" s="1"/>
      <c r="T706" s="1"/>
      <c r="U706" s="1"/>
      <c r="V706" s="1"/>
      <c r="W706" s="1"/>
      <c r="X706" s="1"/>
    </row>
    <row r="707" spans="17:24" x14ac:dyDescent="0.15">
      <c r="Q707" s="1"/>
      <c r="R707" s="1"/>
      <c r="S707" s="1"/>
      <c r="T707" s="1"/>
      <c r="U707" s="1"/>
      <c r="V707" s="1"/>
      <c r="W707" s="1"/>
      <c r="X707" s="1"/>
    </row>
    <row r="708" spans="17:24" x14ac:dyDescent="0.15">
      <c r="Q708" s="1"/>
      <c r="R708" s="1"/>
      <c r="S708" s="1"/>
      <c r="T708" s="1"/>
      <c r="U708" s="1"/>
      <c r="V708" s="1"/>
      <c r="W708" s="1"/>
      <c r="X708" s="1"/>
    </row>
    <row r="709" spans="17:24" x14ac:dyDescent="0.15">
      <c r="Q709" s="1"/>
      <c r="R709" s="1"/>
      <c r="S709" s="1"/>
      <c r="T709" s="1"/>
      <c r="U709" s="1"/>
      <c r="V709" s="1"/>
      <c r="W709" s="1"/>
      <c r="X709" s="1"/>
    </row>
    <row r="710" spans="17:24" x14ac:dyDescent="0.15">
      <c r="Q710" s="1"/>
      <c r="R710" s="1"/>
      <c r="S710" s="1"/>
      <c r="T710" s="1"/>
      <c r="U710" s="1"/>
      <c r="V710" s="1"/>
      <c r="W710" s="1"/>
      <c r="X710" s="1"/>
    </row>
    <row r="711" spans="17:24" x14ac:dyDescent="0.15">
      <c r="Q711" s="1"/>
      <c r="R711" s="1"/>
      <c r="S711" s="1"/>
      <c r="T711" s="1"/>
      <c r="U711" s="1"/>
      <c r="V711" s="1"/>
      <c r="W711" s="1"/>
      <c r="X711" s="1"/>
    </row>
    <row r="712" spans="17:24" x14ac:dyDescent="0.15">
      <c r="Q712" s="1"/>
      <c r="R712" s="1"/>
      <c r="S712" s="1"/>
      <c r="T712" s="1"/>
      <c r="U712" s="1"/>
      <c r="V712" s="1"/>
      <c r="W712" s="1"/>
      <c r="X712" s="1"/>
    </row>
    <row r="713" spans="17:24" x14ac:dyDescent="0.15">
      <c r="Q713" s="1"/>
      <c r="R713" s="1"/>
      <c r="S713" s="1"/>
      <c r="T713" s="1"/>
      <c r="U713" s="1"/>
      <c r="V713" s="1"/>
      <c r="W713" s="1"/>
      <c r="X713" s="1"/>
    </row>
    <row r="714" spans="17:24" x14ac:dyDescent="0.15">
      <c r="Q714" s="1"/>
      <c r="R714" s="1"/>
      <c r="S714" s="1"/>
      <c r="T714" s="1"/>
      <c r="U714" s="1"/>
      <c r="V714" s="1"/>
      <c r="W714" s="1"/>
      <c r="X714" s="1"/>
    </row>
    <row r="715" spans="17:24" x14ac:dyDescent="0.15">
      <c r="Q715" s="1"/>
      <c r="R715" s="1"/>
      <c r="S715" s="1"/>
      <c r="T715" s="1"/>
      <c r="U715" s="1"/>
      <c r="V715" s="1"/>
      <c r="W715" s="1"/>
      <c r="X715" s="1"/>
    </row>
    <row r="716" spans="17:24" x14ac:dyDescent="0.15">
      <c r="Q716" s="1"/>
      <c r="R716" s="1"/>
      <c r="S716" s="1"/>
      <c r="T716" s="1"/>
      <c r="U716" s="1"/>
      <c r="V716" s="1"/>
      <c r="W716" s="1"/>
      <c r="X716" s="1"/>
    </row>
    <row r="717" spans="17:24" x14ac:dyDescent="0.15">
      <c r="Q717" s="1"/>
      <c r="R717" s="1"/>
      <c r="S717" s="1"/>
      <c r="T717" s="1"/>
      <c r="U717" s="1"/>
      <c r="V717" s="1"/>
      <c r="W717" s="1"/>
      <c r="X717" s="1"/>
    </row>
    <row r="718" spans="17:24" x14ac:dyDescent="0.15">
      <c r="Q718" s="1"/>
      <c r="R718" s="1"/>
      <c r="S718" s="1"/>
      <c r="T718" s="1"/>
      <c r="U718" s="1"/>
      <c r="V718" s="1"/>
      <c r="W718" s="1"/>
      <c r="X718" s="1"/>
    </row>
    <row r="719" spans="17:24" x14ac:dyDescent="0.15">
      <c r="Q719" s="1"/>
      <c r="R719" s="1"/>
      <c r="S719" s="1"/>
      <c r="T719" s="1"/>
      <c r="U719" s="1"/>
      <c r="V719" s="1"/>
      <c r="W719" s="1"/>
      <c r="X719" s="1"/>
    </row>
    <row r="720" spans="17:24" x14ac:dyDescent="0.15">
      <c r="Q720" s="1"/>
      <c r="R720" s="1"/>
      <c r="S720" s="1"/>
      <c r="T720" s="1"/>
      <c r="U720" s="1"/>
      <c r="V720" s="1"/>
      <c r="W720" s="1"/>
      <c r="X720" s="1"/>
    </row>
    <row r="721" spans="17:24" x14ac:dyDescent="0.15">
      <c r="Q721" s="1"/>
      <c r="R721" s="1"/>
      <c r="S721" s="1"/>
      <c r="T721" s="1"/>
      <c r="U721" s="1"/>
      <c r="V721" s="1"/>
      <c r="W721" s="1"/>
      <c r="X721" s="1"/>
    </row>
    <row r="722" spans="17:24" x14ac:dyDescent="0.15">
      <c r="Q722" s="1"/>
      <c r="R722" s="1"/>
      <c r="S722" s="1"/>
      <c r="T722" s="1"/>
      <c r="U722" s="1"/>
      <c r="V722" s="1"/>
      <c r="W722" s="1"/>
      <c r="X722" s="1"/>
    </row>
    <row r="723" spans="17:24" x14ac:dyDescent="0.15">
      <c r="Q723" s="1"/>
      <c r="R723" s="1"/>
      <c r="S723" s="1"/>
      <c r="T723" s="1"/>
      <c r="U723" s="1"/>
      <c r="V723" s="1"/>
      <c r="W723" s="1"/>
      <c r="X723" s="1"/>
    </row>
    <row r="724" spans="17:24" x14ac:dyDescent="0.15">
      <c r="Q724" s="1"/>
      <c r="R724" s="1"/>
      <c r="S724" s="1"/>
      <c r="T724" s="1"/>
      <c r="U724" s="1"/>
      <c r="V724" s="1"/>
      <c r="W724" s="1"/>
      <c r="X724" s="1"/>
    </row>
    <row r="725" spans="17:24" x14ac:dyDescent="0.15">
      <c r="Q725" s="1"/>
      <c r="R725" s="1"/>
      <c r="S725" s="1"/>
      <c r="T725" s="1"/>
      <c r="U725" s="1"/>
      <c r="V725" s="1"/>
      <c r="W725" s="1"/>
      <c r="X725" s="1"/>
    </row>
    <row r="726" spans="17:24" x14ac:dyDescent="0.15">
      <c r="Q726" s="1"/>
      <c r="R726" s="1"/>
      <c r="S726" s="1"/>
      <c r="T726" s="1"/>
      <c r="U726" s="1"/>
      <c r="V726" s="1"/>
      <c r="W726" s="1"/>
      <c r="X726" s="1"/>
    </row>
    <row r="727" spans="17:24" x14ac:dyDescent="0.15">
      <c r="Q727" s="1"/>
      <c r="R727" s="1"/>
      <c r="S727" s="1"/>
      <c r="T727" s="1"/>
      <c r="U727" s="1"/>
      <c r="V727" s="1"/>
      <c r="W727" s="1"/>
      <c r="X727" s="1"/>
    </row>
    <row r="728" spans="17:24" x14ac:dyDescent="0.15">
      <c r="Q728" s="1"/>
      <c r="R728" s="1"/>
      <c r="S728" s="1"/>
      <c r="T728" s="1"/>
      <c r="U728" s="1"/>
      <c r="V728" s="1"/>
      <c r="W728" s="1"/>
      <c r="X728" s="1"/>
    </row>
    <row r="729" spans="17:24" x14ac:dyDescent="0.15">
      <c r="Q729" s="1"/>
      <c r="R729" s="1"/>
      <c r="S729" s="1"/>
      <c r="T729" s="1"/>
      <c r="U729" s="1"/>
      <c r="V729" s="1"/>
      <c r="W729" s="1"/>
      <c r="X729" s="1"/>
    </row>
    <row r="730" spans="17:24" x14ac:dyDescent="0.15">
      <c r="Q730" s="1"/>
      <c r="R730" s="1"/>
      <c r="S730" s="1"/>
      <c r="T730" s="1"/>
      <c r="U730" s="1"/>
      <c r="V730" s="1"/>
      <c r="W730" s="1"/>
      <c r="X730" s="1"/>
    </row>
    <row r="731" spans="17:24" x14ac:dyDescent="0.15">
      <c r="Q731" s="1"/>
      <c r="R731" s="1"/>
      <c r="S731" s="1"/>
      <c r="T731" s="1"/>
      <c r="U731" s="1"/>
      <c r="V731" s="1"/>
      <c r="W731" s="1"/>
      <c r="X731" s="1"/>
    </row>
    <row r="732" spans="17:24" x14ac:dyDescent="0.15">
      <c r="Q732" s="1"/>
      <c r="R732" s="1"/>
      <c r="S732" s="1"/>
      <c r="T732" s="1"/>
      <c r="U732" s="1"/>
      <c r="V732" s="1"/>
      <c r="W732" s="1"/>
      <c r="X732" s="1"/>
    </row>
    <row r="733" spans="17:24" x14ac:dyDescent="0.15">
      <c r="Q733" s="1"/>
      <c r="R733" s="1"/>
      <c r="S733" s="1"/>
      <c r="T733" s="1"/>
      <c r="U733" s="1"/>
      <c r="V733" s="1"/>
      <c r="W733" s="1"/>
      <c r="X733" s="1"/>
    </row>
    <row r="734" spans="17:24" x14ac:dyDescent="0.15">
      <c r="Q734" s="1"/>
      <c r="R734" s="1"/>
      <c r="S734" s="1"/>
      <c r="T734" s="1"/>
      <c r="U734" s="1"/>
      <c r="V734" s="1"/>
      <c r="W734" s="1"/>
      <c r="X734" s="1"/>
    </row>
    <row r="735" spans="17:24" x14ac:dyDescent="0.15">
      <c r="Q735" s="1"/>
      <c r="R735" s="1"/>
      <c r="S735" s="1"/>
      <c r="T735" s="1"/>
      <c r="U735" s="1"/>
      <c r="V735" s="1"/>
      <c r="W735" s="1"/>
      <c r="X735" s="1"/>
    </row>
    <row r="736" spans="17:24" x14ac:dyDescent="0.15">
      <c r="Q736" s="1"/>
      <c r="R736" s="1"/>
      <c r="S736" s="1"/>
      <c r="T736" s="1"/>
      <c r="U736" s="1"/>
      <c r="V736" s="1"/>
      <c r="W736" s="1"/>
      <c r="X736" s="1"/>
    </row>
    <row r="737" spans="17:24" x14ac:dyDescent="0.15">
      <c r="Q737" s="1"/>
      <c r="R737" s="1"/>
      <c r="S737" s="1"/>
      <c r="T737" s="1"/>
      <c r="U737" s="1"/>
      <c r="V737" s="1"/>
      <c r="W737" s="1"/>
      <c r="X737" s="1"/>
    </row>
    <row r="738" spans="17:24" x14ac:dyDescent="0.15">
      <c r="Q738" s="1"/>
      <c r="R738" s="1"/>
      <c r="S738" s="1"/>
      <c r="T738" s="1"/>
      <c r="U738" s="1"/>
      <c r="V738" s="1"/>
      <c r="W738" s="1"/>
      <c r="X738" s="1"/>
    </row>
    <row r="739" spans="17:24" x14ac:dyDescent="0.15">
      <c r="Q739" s="1"/>
      <c r="R739" s="1"/>
      <c r="S739" s="1"/>
      <c r="T739" s="1"/>
      <c r="U739" s="1"/>
      <c r="V739" s="1"/>
      <c r="W739" s="1"/>
      <c r="X739" s="1"/>
    </row>
    <row r="740" spans="17:24" x14ac:dyDescent="0.15">
      <c r="Q740" s="1"/>
      <c r="R740" s="1"/>
      <c r="S740" s="1"/>
      <c r="T740" s="1"/>
      <c r="U740" s="1"/>
      <c r="V740" s="1"/>
      <c r="W740" s="1"/>
      <c r="X740" s="1"/>
    </row>
    <row r="741" spans="17:24" x14ac:dyDescent="0.15">
      <c r="Q741" s="1"/>
      <c r="R741" s="1"/>
      <c r="S741" s="1"/>
      <c r="T741" s="1"/>
      <c r="U741" s="1"/>
      <c r="V741" s="1"/>
      <c r="W741" s="1"/>
      <c r="X741" s="1"/>
    </row>
    <row r="742" spans="17:24" x14ac:dyDescent="0.15">
      <c r="Q742" s="1"/>
      <c r="R742" s="1"/>
      <c r="S742" s="1"/>
      <c r="T742" s="1"/>
      <c r="U742" s="1"/>
      <c r="V742" s="1"/>
      <c r="W742" s="1"/>
      <c r="X742" s="1"/>
    </row>
    <row r="743" spans="17:24" x14ac:dyDescent="0.15">
      <c r="Q743" s="1"/>
      <c r="R743" s="1"/>
      <c r="S743" s="1"/>
      <c r="T743" s="1"/>
      <c r="U743" s="1"/>
      <c r="V743" s="1"/>
      <c r="W743" s="1"/>
      <c r="X743" s="1"/>
    </row>
    <row r="744" spans="17:24" x14ac:dyDescent="0.15">
      <c r="Q744" s="1"/>
      <c r="R744" s="1"/>
      <c r="S744" s="1"/>
      <c r="T744" s="1"/>
      <c r="U744" s="1"/>
      <c r="V744" s="1"/>
      <c r="W744" s="1"/>
      <c r="X744" s="1"/>
    </row>
    <row r="745" spans="17:24" x14ac:dyDescent="0.15">
      <c r="Q745" s="1"/>
      <c r="R745" s="1"/>
      <c r="S745" s="1"/>
      <c r="T745" s="1"/>
      <c r="U745" s="1"/>
      <c r="V745" s="1"/>
      <c r="W745" s="1"/>
      <c r="X745" s="1"/>
    </row>
    <row r="746" spans="17:24" x14ac:dyDescent="0.15">
      <c r="Q746" s="1"/>
      <c r="R746" s="1"/>
      <c r="S746" s="1"/>
      <c r="T746" s="1"/>
      <c r="U746" s="1"/>
      <c r="V746" s="1"/>
      <c r="W746" s="1"/>
      <c r="X746" s="1"/>
    </row>
    <row r="747" spans="17:24" x14ac:dyDescent="0.15">
      <c r="Q747" s="1"/>
      <c r="R747" s="1"/>
      <c r="S747" s="1"/>
      <c r="T747" s="1"/>
      <c r="U747" s="1"/>
      <c r="V747" s="1"/>
      <c r="W747" s="1"/>
      <c r="X747" s="1"/>
    </row>
    <row r="748" spans="17:24" x14ac:dyDescent="0.15">
      <c r="Q748" s="1"/>
      <c r="R748" s="1"/>
      <c r="S748" s="1"/>
      <c r="T748" s="1"/>
      <c r="U748" s="1"/>
      <c r="V748" s="1"/>
      <c r="W748" s="1"/>
      <c r="X748" s="1"/>
    </row>
    <row r="749" spans="17:24" x14ac:dyDescent="0.15">
      <c r="Q749" s="1"/>
      <c r="R749" s="1"/>
      <c r="S749" s="1"/>
      <c r="T749" s="1"/>
      <c r="U749" s="1"/>
      <c r="V749" s="1"/>
      <c r="W749" s="1"/>
      <c r="X749" s="1"/>
    </row>
    <row r="750" spans="17:24" x14ac:dyDescent="0.15">
      <c r="Q750" s="1"/>
      <c r="R750" s="1"/>
      <c r="S750" s="1"/>
      <c r="T750" s="1"/>
      <c r="U750" s="1"/>
      <c r="V750" s="1"/>
      <c r="W750" s="1"/>
      <c r="X750" s="1"/>
    </row>
    <row r="751" spans="17:24" x14ac:dyDescent="0.15">
      <c r="Q751" s="1"/>
      <c r="R751" s="1"/>
      <c r="S751" s="1"/>
      <c r="T751" s="1"/>
      <c r="U751" s="1"/>
      <c r="V751" s="1"/>
      <c r="W751" s="1"/>
      <c r="X751" s="1"/>
    </row>
    <row r="752" spans="17:24" x14ac:dyDescent="0.15">
      <c r="Q752" s="1"/>
      <c r="R752" s="1"/>
      <c r="S752" s="1"/>
      <c r="T752" s="1"/>
      <c r="U752" s="1"/>
      <c r="V752" s="1"/>
      <c r="W752" s="1"/>
      <c r="X752" s="1"/>
    </row>
    <row r="753" spans="17:24" x14ac:dyDescent="0.15">
      <c r="Q753" s="1"/>
      <c r="R753" s="1"/>
      <c r="S753" s="1"/>
      <c r="T753" s="1"/>
      <c r="U753" s="1"/>
      <c r="V753" s="1"/>
      <c r="W753" s="1"/>
      <c r="X753" s="1"/>
    </row>
    <row r="754" spans="17:24" x14ac:dyDescent="0.15">
      <c r="Q754" s="1"/>
      <c r="R754" s="1"/>
      <c r="S754" s="1"/>
      <c r="T754" s="1"/>
      <c r="U754" s="1"/>
      <c r="V754" s="1"/>
      <c r="W754" s="1"/>
      <c r="X754" s="1"/>
    </row>
    <row r="755" spans="17:24" x14ac:dyDescent="0.15">
      <c r="Q755" s="1"/>
      <c r="R755" s="1"/>
      <c r="S755" s="1"/>
      <c r="T755" s="1"/>
      <c r="U755" s="1"/>
      <c r="V755" s="1"/>
      <c r="W755" s="1"/>
      <c r="X755" s="1"/>
    </row>
    <row r="756" spans="17:24" x14ac:dyDescent="0.15">
      <c r="Q756" s="1"/>
      <c r="R756" s="1"/>
      <c r="S756" s="1"/>
      <c r="T756" s="1"/>
      <c r="U756" s="1"/>
      <c r="V756" s="1"/>
      <c r="W756" s="1"/>
      <c r="X756" s="1"/>
    </row>
    <row r="757" spans="17:24" x14ac:dyDescent="0.15">
      <c r="Q757" s="1"/>
      <c r="R757" s="1"/>
      <c r="S757" s="1"/>
      <c r="T757" s="1"/>
      <c r="U757" s="1"/>
      <c r="V757" s="1"/>
      <c r="W757" s="1"/>
      <c r="X757" s="1"/>
    </row>
    <row r="758" spans="17:24" x14ac:dyDescent="0.15">
      <c r="Q758" s="1"/>
      <c r="R758" s="1"/>
      <c r="S758" s="1"/>
      <c r="T758" s="1"/>
      <c r="U758" s="1"/>
      <c r="V758" s="1"/>
      <c r="W758" s="1"/>
      <c r="X758" s="1"/>
    </row>
    <row r="759" spans="17:24" x14ac:dyDescent="0.15">
      <c r="Q759" s="1"/>
      <c r="R759" s="1"/>
      <c r="S759" s="1"/>
      <c r="T759" s="1"/>
      <c r="U759" s="1"/>
      <c r="V759" s="1"/>
      <c r="W759" s="1"/>
      <c r="X759" s="1"/>
    </row>
    <row r="760" spans="17:24" x14ac:dyDescent="0.15">
      <c r="Q760" s="1"/>
      <c r="R760" s="1"/>
      <c r="S760" s="1"/>
      <c r="T760" s="1"/>
      <c r="U760" s="1"/>
      <c r="V760" s="1"/>
      <c r="W760" s="1"/>
      <c r="X760" s="1"/>
    </row>
    <row r="761" spans="17:24" x14ac:dyDescent="0.15">
      <c r="Q761" s="1"/>
      <c r="R761" s="1"/>
      <c r="S761" s="1"/>
      <c r="T761" s="1"/>
      <c r="U761" s="1"/>
      <c r="V761" s="1"/>
      <c r="W761" s="1"/>
      <c r="X761" s="1"/>
    </row>
    <row r="762" spans="17:24" x14ac:dyDescent="0.15">
      <c r="Q762" s="1"/>
      <c r="R762" s="1"/>
      <c r="S762" s="1"/>
      <c r="T762" s="1"/>
      <c r="U762" s="1"/>
      <c r="V762" s="1"/>
      <c r="W762" s="1"/>
      <c r="X762" s="1"/>
    </row>
    <row r="763" spans="17:24" x14ac:dyDescent="0.15">
      <c r="Q763" s="1"/>
      <c r="R763" s="1"/>
      <c r="S763" s="1"/>
      <c r="T763" s="1"/>
      <c r="U763" s="1"/>
      <c r="V763" s="1"/>
      <c r="W763" s="1"/>
      <c r="X763" s="1"/>
    </row>
    <row r="764" spans="17:24" x14ac:dyDescent="0.15">
      <c r="Q764" s="1"/>
      <c r="R764" s="1"/>
      <c r="S764" s="1"/>
      <c r="T764" s="1"/>
      <c r="U764" s="1"/>
      <c r="V764" s="1"/>
      <c r="W764" s="1"/>
      <c r="X764" s="1"/>
    </row>
    <row r="765" spans="17:24" x14ac:dyDescent="0.15">
      <c r="Q765" s="1"/>
      <c r="R765" s="1"/>
      <c r="S765" s="1"/>
      <c r="T765" s="1"/>
      <c r="U765" s="1"/>
      <c r="V765" s="1"/>
      <c r="W765" s="1"/>
      <c r="X765" s="1"/>
    </row>
    <row r="766" spans="17:24" x14ac:dyDescent="0.15">
      <c r="Q766" s="1"/>
      <c r="R766" s="1"/>
      <c r="S766" s="1"/>
      <c r="T766" s="1"/>
      <c r="U766" s="1"/>
      <c r="V766" s="1"/>
      <c r="W766" s="1"/>
      <c r="X766" s="1"/>
    </row>
    <row r="767" spans="17:24" x14ac:dyDescent="0.15">
      <c r="Q767" s="1"/>
      <c r="R767" s="1"/>
      <c r="S767" s="1"/>
      <c r="T767" s="1"/>
      <c r="U767" s="1"/>
      <c r="V767" s="1"/>
      <c r="W767" s="1"/>
      <c r="X767" s="1"/>
    </row>
    <row r="768" spans="17:24" x14ac:dyDescent="0.15">
      <c r="Q768" s="1"/>
      <c r="R768" s="1"/>
      <c r="S768" s="1"/>
      <c r="T768" s="1"/>
      <c r="U768" s="1"/>
      <c r="V768" s="1"/>
      <c r="W768" s="1"/>
      <c r="X768" s="1"/>
    </row>
    <row r="769" spans="17:24" x14ac:dyDescent="0.15">
      <c r="Q769" s="1"/>
      <c r="R769" s="1"/>
      <c r="S769" s="1"/>
      <c r="T769" s="1"/>
      <c r="U769" s="1"/>
      <c r="V769" s="1"/>
      <c r="W769" s="1"/>
      <c r="X769" s="1"/>
    </row>
    <row r="770" spans="17:24" x14ac:dyDescent="0.15">
      <c r="Q770" s="1"/>
      <c r="R770" s="1"/>
      <c r="S770" s="1"/>
      <c r="T770" s="1"/>
      <c r="U770" s="1"/>
      <c r="V770" s="1"/>
      <c r="W770" s="1"/>
      <c r="X770" s="1"/>
    </row>
    <row r="771" spans="17:24" x14ac:dyDescent="0.15">
      <c r="Q771" s="1"/>
      <c r="R771" s="1"/>
      <c r="S771" s="1"/>
      <c r="T771" s="1"/>
      <c r="U771" s="1"/>
      <c r="V771" s="1"/>
      <c r="W771" s="1"/>
      <c r="X771" s="1"/>
    </row>
    <row r="772" spans="17:24" x14ac:dyDescent="0.15">
      <c r="Q772" s="1"/>
      <c r="R772" s="1"/>
      <c r="S772" s="1"/>
      <c r="T772" s="1"/>
      <c r="U772" s="1"/>
      <c r="V772" s="1"/>
      <c r="W772" s="1"/>
      <c r="X772" s="1"/>
    </row>
    <row r="773" spans="17:24" x14ac:dyDescent="0.15">
      <c r="Q773" s="1"/>
      <c r="R773" s="1"/>
      <c r="S773" s="1"/>
      <c r="T773" s="1"/>
      <c r="U773" s="1"/>
      <c r="V773" s="1"/>
      <c r="W773" s="1"/>
      <c r="X773" s="1"/>
    </row>
    <row r="774" spans="17:24" x14ac:dyDescent="0.15">
      <c r="Q774" s="1"/>
      <c r="R774" s="1"/>
      <c r="S774" s="1"/>
      <c r="T774" s="1"/>
      <c r="U774" s="1"/>
      <c r="V774" s="1"/>
      <c r="W774" s="1"/>
      <c r="X774" s="1"/>
    </row>
    <row r="775" spans="17:24" x14ac:dyDescent="0.15">
      <c r="Q775" s="1"/>
      <c r="R775" s="1"/>
      <c r="S775" s="1"/>
      <c r="T775" s="1"/>
      <c r="U775" s="1"/>
      <c r="V775" s="1"/>
      <c r="W775" s="1"/>
      <c r="X775" s="1"/>
    </row>
    <row r="776" spans="17:24" x14ac:dyDescent="0.15">
      <c r="Q776" s="1"/>
      <c r="R776" s="1"/>
      <c r="S776" s="1"/>
      <c r="T776" s="1"/>
      <c r="U776" s="1"/>
      <c r="V776" s="1"/>
      <c r="W776" s="1"/>
      <c r="X776" s="1"/>
    </row>
    <row r="777" spans="17:24" x14ac:dyDescent="0.15">
      <c r="Q777" s="1"/>
      <c r="R777" s="1"/>
      <c r="S777" s="1"/>
      <c r="T777" s="1"/>
      <c r="U777" s="1"/>
      <c r="V777" s="1"/>
      <c r="W777" s="1"/>
      <c r="X777" s="1"/>
    </row>
    <row r="778" spans="17:24" x14ac:dyDescent="0.15">
      <c r="Q778" s="1"/>
      <c r="R778" s="1"/>
      <c r="S778" s="1"/>
      <c r="T778" s="1"/>
      <c r="U778" s="1"/>
      <c r="V778" s="1"/>
      <c r="W778" s="1"/>
      <c r="X778" s="1"/>
    </row>
    <row r="779" spans="17:24" x14ac:dyDescent="0.15">
      <c r="Q779" s="1"/>
      <c r="R779" s="1"/>
      <c r="S779" s="1"/>
      <c r="T779" s="1"/>
      <c r="U779" s="1"/>
      <c r="V779" s="1"/>
      <c r="W779" s="1"/>
      <c r="X779" s="1"/>
    </row>
    <row r="780" spans="17:24" x14ac:dyDescent="0.15">
      <c r="Q780" s="1"/>
      <c r="R780" s="1"/>
      <c r="S780" s="1"/>
      <c r="T780" s="1"/>
      <c r="U780" s="1"/>
      <c r="V780" s="1"/>
      <c r="W780" s="1"/>
      <c r="X780" s="1"/>
    </row>
    <row r="781" spans="17:24" x14ac:dyDescent="0.15">
      <c r="Q781" s="1"/>
      <c r="R781" s="1"/>
      <c r="S781" s="1"/>
      <c r="T781" s="1"/>
      <c r="U781" s="1"/>
      <c r="V781" s="1"/>
      <c r="W781" s="1"/>
      <c r="X781" s="1"/>
    </row>
    <row r="782" spans="17:24" x14ac:dyDescent="0.15">
      <c r="Q782" s="1"/>
      <c r="R782" s="1"/>
      <c r="S782" s="1"/>
      <c r="T782" s="1"/>
      <c r="U782" s="1"/>
      <c r="V782" s="1"/>
      <c r="W782" s="1"/>
      <c r="X782" s="1"/>
    </row>
    <row r="783" spans="17:24" x14ac:dyDescent="0.15">
      <c r="Q783" s="1"/>
      <c r="R783" s="1"/>
      <c r="S783" s="1"/>
      <c r="T783" s="1"/>
      <c r="U783" s="1"/>
      <c r="V783" s="1"/>
      <c r="W783" s="1"/>
      <c r="X783" s="1"/>
    </row>
    <row r="784" spans="17:24" x14ac:dyDescent="0.15">
      <c r="Q784" s="1"/>
      <c r="R784" s="1"/>
      <c r="S784" s="1"/>
      <c r="T784" s="1"/>
      <c r="U784" s="1"/>
      <c r="V784" s="1"/>
      <c r="W784" s="1"/>
      <c r="X784" s="1"/>
    </row>
    <row r="785" spans="17:24" x14ac:dyDescent="0.15">
      <c r="Q785" s="1"/>
      <c r="R785" s="1"/>
      <c r="S785" s="1"/>
      <c r="T785" s="1"/>
      <c r="U785" s="1"/>
      <c r="V785" s="1"/>
      <c r="W785" s="1"/>
      <c r="X785" s="1"/>
    </row>
    <row r="786" spans="17:24" x14ac:dyDescent="0.15">
      <c r="Q786" s="1"/>
      <c r="R786" s="1"/>
      <c r="S786" s="1"/>
      <c r="T786" s="1"/>
      <c r="U786" s="1"/>
      <c r="V786" s="1"/>
      <c r="W786" s="1"/>
      <c r="X786" s="1"/>
    </row>
    <row r="787" spans="17:24" x14ac:dyDescent="0.15">
      <c r="Q787" s="1"/>
      <c r="R787" s="1"/>
      <c r="S787" s="1"/>
      <c r="T787" s="1"/>
      <c r="U787" s="1"/>
      <c r="V787" s="1"/>
      <c r="W787" s="1"/>
      <c r="X787" s="1"/>
    </row>
    <row r="788" spans="17:24" x14ac:dyDescent="0.15">
      <c r="Q788" s="1"/>
      <c r="R788" s="1"/>
      <c r="S788" s="1"/>
      <c r="T788" s="1"/>
      <c r="U788" s="1"/>
      <c r="V788" s="1"/>
      <c r="W788" s="1"/>
      <c r="X788" s="1"/>
    </row>
    <row r="789" spans="17:24" x14ac:dyDescent="0.15">
      <c r="Q789" s="1"/>
      <c r="R789" s="1"/>
      <c r="S789" s="1"/>
      <c r="T789" s="1"/>
      <c r="U789" s="1"/>
      <c r="V789" s="1"/>
      <c r="W789" s="1"/>
      <c r="X789" s="1"/>
    </row>
    <row r="790" spans="17:24" x14ac:dyDescent="0.15">
      <c r="Q790" s="1"/>
      <c r="R790" s="1"/>
      <c r="S790" s="1"/>
      <c r="T790" s="1"/>
      <c r="U790" s="1"/>
      <c r="V790" s="1"/>
      <c r="W790" s="1"/>
      <c r="X790" s="1"/>
    </row>
    <row r="791" spans="17:24" x14ac:dyDescent="0.15">
      <c r="Q791" s="1"/>
      <c r="R791" s="1"/>
      <c r="S791" s="1"/>
      <c r="T791" s="1"/>
      <c r="U791" s="1"/>
      <c r="V791" s="1"/>
      <c r="W791" s="1"/>
      <c r="X791" s="1"/>
    </row>
    <row r="792" spans="17:24" x14ac:dyDescent="0.15">
      <c r="Q792" s="1"/>
      <c r="R792" s="1"/>
      <c r="S792" s="1"/>
      <c r="T792" s="1"/>
      <c r="U792" s="1"/>
      <c r="V792" s="1"/>
      <c r="W792" s="1"/>
      <c r="X792" s="1"/>
    </row>
    <row r="793" spans="17:24" x14ac:dyDescent="0.15">
      <c r="Q793" s="1"/>
      <c r="R793" s="1"/>
      <c r="S793" s="1"/>
      <c r="T793" s="1"/>
      <c r="U793" s="1"/>
      <c r="V793" s="1"/>
      <c r="W793" s="1"/>
      <c r="X793" s="1"/>
    </row>
    <row r="794" spans="17:24" x14ac:dyDescent="0.15">
      <c r="Q794" s="1"/>
      <c r="R794" s="1"/>
      <c r="S794" s="1"/>
      <c r="T794" s="1"/>
      <c r="U794" s="1"/>
      <c r="V794" s="1"/>
      <c r="W794" s="1"/>
      <c r="X794" s="1"/>
    </row>
    <row r="795" spans="17:24" x14ac:dyDescent="0.15">
      <c r="Q795" s="1"/>
      <c r="R795" s="1"/>
      <c r="S795" s="1"/>
      <c r="T795" s="1"/>
      <c r="U795" s="1"/>
      <c r="V795" s="1"/>
      <c r="W795" s="1"/>
      <c r="X795" s="1"/>
    </row>
    <row r="796" spans="17:24" x14ac:dyDescent="0.15">
      <c r="Q796" s="1"/>
      <c r="R796" s="1"/>
      <c r="S796" s="1"/>
      <c r="T796" s="1"/>
      <c r="U796" s="1"/>
      <c r="V796" s="1"/>
      <c r="W796" s="1"/>
      <c r="X796" s="1"/>
    </row>
    <row r="797" spans="17:24" x14ac:dyDescent="0.15">
      <c r="Q797" s="1"/>
      <c r="R797" s="1"/>
      <c r="S797" s="1"/>
      <c r="T797" s="1"/>
      <c r="U797" s="1"/>
      <c r="V797" s="1"/>
      <c r="W797" s="1"/>
      <c r="X797" s="1"/>
    </row>
    <row r="798" spans="17:24" x14ac:dyDescent="0.15">
      <c r="Q798" s="1"/>
      <c r="R798" s="1"/>
      <c r="S798" s="1"/>
      <c r="T798" s="1"/>
      <c r="U798" s="1"/>
      <c r="V798" s="1"/>
      <c r="W798" s="1"/>
      <c r="X798" s="1"/>
    </row>
    <row r="799" spans="17:24" x14ac:dyDescent="0.15">
      <c r="Q799" s="1"/>
      <c r="R799" s="1"/>
      <c r="S799" s="1"/>
      <c r="T799" s="1"/>
      <c r="U799" s="1"/>
      <c r="V799" s="1"/>
      <c r="W799" s="1"/>
      <c r="X799" s="1"/>
    </row>
    <row r="800" spans="17:24" x14ac:dyDescent="0.15">
      <c r="Q800" s="1"/>
      <c r="R800" s="1"/>
      <c r="S800" s="1"/>
      <c r="T800" s="1"/>
      <c r="U800" s="1"/>
      <c r="V800" s="1"/>
      <c r="W800" s="1"/>
      <c r="X800" s="1"/>
    </row>
    <row r="801" spans="17:24" x14ac:dyDescent="0.15">
      <c r="Q801" s="1"/>
      <c r="R801" s="1"/>
      <c r="S801" s="1"/>
      <c r="T801" s="1"/>
      <c r="U801" s="1"/>
      <c r="V801" s="1"/>
      <c r="W801" s="1"/>
      <c r="X801" s="1"/>
    </row>
    <row r="802" spans="17:24" x14ac:dyDescent="0.15">
      <c r="Q802" s="1"/>
      <c r="R802" s="1"/>
      <c r="S802" s="1"/>
      <c r="T802" s="1"/>
      <c r="U802" s="1"/>
      <c r="V802" s="1"/>
      <c r="W802" s="1"/>
      <c r="X802" s="1"/>
    </row>
    <row r="803" spans="17:24" x14ac:dyDescent="0.15">
      <c r="Q803" s="1"/>
      <c r="R803" s="1"/>
      <c r="S803" s="1"/>
      <c r="T803" s="1"/>
      <c r="U803" s="1"/>
      <c r="V803" s="1"/>
      <c r="W803" s="1"/>
      <c r="X803" s="1"/>
    </row>
    <row r="804" spans="17:24" x14ac:dyDescent="0.15">
      <c r="Q804" s="1"/>
      <c r="R804" s="1"/>
      <c r="S804" s="1"/>
      <c r="T804" s="1"/>
      <c r="U804" s="1"/>
      <c r="V804" s="1"/>
      <c r="W804" s="1"/>
      <c r="X804" s="1"/>
    </row>
    <row r="805" spans="17:24" x14ac:dyDescent="0.15">
      <c r="Q805" s="1"/>
      <c r="R805" s="1"/>
      <c r="S805" s="1"/>
      <c r="T805" s="1"/>
      <c r="U805" s="1"/>
      <c r="V805" s="1"/>
      <c r="W805" s="1"/>
      <c r="X805" s="1"/>
    </row>
    <row r="806" spans="17:24" x14ac:dyDescent="0.15">
      <c r="Q806" s="1"/>
      <c r="R806" s="1"/>
      <c r="S806" s="1"/>
      <c r="T806" s="1"/>
      <c r="U806" s="1"/>
      <c r="V806" s="1"/>
      <c r="W806" s="1"/>
      <c r="X806" s="1"/>
    </row>
    <row r="807" spans="17:24" x14ac:dyDescent="0.15">
      <c r="Q807" s="1"/>
      <c r="R807" s="1"/>
      <c r="S807" s="1"/>
      <c r="T807" s="1"/>
      <c r="U807" s="1"/>
      <c r="V807" s="1"/>
      <c r="W807" s="1"/>
      <c r="X807" s="1"/>
    </row>
    <row r="808" spans="17:24" x14ac:dyDescent="0.15">
      <c r="Q808" s="1"/>
      <c r="R808" s="1"/>
      <c r="S808" s="1"/>
      <c r="T808" s="1"/>
      <c r="U808" s="1"/>
      <c r="V808" s="1"/>
      <c r="W808" s="1"/>
      <c r="X808" s="1"/>
    </row>
    <row r="809" spans="17:24" x14ac:dyDescent="0.15">
      <c r="Q809" s="1"/>
      <c r="R809" s="1"/>
      <c r="S809" s="1"/>
      <c r="T809" s="1"/>
      <c r="U809" s="1"/>
      <c r="V809" s="1"/>
      <c r="W809" s="1"/>
      <c r="X809" s="1"/>
    </row>
    <row r="810" spans="17:24" x14ac:dyDescent="0.15">
      <c r="Q810" s="1"/>
      <c r="R810" s="1"/>
      <c r="S810" s="1"/>
      <c r="T810" s="1"/>
      <c r="U810" s="1"/>
      <c r="V810" s="1"/>
      <c r="W810" s="1"/>
      <c r="X810" s="1"/>
    </row>
    <row r="811" spans="17:24" x14ac:dyDescent="0.15">
      <c r="Q811" s="1"/>
      <c r="R811" s="1"/>
      <c r="S811" s="1"/>
      <c r="T811" s="1"/>
      <c r="U811" s="1"/>
      <c r="V811" s="1"/>
      <c r="W811" s="1"/>
      <c r="X811" s="1"/>
    </row>
    <row r="812" spans="17:24" x14ac:dyDescent="0.15">
      <c r="Q812" s="1"/>
      <c r="R812" s="1"/>
      <c r="S812" s="1"/>
      <c r="T812" s="1"/>
      <c r="U812" s="1"/>
      <c r="V812" s="1"/>
      <c r="W812" s="1"/>
      <c r="X812" s="1"/>
    </row>
    <row r="813" spans="17:24" x14ac:dyDescent="0.15">
      <c r="Q813" s="1"/>
      <c r="R813" s="1"/>
      <c r="S813" s="1"/>
      <c r="T813" s="1"/>
      <c r="U813" s="1"/>
      <c r="V813" s="1"/>
      <c r="W813" s="1"/>
      <c r="X813" s="1"/>
    </row>
    <row r="814" spans="17:24" x14ac:dyDescent="0.15">
      <c r="Q814" s="1"/>
      <c r="R814" s="1"/>
      <c r="S814" s="1"/>
      <c r="T814" s="1"/>
      <c r="U814" s="1"/>
      <c r="V814" s="1"/>
      <c r="W814" s="1"/>
      <c r="X814" s="1"/>
    </row>
    <row r="815" spans="17:24" x14ac:dyDescent="0.15">
      <c r="Q815" s="1"/>
      <c r="R815" s="1"/>
      <c r="S815" s="1"/>
      <c r="T815" s="1"/>
      <c r="U815" s="1"/>
      <c r="V815" s="1"/>
      <c r="W815" s="1"/>
      <c r="X815" s="1"/>
    </row>
    <row r="816" spans="17:24" x14ac:dyDescent="0.15">
      <c r="Q816" s="1"/>
      <c r="R816" s="1"/>
      <c r="S816" s="1"/>
      <c r="T816" s="1"/>
      <c r="U816" s="1"/>
      <c r="V816" s="1"/>
      <c r="W816" s="1"/>
      <c r="X816" s="1"/>
    </row>
    <row r="817" spans="17:24" x14ac:dyDescent="0.15">
      <c r="Q817" s="1"/>
      <c r="R817" s="1"/>
      <c r="S817" s="1"/>
      <c r="T817" s="1"/>
      <c r="U817" s="1"/>
      <c r="V817" s="1"/>
      <c r="W817" s="1"/>
      <c r="X817" s="1"/>
    </row>
    <row r="818" spans="17:24" x14ac:dyDescent="0.15">
      <c r="Q818" s="1"/>
      <c r="R818" s="1"/>
      <c r="S818" s="1"/>
      <c r="T818" s="1"/>
      <c r="U818" s="1"/>
      <c r="V818" s="1"/>
      <c r="W818" s="1"/>
      <c r="X818" s="1"/>
    </row>
    <row r="819" spans="17:24" x14ac:dyDescent="0.15">
      <c r="Q819" s="1"/>
      <c r="R819" s="1"/>
      <c r="S819" s="1"/>
      <c r="T819" s="1"/>
      <c r="U819" s="1"/>
      <c r="V819" s="1"/>
      <c r="W819" s="1"/>
      <c r="X819" s="1"/>
    </row>
    <row r="820" spans="17:24" x14ac:dyDescent="0.15">
      <c r="Q820" s="1"/>
      <c r="R820" s="1"/>
      <c r="S820" s="1"/>
      <c r="T820" s="1"/>
      <c r="U820" s="1"/>
      <c r="V820" s="1"/>
      <c r="W820" s="1"/>
      <c r="X820" s="1"/>
    </row>
    <row r="821" spans="17:24" x14ac:dyDescent="0.15">
      <c r="Q821" s="1"/>
      <c r="R821" s="1"/>
      <c r="S821" s="1"/>
      <c r="T821" s="1"/>
      <c r="U821" s="1"/>
      <c r="V821" s="1"/>
      <c r="W821" s="1"/>
      <c r="X821" s="1"/>
    </row>
    <row r="822" spans="17:24" x14ac:dyDescent="0.15">
      <c r="Q822" s="1"/>
      <c r="R822" s="1"/>
      <c r="S822" s="1"/>
      <c r="T822" s="1"/>
      <c r="U822" s="1"/>
      <c r="V822" s="1"/>
      <c r="W822" s="1"/>
      <c r="X822" s="1"/>
    </row>
    <row r="823" spans="17:24" x14ac:dyDescent="0.15">
      <c r="Q823" s="1"/>
      <c r="R823" s="1"/>
      <c r="S823" s="1"/>
      <c r="T823" s="1"/>
      <c r="U823" s="1"/>
      <c r="V823" s="1"/>
      <c r="W823" s="1"/>
      <c r="X823" s="1"/>
    </row>
    <row r="824" spans="17:24" x14ac:dyDescent="0.15">
      <c r="Q824" s="1"/>
      <c r="R824" s="1"/>
      <c r="S824" s="1"/>
      <c r="T824" s="1"/>
      <c r="U824" s="1"/>
      <c r="V824" s="1"/>
      <c r="W824" s="1"/>
      <c r="X824" s="1"/>
    </row>
    <row r="825" spans="17:24" x14ac:dyDescent="0.15">
      <c r="Q825" s="1"/>
      <c r="R825" s="1"/>
      <c r="S825" s="1"/>
      <c r="T825" s="1"/>
      <c r="U825" s="1"/>
      <c r="V825" s="1"/>
      <c r="W825" s="1"/>
      <c r="X825" s="1"/>
    </row>
    <row r="826" spans="17:24" x14ac:dyDescent="0.15">
      <c r="Q826" s="1"/>
      <c r="R826" s="1"/>
      <c r="S826" s="1"/>
      <c r="T826" s="1"/>
      <c r="U826" s="1"/>
      <c r="V826" s="1"/>
      <c r="W826" s="1"/>
      <c r="X826" s="1"/>
    </row>
    <row r="827" spans="17:24" x14ac:dyDescent="0.15">
      <c r="Q827" s="1"/>
      <c r="R827" s="1"/>
      <c r="S827" s="1"/>
      <c r="T827" s="1"/>
      <c r="U827" s="1"/>
      <c r="V827" s="1"/>
      <c r="W827" s="1"/>
      <c r="X827" s="1"/>
    </row>
    <row r="828" spans="17:24" x14ac:dyDescent="0.15">
      <c r="Q828" s="1"/>
      <c r="R828" s="1"/>
      <c r="S828" s="1"/>
      <c r="T828" s="1"/>
      <c r="U828" s="1"/>
      <c r="V828" s="1"/>
      <c r="W828" s="1"/>
      <c r="X828" s="1"/>
    </row>
    <row r="829" spans="17:24" x14ac:dyDescent="0.15">
      <c r="Q829" s="1"/>
      <c r="R829" s="1"/>
      <c r="S829" s="1"/>
      <c r="T829" s="1"/>
      <c r="U829" s="1"/>
      <c r="V829" s="1"/>
      <c r="W829" s="1"/>
      <c r="X829" s="1"/>
    </row>
    <row r="830" spans="17:24" x14ac:dyDescent="0.15">
      <c r="Q830" s="1"/>
      <c r="R830" s="1"/>
      <c r="S830" s="1"/>
      <c r="T830" s="1"/>
      <c r="U830" s="1"/>
      <c r="V830" s="1"/>
      <c r="W830" s="1"/>
      <c r="X830" s="1"/>
    </row>
    <row r="831" spans="17:24" x14ac:dyDescent="0.15">
      <c r="Q831" s="1"/>
      <c r="R831" s="1"/>
      <c r="S831" s="1"/>
      <c r="T831" s="1"/>
      <c r="U831" s="1"/>
      <c r="V831" s="1"/>
      <c r="W831" s="1"/>
      <c r="X831" s="1"/>
    </row>
    <row r="832" spans="17:24" x14ac:dyDescent="0.15">
      <c r="Q832" s="1"/>
      <c r="R832" s="1"/>
      <c r="S832" s="1"/>
      <c r="T832" s="1"/>
      <c r="U832" s="1"/>
      <c r="V832" s="1"/>
      <c r="W832" s="1"/>
      <c r="X832" s="1"/>
    </row>
    <row r="833" spans="17:24" x14ac:dyDescent="0.15">
      <c r="Q833" s="1"/>
      <c r="R833" s="1"/>
      <c r="S833" s="1"/>
      <c r="T833" s="1"/>
      <c r="U833" s="1"/>
      <c r="V833" s="1"/>
      <c r="W833" s="1"/>
      <c r="X833" s="1"/>
    </row>
    <row r="834" spans="17:24" x14ac:dyDescent="0.15">
      <c r="Q834" s="1"/>
      <c r="R834" s="1"/>
      <c r="S834" s="1"/>
      <c r="T834" s="1"/>
      <c r="U834" s="1"/>
      <c r="V834" s="1"/>
      <c r="W834" s="1"/>
      <c r="X834" s="1"/>
    </row>
    <row r="835" spans="17:24" x14ac:dyDescent="0.15">
      <c r="Q835" s="1"/>
      <c r="R835" s="1"/>
      <c r="S835" s="1"/>
      <c r="T835" s="1"/>
      <c r="U835" s="1"/>
      <c r="V835" s="1"/>
      <c r="W835" s="1"/>
      <c r="X835" s="1"/>
    </row>
    <row r="836" spans="17:24" x14ac:dyDescent="0.15">
      <c r="Q836" s="1"/>
      <c r="R836" s="1"/>
      <c r="S836" s="1"/>
      <c r="T836" s="1"/>
      <c r="U836" s="1"/>
      <c r="V836" s="1"/>
      <c r="W836" s="1"/>
      <c r="X836" s="1"/>
    </row>
    <row r="837" spans="17:24" x14ac:dyDescent="0.15">
      <c r="Q837" s="1"/>
      <c r="R837" s="1"/>
      <c r="S837" s="1"/>
      <c r="T837" s="1"/>
      <c r="U837" s="1"/>
      <c r="V837" s="1"/>
      <c r="W837" s="1"/>
      <c r="X837" s="1"/>
    </row>
    <row r="838" spans="17:24" x14ac:dyDescent="0.15">
      <c r="Q838" s="1"/>
      <c r="R838" s="1"/>
      <c r="S838" s="1"/>
      <c r="T838" s="1"/>
      <c r="U838" s="1"/>
      <c r="V838" s="1"/>
      <c r="W838" s="1"/>
      <c r="X838" s="1"/>
    </row>
    <row r="839" spans="17:24" x14ac:dyDescent="0.15">
      <c r="Q839" s="1"/>
      <c r="R839" s="1"/>
      <c r="S839" s="1"/>
      <c r="T839" s="1"/>
      <c r="U839" s="1"/>
      <c r="V839" s="1"/>
      <c r="W839" s="1"/>
      <c r="X839" s="1"/>
    </row>
    <row r="840" spans="17:24" x14ac:dyDescent="0.15">
      <c r="Q840" s="1"/>
      <c r="R840" s="1"/>
      <c r="S840" s="1"/>
      <c r="T840" s="1"/>
      <c r="U840" s="1"/>
      <c r="V840" s="1"/>
      <c r="W840" s="1"/>
      <c r="X840" s="1"/>
    </row>
    <row r="841" spans="17:24" x14ac:dyDescent="0.15">
      <c r="Q841" s="1"/>
      <c r="R841" s="1"/>
      <c r="S841" s="1"/>
      <c r="T841" s="1"/>
      <c r="U841" s="1"/>
      <c r="V841" s="1"/>
      <c r="W841" s="1"/>
      <c r="X841" s="1"/>
    </row>
    <row r="842" spans="17:24" x14ac:dyDescent="0.15">
      <c r="Q842" s="1"/>
      <c r="R842" s="1"/>
      <c r="S842" s="1"/>
      <c r="T842" s="1"/>
      <c r="U842" s="1"/>
      <c r="V842" s="1"/>
      <c r="W842" s="1"/>
      <c r="X842" s="1"/>
    </row>
    <row r="843" spans="17:24" x14ac:dyDescent="0.15">
      <c r="Q843" s="1"/>
      <c r="R843" s="1"/>
      <c r="S843" s="1"/>
      <c r="T843" s="1"/>
      <c r="U843" s="1"/>
      <c r="V843" s="1"/>
      <c r="W843" s="1"/>
      <c r="X843" s="1"/>
    </row>
    <row r="844" spans="17:24" x14ac:dyDescent="0.15">
      <c r="Q844" s="1"/>
      <c r="R844" s="1"/>
      <c r="S844" s="1"/>
      <c r="T844" s="1"/>
      <c r="U844" s="1"/>
      <c r="V844" s="1"/>
      <c r="W844" s="1"/>
      <c r="X844" s="1"/>
    </row>
    <row r="845" spans="17:24" x14ac:dyDescent="0.15">
      <c r="Q845" s="1"/>
      <c r="R845" s="1"/>
      <c r="S845" s="1"/>
      <c r="T845" s="1"/>
      <c r="U845" s="1"/>
      <c r="V845" s="1"/>
      <c r="W845" s="1"/>
      <c r="X845" s="1"/>
    </row>
    <row r="846" spans="17:24" x14ac:dyDescent="0.15">
      <c r="Q846" s="1"/>
      <c r="R846" s="1"/>
      <c r="S846" s="1"/>
      <c r="T846" s="1"/>
      <c r="U846" s="1"/>
      <c r="V846" s="1"/>
      <c r="W846" s="1"/>
      <c r="X846" s="1"/>
    </row>
    <row r="847" spans="17:24" x14ac:dyDescent="0.15">
      <c r="Q847" s="1"/>
      <c r="R847" s="1"/>
      <c r="S847" s="1"/>
      <c r="T847" s="1"/>
      <c r="U847" s="1"/>
      <c r="V847" s="1"/>
      <c r="W847" s="1"/>
      <c r="X847" s="1"/>
    </row>
    <row r="848" spans="17:24" x14ac:dyDescent="0.15">
      <c r="Q848" s="1"/>
      <c r="R848" s="1"/>
      <c r="S848" s="1"/>
      <c r="T848" s="1"/>
      <c r="U848" s="1"/>
      <c r="V848" s="1"/>
      <c r="W848" s="1"/>
      <c r="X848" s="1"/>
    </row>
    <row r="849" spans="17:24" x14ac:dyDescent="0.15">
      <c r="Q849" s="1"/>
      <c r="R849" s="1"/>
      <c r="S849" s="1"/>
      <c r="T849" s="1"/>
      <c r="U849" s="1"/>
      <c r="V849" s="1"/>
      <c r="W849" s="1"/>
      <c r="X849" s="1"/>
    </row>
    <row r="850" spans="17:24" x14ac:dyDescent="0.15">
      <c r="Q850" s="1"/>
      <c r="R850" s="1"/>
      <c r="S850" s="1"/>
      <c r="T850" s="1"/>
      <c r="U850" s="1"/>
      <c r="V850" s="1"/>
      <c r="W850" s="1"/>
      <c r="X850" s="1"/>
    </row>
    <row r="851" spans="17:24" x14ac:dyDescent="0.15">
      <c r="Q851" s="1"/>
      <c r="R851" s="1"/>
      <c r="S851" s="1"/>
      <c r="T851" s="1"/>
      <c r="U851" s="1"/>
      <c r="V851" s="1"/>
      <c r="W851" s="1"/>
      <c r="X851" s="1"/>
    </row>
    <row r="852" spans="17:24" x14ac:dyDescent="0.15">
      <c r="Q852" s="1"/>
      <c r="R852" s="1"/>
      <c r="S852" s="1"/>
      <c r="T852" s="1"/>
      <c r="U852" s="1"/>
      <c r="V852" s="1"/>
      <c r="W852" s="1"/>
      <c r="X852" s="1"/>
    </row>
    <row r="853" spans="17:24" x14ac:dyDescent="0.15">
      <c r="Q853" s="1"/>
      <c r="R853" s="1"/>
      <c r="S853" s="1"/>
      <c r="T853" s="1"/>
      <c r="U853" s="1"/>
      <c r="V853" s="1"/>
      <c r="W853" s="1"/>
      <c r="X853" s="1"/>
    </row>
    <row r="854" spans="17:24" x14ac:dyDescent="0.15">
      <c r="Q854" s="1"/>
      <c r="R854" s="1"/>
      <c r="S854" s="1"/>
      <c r="T854" s="1"/>
      <c r="U854" s="1"/>
      <c r="V854" s="1"/>
      <c r="W854" s="1"/>
      <c r="X854" s="1"/>
    </row>
    <row r="855" spans="17:24" x14ac:dyDescent="0.15">
      <c r="Q855" s="1"/>
      <c r="R855" s="1"/>
      <c r="S855" s="1"/>
      <c r="T855" s="1"/>
      <c r="U855" s="1"/>
      <c r="V855" s="1"/>
      <c r="W855" s="1"/>
      <c r="X855" s="1"/>
    </row>
    <row r="856" spans="17:24" x14ac:dyDescent="0.15">
      <c r="Q856" s="1"/>
      <c r="R856" s="1"/>
      <c r="S856" s="1"/>
      <c r="T856" s="1"/>
      <c r="U856" s="1"/>
      <c r="V856" s="1"/>
      <c r="W856" s="1"/>
      <c r="X856" s="1"/>
    </row>
    <row r="857" spans="17:24" x14ac:dyDescent="0.15">
      <c r="Q857" s="1"/>
      <c r="R857" s="1"/>
      <c r="S857" s="1"/>
      <c r="T857" s="1"/>
      <c r="U857" s="1"/>
      <c r="V857" s="1"/>
      <c r="W857" s="1"/>
      <c r="X857" s="1"/>
    </row>
    <row r="858" spans="17:24" x14ac:dyDescent="0.15">
      <c r="Q858" s="1"/>
      <c r="R858" s="1"/>
      <c r="S858" s="1"/>
      <c r="T858" s="1"/>
      <c r="U858" s="1"/>
      <c r="V858" s="1"/>
      <c r="W858" s="1"/>
      <c r="X858" s="1"/>
    </row>
    <row r="859" spans="17:24" x14ac:dyDescent="0.15">
      <c r="Q859" s="1"/>
      <c r="R859" s="1"/>
      <c r="S859" s="1"/>
      <c r="T859" s="1"/>
      <c r="U859" s="1"/>
      <c r="V859" s="1"/>
      <c r="W859" s="1"/>
      <c r="X859" s="1"/>
    </row>
    <row r="860" spans="17:24" x14ac:dyDescent="0.15">
      <c r="Q860" s="1"/>
      <c r="R860" s="1"/>
      <c r="S860" s="1"/>
      <c r="T860" s="1"/>
      <c r="U860" s="1"/>
      <c r="V860" s="1"/>
      <c r="W860" s="1"/>
      <c r="X860" s="1"/>
    </row>
    <row r="861" spans="17:24" x14ac:dyDescent="0.15">
      <c r="Q861" s="1"/>
      <c r="R861" s="1"/>
      <c r="S861" s="1"/>
      <c r="T861" s="1"/>
      <c r="U861" s="1"/>
      <c r="V861" s="1"/>
      <c r="W861" s="1"/>
      <c r="X861" s="1"/>
    </row>
    <row r="862" spans="17:24" x14ac:dyDescent="0.15">
      <c r="Q862" s="1"/>
      <c r="R862" s="1"/>
      <c r="S862" s="1"/>
      <c r="T862" s="1"/>
      <c r="U862" s="1"/>
      <c r="V862" s="1"/>
      <c r="W862" s="1"/>
      <c r="X862" s="1"/>
    </row>
    <row r="863" spans="17:24" x14ac:dyDescent="0.15">
      <c r="Q863" s="1"/>
      <c r="R863" s="1"/>
      <c r="S863" s="1"/>
      <c r="T863" s="1"/>
      <c r="U863" s="1"/>
      <c r="V863" s="1"/>
      <c r="W863" s="1"/>
      <c r="X863" s="1"/>
    </row>
    <row r="864" spans="17:24" x14ac:dyDescent="0.15">
      <c r="Q864" s="1"/>
      <c r="R864" s="1"/>
      <c r="S864" s="1"/>
      <c r="T864" s="1"/>
      <c r="U864" s="1"/>
      <c r="V864" s="1"/>
      <c r="W864" s="1"/>
      <c r="X864" s="1"/>
    </row>
    <row r="865" spans="17:24" x14ac:dyDescent="0.15">
      <c r="Q865" s="1"/>
      <c r="R865" s="1"/>
      <c r="S865" s="1"/>
      <c r="T865" s="1"/>
      <c r="U865" s="1"/>
      <c r="V865" s="1"/>
      <c r="W865" s="1"/>
      <c r="X865" s="1"/>
    </row>
    <row r="866" spans="17:24" x14ac:dyDescent="0.15">
      <c r="Q866" s="1"/>
      <c r="R866" s="1"/>
      <c r="S866" s="1"/>
      <c r="T866" s="1"/>
      <c r="U866" s="1"/>
      <c r="V866" s="1"/>
      <c r="W866" s="1"/>
      <c r="X866" s="1"/>
    </row>
    <row r="867" spans="17:24" x14ac:dyDescent="0.15">
      <c r="Q867" s="1"/>
      <c r="R867" s="1"/>
      <c r="S867" s="1"/>
      <c r="T867" s="1"/>
      <c r="U867" s="1"/>
      <c r="V867" s="1"/>
      <c r="W867" s="1"/>
      <c r="X867" s="1"/>
    </row>
    <row r="868" spans="17:24" x14ac:dyDescent="0.15">
      <c r="Q868" s="1"/>
      <c r="R868" s="1"/>
      <c r="S868" s="1"/>
      <c r="T868" s="1"/>
      <c r="U868" s="1"/>
      <c r="V868" s="1"/>
      <c r="W868" s="1"/>
      <c r="X868" s="1"/>
    </row>
    <row r="869" spans="17:24" x14ac:dyDescent="0.15">
      <c r="Q869" s="1"/>
      <c r="R869" s="1"/>
      <c r="S869" s="1"/>
      <c r="T869" s="1"/>
      <c r="U869" s="1"/>
      <c r="V869" s="1"/>
      <c r="W869" s="1"/>
      <c r="X869" s="1"/>
    </row>
    <row r="870" spans="17:24" x14ac:dyDescent="0.15">
      <c r="Q870" s="1"/>
      <c r="R870" s="1"/>
      <c r="S870" s="1"/>
      <c r="T870" s="1"/>
      <c r="U870" s="1"/>
      <c r="V870" s="1"/>
      <c r="W870" s="1"/>
      <c r="X870" s="1"/>
    </row>
    <row r="871" spans="17:24" x14ac:dyDescent="0.15">
      <c r="Q871" s="1"/>
      <c r="R871" s="1"/>
      <c r="S871" s="1"/>
      <c r="T871" s="1"/>
      <c r="U871" s="1"/>
      <c r="V871" s="1"/>
      <c r="W871" s="1"/>
      <c r="X871" s="1"/>
    </row>
    <row r="872" spans="17:24" x14ac:dyDescent="0.15">
      <c r="Q872" s="1"/>
      <c r="R872" s="1"/>
      <c r="S872" s="1"/>
      <c r="T872" s="1"/>
      <c r="U872" s="1"/>
      <c r="V872" s="1"/>
      <c r="W872" s="1"/>
      <c r="X872" s="1"/>
    </row>
    <row r="873" spans="17:24" x14ac:dyDescent="0.15">
      <c r="Q873" s="1"/>
      <c r="R873" s="1"/>
      <c r="S873" s="1"/>
      <c r="T873" s="1"/>
      <c r="U873" s="1"/>
      <c r="V873" s="1"/>
      <c r="W873" s="1"/>
      <c r="X873" s="1"/>
    </row>
    <row r="874" spans="17:24" x14ac:dyDescent="0.15">
      <c r="Q874" s="1"/>
      <c r="R874" s="1"/>
      <c r="S874" s="1"/>
      <c r="T874" s="1"/>
      <c r="U874" s="1"/>
      <c r="V874" s="1"/>
      <c r="W874" s="1"/>
      <c r="X874" s="1"/>
    </row>
    <row r="875" spans="17:24" x14ac:dyDescent="0.15">
      <c r="Q875" s="1"/>
      <c r="R875" s="1"/>
      <c r="S875" s="1"/>
      <c r="T875" s="1"/>
      <c r="U875" s="1"/>
      <c r="V875" s="1"/>
      <c r="W875" s="1"/>
      <c r="X875" s="1"/>
    </row>
    <row r="876" spans="17:24" x14ac:dyDescent="0.15">
      <c r="Q876" s="1"/>
      <c r="R876" s="1"/>
      <c r="S876" s="1"/>
      <c r="T876" s="1"/>
      <c r="U876" s="1"/>
      <c r="V876" s="1"/>
      <c r="W876" s="1"/>
      <c r="X876" s="1"/>
    </row>
    <row r="877" spans="17:24" x14ac:dyDescent="0.15">
      <c r="Q877" s="1"/>
      <c r="R877" s="1"/>
      <c r="S877" s="1"/>
      <c r="T877" s="1"/>
      <c r="U877" s="1"/>
      <c r="V877" s="1"/>
      <c r="W877" s="1"/>
      <c r="X877" s="1"/>
    </row>
    <row r="878" spans="17:24" x14ac:dyDescent="0.15">
      <c r="Q878" s="1"/>
      <c r="R878" s="1"/>
      <c r="S878" s="1"/>
      <c r="T878" s="1"/>
      <c r="U878" s="1"/>
      <c r="V878" s="1"/>
      <c r="W878" s="1"/>
      <c r="X878" s="1"/>
    </row>
    <row r="879" spans="17:24" x14ac:dyDescent="0.15">
      <c r="Q879" s="1"/>
      <c r="R879" s="1"/>
      <c r="S879" s="1"/>
      <c r="T879" s="1"/>
      <c r="U879" s="1"/>
      <c r="V879" s="1"/>
      <c r="W879" s="1"/>
      <c r="X879" s="1"/>
    </row>
    <row r="880" spans="17:24" x14ac:dyDescent="0.15">
      <c r="Q880" s="1"/>
      <c r="R880" s="1"/>
      <c r="S880" s="1"/>
      <c r="T880" s="1"/>
      <c r="U880" s="1"/>
      <c r="V880" s="1"/>
      <c r="W880" s="1"/>
      <c r="X880" s="1"/>
    </row>
    <row r="881" spans="17:24" x14ac:dyDescent="0.15">
      <c r="Q881" s="1"/>
      <c r="R881" s="1"/>
      <c r="S881" s="1"/>
      <c r="T881" s="1"/>
      <c r="U881" s="1"/>
      <c r="V881" s="1"/>
      <c r="W881" s="1"/>
      <c r="X881" s="1"/>
    </row>
    <row r="882" spans="17:24" x14ac:dyDescent="0.15">
      <c r="Q882" s="1"/>
      <c r="R882" s="1"/>
      <c r="S882" s="1"/>
      <c r="T882" s="1"/>
      <c r="U882" s="1"/>
      <c r="V882" s="1"/>
      <c r="W882" s="1"/>
      <c r="X882" s="1"/>
    </row>
    <row r="883" spans="17:24" x14ac:dyDescent="0.15">
      <c r="Q883" s="1"/>
      <c r="R883" s="1"/>
      <c r="S883" s="1"/>
      <c r="T883" s="1"/>
      <c r="U883" s="1"/>
      <c r="V883" s="1"/>
      <c r="W883" s="1"/>
      <c r="X883" s="1"/>
    </row>
    <row r="884" spans="17:24" x14ac:dyDescent="0.15">
      <c r="Q884" s="1"/>
      <c r="R884" s="1"/>
      <c r="S884" s="1"/>
      <c r="T884" s="1"/>
      <c r="U884" s="1"/>
      <c r="V884" s="1"/>
      <c r="W884" s="1"/>
      <c r="X884" s="1"/>
    </row>
    <row r="885" spans="17:24" x14ac:dyDescent="0.15">
      <c r="Q885" s="1"/>
      <c r="R885" s="1"/>
      <c r="S885" s="1"/>
      <c r="T885" s="1"/>
      <c r="U885" s="1"/>
      <c r="V885" s="1"/>
      <c r="W885" s="1"/>
      <c r="X885" s="1"/>
    </row>
    <row r="886" spans="17:24" x14ac:dyDescent="0.15">
      <c r="Q886" s="1"/>
      <c r="R886" s="1"/>
      <c r="S886" s="1"/>
      <c r="T886" s="1"/>
      <c r="U886" s="1"/>
      <c r="V886" s="1"/>
      <c r="W886" s="1"/>
      <c r="X886" s="1"/>
    </row>
    <row r="887" spans="17:24" x14ac:dyDescent="0.15">
      <c r="Q887" s="1"/>
      <c r="R887" s="1"/>
      <c r="S887" s="1"/>
      <c r="T887" s="1"/>
      <c r="U887" s="1"/>
      <c r="V887" s="1"/>
      <c r="W887" s="1"/>
      <c r="X887" s="1"/>
    </row>
    <row r="888" spans="17:24" x14ac:dyDescent="0.15">
      <c r="Q888" s="1"/>
      <c r="R888" s="1"/>
      <c r="S888" s="1"/>
      <c r="T888" s="1"/>
      <c r="U888" s="1"/>
      <c r="V888" s="1"/>
      <c r="W888" s="1"/>
      <c r="X888" s="1"/>
    </row>
    <row r="889" spans="17:24" x14ac:dyDescent="0.15">
      <c r="Q889" s="1"/>
      <c r="R889" s="1"/>
      <c r="S889" s="1"/>
      <c r="T889" s="1"/>
      <c r="U889" s="1"/>
      <c r="V889" s="1"/>
      <c r="W889" s="1"/>
      <c r="X889" s="1"/>
    </row>
    <row r="890" spans="17:24" x14ac:dyDescent="0.15">
      <c r="Q890" s="1"/>
      <c r="R890" s="1"/>
      <c r="S890" s="1"/>
      <c r="T890" s="1"/>
      <c r="U890" s="1"/>
      <c r="V890" s="1"/>
      <c r="W890" s="1"/>
      <c r="X890" s="1"/>
    </row>
    <row r="891" spans="17:24" x14ac:dyDescent="0.15">
      <c r="Q891" s="1"/>
      <c r="R891" s="1"/>
      <c r="S891" s="1"/>
      <c r="T891" s="1"/>
      <c r="U891" s="1"/>
      <c r="V891" s="1"/>
      <c r="W891" s="1"/>
      <c r="X891" s="1"/>
    </row>
    <row r="892" spans="17:24" x14ac:dyDescent="0.15">
      <c r="Q892" s="1"/>
      <c r="R892" s="1"/>
      <c r="S892" s="1"/>
      <c r="T892" s="1"/>
      <c r="U892" s="1"/>
      <c r="V892" s="1"/>
      <c r="W892" s="1"/>
      <c r="X892" s="1"/>
    </row>
    <row r="893" spans="17:24" x14ac:dyDescent="0.15">
      <c r="Q893" s="1"/>
      <c r="R893" s="1"/>
      <c r="S893" s="1"/>
      <c r="T893" s="1"/>
      <c r="U893" s="1"/>
      <c r="V893" s="1"/>
      <c r="W893" s="1"/>
      <c r="X893" s="1"/>
    </row>
    <row r="894" spans="17:24" x14ac:dyDescent="0.15">
      <c r="Q894" s="1"/>
      <c r="R894" s="1"/>
      <c r="S894" s="1"/>
      <c r="T894" s="1"/>
      <c r="U894" s="1"/>
      <c r="V894" s="1"/>
      <c r="W894" s="1"/>
      <c r="X894" s="1"/>
    </row>
    <row r="895" spans="17:24" x14ac:dyDescent="0.15">
      <c r="Q895" s="1"/>
      <c r="R895" s="1"/>
      <c r="S895" s="1"/>
      <c r="T895" s="1"/>
      <c r="U895" s="1"/>
      <c r="V895" s="1"/>
      <c r="W895" s="1"/>
      <c r="X895" s="1"/>
    </row>
    <row r="896" spans="17:24" x14ac:dyDescent="0.15">
      <c r="Q896" s="1"/>
      <c r="R896" s="1"/>
      <c r="S896" s="1"/>
      <c r="T896" s="1"/>
      <c r="U896" s="1"/>
      <c r="V896" s="1"/>
      <c r="W896" s="1"/>
      <c r="X896" s="1"/>
    </row>
    <row r="897" spans="17:24" x14ac:dyDescent="0.15">
      <c r="Q897" s="1"/>
      <c r="R897" s="1"/>
      <c r="S897" s="1"/>
      <c r="T897" s="1"/>
      <c r="U897" s="1"/>
      <c r="V897" s="1"/>
      <c r="W897" s="1"/>
      <c r="X897" s="1"/>
    </row>
    <row r="898" spans="17:24" x14ac:dyDescent="0.15">
      <c r="Q898" s="1"/>
      <c r="R898" s="1"/>
      <c r="S898" s="1"/>
      <c r="T898" s="1"/>
      <c r="U898" s="1"/>
      <c r="V898" s="1"/>
      <c r="W898" s="1"/>
      <c r="X898" s="1"/>
    </row>
    <row r="899" spans="17:24" x14ac:dyDescent="0.15">
      <c r="Q899" s="1"/>
      <c r="R899" s="1"/>
      <c r="S899" s="1"/>
      <c r="T899" s="1"/>
      <c r="U899" s="1"/>
      <c r="V899" s="1"/>
      <c r="W899" s="1"/>
      <c r="X899" s="1"/>
    </row>
    <row r="900" spans="17:24" x14ac:dyDescent="0.15">
      <c r="Q900" s="1"/>
      <c r="R900" s="1"/>
      <c r="S900" s="1"/>
      <c r="T900" s="1"/>
      <c r="U900" s="1"/>
      <c r="V900" s="1"/>
      <c r="W900" s="1"/>
      <c r="X900" s="1"/>
    </row>
    <row r="901" spans="17:24" x14ac:dyDescent="0.15">
      <c r="Q901" s="1"/>
      <c r="R901" s="1"/>
      <c r="S901" s="1"/>
      <c r="T901" s="1"/>
      <c r="U901" s="1"/>
      <c r="V901" s="1"/>
      <c r="W901" s="1"/>
      <c r="X901" s="1"/>
    </row>
    <row r="902" spans="17:24" x14ac:dyDescent="0.15">
      <c r="Q902" s="1"/>
      <c r="R902" s="1"/>
      <c r="S902" s="1"/>
      <c r="T902" s="1"/>
      <c r="U902" s="1"/>
      <c r="V902" s="1"/>
      <c r="W902" s="1"/>
      <c r="X902" s="1"/>
    </row>
    <row r="903" spans="17:24" x14ac:dyDescent="0.15">
      <c r="Q903" s="1"/>
      <c r="R903" s="1"/>
      <c r="S903" s="1"/>
      <c r="T903" s="1"/>
      <c r="U903" s="1"/>
      <c r="V903" s="1"/>
      <c r="W903" s="1"/>
      <c r="X903" s="1"/>
    </row>
    <row r="904" spans="17:24" x14ac:dyDescent="0.15">
      <c r="Q904" s="1"/>
      <c r="R904" s="1"/>
      <c r="S904" s="1"/>
      <c r="T904" s="1"/>
      <c r="U904" s="1"/>
      <c r="V904" s="1"/>
      <c r="W904" s="1"/>
      <c r="X904" s="1"/>
    </row>
    <row r="905" spans="17:24" x14ac:dyDescent="0.15">
      <c r="Q905" s="1"/>
      <c r="R905" s="1"/>
      <c r="S905" s="1"/>
      <c r="T905" s="1"/>
      <c r="U905" s="1"/>
      <c r="V905" s="1"/>
      <c r="W905" s="1"/>
      <c r="X905" s="1"/>
    </row>
    <row r="906" spans="17:24" x14ac:dyDescent="0.15">
      <c r="Q906" s="1"/>
      <c r="R906" s="1"/>
      <c r="S906" s="1"/>
      <c r="T906" s="1"/>
      <c r="U906" s="1"/>
      <c r="V906" s="1"/>
      <c r="W906" s="1"/>
      <c r="X906" s="1"/>
    </row>
    <row r="907" spans="17:24" x14ac:dyDescent="0.15">
      <c r="Q907" s="1"/>
      <c r="R907" s="1"/>
      <c r="S907" s="1"/>
      <c r="T907" s="1"/>
      <c r="U907" s="1"/>
      <c r="V907" s="1"/>
      <c r="W907" s="1"/>
      <c r="X907" s="1"/>
    </row>
    <row r="908" spans="17:24" x14ac:dyDescent="0.15">
      <c r="Q908" s="1"/>
      <c r="R908" s="1"/>
      <c r="S908" s="1"/>
      <c r="T908" s="1"/>
      <c r="U908" s="1"/>
      <c r="V908" s="1"/>
      <c r="W908" s="1"/>
      <c r="X908" s="1"/>
    </row>
    <row r="909" spans="17:24" x14ac:dyDescent="0.15">
      <c r="Q909" s="1"/>
      <c r="R909" s="1"/>
      <c r="S909" s="1"/>
      <c r="T909" s="1"/>
      <c r="U909" s="1"/>
      <c r="V909" s="1"/>
      <c r="W909" s="1"/>
      <c r="X909" s="1"/>
    </row>
    <row r="910" spans="17:24" x14ac:dyDescent="0.15">
      <c r="Q910" s="1"/>
      <c r="R910" s="1"/>
      <c r="S910" s="1"/>
      <c r="T910" s="1"/>
      <c r="U910" s="1"/>
      <c r="V910" s="1"/>
      <c r="W910" s="1"/>
      <c r="X910" s="1"/>
    </row>
    <row r="911" spans="17:24" x14ac:dyDescent="0.15">
      <c r="Q911" s="1"/>
      <c r="R911" s="1"/>
      <c r="S911" s="1"/>
      <c r="T911" s="1"/>
      <c r="U911" s="1"/>
      <c r="V911" s="1"/>
      <c r="W911" s="1"/>
      <c r="X911" s="1"/>
    </row>
    <row r="912" spans="17:24" x14ac:dyDescent="0.15">
      <c r="Q912" s="1"/>
      <c r="R912" s="1"/>
      <c r="S912" s="1"/>
      <c r="T912" s="1"/>
      <c r="U912" s="1"/>
      <c r="V912" s="1"/>
      <c r="W912" s="1"/>
      <c r="X912" s="1"/>
    </row>
    <row r="913" spans="17:24" x14ac:dyDescent="0.15">
      <c r="Q913" s="1"/>
      <c r="R913" s="1"/>
      <c r="S913" s="1"/>
      <c r="T913" s="1"/>
      <c r="U913" s="1"/>
      <c r="V913" s="1"/>
      <c r="W913" s="1"/>
      <c r="X913" s="1"/>
    </row>
    <row r="914" spans="17:24" x14ac:dyDescent="0.15">
      <c r="Q914" s="1"/>
      <c r="R914" s="1"/>
      <c r="S914" s="1"/>
      <c r="T914" s="1"/>
      <c r="U914" s="1"/>
      <c r="V914" s="1"/>
      <c r="W914" s="1"/>
      <c r="X914" s="1"/>
    </row>
    <row r="915" spans="17:24" x14ac:dyDescent="0.15">
      <c r="Q915" s="1"/>
      <c r="R915" s="1"/>
      <c r="S915" s="1"/>
      <c r="T915" s="1"/>
      <c r="U915" s="1"/>
      <c r="V915" s="1"/>
      <c r="W915" s="1"/>
      <c r="X915" s="1"/>
    </row>
    <row r="916" spans="17:24" x14ac:dyDescent="0.15">
      <c r="Q916" s="1"/>
      <c r="R916" s="1"/>
      <c r="S916" s="1"/>
      <c r="T916" s="1"/>
      <c r="U916" s="1"/>
      <c r="V916" s="1"/>
      <c r="W916" s="1"/>
      <c r="X916" s="1"/>
    </row>
    <row r="917" spans="17:24" x14ac:dyDescent="0.15">
      <c r="Q917" s="1"/>
      <c r="R917" s="1"/>
      <c r="S917" s="1"/>
      <c r="T917" s="1"/>
      <c r="U917" s="1"/>
      <c r="V917" s="1"/>
      <c r="W917" s="1"/>
      <c r="X917" s="1"/>
    </row>
    <row r="918" spans="17:24" x14ac:dyDescent="0.15">
      <c r="Q918" s="1"/>
      <c r="R918" s="1"/>
      <c r="S918" s="1"/>
      <c r="T918" s="1"/>
      <c r="U918" s="1"/>
      <c r="V918" s="1"/>
      <c r="W918" s="1"/>
      <c r="X918" s="1"/>
    </row>
    <row r="919" spans="17:24" x14ac:dyDescent="0.15">
      <c r="Q919" s="1"/>
      <c r="R919" s="1"/>
      <c r="S919" s="1"/>
      <c r="T919" s="1"/>
      <c r="U919" s="1"/>
      <c r="V919" s="1"/>
      <c r="W919" s="1"/>
      <c r="X919" s="1"/>
    </row>
    <row r="920" spans="17:24" x14ac:dyDescent="0.15">
      <c r="Q920" s="1"/>
      <c r="R920" s="1"/>
      <c r="S920" s="1"/>
      <c r="T920" s="1"/>
      <c r="U920" s="1"/>
      <c r="V920" s="1"/>
      <c r="W920" s="1"/>
      <c r="X920" s="1"/>
    </row>
    <row r="921" spans="17:24" x14ac:dyDescent="0.15">
      <c r="Q921" s="1"/>
      <c r="R921" s="1"/>
      <c r="S921" s="1"/>
      <c r="T921" s="1"/>
      <c r="U921" s="1"/>
      <c r="V921" s="1"/>
      <c r="W921" s="1"/>
      <c r="X921" s="1"/>
    </row>
    <row r="922" spans="17:24" x14ac:dyDescent="0.15">
      <c r="Q922" s="1"/>
      <c r="R922" s="1"/>
      <c r="S922" s="1"/>
      <c r="T922" s="1"/>
      <c r="U922" s="1"/>
      <c r="V922" s="1"/>
      <c r="W922" s="1"/>
      <c r="X922" s="1"/>
    </row>
    <row r="923" spans="17:24" x14ac:dyDescent="0.15">
      <c r="Q923" s="1"/>
      <c r="R923" s="1"/>
      <c r="S923" s="1"/>
      <c r="T923" s="1"/>
      <c r="U923" s="1"/>
      <c r="V923" s="1"/>
      <c r="W923" s="1"/>
      <c r="X923" s="1"/>
    </row>
    <row r="924" spans="17:24" x14ac:dyDescent="0.15">
      <c r="Q924" s="1"/>
      <c r="R924" s="1"/>
      <c r="S924" s="1"/>
      <c r="T924" s="1"/>
      <c r="U924" s="1"/>
      <c r="V924" s="1"/>
      <c r="W924" s="1"/>
      <c r="X924" s="1"/>
    </row>
    <row r="925" spans="17:24" x14ac:dyDescent="0.15">
      <c r="Q925" s="1"/>
      <c r="R925" s="1"/>
      <c r="S925" s="1"/>
      <c r="T925" s="1"/>
      <c r="U925" s="1"/>
      <c r="V925" s="1"/>
      <c r="W925" s="1"/>
      <c r="X925" s="1"/>
    </row>
    <row r="926" spans="17:24" x14ac:dyDescent="0.15">
      <c r="Q926" s="1"/>
      <c r="R926" s="1"/>
      <c r="S926" s="1"/>
      <c r="T926" s="1"/>
      <c r="U926" s="1"/>
      <c r="V926" s="1"/>
      <c r="W926" s="1"/>
      <c r="X926" s="1"/>
    </row>
    <row r="927" spans="17:24" x14ac:dyDescent="0.15">
      <c r="Q927" s="1"/>
      <c r="R927" s="1"/>
      <c r="S927" s="1"/>
      <c r="T927" s="1"/>
      <c r="U927" s="1"/>
      <c r="V927" s="1"/>
      <c r="W927" s="1"/>
      <c r="X927" s="1"/>
    </row>
    <row r="928" spans="17:24" x14ac:dyDescent="0.15">
      <c r="Q928" s="1"/>
      <c r="R928" s="1"/>
      <c r="S928" s="1"/>
      <c r="T928" s="1"/>
      <c r="U928" s="1"/>
      <c r="V928" s="1"/>
      <c r="W928" s="1"/>
      <c r="X928" s="1"/>
    </row>
    <row r="929" spans="17:24" x14ac:dyDescent="0.15">
      <c r="Q929" s="1"/>
      <c r="R929" s="1"/>
      <c r="S929" s="1"/>
      <c r="T929" s="1"/>
      <c r="U929" s="1"/>
      <c r="V929" s="1"/>
      <c r="W929" s="1"/>
      <c r="X929" s="1"/>
    </row>
    <row r="930" spans="17:24" x14ac:dyDescent="0.15">
      <c r="Q930" s="1"/>
      <c r="R930" s="1"/>
      <c r="S930" s="1"/>
      <c r="T930" s="1"/>
      <c r="U930" s="1"/>
      <c r="V930" s="1"/>
      <c r="W930" s="1"/>
      <c r="X930" s="1"/>
    </row>
    <row r="931" spans="17:24" x14ac:dyDescent="0.15">
      <c r="Q931" s="1"/>
      <c r="R931" s="1"/>
      <c r="S931" s="1"/>
      <c r="T931" s="1"/>
      <c r="U931" s="1"/>
      <c r="V931" s="1"/>
      <c r="W931" s="1"/>
      <c r="X931" s="1"/>
    </row>
    <row r="932" spans="17:24" x14ac:dyDescent="0.15">
      <c r="Q932" s="1"/>
      <c r="R932" s="1"/>
      <c r="S932" s="1"/>
      <c r="T932" s="1"/>
      <c r="U932" s="1"/>
      <c r="V932" s="1"/>
      <c r="W932" s="1"/>
      <c r="X932" s="1"/>
    </row>
    <row r="933" spans="17:24" x14ac:dyDescent="0.15">
      <c r="Q933" s="1"/>
      <c r="R933" s="1"/>
      <c r="S933" s="1"/>
      <c r="T933" s="1"/>
      <c r="U933" s="1"/>
      <c r="V933" s="1"/>
      <c r="W933" s="1"/>
      <c r="X933" s="1"/>
    </row>
    <row r="934" spans="17:24" x14ac:dyDescent="0.15">
      <c r="Q934" s="1"/>
      <c r="R934" s="1"/>
      <c r="S934" s="1"/>
      <c r="T934" s="1"/>
      <c r="U934" s="1"/>
      <c r="V934" s="1"/>
      <c r="W934" s="1"/>
      <c r="X934" s="1"/>
    </row>
    <row r="935" spans="17:24" x14ac:dyDescent="0.15">
      <c r="Q935" s="1"/>
      <c r="R935" s="1"/>
      <c r="S935" s="1"/>
      <c r="T935" s="1"/>
      <c r="U935" s="1"/>
      <c r="V935" s="1"/>
      <c r="W935" s="1"/>
      <c r="X935" s="1"/>
    </row>
    <row r="936" spans="17:24" x14ac:dyDescent="0.15">
      <c r="Q936" s="1"/>
      <c r="R936" s="1"/>
      <c r="S936" s="1"/>
      <c r="T936" s="1"/>
      <c r="U936" s="1"/>
      <c r="V936" s="1"/>
      <c r="W936" s="1"/>
      <c r="X936" s="1"/>
    </row>
    <row r="937" spans="17:24" x14ac:dyDescent="0.15">
      <c r="Q937" s="1"/>
      <c r="R937" s="1"/>
      <c r="S937" s="1"/>
      <c r="T937" s="1"/>
      <c r="U937" s="1"/>
      <c r="V937" s="1"/>
      <c r="W937" s="1"/>
      <c r="X937" s="1"/>
    </row>
    <row r="938" spans="17:24" x14ac:dyDescent="0.15">
      <c r="Q938" s="1"/>
      <c r="R938" s="1"/>
      <c r="S938" s="1"/>
      <c r="T938" s="1"/>
      <c r="U938" s="1"/>
      <c r="V938" s="1"/>
      <c r="W938" s="1"/>
      <c r="X938" s="1"/>
    </row>
    <row r="939" spans="17:24" x14ac:dyDescent="0.15">
      <c r="Q939" s="1"/>
      <c r="R939" s="1"/>
      <c r="S939" s="1"/>
      <c r="T939" s="1"/>
      <c r="U939" s="1"/>
      <c r="V939" s="1"/>
      <c r="W939" s="1"/>
      <c r="X939" s="1"/>
    </row>
    <row r="940" spans="17:24" x14ac:dyDescent="0.15">
      <c r="Q940" s="1"/>
      <c r="R940" s="1"/>
      <c r="S940" s="1"/>
      <c r="T940" s="1"/>
      <c r="U940" s="1"/>
      <c r="V940" s="1"/>
      <c r="W940" s="1"/>
      <c r="X940" s="1"/>
    </row>
    <row r="941" spans="17:24" x14ac:dyDescent="0.15">
      <c r="Q941" s="1"/>
      <c r="R941" s="1"/>
      <c r="S941" s="1"/>
      <c r="T941" s="1"/>
      <c r="U941" s="1"/>
      <c r="V941" s="1"/>
      <c r="W941" s="1"/>
      <c r="X941" s="1"/>
    </row>
    <row r="942" spans="17:24" x14ac:dyDescent="0.15">
      <c r="Q942" s="1"/>
      <c r="R942" s="1"/>
      <c r="S942" s="1"/>
      <c r="T942" s="1"/>
      <c r="U942" s="1"/>
      <c r="V942" s="1"/>
      <c r="W942" s="1"/>
      <c r="X942" s="1"/>
    </row>
    <row r="943" spans="17:24" x14ac:dyDescent="0.15">
      <c r="Q943" s="1"/>
      <c r="R943" s="1"/>
      <c r="S943" s="1"/>
      <c r="T943" s="1"/>
      <c r="U943" s="1"/>
      <c r="V943" s="1"/>
      <c r="W943" s="1"/>
      <c r="X943" s="1"/>
    </row>
    <row r="944" spans="17:24" x14ac:dyDescent="0.15">
      <c r="Q944" s="1"/>
      <c r="R944" s="1"/>
      <c r="S944" s="1"/>
      <c r="T944" s="1"/>
      <c r="U944" s="1"/>
      <c r="V944" s="1"/>
      <c r="W944" s="1"/>
      <c r="X944" s="1"/>
    </row>
    <row r="945" spans="17:24" x14ac:dyDescent="0.15">
      <c r="Q945" s="1"/>
      <c r="R945" s="1"/>
      <c r="S945" s="1"/>
      <c r="T945" s="1"/>
      <c r="U945" s="1"/>
      <c r="V945" s="1"/>
      <c r="W945" s="1"/>
      <c r="X945" s="1"/>
    </row>
    <row r="946" spans="17:24" x14ac:dyDescent="0.15">
      <c r="Q946" s="1"/>
      <c r="R946" s="1"/>
      <c r="S946" s="1"/>
      <c r="T946" s="1"/>
      <c r="U946" s="1"/>
      <c r="V946" s="1"/>
      <c r="W946" s="1"/>
      <c r="X946" s="1"/>
    </row>
    <row r="947" spans="17:24" x14ac:dyDescent="0.15">
      <c r="Q947" s="1"/>
      <c r="R947" s="1"/>
      <c r="S947" s="1"/>
      <c r="T947" s="1"/>
      <c r="U947" s="1"/>
      <c r="V947" s="1"/>
      <c r="W947" s="1"/>
      <c r="X947" s="1"/>
    </row>
    <row r="948" spans="17:24" x14ac:dyDescent="0.15">
      <c r="Q948" s="1"/>
      <c r="R948" s="1"/>
      <c r="S948" s="1"/>
      <c r="T948" s="1"/>
      <c r="U948" s="1"/>
      <c r="V948" s="1"/>
      <c r="W948" s="1"/>
      <c r="X948" s="1"/>
    </row>
    <row r="949" spans="17:24" x14ac:dyDescent="0.15">
      <c r="Q949" s="1"/>
      <c r="R949" s="1"/>
      <c r="S949" s="1"/>
      <c r="T949" s="1"/>
      <c r="U949" s="1"/>
      <c r="V949" s="1"/>
      <c r="W949" s="1"/>
      <c r="X949" s="1"/>
    </row>
    <row r="950" spans="17:24" x14ac:dyDescent="0.15">
      <c r="Q950" s="1"/>
      <c r="R950" s="1"/>
      <c r="S950" s="1"/>
      <c r="T950" s="1"/>
      <c r="U950" s="1"/>
      <c r="V950" s="1"/>
      <c r="W950" s="1"/>
      <c r="X950" s="1"/>
    </row>
    <row r="951" spans="17:24" x14ac:dyDescent="0.15">
      <c r="Q951" s="1"/>
      <c r="R951" s="1"/>
      <c r="S951" s="1"/>
      <c r="T951" s="1"/>
      <c r="U951" s="1"/>
      <c r="V951" s="1"/>
      <c r="W951" s="1"/>
      <c r="X951" s="1"/>
    </row>
    <row r="952" spans="17:24" x14ac:dyDescent="0.15">
      <c r="Q952" s="1"/>
      <c r="R952" s="1"/>
      <c r="S952" s="1"/>
      <c r="T952" s="1"/>
      <c r="U952" s="1"/>
      <c r="V952" s="1"/>
      <c r="W952" s="1"/>
      <c r="X952" s="1"/>
    </row>
    <row r="953" spans="17:24" x14ac:dyDescent="0.15">
      <c r="Q953" s="1"/>
      <c r="R953" s="1"/>
      <c r="S953" s="1"/>
      <c r="T953" s="1"/>
      <c r="U953" s="1"/>
      <c r="V953" s="1"/>
      <c r="W953" s="1"/>
      <c r="X953" s="1"/>
    </row>
    <row r="954" spans="17:24" x14ac:dyDescent="0.15">
      <c r="Q954" s="1"/>
      <c r="R954" s="1"/>
      <c r="S954" s="1"/>
      <c r="T954" s="1"/>
      <c r="U954" s="1"/>
      <c r="V954" s="1"/>
      <c r="W954" s="1"/>
      <c r="X954" s="1"/>
    </row>
    <row r="955" spans="17:24" x14ac:dyDescent="0.15">
      <c r="Q955" s="1"/>
      <c r="R955" s="1"/>
      <c r="S955" s="1"/>
      <c r="T955" s="1"/>
      <c r="U955" s="1"/>
      <c r="V955" s="1"/>
      <c r="W955" s="1"/>
      <c r="X955" s="1"/>
    </row>
    <row r="956" spans="17:24" x14ac:dyDescent="0.15">
      <c r="Q956" s="1"/>
      <c r="R956" s="1"/>
      <c r="S956" s="1"/>
      <c r="T956" s="1"/>
      <c r="U956" s="1"/>
      <c r="V956" s="1"/>
      <c r="W956" s="1"/>
      <c r="X956" s="1"/>
    </row>
    <row r="957" spans="17:24" x14ac:dyDescent="0.15">
      <c r="Q957" s="1"/>
      <c r="R957" s="1"/>
      <c r="S957" s="1"/>
      <c r="T957" s="1"/>
      <c r="U957" s="1"/>
      <c r="V957" s="1"/>
      <c r="W957" s="1"/>
      <c r="X957" s="1"/>
    </row>
    <row r="958" spans="17:24" x14ac:dyDescent="0.15">
      <c r="Q958" s="1"/>
      <c r="R958" s="1"/>
      <c r="S958" s="1"/>
      <c r="T958" s="1"/>
      <c r="U958" s="1"/>
      <c r="V958" s="1"/>
      <c r="W958" s="1"/>
      <c r="X958" s="1"/>
    </row>
    <row r="959" spans="17:24" x14ac:dyDescent="0.15">
      <c r="Q959" s="1"/>
      <c r="R959" s="1"/>
      <c r="S959" s="1"/>
      <c r="T959" s="1"/>
      <c r="U959" s="1"/>
      <c r="V959" s="1"/>
      <c r="W959" s="1"/>
      <c r="X959" s="1"/>
    </row>
    <row r="960" spans="17:24" x14ac:dyDescent="0.15">
      <c r="Q960" s="1"/>
      <c r="R960" s="1"/>
      <c r="S960" s="1"/>
      <c r="T960" s="1"/>
      <c r="U960" s="1"/>
      <c r="V960" s="1"/>
      <c r="W960" s="1"/>
      <c r="X960" s="1"/>
    </row>
    <row r="961" spans="17:24" x14ac:dyDescent="0.15">
      <c r="Q961" s="1"/>
      <c r="R961" s="1"/>
      <c r="S961" s="1"/>
      <c r="T961" s="1"/>
      <c r="U961" s="1"/>
      <c r="V961" s="1"/>
      <c r="W961" s="1"/>
      <c r="X961" s="1"/>
    </row>
    <row r="962" spans="17:24" x14ac:dyDescent="0.15">
      <c r="Q962" s="1"/>
      <c r="R962" s="1"/>
      <c r="S962" s="1"/>
      <c r="T962" s="1"/>
      <c r="U962" s="1"/>
      <c r="V962" s="1"/>
      <c r="W962" s="1"/>
      <c r="X962" s="1"/>
    </row>
    <row r="963" spans="17:24" x14ac:dyDescent="0.15">
      <c r="Q963" s="1"/>
      <c r="R963" s="1"/>
      <c r="S963" s="1"/>
      <c r="T963" s="1"/>
      <c r="U963" s="1"/>
      <c r="V963" s="1"/>
      <c r="W963" s="1"/>
      <c r="X963" s="1"/>
    </row>
    <row r="964" spans="17:24" x14ac:dyDescent="0.15">
      <c r="Q964" s="1"/>
      <c r="R964" s="1"/>
      <c r="S964" s="1"/>
      <c r="T964" s="1"/>
      <c r="U964" s="1"/>
      <c r="V964" s="1"/>
      <c r="W964" s="1"/>
      <c r="X964" s="1"/>
    </row>
    <row r="965" spans="17:24" x14ac:dyDescent="0.15">
      <c r="Q965" s="1"/>
      <c r="R965" s="1"/>
      <c r="S965" s="1"/>
      <c r="T965" s="1"/>
      <c r="U965" s="1"/>
      <c r="V965" s="1"/>
      <c r="W965" s="1"/>
      <c r="X965" s="1"/>
    </row>
    <row r="966" spans="17:24" x14ac:dyDescent="0.15">
      <c r="Q966" s="1"/>
      <c r="R966" s="1"/>
      <c r="S966" s="1"/>
      <c r="T966" s="1"/>
      <c r="U966" s="1"/>
      <c r="V966" s="1"/>
      <c r="W966" s="1"/>
      <c r="X966" s="1"/>
    </row>
    <row r="967" spans="17:24" x14ac:dyDescent="0.15">
      <c r="Q967" s="1"/>
      <c r="R967" s="1"/>
      <c r="S967" s="1"/>
      <c r="T967" s="1"/>
      <c r="U967" s="1"/>
      <c r="V967" s="1"/>
      <c r="W967" s="1"/>
      <c r="X967" s="1"/>
    </row>
    <row r="968" spans="17:24" x14ac:dyDescent="0.15">
      <c r="Q968" s="1"/>
      <c r="R968" s="1"/>
      <c r="S968" s="1"/>
      <c r="T968" s="1"/>
      <c r="U968" s="1"/>
      <c r="V968" s="1"/>
      <c r="W968" s="1"/>
      <c r="X968" s="1"/>
    </row>
    <row r="969" spans="17:24" x14ac:dyDescent="0.15">
      <c r="Q969" s="1"/>
      <c r="R969" s="1"/>
      <c r="S969" s="1"/>
      <c r="T969" s="1"/>
      <c r="U969" s="1"/>
      <c r="V969" s="1"/>
      <c r="W969" s="1"/>
      <c r="X969" s="1"/>
    </row>
    <row r="970" spans="17:24" x14ac:dyDescent="0.15">
      <c r="Q970" s="1"/>
      <c r="R970" s="1"/>
      <c r="S970" s="1"/>
      <c r="T970" s="1"/>
      <c r="U970" s="1"/>
      <c r="V970" s="1"/>
      <c r="W970" s="1"/>
      <c r="X970" s="1"/>
    </row>
    <row r="971" spans="17:24" x14ac:dyDescent="0.15">
      <c r="Q971" s="1"/>
      <c r="R971" s="1"/>
      <c r="S971" s="1"/>
      <c r="T971" s="1"/>
      <c r="U971" s="1"/>
      <c r="V971" s="1"/>
      <c r="W971" s="1"/>
      <c r="X971" s="1"/>
    </row>
    <row r="972" spans="17:24" x14ac:dyDescent="0.15">
      <c r="Q972" s="1"/>
      <c r="R972" s="1"/>
      <c r="S972" s="1"/>
      <c r="T972" s="1"/>
      <c r="U972" s="1"/>
      <c r="V972" s="1"/>
      <c r="W972" s="1"/>
      <c r="X972" s="1"/>
    </row>
    <row r="973" spans="17:24" x14ac:dyDescent="0.15">
      <c r="Q973" s="1"/>
      <c r="R973" s="1"/>
      <c r="S973" s="1"/>
      <c r="T973" s="1"/>
      <c r="U973" s="1"/>
      <c r="V973" s="1"/>
      <c r="W973" s="1"/>
      <c r="X973" s="1"/>
    </row>
    <row r="974" spans="17:24" x14ac:dyDescent="0.15">
      <c r="Q974" s="1"/>
      <c r="R974" s="1"/>
      <c r="S974" s="1"/>
      <c r="T974" s="1"/>
      <c r="U974" s="1"/>
      <c r="V974" s="1"/>
      <c r="W974" s="1"/>
      <c r="X974" s="1"/>
    </row>
    <row r="975" spans="17:24" x14ac:dyDescent="0.15">
      <c r="Q975" s="1"/>
      <c r="R975" s="1"/>
      <c r="S975" s="1"/>
      <c r="T975" s="1"/>
      <c r="U975" s="1"/>
      <c r="V975" s="1"/>
      <c r="W975" s="1"/>
      <c r="X975" s="1"/>
    </row>
    <row r="976" spans="17:24" x14ac:dyDescent="0.15">
      <c r="Q976" s="1"/>
      <c r="R976" s="1"/>
      <c r="S976" s="1"/>
      <c r="T976" s="1"/>
      <c r="U976" s="1"/>
      <c r="V976" s="1"/>
      <c r="W976" s="1"/>
      <c r="X976" s="1"/>
    </row>
    <row r="977" spans="17:24" x14ac:dyDescent="0.15">
      <c r="Q977" s="1"/>
      <c r="R977" s="1"/>
      <c r="S977" s="1"/>
      <c r="T977" s="1"/>
      <c r="U977" s="1"/>
      <c r="V977" s="1"/>
      <c r="W977" s="1"/>
      <c r="X977" s="1"/>
    </row>
    <row r="978" spans="17:24" x14ac:dyDescent="0.15">
      <c r="Q978" s="1"/>
      <c r="R978" s="1"/>
      <c r="S978" s="1"/>
      <c r="T978" s="1"/>
      <c r="U978" s="1"/>
      <c r="V978" s="1"/>
      <c r="W978" s="1"/>
      <c r="X978" s="1"/>
    </row>
    <row r="979" spans="17:24" x14ac:dyDescent="0.15">
      <c r="Q979" s="1"/>
      <c r="R979" s="1"/>
      <c r="S979" s="1"/>
      <c r="T979" s="1"/>
      <c r="U979" s="1"/>
      <c r="V979" s="1"/>
      <c r="W979" s="1"/>
      <c r="X979" s="1"/>
    </row>
    <row r="980" spans="17:24" x14ac:dyDescent="0.15">
      <c r="Q980" s="1"/>
      <c r="R980" s="1"/>
      <c r="S980" s="1"/>
      <c r="T980" s="1"/>
      <c r="U980" s="1"/>
      <c r="V980" s="1"/>
      <c r="W980" s="1"/>
      <c r="X980" s="1"/>
    </row>
    <row r="981" spans="17:24" x14ac:dyDescent="0.15">
      <c r="Q981" s="1"/>
      <c r="R981" s="1"/>
      <c r="S981" s="1"/>
      <c r="T981" s="1"/>
      <c r="U981" s="1"/>
      <c r="V981" s="1"/>
      <c r="W981" s="1"/>
      <c r="X981" s="1"/>
    </row>
    <row r="982" spans="17:24" x14ac:dyDescent="0.15">
      <c r="Q982" s="1"/>
      <c r="R982" s="1"/>
      <c r="S982" s="1"/>
      <c r="T982" s="1"/>
      <c r="U982" s="1"/>
      <c r="V982" s="1"/>
      <c r="W982" s="1"/>
      <c r="X982" s="1"/>
    </row>
    <row r="983" spans="17:24" x14ac:dyDescent="0.15">
      <c r="Q983" s="1"/>
      <c r="R983" s="1"/>
      <c r="S983" s="1"/>
      <c r="T983" s="1"/>
      <c r="U983" s="1"/>
      <c r="V983" s="1"/>
      <c r="W983" s="1"/>
      <c r="X983" s="1"/>
    </row>
    <row r="984" spans="17:24" x14ac:dyDescent="0.15">
      <c r="Q984" s="1"/>
      <c r="R984" s="1"/>
      <c r="S984" s="1"/>
      <c r="T984" s="1"/>
      <c r="U984" s="1"/>
      <c r="V984" s="1"/>
      <c r="W984" s="1"/>
      <c r="X984" s="1"/>
    </row>
    <row r="985" spans="17:24" x14ac:dyDescent="0.15">
      <c r="Q985" s="1"/>
      <c r="R985" s="1"/>
      <c r="S985" s="1"/>
      <c r="T985" s="1"/>
      <c r="U985" s="1"/>
      <c r="V985" s="1"/>
      <c r="W985" s="1"/>
      <c r="X985" s="1"/>
    </row>
    <row r="986" spans="17:24" x14ac:dyDescent="0.15">
      <c r="Q986" s="1"/>
      <c r="R986" s="1"/>
      <c r="S986" s="1"/>
      <c r="T986" s="1"/>
      <c r="U986" s="1"/>
      <c r="V986" s="1"/>
      <c r="W986" s="1"/>
      <c r="X986" s="1"/>
    </row>
    <row r="987" spans="17:24" x14ac:dyDescent="0.15">
      <c r="Q987" s="1"/>
      <c r="R987" s="1"/>
      <c r="S987" s="1"/>
      <c r="T987" s="1"/>
      <c r="U987" s="1"/>
      <c r="V987" s="1"/>
      <c r="W987" s="1"/>
      <c r="X987" s="1"/>
    </row>
    <row r="988" spans="17:24" x14ac:dyDescent="0.15">
      <c r="Q988" s="1"/>
      <c r="R988" s="1"/>
      <c r="S988" s="1"/>
      <c r="T988" s="1"/>
      <c r="U988" s="1"/>
      <c r="V988" s="1"/>
      <c r="W988" s="1"/>
      <c r="X988" s="1"/>
    </row>
    <row r="989" spans="17:24" x14ac:dyDescent="0.15">
      <c r="Q989" s="1"/>
      <c r="R989" s="1"/>
      <c r="S989" s="1"/>
      <c r="T989" s="1"/>
      <c r="U989" s="1"/>
      <c r="V989" s="1"/>
      <c r="W989" s="1"/>
      <c r="X989" s="1"/>
    </row>
    <row r="990" spans="17:24" x14ac:dyDescent="0.15">
      <c r="Q990" s="1"/>
      <c r="R990" s="1"/>
      <c r="S990" s="1"/>
      <c r="T990" s="1"/>
      <c r="U990" s="1"/>
      <c r="V990" s="1"/>
      <c r="W990" s="1"/>
      <c r="X990" s="1"/>
    </row>
    <row r="991" spans="17:24" x14ac:dyDescent="0.15">
      <c r="Q991" s="1"/>
      <c r="R991" s="1"/>
      <c r="S991" s="1"/>
      <c r="T991" s="1"/>
      <c r="U991" s="1"/>
      <c r="V991" s="1"/>
      <c r="W991" s="1"/>
      <c r="X991" s="1"/>
    </row>
    <row r="992" spans="17:24" x14ac:dyDescent="0.15">
      <c r="Q992" s="1"/>
      <c r="R992" s="1"/>
      <c r="S992" s="1"/>
      <c r="T992" s="1"/>
      <c r="U992" s="1"/>
      <c r="V992" s="1"/>
      <c r="W992" s="1"/>
      <c r="X992" s="1"/>
    </row>
    <row r="993" spans="17:24" x14ac:dyDescent="0.15">
      <c r="Q993" s="1"/>
      <c r="R993" s="1"/>
      <c r="S993" s="1"/>
      <c r="T993" s="1"/>
      <c r="U993" s="1"/>
      <c r="V993" s="1"/>
      <c r="W993" s="1"/>
      <c r="X993" s="1"/>
    </row>
    <row r="994" spans="17:24" x14ac:dyDescent="0.15">
      <c r="Q994" s="1"/>
      <c r="R994" s="1"/>
      <c r="S994" s="1"/>
      <c r="T994" s="1"/>
      <c r="U994" s="1"/>
      <c r="V994" s="1"/>
      <c r="W994" s="1"/>
      <c r="X994" s="1"/>
    </row>
    <row r="995" spans="17:24" x14ac:dyDescent="0.15">
      <c r="Q995" s="1"/>
      <c r="R995" s="1"/>
      <c r="S995" s="1"/>
      <c r="T995" s="1"/>
      <c r="U995" s="1"/>
      <c r="V995" s="1"/>
      <c r="W995" s="1"/>
      <c r="X995" s="1"/>
    </row>
    <row r="996" spans="17:24" x14ac:dyDescent="0.15">
      <c r="Q996" s="1"/>
      <c r="R996" s="1"/>
      <c r="S996" s="1"/>
      <c r="T996" s="1"/>
      <c r="U996" s="1"/>
      <c r="V996" s="1"/>
      <c r="W996" s="1"/>
      <c r="X996" s="1"/>
    </row>
    <row r="997" spans="17:24" x14ac:dyDescent="0.15">
      <c r="Q997" s="1"/>
      <c r="R997" s="1"/>
      <c r="S997" s="1"/>
      <c r="T997" s="1"/>
      <c r="U997" s="1"/>
      <c r="V997" s="1"/>
      <c r="W997" s="1"/>
      <c r="X997" s="1"/>
    </row>
    <row r="998" spans="17:24" x14ac:dyDescent="0.15">
      <c r="Q998" s="1"/>
      <c r="R998" s="1"/>
      <c r="S998" s="1"/>
      <c r="T998" s="1"/>
      <c r="U998" s="1"/>
      <c r="V998" s="1"/>
      <c r="W998" s="1"/>
      <c r="X998" s="1"/>
    </row>
    <row r="999" spans="17:24" x14ac:dyDescent="0.15">
      <c r="Q999" s="1"/>
      <c r="R999" s="1"/>
      <c r="S999" s="1"/>
      <c r="T999" s="1"/>
      <c r="U999" s="1"/>
      <c r="V999" s="1"/>
      <c r="W999" s="1"/>
      <c r="X999" s="1"/>
    </row>
    <row r="1000" spans="17:24" x14ac:dyDescent="0.15">
      <c r="Q1000" s="1"/>
      <c r="R1000" s="1"/>
      <c r="S1000" s="1"/>
      <c r="T1000" s="1"/>
      <c r="U1000" s="1"/>
      <c r="V1000" s="1"/>
      <c r="W1000" s="1"/>
      <c r="X1000" s="1"/>
    </row>
    <row r="1001" spans="17:24" x14ac:dyDescent="0.15">
      <c r="Q1001" s="1"/>
      <c r="R1001" s="1"/>
      <c r="S1001" s="1"/>
      <c r="T1001" s="1"/>
      <c r="U1001" s="1"/>
      <c r="V1001" s="1"/>
      <c r="W1001" s="1"/>
      <c r="X1001" s="1"/>
    </row>
    <row r="1002" spans="17:24" x14ac:dyDescent="0.15">
      <c r="Q1002" s="1"/>
      <c r="R1002" s="1"/>
      <c r="S1002" s="1"/>
      <c r="T1002" s="1"/>
      <c r="U1002" s="1"/>
      <c r="V1002" s="1"/>
      <c r="W1002" s="1"/>
      <c r="X1002" s="1"/>
    </row>
    <row r="1003" spans="17:24" x14ac:dyDescent="0.15">
      <c r="Q1003" s="1"/>
      <c r="R1003" s="1"/>
      <c r="S1003" s="1"/>
      <c r="T1003" s="1"/>
      <c r="U1003" s="1"/>
      <c r="V1003" s="1"/>
      <c r="W1003" s="1"/>
      <c r="X1003" s="1"/>
    </row>
    <row r="1004" spans="17:24" x14ac:dyDescent="0.15">
      <c r="Q1004" s="1"/>
      <c r="R1004" s="1"/>
      <c r="S1004" s="1"/>
      <c r="T1004" s="1"/>
      <c r="U1004" s="1"/>
      <c r="V1004" s="1"/>
      <c r="W1004" s="1"/>
      <c r="X1004" s="1"/>
    </row>
    <row r="1005" spans="17:24" x14ac:dyDescent="0.15">
      <c r="Q1005" s="1"/>
      <c r="R1005" s="1"/>
      <c r="S1005" s="1"/>
      <c r="T1005" s="1"/>
      <c r="U1005" s="1"/>
      <c r="V1005" s="1"/>
      <c r="W1005" s="1"/>
      <c r="X1005" s="1"/>
    </row>
    <row r="1006" spans="17:24" x14ac:dyDescent="0.15">
      <c r="Q1006" s="1"/>
      <c r="R1006" s="1"/>
      <c r="S1006" s="1"/>
      <c r="T1006" s="1"/>
      <c r="U1006" s="1"/>
      <c r="V1006" s="1"/>
      <c r="W1006" s="1"/>
      <c r="X1006" s="1"/>
    </row>
    <row r="1007" spans="17:24" x14ac:dyDescent="0.15">
      <c r="Q1007" s="1"/>
      <c r="R1007" s="1"/>
      <c r="S1007" s="1"/>
      <c r="T1007" s="1"/>
      <c r="U1007" s="1"/>
      <c r="V1007" s="1"/>
      <c r="W1007" s="1"/>
      <c r="X1007" s="1"/>
    </row>
    <row r="1008" spans="17:24" x14ac:dyDescent="0.15">
      <c r="Q1008" s="1"/>
      <c r="R1008" s="1"/>
      <c r="S1008" s="1"/>
      <c r="T1008" s="1"/>
      <c r="U1008" s="1"/>
      <c r="V1008" s="1"/>
      <c r="W1008" s="1"/>
      <c r="X1008" s="1"/>
    </row>
    <row r="1009" spans="17:24" x14ac:dyDescent="0.15">
      <c r="Q1009" s="1"/>
      <c r="R1009" s="1"/>
      <c r="S1009" s="1"/>
      <c r="T1009" s="1"/>
      <c r="U1009" s="1"/>
      <c r="V1009" s="1"/>
      <c r="W1009" s="1"/>
      <c r="X1009" s="1"/>
    </row>
    <row r="1010" spans="17:24" x14ac:dyDescent="0.15">
      <c r="Q1010" s="1"/>
      <c r="R1010" s="1"/>
      <c r="S1010" s="1"/>
      <c r="T1010" s="1"/>
      <c r="U1010" s="1"/>
      <c r="V1010" s="1"/>
      <c r="W1010" s="1"/>
      <c r="X1010" s="1"/>
    </row>
    <row r="1011" spans="17:24" x14ac:dyDescent="0.15">
      <c r="Q1011" s="1"/>
      <c r="R1011" s="1"/>
      <c r="S1011" s="1"/>
      <c r="T1011" s="1"/>
      <c r="U1011" s="1"/>
      <c r="V1011" s="1"/>
      <c r="W1011" s="1"/>
      <c r="X1011" s="1"/>
    </row>
    <row r="1012" spans="17:24" x14ac:dyDescent="0.15">
      <c r="Q1012" s="1"/>
      <c r="R1012" s="1"/>
      <c r="S1012" s="1"/>
      <c r="T1012" s="1"/>
      <c r="U1012" s="1"/>
      <c r="V1012" s="1"/>
      <c r="W1012" s="1"/>
      <c r="X1012" s="1"/>
    </row>
    <row r="1013" spans="17:24" x14ac:dyDescent="0.15">
      <c r="Q1013" s="1"/>
      <c r="R1013" s="1"/>
      <c r="S1013" s="1"/>
      <c r="T1013" s="1"/>
      <c r="U1013" s="1"/>
      <c r="V1013" s="1"/>
      <c r="W1013" s="1"/>
      <c r="X1013" s="1"/>
    </row>
    <row r="1014" spans="17:24" x14ac:dyDescent="0.15">
      <c r="Q1014" s="1"/>
      <c r="R1014" s="1"/>
      <c r="S1014" s="1"/>
      <c r="T1014" s="1"/>
      <c r="U1014" s="1"/>
      <c r="V1014" s="1"/>
      <c r="W1014" s="1"/>
      <c r="X1014" s="1"/>
    </row>
    <row r="1015" spans="17:24" x14ac:dyDescent="0.15">
      <c r="Q1015" s="1"/>
      <c r="R1015" s="1"/>
      <c r="S1015" s="1"/>
      <c r="T1015" s="1"/>
      <c r="U1015" s="1"/>
      <c r="V1015" s="1"/>
      <c r="W1015" s="1"/>
      <c r="X1015" s="1"/>
    </row>
    <row r="1016" spans="17:24" x14ac:dyDescent="0.15">
      <c r="Q1016" s="1"/>
      <c r="R1016" s="1"/>
      <c r="S1016" s="1"/>
      <c r="T1016" s="1"/>
      <c r="U1016" s="1"/>
      <c r="V1016" s="1"/>
      <c r="W1016" s="1"/>
      <c r="X1016" s="1"/>
    </row>
    <row r="1017" spans="17:24" x14ac:dyDescent="0.15">
      <c r="Q1017" s="1"/>
      <c r="R1017" s="1"/>
      <c r="S1017" s="1"/>
      <c r="T1017" s="1"/>
      <c r="U1017" s="1"/>
      <c r="V1017" s="1"/>
      <c r="W1017" s="1"/>
      <c r="X1017" s="1"/>
    </row>
    <row r="1018" spans="17:24" x14ac:dyDescent="0.15">
      <c r="Q1018" s="1"/>
      <c r="R1018" s="1"/>
      <c r="S1018" s="1"/>
      <c r="T1018" s="1"/>
      <c r="U1018" s="1"/>
      <c r="V1018" s="1"/>
      <c r="W1018" s="1"/>
      <c r="X1018" s="1"/>
    </row>
    <row r="1019" spans="17:24" x14ac:dyDescent="0.15">
      <c r="Q1019" s="1"/>
      <c r="R1019" s="1"/>
      <c r="S1019" s="1"/>
      <c r="T1019" s="1"/>
      <c r="U1019" s="1"/>
      <c r="V1019" s="1"/>
      <c r="W1019" s="1"/>
      <c r="X1019" s="1"/>
    </row>
    <row r="1020" spans="17:24" x14ac:dyDescent="0.15">
      <c r="Q1020" s="1"/>
      <c r="R1020" s="1"/>
      <c r="S1020" s="1"/>
      <c r="T1020" s="1"/>
      <c r="U1020" s="1"/>
      <c r="V1020" s="1"/>
      <c r="W1020" s="1"/>
      <c r="X1020" s="1"/>
    </row>
    <row r="1021" spans="17:24" x14ac:dyDescent="0.15">
      <c r="Q1021" s="1"/>
      <c r="R1021" s="1"/>
      <c r="S1021" s="1"/>
      <c r="T1021" s="1"/>
      <c r="U1021" s="1"/>
      <c r="V1021" s="1"/>
      <c r="W1021" s="1"/>
      <c r="X1021" s="1"/>
    </row>
    <row r="1022" spans="17:24" x14ac:dyDescent="0.15">
      <c r="Q1022" s="1"/>
      <c r="R1022" s="1"/>
      <c r="S1022" s="1"/>
      <c r="T1022" s="1"/>
      <c r="U1022" s="1"/>
      <c r="V1022" s="1"/>
      <c r="W1022" s="1"/>
      <c r="X1022" s="1"/>
    </row>
    <row r="1023" spans="17:24" x14ac:dyDescent="0.15">
      <c r="Q1023" s="1"/>
      <c r="R1023" s="1"/>
      <c r="S1023" s="1"/>
      <c r="T1023" s="1"/>
      <c r="U1023" s="1"/>
      <c r="V1023" s="1"/>
      <c r="W1023" s="1"/>
      <c r="X1023" s="1"/>
    </row>
    <row r="1024" spans="17:24" x14ac:dyDescent="0.15">
      <c r="Q1024" s="1"/>
      <c r="R1024" s="1"/>
      <c r="S1024" s="1"/>
      <c r="T1024" s="1"/>
      <c r="U1024" s="1"/>
      <c r="V1024" s="1"/>
      <c r="W1024" s="1"/>
      <c r="X1024" s="1"/>
    </row>
    <row r="1025" spans="17:24" x14ac:dyDescent="0.15">
      <c r="Q1025" s="1"/>
      <c r="R1025" s="1"/>
      <c r="S1025" s="1"/>
      <c r="T1025" s="1"/>
      <c r="U1025" s="1"/>
      <c r="V1025" s="1"/>
      <c r="W1025" s="1"/>
      <c r="X1025" s="1"/>
    </row>
    <row r="1026" spans="17:24" x14ac:dyDescent="0.15">
      <c r="Q1026" s="1"/>
      <c r="R1026" s="1"/>
      <c r="S1026" s="1"/>
      <c r="T1026" s="1"/>
      <c r="U1026" s="1"/>
      <c r="V1026" s="1"/>
      <c r="W1026" s="1"/>
      <c r="X1026" s="1"/>
    </row>
    <row r="1027" spans="17:24" x14ac:dyDescent="0.15">
      <c r="Q1027" s="1"/>
      <c r="R1027" s="1"/>
      <c r="S1027" s="1"/>
      <c r="T1027" s="1"/>
      <c r="U1027" s="1"/>
      <c r="V1027" s="1"/>
      <c r="W1027" s="1"/>
      <c r="X1027" s="1"/>
    </row>
  </sheetData>
  <mergeCells count="1">
    <mergeCell ref="A1:J36"/>
  </mergeCells>
  <hyperlinks>
    <hyperlink ref="Q33" r:id="rId1" xr:uid="{00000000-0004-0000-0000-000002000000}"/>
    <hyperlink ref="Q17" r:id="rId2" xr:uid="{00000000-0004-0000-0000-000001000000}"/>
    <hyperlink ref="W16" r:id="rId3"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A84CA-8A99-1343-81CD-673E0942A037}">
  <dimension ref="A1:V26"/>
  <sheetViews>
    <sheetView workbookViewId="0">
      <selection activeCell="Q9" sqref="Q9"/>
    </sheetView>
  </sheetViews>
  <sheetFormatPr baseColWidth="10" defaultRowHeight="13" x14ac:dyDescent="0.15"/>
  <cols>
    <col min="1" max="1" width="30.6640625" bestFit="1" customWidth="1"/>
    <col min="2" max="2" width="11" bestFit="1" customWidth="1"/>
    <col min="3" max="3" width="11.5" bestFit="1" customWidth="1"/>
    <col min="4" max="4" width="10.33203125" bestFit="1" customWidth="1"/>
    <col min="6" max="22" width="12.1640625" bestFit="1" customWidth="1"/>
  </cols>
  <sheetData>
    <row r="1" spans="1:22" x14ac:dyDescent="0.15">
      <c r="A1" s="11" t="s">
        <v>163</v>
      </c>
      <c r="B1" s="16"/>
      <c r="C1" s="16"/>
      <c r="D1" s="16"/>
      <c r="E1" s="11"/>
      <c r="F1" s="11"/>
      <c r="H1" s="11"/>
      <c r="I1" s="11"/>
      <c r="J1" s="11"/>
      <c r="K1" s="11"/>
      <c r="L1" s="11"/>
      <c r="M1" s="11"/>
      <c r="N1" s="11"/>
      <c r="O1" s="11"/>
      <c r="P1" s="11"/>
      <c r="Q1" s="11"/>
      <c r="R1" s="24"/>
      <c r="S1" s="11"/>
      <c r="T1" s="11"/>
      <c r="U1" s="11"/>
      <c r="V1" s="11"/>
    </row>
    <row r="2" spans="1:22" x14ac:dyDescent="0.15">
      <c r="A2" s="13" t="s">
        <v>105</v>
      </c>
      <c r="B2" s="13" t="s">
        <v>106</v>
      </c>
      <c r="C2" s="13" t="s">
        <v>106</v>
      </c>
      <c r="D2" s="13" t="s">
        <v>106</v>
      </c>
      <c r="E2" s="13" t="s">
        <v>106</v>
      </c>
      <c r="F2" s="13" t="s">
        <v>106</v>
      </c>
      <c r="G2" s="25" t="s">
        <v>106</v>
      </c>
      <c r="H2" s="13" t="s">
        <v>106</v>
      </c>
      <c r="I2" s="13" t="s">
        <v>106</v>
      </c>
      <c r="J2" s="13" t="s">
        <v>106</v>
      </c>
      <c r="K2" s="13" t="s">
        <v>106</v>
      </c>
      <c r="L2" s="13" t="s">
        <v>106</v>
      </c>
      <c r="M2" s="13" t="s">
        <v>106</v>
      </c>
      <c r="N2" s="13" t="s">
        <v>106</v>
      </c>
      <c r="O2" s="13" t="s">
        <v>106</v>
      </c>
      <c r="P2" s="13" t="s">
        <v>107</v>
      </c>
      <c r="Q2" s="13" t="s">
        <v>108</v>
      </c>
      <c r="R2" s="13" t="s">
        <v>108</v>
      </c>
      <c r="S2" s="13" t="s">
        <v>108</v>
      </c>
      <c r="T2" s="13" t="s">
        <v>108</v>
      </c>
      <c r="U2" s="13" t="s">
        <v>108</v>
      </c>
      <c r="V2" s="13" t="s">
        <v>108</v>
      </c>
    </row>
    <row r="3" spans="1:22" x14ac:dyDescent="0.15">
      <c r="A3" s="13" t="s">
        <v>109</v>
      </c>
      <c r="B3" s="13" t="s">
        <v>110</v>
      </c>
      <c r="C3" s="13" t="s">
        <v>111</v>
      </c>
      <c r="D3" s="13" t="s">
        <v>112</v>
      </c>
      <c r="E3" s="13" t="s">
        <v>113</v>
      </c>
      <c r="F3" s="13" t="s">
        <v>114</v>
      </c>
      <c r="G3" s="13" t="s">
        <v>115</v>
      </c>
      <c r="H3" s="13" t="s">
        <v>116</v>
      </c>
      <c r="I3" s="13" t="s">
        <v>117</v>
      </c>
      <c r="J3" s="13" t="s">
        <v>118</v>
      </c>
      <c r="K3" s="13" t="s">
        <v>119</v>
      </c>
      <c r="L3" s="13" t="s">
        <v>120</v>
      </c>
      <c r="M3" s="13" t="s">
        <v>121</v>
      </c>
      <c r="N3" s="13" t="s">
        <v>122</v>
      </c>
      <c r="O3" s="13" t="s">
        <v>123</v>
      </c>
      <c r="P3" s="13" t="s">
        <v>124</v>
      </c>
      <c r="Q3" s="13" t="s">
        <v>125</v>
      </c>
      <c r="R3" s="13" t="s">
        <v>126</v>
      </c>
      <c r="S3" s="13" t="s">
        <v>127</v>
      </c>
      <c r="T3" s="13" t="s">
        <v>128</v>
      </c>
      <c r="U3" s="13" t="s">
        <v>129</v>
      </c>
      <c r="V3" s="13" t="s">
        <v>130</v>
      </c>
    </row>
    <row r="4" spans="1:22" x14ac:dyDescent="0.15">
      <c r="A4" s="13" t="s">
        <v>131</v>
      </c>
      <c r="B4" s="18">
        <v>43496</v>
      </c>
      <c r="C4" s="19">
        <v>43585</v>
      </c>
      <c r="D4" s="18">
        <v>43677</v>
      </c>
      <c r="E4" s="18">
        <v>43769</v>
      </c>
      <c r="F4" s="18">
        <v>43861</v>
      </c>
      <c r="G4" s="19">
        <v>43951</v>
      </c>
      <c r="H4" s="18">
        <v>44043</v>
      </c>
      <c r="I4" s="18">
        <v>44135</v>
      </c>
      <c r="J4" s="18">
        <v>44227</v>
      </c>
      <c r="K4" s="19">
        <v>44316</v>
      </c>
      <c r="L4" s="18">
        <v>44408</v>
      </c>
      <c r="M4" s="18">
        <v>44500</v>
      </c>
      <c r="N4" s="18">
        <v>44592</v>
      </c>
      <c r="O4" s="19">
        <v>44681</v>
      </c>
      <c r="P4" s="18">
        <v>44773</v>
      </c>
      <c r="Q4" s="18">
        <v>44865</v>
      </c>
      <c r="R4" s="18">
        <v>44957</v>
      </c>
      <c r="S4" s="19">
        <v>45046</v>
      </c>
      <c r="T4" s="18">
        <v>45138</v>
      </c>
      <c r="U4" s="18">
        <v>45230</v>
      </c>
      <c r="V4" s="18">
        <v>45322</v>
      </c>
    </row>
    <row r="5" spans="1:22" x14ac:dyDescent="0.15">
      <c r="A5" s="13" t="s">
        <v>132</v>
      </c>
      <c r="B5" s="20"/>
      <c r="C5" s="20">
        <v>29836</v>
      </c>
      <c r="D5" s="20">
        <v>31978</v>
      </c>
      <c r="E5" s="20">
        <v>37862</v>
      </c>
      <c r="F5" s="20">
        <v>38504</v>
      </c>
      <c r="G5" s="20">
        <v>44712</v>
      </c>
      <c r="H5" s="20">
        <v>48765</v>
      </c>
      <c r="I5" s="20">
        <v>54229</v>
      </c>
      <c r="J5" s="20">
        <v>56587</v>
      </c>
      <c r="K5" s="20">
        <v>62355</v>
      </c>
      <c r="L5" s="20">
        <v>66519</v>
      </c>
      <c r="M5" s="20">
        <v>70036</v>
      </c>
      <c r="N5" s="13">
        <v>74955</v>
      </c>
      <c r="O5" s="13">
        <v>94200</v>
      </c>
      <c r="P5" s="22">
        <v>97500</v>
      </c>
      <c r="Q5" s="20">
        <f>Q6-SUM(N5:P5)</f>
        <v>100140.11229027284</v>
      </c>
      <c r="R5" s="20">
        <f t="shared" ref="R5:V5" si="0">R6-SUM(O5:Q5)</f>
        <v>110159.88770972716</v>
      </c>
      <c r="S5" s="20">
        <f t="shared" si="0"/>
        <v>129363.51542796066</v>
      </c>
      <c r="T5" s="20">
        <f t="shared" si="0"/>
        <v>135799.98449849006</v>
      </c>
      <c r="U5" s="20">
        <f t="shared" si="0"/>
        <v>142248.09862020449</v>
      </c>
      <c r="V5" s="20">
        <f t="shared" si="0"/>
        <v>157460.10454047093</v>
      </c>
    </row>
    <row r="6" spans="1:22" x14ac:dyDescent="0.15">
      <c r="A6" s="13" t="s">
        <v>133</v>
      </c>
      <c r="B6" s="13"/>
      <c r="C6" s="13"/>
      <c r="D6" s="13"/>
      <c r="E6" s="13"/>
      <c r="F6" s="20">
        <f t="shared" ref="F6:P6" si="1">C5+D5+E5+F5</f>
        <v>138180</v>
      </c>
      <c r="G6" s="20">
        <f t="shared" si="1"/>
        <v>153056</v>
      </c>
      <c r="H6" s="20">
        <f t="shared" si="1"/>
        <v>169843</v>
      </c>
      <c r="I6" s="20">
        <f t="shared" si="1"/>
        <v>186210</v>
      </c>
      <c r="J6" s="20">
        <f t="shared" si="1"/>
        <v>204293</v>
      </c>
      <c r="K6" s="20">
        <f t="shared" si="1"/>
        <v>221936</v>
      </c>
      <c r="L6" s="20">
        <f t="shared" si="1"/>
        <v>239690</v>
      </c>
      <c r="M6" s="20">
        <f t="shared" si="1"/>
        <v>255497</v>
      </c>
      <c r="N6" s="20">
        <f t="shared" si="1"/>
        <v>273865</v>
      </c>
      <c r="O6" s="20">
        <f t="shared" si="1"/>
        <v>305710</v>
      </c>
      <c r="P6" s="23">
        <f t="shared" si="1"/>
        <v>336691</v>
      </c>
      <c r="Q6" s="13">
        <f>P6*(1+Q8)</f>
        <v>366795.11229027284</v>
      </c>
      <c r="R6" s="22">
        <v>402000</v>
      </c>
      <c r="S6" s="13">
        <f t="shared" ref="S6:V6" si="2">R6*(1+S8)</f>
        <v>437163.51542796066</v>
      </c>
      <c r="T6" s="13">
        <f t="shared" si="2"/>
        <v>475463.49992645072</v>
      </c>
      <c r="U6" s="13">
        <f t="shared" si="2"/>
        <v>517571.48625638237</v>
      </c>
      <c r="V6" s="13">
        <f t="shared" si="2"/>
        <v>564871.70308712614</v>
      </c>
    </row>
    <row r="7" spans="1:22" x14ac:dyDescent="0.15">
      <c r="A7" s="13" t="s">
        <v>161</v>
      </c>
      <c r="B7" s="21"/>
      <c r="C7" s="21"/>
      <c r="D7" s="21">
        <f>(D5-C5)/C5</f>
        <v>7.1792465477946099E-2</v>
      </c>
      <c r="E7" s="21">
        <f t="shared" ref="E7:V8" si="3">(E5-D5)/D5</f>
        <v>0.18400150103195947</v>
      </c>
      <c r="F7" s="21">
        <f t="shared" si="3"/>
        <v>1.6956315038825207E-2</v>
      </c>
      <c r="G7" s="21">
        <f t="shared" si="3"/>
        <v>0.16123000207770621</v>
      </c>
      <c r="H7" s="21">
        <f t="shared" si="3"/>
        <v>9.0646806226516372E-2</v>
      </c>
      <c r="I7" s="21">
        <f t="shared" si="3"/>
        <v>0.11204757510509587</v>
      </c>
      <c r="J7" s="21">
        <f t="shared" si="3"/>
        <v>4.3482269634328496E-2</v>
      </c>
      <c r="K7" s="21">
        <f t="shared" si="3"/>
        <v>0.10193153904607065</v>
      </c>
      <c r="L7" s="21">
        <f t="shared" si="3"/>
        <v>6.6778927110897279E-2</v>
      </c>
      <c r="M7" s="21">
        <f t="shared" si="3"/>
        <v>5.2872111727476363E-2</v>
      </c>
      <c r="N7" s="21">
        <f t="shared" si="3"/>
        <v>7.0235307556113999E-2</v>
      </c>
      <c r="O7" s="21">
        <f t="shared" si="3"/>
        <v>0.25675405243145888</v>
      </c>
      <c r="P7" s="21">
        <f t="shared" si="3"/>
        <v>3.5031847133757961E-2</v>
      </c>
      <c r="Q7" s="21">
        <f t="shared" si="3"/>
        <v>2.7078074772029111E-2</v>
      </c>
      <c r="R7" s="21">
        <f t="shared" si="3"/>
        <v>0.10005756125387927</v>
      </c>
      <c r="S7" s="21">
        <f t="shared" si="3"/>
        <v>0.17432504805047849</v>
      </c>
      <c r="T7" s="21">
        <f t="shared" si="3"/>
        <v>4.9754902294021998E-2</v>
      </c>
      <c r="U7" s="21">
        <f t="shared" si="3"/>
        <v>4.748243636055885E-2</v>
      </c>
      <c r="V7" s="21">
        <f t="shared" si="3"/>
        <v>0.10693995960453404</v>
      </c>
    </row>
    <row r="8" spans="1:22" x14ac:dyDescent="0.15">
      <c r="A8" s="13" t="s">
        <v>162</v>
      </c>
      <c r="B8" s="21"/>
      <c r="C8" s="21"/>
      <c r="D8" s="21"/>
      <c r="E8" s="21"/>
      <c r="F8" s="21"/>
      <c r="G8" s="21">
        <f>(G6-F6)/F6</f>
        <v>0.10765667969315386</v>
      </c>
      <c r="H8" s="21">
        <f t="shared" si="3"/>
        <v>0.10967881037006064</v>
      </c>
      <c r="I8" s="21">
        <f t="shared" si="3"/>
        <v>9.6365466931224719E-2</v>
      </c>
      <c r="J8" s="21">
        <f t="shared" si="3"/>
        <v>9.711078889425917E-2</v>
      </c>
      <c r="K8" s="21">
        <f t="shared" si="3"/>
        <v>8.6361255647525864E-2</v>
      </c>
      <c r="L8" s="21">
        <f t="shared" si="3"/>
        <v>7.9996034892942103E-2</v>
      </c>
      <c r="M8" s="21">
        <f t="shared" si="3"/>
        <v>6.5947682423129872E-2</v>
      </c>
      <c r="N8" s="21">
        <f t="shared" si="3"/>
        <v>7.1891255083229938E-2</v>
      </c>
      <c r="O8" s="21">
        <f t="shared" si="3"/>
        <v>0.11627991893816296</v>
      </c>
      <c r="P8" s="21">
        <f t="shared" si="3"/>
        <v>0.10134114029635929</v>
      </c>
      <c r="Q8" s="21">
        <f>(AVERAGE(I8:P8))</f>
        <v>8.9411692888354238E-2</v>
      </c>
      <c r="R8" s="21">
        <f t="shared" ref="R8:V8" si="4">(AVERAGE(J8:Q8))</f>
        <v>8.8542471132995432E-2</v>
      </c>
      <c r="S8" s="21">
        <f t="shared" si="4"/>
        <v>8.7471431412837461E-2</v>
      </c>
      <c r="T8" s="21">
        <f t="shared" si="4"/>
        <v>8.7610203383501409E-2</v>
      </c>
      <c r="U8" s="21">
        <f t="shared" si="4"/>
        <v>8.856197444482132E-2</v>
      </c>
      <c r="V8" s="21">
        <f t="shared" si="4"/>
        <v>9.1388760947532746E-2</v>
      </c>
    </row>
    <row r="9" spans="1:22" x14ac:dyDescent="0.15">
      <c r="A9" s="11"/>
      <c r="B9" s="17"/>
      <c r="C9" s="17"/>
      <c r="D9" s="17"/>
      <c r="E9" s="17"/>
      <c r="F9" s="17"/>
      <c r="G9" s="11" t="s">
        <v>104</v>
      </c>
      <c r="H9" s="17"/>
      <c r="I9" s="17"/>
      <c r="J9" s="17"/>
      <c r="K9" s="17"/>
      <c r="L9" s="17"/>
      <c r="M9" s="17"/>
      <c r="N9" s="17"/>
      <c r="O9" s="26" t="s">
        <v>165</v>
      </c>
      <c r="Q9" s="17"/>
      <c r="R9" s="17"/>
      <c r="S9" s="17"/>
      <c r="T9" s="17"/>
      <c r="U9" s="17"/>
      <c r="V9" s="17"/>
    </row>
    <row r="10" spans="1:22" x14ac:dyDescent="0.15">
      <c r="A10" s="11" t="s">
        <v>103</v>
      </c>
      <c r="B10" s="11"/>
      <c r="C10" s="11"/>
      <c r="D10" s="11"/>
      <c r="E10" s="11"/>
      <c r="F10" s="16"/>
      <c r="G10" s="16"/>
      <c r="H10" s="16"/>
      <c r="I10" s="16"/>
      <c r="J10" s="16"/>
      <c r="K10" s="16"/>
      <c r="L10" s="16"/>
      <c r="M10" s="16"/>
      <c r="N10" s="16"/>
      <c r="O10" s="16"/>
      <c r="P10" s="16"/>
      <c r="Q10" s="11"/>
      <c r="R10" s="11"/>
      <c r="S10" s="11"/>
      <c r="T10" s="11"/>
      <c r="U10" s="11"/>
      <c r="V10" s="11"/>
    </row>
    <row r="11" spans="1:22" x14ac:dyDescent="0.15">
      <c r="A11" s="12" t="s">
        <v>166</v>
      </c>
      <c r="B11" s="12" t="s">
        <v>134</v>
      </c>
      <c r="C11" s="12" t="s">
        <v>135</v>
      </c>
      <c r="D11" s="12" t="s">
        <v>136</v>
      </c>
      <c r="E11" s="12" t="s">
        <v>137</v>
      </c>
      <c r="F11" s="12" t="s">
        <v>134</v>
      </c>
      <c r="G11" s="12" t="s">
        <v>135</v>
      </c>
      <c r="H11" s="12" t="s">
        <v>136</v>
      </c>
      <c r="I11" s="12" t="s">
        <v>137</v>
      </c>
      <c r="J11" s="12" t="s">
        <v>134</v>
      </c>
      <c r="K11" s="12" t="s">
        <v>135</v>
      </c>
      <c r="L11" s="12" t="s">
        <v>136</v>
      </c>
      <c r="M11" s="12" t="s">
        <v>137</v>
      </c>
      <c r="N11" s="12" t="s">
        <v>134</v>
      </c>
      <c r="O11" s="12" t="s">
        <v>135</v>
      </c>
      <c r="P11" s="13" t="s">
        <v>136</v>
      </c>
      <c r="Q11" s="13" t="s">
        <v>137</v>
      </c>
      <c r="R11" s="13" t="s">
        <v>134</v>
      </c>
      <c r="S11" s="13" t="s">
        <v>135</v>
      </c>
      <c r="T11" s="13" t="s">
        <v>136</v>
      </c>
      <c r="U11" s="13" t="s">
        <v>137</v>
      </c>
      <c r="V11" s="13" t="s">
        <v>134</v>
      </c>
    </row>
    <row r="12" spans="1:22" x14ac:dyDescent="0.15">
      <c r="A12" s="12" t="s">
        <v>138</v>
      </c>
      <c r="B12" s="12"/>
      <c r="C12" s="12"/>
      <c r="D12" s="12"/>
      <c r="E12" s="12"/>
      <c r="F12" s="12"/>
      <c r="G12" s="12" t="s">
        <v>139</v>
      </c>
      <c r="H12" s="12" t="s">
        <v>140</v>
      </c>
      <c r="I12" s="12" t="s">
        <v>141</v>
      </c>
      <c r="J12" s="12" t="s">
        <v>142</v>
      </c>
      <c r="K12" s="12" t="s">
        <v>143</v>
      </c>
      <c r="L12" s="12" t="s">
        <v>144</v>
      </c>
      <c r="M12" s="12" t="s">
        <v>145</v>
      </c>
      <c r="N12" s="12" t="s">
        <v>146</v>
      </c>
      <c r="O12" s="12" t="s">
        <v>164</v>
      </c>
      <c r="P12" s="13"/>
      <c r="Q12" s="13"/>
      <c r="R12" s="13"/>
      <c r="S12" s="13"/>
      <c r="T12" s="13"/>
      <c r="U12" s="13"/>
      <c r="V12" s="13"/>
    </row>
    <row r="13" spans="1:22" x14ac:dyDescent="0.15">
      <c r="A13" s="12" t="s">
        <v>147</v>
      </c>
      <c r="B13" s="12"/>
      <c r="C13" s="12"/>
      <c r="D13" s="12">
        <f t="shared" ref="D13:V13" si="5">D6*5/96750</f>
        <v>0</v>
      </c>
      <c r="E13" s="12">
        <f t="shared" si="5"/>
        <v>0</v>
      </c>
      <c r="F13" s="12">
        <f t="shared" si="5"/>
        <v>7.1410852713178299</v>
      </c>
      <c r="G13" s="12">
        <f t="shared" si="5"/>
        <v>7.9098708010335921</v>
      </c>
      <c r="H13" s="12">
        <f t="shared" si="5"/>
        <v>8.7774160206718346</v>
      </c>
      <c r="I13" s="12">
        <f t="shared" si="5"/>
        <v>9.6232558139534881</v>
      </c>
      <c r="J13" s="12">
        <f t="shared" si="5"/>
        <v>10.557777777777778</v>
      </c>
      <c r="K13" s="12">
        <f t="shared" si="5"/>
        <v>11.469560723514212</v>
      </c>
      <c r="L13" s="12">
        <f t="shared" si="5"/>
        <v>12.387080103359173</v>
      </c>
      <c r="M13" s="12">
        <f t="shared" si="5"/>
        <v>13.203979328165374</v>
      </c>
      <c r="N13" s="12">
        <f t="shared" si="5"/>
        <v>14.153229974160206</v>
      </c>
      <c r="O13" s="14">
        <f t="shared" si="5"/>
        <v>15.798966408268734</v>
      </c>
      <c r="P13" s="13">
        <f t="shared" si="5"/>
        <v>17.400051679586564</v>
      </c>
      <c r="Q13" s="13">
        <f t="shared" si="5"/>
        <v>18.955819756603248</v>
      </c>
      <c r="R13" s="13">
        <f t="shared" si="5"/>
        <v>20.775193798449614</v>
      </c>
      <c r="S13" s="13">
        <f t="shared" si="5"/>
        <v>22.592429737879105</v>
      </c>
      <c r="T13" s="13">
        <f t="shared" si="5"/>
        <v>24.571757102142158</v>
      </c>
      <c r="U13" s="13">
        <f t="shared" si="5"/>
        <v>26.747880426686425</v>
      </c>
      <c r="V13" s="13">
        <f t="shared" si="5"/>
        <v>29.192336076854062</v>
      </c>
    </row>
    <row r="14" spans="1:22" x14ac:dyDescent="0.15">
      <c r="A14" s="12" t="s">
        <v>148</v>
      </c>
      <c r="B14" s="12"/>
      <c r="C14" s="12"/>
      <c r="D14" s="12"/>
      <c r="E14" s="12"/>
      <c r="F14" s="12">
        <f t="shared" ref="F14:V14" si="6">F6*7.5/96750</f>
        <v>10.711627906976744</v>
      </c>
      <c r="G14" s="12">
        <f t="shared" si="6"/>
        <v>11.864806201550387</v>
      </c>
      <c r="H14" s="12">
        <f t="shared" si="6"/>
        <v>13.166124031007753</v>
      </c>
      <c r="I14" s="12">
        <f t="shared" si="6"/>
        <v>14.434883720930232</v>
      </c>
      <c r="J14" s="12">
        <f t="shared" si="6"/>
        <v>15.836666666666666</v>
      </c>
      <c r="K14" s="12">
        <f t="shared" si="6"/>
        <v>17.204341085271317</v>
      </c>
      <c r="L14" s="12">
        <f t="shared" si="6"/>
        <v>18.580620155038758</v>
      </c>
      <c r="M14" s="12">
        <f t="shared" si="6"/>
        <v>19.805968992248062</v>
      </c>
      <c r="N14" s="15">
        <f t="shared" si="6"/>
        <v>21.22984496124031</v>
      </c>
      <c r="O14" s="15">
        <f t="shared" si="6"/>
        <v>23.698449612403103</v>
      </c>
      <c r="P14" s="13">
        <f t="shared" si="6"/>
        <v>26.100077519379845</v>
      </c>
      <c r="Q14" s="13">
        <f t="shared" si="6"/>
        <v>28.433729634904871</v>
      </c>
      <c r="R14" s="13">
        <f t="shared" si="6"/>
        <v>31.162790697674417</v>
      </c>
      <c r="S14" s="13">
        <f t="shared" si="6"/>
        <v>33.888644606818652</v>
      </c>
      <c r="T14" s="13">
        <f t="shared" si="6"/>
        <v>36.857635653213237</v>
      </c>
      <c r="U14" s="13">
        <f t="shared" si="6"/>
        <v>40.12182064002964</v>
      </c>
      <c r="V14" s="13">
        <f t="shared" si="6"/>
        <v>43.788504115281093</v>
      </c>
    </row>
    <row r="15" spans="1:22" x14ac:dyDescent="0.15">
      <c r="A15" s="12" t="s">
        <v>149</v>
      </c>
      <c r="B15" s="12"/>
      <c r="C15" s="12"/>
      <c r="D15" s="12">
        <f t="shared" ref="D15:V15" si="7">D6*10/96750</f>
        <v>0</v>
      </c>
      <c r="E15" s="12">
        <f t="shared" si="7"/>
        <v>0</v>
      </c>
      <c r="F15" s="12">
        <f t="shared" si="7"/>
        <v>14.28217054263566</v>
      </c>
      <c r="G15" s="12">
        <f t="shared" si="7"/>
        <v>15.819741602067184</v>
      </c>
      <c r="H15" s="12">
        <f t="shared" si="7"/>
        <v>17.554832041343669</v>
      </c>
      <c r="I15" s="12">
        <f t="shared" si="7"/>
        <v>19.246511627906976</v>
      </c>
      <c r="J15" s="12">
        <f t="shared" si="7"/>
        <v>21.115555555555556</v>
      </c>
      <c r="K15" s="12">
        <f t="shared" si="7"/>
        <v>22.939121447028423</v>
      </c>
      <c r="L15" s="12">
        <f t="shared" si="7"/>
        <v>24.774160206718346</v>
      </c>
      <c r="M15" s="14">
        <f t="shared" si="7"/>
        <v>26.407958656330749</v>
      </c>
      <c r="N15" s="15">
        <f t="shared" si="7"/>
        <v>28.306459948320413</v>
      </c>
      <c r="O15" s="15">
        <f t="shared" si="7"/>
        <v>31.597932816537469</v>
      </c>
      <c r="P15" s="13">
        <f t="shared" si="7"/>
        <v>34.800103359173129</v>
      </c>
      <c r="Q15" s="13">
        <f t="shared" si="7"/>
        <v>37.911639513206495</v>
      </c>
      <c r="R15" s="13">
        <f t="shared" si="7"/>
        <v>41.550387596899228</v>
      </c>
      <c r="S15" s="13">
        <f t="shared" si="7"/>
        <v>45.184859475758209</v>
      </c>
      <c r="T15" s="13">
        <f t="shared" si="7"/>
        <v>49.143514204284315</v>
      </c>
      <c r="U15" s="13">
        <f t="shared" si="7"/>
        <v>53.49576085337285</v>
      </c>
      <c r="V15" s="13">
        <f t="shared" si="7"/>
        <v>58.384672153708124</v>
      </c>
    </row>
    <row r="16" spans="1:22" x14ac:dyDescent="0.15">
      <c r="A16" s="12" t="s">
        <v>150</v>
      </c>
      <c r="B16" s="12"/>
      <c r="C16" s="12"/>
      <c r="D16" s="12"/>
      <c r="E16" s="12"/>
      <c r="F16" s="12">
        <f t="shared" ref="F16:V16" si="8">F6*12.5/96750</f>
        <v>17.852713178294575</v>
      </c>
      <c r="G16" s="12">
        <f t="shared" si="8"/>
        <v>19.774677002583978</v>
      </c>
      <c r="H16" s="12">
        <f t="shared" si="8"/>
        <v>21.943540051679587</v>
      </c>
      <c r="I16" s="12">
        <f t="shared" si="8"/>
        <v>24.058139534883722</v>
      </c>
      <c r="J16" s="12">
        <f t="shared" si="8"/>
        <v>26.394444444444446</v>
      </c>
      <c r="K16" s="12">
        <f t="shared" si="8"/>
        <v>28.67390180878553</v>
      </c>
      <c r="L16" s="12">
        <f t="shared" si="8"/>
        <v>30.967700258397933</v>
      </c>
      <c r="M16" s="15">
        <f t="shared" si="8"/>
        <v>33.009948320413436</v>
      </c>
      <c r="N16" s="15">
        <f t="shared" si="8"/>
        <v>35.383074935400515</v>
      </c>
      <c r="O16" s="15">
        <f t="shared" si="8"/>
        <v>39.497416020671835</v>
      </c>
      <c r="P16" s="13">
        <f t="shared" si="8"/>
        <v>43.500129198966405</v>
      </c>
      <c r="Q16" s="13">
        <f t="shared" si="8"/>
        <v>47.389549391508119</v>
      </c>
      <c r="R16" s="13">
        <f t="shared" si="8"/>
        <v>51.937984496124031</v>
      </c>
      <c r="S16" s="13">
        <f t="shared" si="8"/>
        <v>56.48107434469776</v>
      </c>
      <c r="T16" s="13">
        <f t="shared" si="8"/>
        <v>61.429392755355387</v>
      </c>
      <c r="U16" s="13">
        <f t="shared" si="8"/>
        <v>66.869701066716075</v>
      </c>
      <c r="V16" s="13">
        <f t="shared" si="8"/>
        <v>72.980840192135162</v>
      </c>
    </row>
    <row r="17" spans="1:22" x14ac:dyDescent="0.15">
      <c r="A17" s="12" t="s">
        <v>151</v>
      </c>
      <c r="B17" s="12"/>
      <c r="C17" s="12"/>
      <c r="D17" s="12">
        <f t="shared" ref="D17:V17" si="9">D6*15/96750</f>
        <v>0</v>
      </c>
      <c r="E17" s="12">
        <f t="shared" si="9"/>
        <v>0</v>
      </c>
      <c r="F17" s="12">
        <f t="shared" si="9"/>
        <v>21.423255813953489</v>
      </c>
      <c r="G17" s="12">
        <f t="shared" si="9"/>
        <v>23.729612403100774</v>
      </c>
      <c r="H17" s="12">
        <f t="shared" si="9"/>
        <v>26.332248062015505</v>
      </c>
      <c r="I17" s="12">
        <f t="shared" si="9"/>
        <v>28.869767441860464</v>
      </c>
      <c r="J17" s="12">
        <f t="shared" si="9"/>
        <v>31.673333333333332</v>
      </c>
      <c r="K17" s="12">
        <f t="shared" si="9"/>
        <v>34.408682170542633</v>
      </c>
      <c r="L17" s="12">
        <f t="shared" si="9"/>
        <v>37.161240310077517</v>
      </c>
      <c r="M17" s="15">
        <f t="shared" si="9"/>
        <v>39.611937984496123</v>
      </c>
      <c r="N17" s="15">
        <f t="shared" si="9"/>
        <v>42.459689922480621</v>
      </c>
      <c r="O17" s="14">
        <f t="shared" si="9"/>
        <v>47.396899224806205</v>
      </c>
      <c r="P17" s="13">
        <f t="shared" si="9"/>
        <v>52.200155038759689</v>
      </c>
      <c r="Q17" s="13">
        <f t="shared" si="9"/>
        <v>56.867459269809743</v>
      </c>
      <c r="R17" s="13">
        <f t="shared" si="9"/>
        <v>62.325581395348834</v>
      </c>
      <c r="S17" s="13">
        <f t="shared" si="9"/>
        <v>67.777289213637303</v>
      </c>
      <c r="T17" s="13">
        <f t="shared" si="9"/>
        <v>73.715271306426473</v>
      </c>
      <c r="U17" s="13">
        <f t="shared" si="9"/>
        <v>80.243641280059279</v>
      </c>
      <c r="V17" s="13">
        <f t="shared" si="9"/>
        <v>87.577008230562186</v>
      </c>
    </row>
    <row r="18" spans="1:22" x14ac:dyDescent="0.15">
      <c r="A18" s="12" t="s">
        <v>152</v>
      </c>
      <c r="B18" s="12"/>
      <c r="C18" s="12"/>
      <c r="D18" s="12"/>
      <c r="E18" s="12"/>
      <c r="F18" s="12">
        <f t="shared" ref="F18:V18" si="10">F6*17.5/96750</f>
        <v>24.993798449612402</v>
      </c>
      <c r="G18" s="12">
        <f t="shared" si="10"/>
        <v>27.684547803617573</v>
      </c>
      <c r="H18" s="12">
        <f t="shared" si="10"/>
        <v>30.72095607235142</v>
      </c>
      <c r="I18" s="12">
        <f t="shared" si="10"/>
        <v>33.681395348837206</v>
      </c>
      <c r="J18" s="15">
        <f t="shared" si="10"/>
        <v>36.952222222222225</v>
      </c>
      <c r="K18" s="12">
        <f t="shared" si="10"/>
        <v>40.143462532299743</v>
      </c>
      <c r="L18" s="12">
        <f t="shared" si="10"/>
        <v>43.354780361757108</v>
      </c>
      <c r="M18" s="15">
        <f t="shared" si="10"/>
        <v>46.21392764857881</v>
      </c>
      <c r="N18" s="12">
        <f t="shared" si="10"/>
        <v>49.536304909560727</v>
      </c>
      <c r="O18" s="12">
        <f t="shared" si="10"/>
        <v>55.296382428940568</v>
      </c>
      <c r="P18" s="13">
        <f t="shared" si="10"/>
        <v>60.900180878552973</v>
      </c>
      <c r="Q18" s="13">
        <f t="shared" si="10"/>
        <v>66.345369148111374</v>
      </c>
      <c r="R18" s="13">
        <f t="shared" si="10"/>
        <v>72.713178294573638</v>
      </c>
      <c r="S18" s="13">
        <f t="shared" si="10"/>
        <v>79.073504082576861</v>
      </c>
      <c r="T18" s="13">
        <f t="shared" si="10"/>
        <v>86.001149857497552</v>
      </c>
      <c r="U18" s="13">
        <f t="shared" si="10"/>
        <v>93.617581493402497</v>
      </c>
      <c r="V18" s="13">
        <f t="shared" si="10"/>
        <v>102.17317626898922</v>
      </c>
    </row>
    <row r="19" spans="1:22" x14ac:dyDescent="0.15">
      <c r="A19" s="12" t="s">
        <v>153</v>
      </c>
      <c r="B19" s="12"/>
      <c r="C19" s="12"/>
      <c r="D19" s="12">
        <f t="shared" ref="D19:V19" si="11">D6*20/96750</f>
        <v>0</v>
      </c>
      <c r="E19" s="12">
        <f t="shared" si="11"/>
        <v>0</v>
      </c>
      <c r="F19" s="12">
        <f t="shared" si="11"/>
        <v>28.56434108527132</v>
      </c>
      <c r="G19" s="12">
        <f t="shared" si="11"/>
        <v>31.639483204134368</v>
      </c>
      <c r="H19" s="12">
        <f t="shared" si="11"/>
        <v>35.109664082687338</v>
      </c>
      <c r="I19" s="12">
        <f t="shared" si="11"/>
        <v>38.493023255813952</v>
      </c>
      <c r="J19" s="15">
        <f t="shared" si="11"/>
        <v>42.231111111111112</v>
      </c>
      <c r="K19" s="12">
        <f t="shared" si="11"/>
        <v>45.878242894056847</v>
      </c>
      <c r="L19" s="15">
        <f t="shared" si="11"/>
        <v>49.548320413436691</v>
      </c>
      <c r="M19" s="15">
        <f t="shared" si="11"/>
        <v>52.815917312661497</v>
      </c>
      <c r="N19" s="12">
        <f t="shared" si="11"/>
        <v>56.612919896640825</v>
      </c>
      <c r="O19" s="14">
        <f t="shared" si="11"/>
        <v>63.195865633074938</v>
      </c>
      <c r="P19" s="13">
        <f t="shared" si="11"/>
        <v>69.600206718346257</v>
      </c>
      <c r="Q19" s="13">
        <f t="shared" si="11"/>
        <v>75.82327902641299</v>
      </c>
      <c r="R19" s="13">
        <f t="shared" si="11"/>
        <v>83.100775193798455</v>
      </c>
      <c r="S19" s="13">
        <f t="shared" si="11"/>
        <v>90.369718951516418</v>
      </c>
      <c r="T19" s="13">
        <f t="shared" si="11"/>
        <v>98.287028408568631</v>
      </c>
      <c r="U19" s="13">
        <f t="shared" si="11"/>
        <v>106.9915217067457</v>
      </c>
      <c r="V19" s="13">
        <f t="shared" si="11"/>
        <v>116.76934430741625</v>
      </c>
    </row>
    <row r="20" spans="1:22" x14ac:dyDescent="0.15">
      <c r="A20" s="12" t="s">
        <v>154</v>
      </c>
      <c r="B20" s="12"/>
      <c r="C20" s="12"/>
      <c r="D20" s="12"/>
      <c r="E20" s="12"/>
      <c r="F20" s="12">
        <f t="shared" ref="F20:V20" si="12">F6*25/96750</f>
        <v>35.70542635658915</v>
      </c>
      <c r="G20" s="12">
        <f t="shared" si="12"/>
        <v>39.549354005167956</v>
      </c>
      <c r="H20" s="12">
        <f t="shared" si="12"/>
        <v>43.887080103359175</v>
      </c>
      <c r="I20" s="12">
        <f t="shared" si="12"/>
        <v>48.116279069767444</v>
      </c>
      <c r="J20" s="15">
        <f t="shared" si="12"/>
        <v>52.788888888888891</v>
      </c>
      <c r="K20" s="15">
        <f t="shared" si="12"/>
        <v>57.34780361757106</v>
      </c>
      <c r="L20" s="15">
        <f t="shared" si="12"/>
        <v>61.935400516795866</v>
      </c>
      <c r="M20" s="15">
        <f t="shared" si="12"/>
        <v>66.019896640826872</v>
      </c>
      <c r="N20" s="12">
        <f t="shared" si="12"/>
        <v>70.76614987080103</v>
      </c>
      <c r="O20" s="12">
        <f t="shared" si="12"/>
        <v>78.99483204134367</v>
      </c>
      <c r="P20" s="13">
        <f t="shared" si="12"/>
        <v>87.000258397932811</v>
      </c>
      <c r="Q20" s="13">
        <f t="shared" si="12"/>
        <v>94.779098783016238</v>
      </c>
      <c r="R20" s="13">
        <f t="shared" si="12"/>
        <v>103.87596899224806</v>
      </c>
      <c r="S20" s="13">
        <f t="shared" si="12"/>
        <v>112.96214868939552</v>
      </c>
      <c r="T20" s="13">
        <f t="shared" si="12"/>
        <v>122.85878551071077</v>
      </c>
      <c r="U20" s="13">
        <f t="shared" si="12"/>
        <v>133.73940213343215</v>
      </c>
      <c r="V20" s="13">
        <f t="shared" si="12"/>
        <v>145.96168038427032</v>
      </c>
    </row>
    <row r="21" spans="1:22" x14ac:dyDescent="0.15">
      <c r="A21" s="12" t="s">
        <v>155</v>
      </c>
      <c r="B21" s="12"/>
      <c r="C21" s="12"/>
      <c r="D21" s="12"/>
      <c r="E21" s="12"/>
      <c r="F21" s="12">
        <f t="shared" ref="F21:V21" si="13">F6*30/96750</f>
        <v>42.846511627906978</v>
      </c>
      <c r="G21" s="12">
        <f t="shared" si="13"/>
        <v>47.459224806201547</v>
      </c>
      <c r="H21" s="15">
        <f t="shared" si="13"/>
        <v>52.664496124031011</v>
      </c>
      <c r="I21" s="15">
        <f t="shared" si="13"/>
        <v>57.739534883720928</v>
      </c>
      <c r="J21" s="15">
        <f t="shared" si="13"/>
        <v>63.346666666666664</v>
      </c>
      <c r="K21" s="15">
        <f t="shared" si="13"/>
        <v>68.817364341085266</v>
      </c>
      <c r="L21" s="15">
        <f t="shared" si="13"/>
        <v>74.322480620155034</v>
      </c>
      <c r="M21" s="12">
        <f t="shared" si="13"/>
        <v>79.223875968992246</v>
      </c>
      <c r="N21" s="12">
        <f t="shared" si="13"/>
        <v>84.919379844961242</v>
      </c>
      <c r="O21" s="12">
        <f t="shared" si="13"/>
        <v>94.79379844961241</v>
      </c>
      <c r="P21" s="13">
        <f t="shared" si="13"/>
        <v>104.40031007751938</v>
      </c>
      <c r="Q21" s="13">
        <f t="shared" si="13"/>
        <v>113.73491853961949</v>
      </c>
      <c r="R21" s="13">
        <f t="shared" si="13"/>
        <v>124.65116279069767</v>
      </c>
      <c r="S21" s="13">
        <f t="shared" si="13"/>
        <v>135.55457842727461</v>
      </c>
      <c r="T21" s="13">
        <f t="shared" si="13"/>
        <v>147.43054261285295</v>
      </c>
      <c r="U21" s="13">
        <f t="shared" si="13"/>
        <v>160.48728256011856</v>
      </c>
      <c r="V21" s="13">
        <f t="shared" si="13"/>
        <v>175.15401646112437</v>
      </c>
    </row>
    <row r="22" spans="1:22" x14ac:dyDescent="0.15">
      <c r="A22" s="12" t="s">
        <v>156</v>
      </c>
      <c r="B22" s="12"/>
      <c r="C22" s="12"/>
      <c r="D22" s="12"/>
      <c r="E22" s="12"/>
      <c r="F22" s="12">
        <f t="shared" ref="F22:V22" si="14">F6*40/96750</f>
        <v>57.128682170542639</v>
      </c>
      <c r="G22" s="15">
        <f t="shared" si="14"/>
        <v>63.278966408268737</v>
      </c>
      <c r="H22" s="15">
        <f t="shared" si="14"/>
        <v>70.219328165374677</v>
      </c>
      <c r="I22" s="15">
        <f t="shared" si="14"/>
        <v>76.986046511627904</v>
      </c>
      <c r="J22" s="15">
        <f t="shared" si="14"/>
        <v>84.462222222222223</v>
      </c>
      <c r="K22" s="12">
        <f t="shared" si="14"/>
        <v>91.756485788113693</v>
      </c>
      <c r="L22" s="15">
        <f t="shared" si="14"/>
        <v>99.096640826873383</v>
      </c>
      <c r="M22" s="12">
        <f t="shared" si="14"/>
        <v>105.63183462532299</v>
      </c>
      <c r="N22" s="12">
        <f t="shared" si="14"/>
        <v>113.22583979328165</v>
      </c>
      <c r="O22" s="12">
        <f t="shared" si="14"/>
        <v>126.39173126614988</v>
      </c>
      <c r="P22" s="13">
        <f t="shared" si="14"/>
        <v>139.20041343669251</v>
      </c>
      <c r="Q22" s="13">
        <f t="shared" si="14"/>
        <v>151.64655805282598</v>
      </c>
      <c r="R22" s="13">
        <f t="shared" si="14"/>
        <v>166.20155038759691</v>
      </c>
      <c r="S22" s="13">
        <f t="shared" si="14"/>
        <v>180.73943790303284</v>
      </c>
      <c r="T22" s="13">
        <f t="shared" si="14"/>
        <v>196.57405681713726</v>
      </c>
      <c r="U22" s="13">
        <f t="shared" si="14"/>
        <v>213.9830434134914</v>
      </c>
      <c r="V22" s="13">
        <f t="shared" si="14"/>
        <v>233.53868861483249</v>
      </c>
    </row>
    <row r="23" spans="1:22" x14ac:dyDescent="0.15">
      <c r="A23" s="12" t="s">
        <v>157</v>
      </c>
      <c r="B23" s="12"/>
      <c r="C23" s="12"/>
      <c r="D23" s="12"/>
      <c r="E23" s="12"/>
      <c r="F23" s="12">
        <f t="shared" ref="F23:V23" si="15">F6*50/96750</f>
        <v>71.410852713178301</v>
      </c>
      <c r="G23" s="15">
        <f t="shared" si="15"/>
        <v>79.098708010335912</v>
      </c>
      <c r="H23" s="15">
        <f t="shared" si="15"/>
        <v>87.774160206718349</v>
      </c>
      <c r="I23" s="15">
        <f t="shared" si="15"/>
        <v>96.232558139534888</v>
      </c>
      <c r="J23" s="12">
        <f t="shared" si="15"/>
        <v>105.57777777777778</v>
      </c>
      <c r="K23" s="12">
        <f t="shared" si="15"/>
        <v>114.69560723514212</v>
      </c>
      <c r="L23" s="12">
        <f t="shared" si="15"/>
        <v>123.87080103359173</v>
      </c>
      <c r="M23" s="12">
        <f t="shared" si="15"/>
        <v>132.03979328165374</v>
      </c>
      <c r="N23" s="12">
        <f t="shared" si="15"/>
        <v>141.53229974160206</v>
      </c>
      <c r="O23" s="12">
        <f t="shared" si="15"/>
        <v>157.98966408268734</v>
      </c>
      <c r="P23" s="13">
        <f t="shared" si="15"/>
        <v>174.00051679586562</v>
      </c>
      <c r="Q23" s="13">
        <f t="shared" si="15"/>
        <v>189.55819756603248</v>
      </c>
      <c r="R23" s="13">
        <f t="shared" si="15"/>
        <v>207.75193798449612</v>
      </c>
      <c r="S23" s="13">
        <f t="shared" si="15"/>
        <v>225.92429737879104</v>
      </c>
      <c r="T23" s="13">
        <f t="shared" si="15"/>
        <v>245.71757102142155</v>
      </c>
      <c r="U23" s="13">
        <f t="shared" si="15"/>
        <v>267.4788042668643</v>
      </c>
      <c r="V23" s="13">
        <f t="shared" si="15"/>
        <v>291.92336076854065</v>
      </c>
    </row>
    <row r="24" spans="1:22" x14ac:dyDescent="0.15">
      <c r="A24" s="12" t="s">
        <v>158</v>
      </c>
      <c r="B24" s="12"/>
      <c r="C24" s="12"/>
      <c r="D24" s="12"/>
      <c r="E24" s="12"/>
      <c r="F24" s="12">
        <f t="shared" ref="F24:V24" si="16">F6*60/96750</f>
        <v>85.693023255813955</v>
      </c>
      <c r="G24" s="15">
        <f t="shared" si="16"/>
        <v>94.918449612403094</v>
      </c>
      <c r="H24" s="15">
        <f t="shared" si="16"/>
        <v>105.32899224806202</v>
      </c>
      <c r="I24" s="12">
        <f t="shared" si="16"/>
        <v>115.47906976744186</v>
      </c>
      <c r="J24" s="12">
        <f t="shared" si="16"/>
        <v>126.69333333333333</v>
      </c>
      <c r="K24" s="12">
        <f t="shared" si="16"/>
        <v>137.63472868217053</v>
      </c>
      <c r="L24" s="12">
        <f t="shared" si="16"/>
        <v>148.64496124031007</v>
      </c>
      <c r="M24" s="12">
        <f t="shared" si="16"/>
        <v>158.44775193798449</v>
      </c>
      <c r="N24" s="12">
        <f t="shared" si="16"/>
        <v>169.83875968992248</v>
      </c>
      <c r="O24" s="12">
        <f t="shared" si="16"/>
        <v>189.58759689922482</v>
      </c>
      <c r="P24" s="13">
        <f t="shared" si="16"/>
        <v>208.80062015503876</v>
      </c>
      <c r="Q24" s="13">
        <f t="shared" si="16"/>
        <v>227.46983707923897</v>
      </c>
      <c r="R24" s="13">
        <f t="shared" si="16"/>
        <v>249.30232558139534</v>
      </c>
      <c r="S24" s="13">
        <f t="shared" si="16"/>
        <v>271.10915685454921</v>
      </c>
      <c r="T24" s="13">
        <f t="shared" si="16"/>
        <v>294.86108522570589</v>
      </c>
      <c r="U24" s="13">
        <f t="shared" si="16"/>
        <v>320.97456512023712</v>
      </c>
      <c r="V24" s="13">
        <f t="shared" si="16"/>
        <v>350.30803292224874</v>
      </c>
    </row>
    <row r="25" spans="1:22" x14ac:dyDescent="0.15">
      <c r="A25" s="12" t="s">
        <v>159</v>
      </c>
      <c r="B25" s="12"/>
      <c r="C25" s="12"/>
      <c r="D25" s="12"/>
      <c r="E25" s="12"/>
      <c r="F25" s="12">
        <f t="shared" ref="F25:V25" si="17">F6*70/96750</f>
        <v>99.97519379844961</v>
      </c>
      <c r="G25" s="15">
        <f t="shared" si="17"/>
        <v>110.73819121447029</v>
      </c>
      <c r="H25" s="12">
        <f t="shared" si="17"/>
        <v>122.88382428940568</v>
      </c>
      <c r="I25" s="12">
        <f t="shared" si="17"/>
        <v>134.72558139534883</v>
      </c>
      <c r="J25" s="12">
        <f t="shared" si="17"/>
        <v>147.8088888888889</v>
      </c>
      <c r="K25" s="12">
        <f t="shared" si="17"/>
        <v>160.57385012919897</v>
      </c>
      <c r="L25" s="12">
        <f t="shared" si="17"/>
        <v>173.41912144702843</v>
      </c>
      <c r="M25" s="12">
        <f t="shared" si="17"/>
        <v>184.85571059431524</v>
      </c>
      <c r="N25" s="12">
        <f t="shared" si="17"/>
        <v>198.14521963824291</v>
      </c>
      <c r="O25" s="12">
        <f t="shared" si="17"/>
        <v>221.18552971576227</v>
      </c>
      <c r="P25" s="13">
        <f t="shared" si="17"/>
        <v>243.60072351421189</v>
      </c>
      <c r="Q25" s="13">
        <f t="shared" si="17"/>
        <v>265.38147659244549</v>
      </c>
      <c r="R25" s="13">
        <f t="shared" si="17"/>
        <v>290.85271317829455</v>
      </c>
      <c r="S25" s="13">
        <f t="shared" si="17"/>
        <v>316.29401633030744</v>
      </c>
      <c r="T25" s="13">
        <f t="shared" si="17"/>
        <v>344.00459942999021</v>
      </c>
      <c r="U25" s="13">
        <f t="shared" si="17"/>
        <v>374.47032597360999</v>
      </c>
      <c r="V25" s="13">
        <f t="shared" si="17"/>
        <v>408.69270507595689</v>
      </c>
    </row>
    <row r="26" spans="1:22" x14ac:dyDescent="0.15">
      <c r="A26" s="12" t="s">
        <v>160</v>
      </c>
      <c r="B26" s="12"/>
      <c r="C26" s="12"/>
      <c r="D26" s="12"/>
      <c r="E26" s="12"/>
      <c r="F26" s="12">
        <f t="shared" ref="F26:V26" si="18">F6*80/96750</f>
        <v>114.25736434108528</v>
      </c>
      <c r="G26" s="12">
        <f t="shared" si="18"/>
        <v>126.55793281653747</v>
      </c>
      <c r="H26" s="12">
        <f t="shared" si="18"/>
        <v>140.43865633074935</v>
      </c>
      <c r="I26" s="12">
        <f t="shared" si="18"/>
        <v>153.97209302325581</v>
      </c>
      <c r="J26" s="12">
        <f t="shared" si="18"/>
        <v>168.92444444444445</v>
      </c>
      <c r="K26" s="12">
        <f t="shared" si="18"/>
        <v>183.51297157622739</v>
      </c>
      <c r="L26" s="12">
        <f t="shared" si="18"/>
        <v>198.19328165374677</v>
      </c>
      <c r="M26" s="12">
        <f t="shared" si="18"/>
        <v>211.26366925064599</v>
      </c>
      <c r="N26" s="12">
        <f t="shared" si="18"/>
        <v>226.4516795865633</v>
      </c>
      <c r="O26" s="12">
        <f t="shared" si="18"/>
        <v>252.78346253229975</v>
      </c>
      <c r="P26" s="13">
        <f t="shared" si="18"/>
        <v>278.40082687338503</v>
      </c>
      <c r="Q26" s="13">
        <f t="shared" si="18"/>
        <v>303.29311610565196</v>
      </c>
      <c r="R26" s="13">
        <f t="shared" si="18"/>
        <v>332.40310077519382</v>
      </c>
      <c r="S26" s="13">
        <f t="shared" si="18"/>
        <v>361.47887580606567</v>
      </c>
      <c r="T26" s="13">
        <f t="shared" si="18"/>
        <v>393.14811363427452</v>
      </c>
      <c r="U26" s="13">
        <f t="shared" si="18"/>
        <v>427.9660868269828</v>
      </c>
      <c r="V26" s="13">
        <f t="shared" si="18"/>
        <v>467.07737722966499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106E2-8288-6946-A55B-AB73FB561C12}">
  <dimension ref="A1:V26"/>
  <sheetViews>
    <sheetView topLeftCell="E1" zoomScale="160" workbookViewId="0">
      <selection activeCell="P12" sqref="P12"/>
    </sheetView>
  </sheetViews>
  <sheetFormatPr baseColWidth="10" defaultRowHeight="13" x14ac:dyDescent="0.15"/>
  <cols>
    <col min="1" max="1" width="30.6640625" style="11" bestFit="1" customWidth="1"/>
    <col min="2" max="2" width="11" style="11" bestFit="1" customWidth="1"/>
    <col min="3" max="3" width="11.5" style="11" bestFit="1" customWidth="1"/>
    <col min="4" max="4" width="10.33203125" style="11" bestFit="1" customWidth="1"/>
    <col min="5" max="5" width="10.83203125" style="11"/>
    <col min="6" max="22" width="12.1640625" style="11" bestFit="1" customWidth="1"/>
    <col min="23" max="16384" width="10.83203125" style="11"/>
  </cols>
  <sheetData>
    <row r="1" spans="1:22" x14ac:dyDescent="0.15">
      <c r="A1" s="11" t="s">
        <v>163</v>
      </c>
      <c r="B1" s="16"/>
      <c r="C1" s="16"/>
      <c r="D1" s="16"/>
      <c r="R1" s="24"/>
    </row>
    <row r="2" spans="1:22" x14ac:dyDescent="0.15">
      <c r="A2" s="13" t="s">
        <v>105</v>
      </c>
      <c r="B2" s="13" t="s">
        <v>106</v>
      </c>
      <c r="C2" s="13" t="s">
        <v>106</v>
      </c>
      <c r="D2" s="13" t="s">
        <v>106</v>
      </c>
      <c r="E2" s="13" t="s">
        <v>106</v>
      </c>
      <c r="F2" s="13" t="s">
        <v>106</v>
      </c>
      <c r="G2" s="25" t="s">
        <v>106</v>
      </c>
      <c r="H2" s="13" t="s">
        <v>106</v>
      </c>
      <c r="I2" s="13" t="s">
        <v>106</v>
      </c>
      <c r="J2" s="13" t="s">
        <v>106</v>
      </c>
      <c r="K2" s="13" t="s">
        <v>106</v>
      </c>
      <c r="L2" s="13" t="s">
        <v>106</v>
      </c>
      <c r="M2" s="13" t="s">
        <v>106</v>
      </c>
      <c r="N2" s="13" t="s">
        <v>106</v>
      </c>
      <c r="O2" s="13" t="s">
        <v>106</v>
      </c>
      <c r="P2" s="25" t="s">
        <v>167</v>
      </c>
      <c r="Q2" s="13" t="s">
        <v>108</v>
      </c>
      <c r="R2" s="13" t="s">
        <v>108</v>
      </c>
      <c r="S2" s="13" t="s">
        <v>108</v>
      </c>
      <c r="T2" s="13" t="s">
        <v>108</v>
      </c>
      <c r="U2" s="13" t="s">
        <v>108</v>
      </c>
      <c r="V2" s="13" t="s">
        <v>108</v>
      </c>
    </row>
    <row r="3" spans="1:22" x14ac:dyDescent="0.15">
      <c r="A3" s="13" t="s">
        <v>109</v>
      </c>
      <c r="B3" s="13" t="s">
        <v>110</v>
      </c>
      <c r="C3" s="13" t="s">
        <v>111</v>
      </c>
      <c r="D3" s="13" t="s">
        <v>112</v>
      </c>
      <c r="E3" s="13" t="s">
        <v>113</v>
      </c>
      <c r="F3" s="13" t="s">
        <v>114</v>
      </c>
      <c r="G3" s="13" t="s">
        <v>115</v>
      </c>
      <c r="H3" s="13" t="s">
        <v>116</v>
      </c>
      <c r="I3" s="13" t="s">
        <v>117</v>
      </c>
      <c r="J3" s="13" t="s">
        <v>118</v>
      </c>
      <c r="K3" s="13" t="s">
        <v>119</v>
      </c>
      <c r="L3" s="13" t="s">
        <v>120</v>
      </c>
      <c r="M3" s="13" t="s">
        <v>121</v>
      </c>
      <c r="N3" s="13" t="s">
        <v>122</v>
      </c>
      <c r="O3" s="13" t="s">
        <v>123</v>
      </c>
      <c r="P3" s="13" t="s">
        <v>124</v>
      </c>
      <c r="Q3" s="13" t="s">
        <v>125</v>
      </c>
      <c r="R3" s="13" t="s">
        <v>126</v>
      </c>
      <c r="S3" s="13" t="s">
        <v>127</v>
      </c>
      <c r="T3" s="13" t="s">
        <v>128</v>
      </c>
      <c r="U3" s="13" t="s">
        <v>129</v>
      </c>
      <c r="V3" s="13" t="s">
        <v>130</v>
      </c>
    </row>
    <row r="4" spans="1:22" x14ac:dyDescent="0.15">
      <c r="A4" s="13" t="s">
        <v>131</v>
      </c>
      <c r="B4" s="18">
        <v>43496</v>
      </c>
      <c r="C4" s="19">
        <v>43585</v>
      </c>
      <c r="D4" s="18">
        <v>43677</v>
      </c>
      <c r="E4" s="18">
        <v>43769</v>
      </c>
      <c r="F4" s="18">
        <v>43861</v>
      </c>
      <c r="G4" s="19">
        <v>43951</v>
      </c>
      <c r="H4" s="18">
        <v>44043</v>
      </c>
      <c r="I4" s="18">
        <v>44135</v>
      </c>
      <c r="J4" s="18">
        <v>44227</v>
      </c>
      <c r="K4" s="19">
        <v>44316</v>
      </c>
      <c r="L4" s="18">
        <v>44408</v>
      </c>
      <c r="M4" s="18">
        <v>44500</v>
      </c>
      <c r="N4" s="18">
        <v>44592</v>
      </c>
      <c r="O4" s="19">
        <v>44681</v>
      </c>
      <c r="P4" s="18">
        <v>44773</v>
      </c>
      <c r="Q4" s="18">
        <v>44865</v>
      </c>
      <c r="R4" s="18">
        <v>44957</v>
      </c>
      <c r="S4" s="19">
        <v>45046</v>
      </c>
      <c r="T4" s="18">
        <v>45138</v>
      </c>
      <c r="U4" s="18">
        <v>45230</v>
      </c>
      <c r="V4" s="18">
        <v>45322</v>
      </c>
    </row>
    <row r="5" spans="1:22" x14ac:dyDescent="0.15">
      <c r="A5" s="13" t="s">
        <v>132</v>
      </c>
      <c r="B5" s="20"/>
      <c r="C5" s="20">
        <v>29836</v>
      </c>
      <c r="D5" s="20">
        <v>31978</v>
      </c>
      <c r="E5" s="20">
        <v>37862</v>
      </c>
      <c r="F5" s="20">
        <v>38504</v>
      </c>
      <c r="G5" s="20">
        <v>44712</v>
      </c>
      <c r="H5" s="20">
        <v>48765</v>
      </c>
      <c r="I5" s="20">
        <v>54229</v>
      </c>
      <c r="J5" s="20">
        <v>56587</v>
      </c>
      <c r="K5" s="20">
        <v>62355</v>
      </c>
      <c r="L5" s="20">
        <v>66519</v>
      </c>
      <c r="M5" s="20">
        <v>70036</v>
      </c>
      <c r="N5" s="13">
        <v>74955</v>
      </c>
      <c r="O5" s="13">
        <v>94200</v>
      </c>
      <c r="P5" s="27">
        <v>99627</v>
      </c>
      <c r="Q5" s="23">
        <v>103500</v>
      </c>
      <c r="R5" s="20">
        <f t="shared" ref="R5:V5" si="0">R6-SUM(O5:Q5)</f>
        <v>104923</v>
      </c>
      <c r="S5" s="20">
        <f t="shared" si="0"/>
        <v>129828.14387380733</v>
      </c>
      <c r="T5" s="20">
        <f t="shared" si="0"/>
        <v>138531.81718854338</v>
      </c>
      <c r="U5" s="20">
        <f t="shared" si="0"/>
        <v>146389.04011186189</v>
      </c>
      <c r="V5" s="20">
        <f t="shared" si="0"/>
        <v>153229.62158686452</v>
      </c>
    </row>
    <row r="6" spans="1:22" x14ac:dyDescent="0.15">
      <c r="A6" s="13" t="s">
        <v>133</v>
      </c>
      <c r="B6" s="13"/>
      <c r="C6" s="13"/>
      <c r="D6" s="13"/>
      <c r="E6" s="13"/>
      <c r="F6" s="20">
        <f t="shared" ref="F6:P6" si="1">C5+D5+E5+F5</f>
        <v>138180</v>
      </c>
      <c r="G6" s="20">
        <f t="shared" si="1"/>
        <v>153056</v>
      </c>
      <c r="H6" s="20">
        <f t="shared" si="1"/>
        <v>169843</v>
      </c>
      <c r="I6" s="20">
        <f t="shared" si="1"/>
        <v>186210</v>
      </c>
      <c r="J6" s="20">
        <f t="shared" si="1"/>
        <v>204293</v>
      </c>
      <c r="K6" s="20">
        <f t="shared" si="1"/>
        <v>221936</v>
      </c>
      <c r="L6" s="20">
        <f t="shared" si="1"/>
        <v>239690</v>
      </c>
      <c r="M6" s="20">
        <f t="shared" si="1"/>
        <v>255497</v>
      </c>
      <c r="N6" s="20">
        <f t="shared" si="1"/>
        <v>273865</v>
      </c>
      <c r="O6" s="20">
        <f t="shared" si="1"/>
        <v>305710</v>
      </c>
      <c r="P6" s="28">
        <f t="shared" si="1"/>
        <v>338818</v>
      </c>
      <c r="Q6" s="13">
        <f>P6*(1+Q8)</f>
        <v>369406.95988175558</v>
      </c>
      <c r="R6" s="22">
        <v>402250</v>
      </c>
      <c r="S6" s="13">
        <f t="shared" ref="S6:V6" si="2">R6*(1+S8)</f>
        <v>437878.14387380733</v>
      </c>
      <c r="T6" s="13">
        <f t="shared" si="2"/>
        <v>476782.96106235072</v>
      </c>
      <c r="U6" s="13">
        <f t="shared" si="2"/>
        <v>519672.00117421261</v>
      </c>
      <c r="V6" s="13">
        <f t="shared" si="2"/>
        <v>567978.62276107713</v>
      </c>
    </row>
    <row r="7" spans="1:22" x14ac:dyDescent="0.15">
      <c r="A7" s="13" t="s">
        <v>161</v>
      </c>
      <c r="B7" s="21"/>
      <c r="C7" s="21"/>
      <c r="D7" s="21">
        <f>(D5-C5)/C5</f>
        <v>7.1792465477946099E-2</v>
      </c>
      <c r="E7" s="21">
        <f t="shared" ref="E7:V8" si="3">(E5-D5)/D5</f>
        <v>0.18400150103195947</v>
      </c>
      <c r="F7" s="21">
        <f t="shared" si="3"/>
        <v>1.6956315038825207E-2</v>
      </c>
      <c r="G7" s="21">
        <f t="shared" si="3"/>
        <v>0.16123000207770621</v>
      </c>
      <c r="H7" s="21">
        <f t="shared" si="3"/>
        <v>9.0646806226516372E-2</v>
      </c>
      <c r="I7" s="21">
        <f t="shared" si="3"/>
        <v>0.11204757510509587</v>
      </c>
      <c r="J7" s="21">
        <f t="shared" si="3"/>
        <v>4.3482269634328496E-2</v>
      </c>
      <c r="K7" s="21">
        <f t="shared" si="3"/>
        <v>0.10193153904607065</v>
      </c>
      <c r="L7" s="21">
        <f t="shared" si="3"/>
        <v>6.6778927110897279E-2</v>
      </c>
      <c r="M7" s="21">
        <f t="shared" si="3"/>
        <v>5.2872111727476363E-2</v>
      </c>
      <c r="N7" s="21">
        <f t="shared" si="3"/>
        <v>7.0235307556113999E-2</v>
      </c>
      <c r="O7" s="21">
        <f t="shared" si="3"/>
        <v>0.25675405243145888</v>
      </c>
      <c r="P7" s="21">
        <f t="shared" si="3"/>
        <v>5.7611464968152865E-2</v>
      </c>
      <c r="Q7" s="21">
        <f t="shared" si="3"/>
        <v>3.8875003764039871E-2</v>
      </c>
      <c r="R7" s="21">
        <f t="shared" si="3"/>
        <v>1.37487922705314E-2</v>
      </c>
      <c r="S7" s="21">
        <f t="shared" si="3"/>
        <v>0.23736591475469948</v>
      </c>
      <c r="T7" s="21">
        <f t="shared" si="3"/>
        <v>6.7039958017084497E-2</v>
      </c>
      <c r="U7" s="21">
        <f t="shared" si="3"/>
        <v>5.6717821817241713E-2</v>
      </c>
      <c r="V7" s="21">
        <f t="shared" si="3"/>
        <v>4.6728781538395658E-2</v>
      </c>
    </row>
    <row r="8" spans="1:22" x14ac:dyDescent="0.15">
      <c r="A8" s="13" t="s">
        <v>162</v>
      </c>
      <c r="B8" s="21"/>
      <c r="C8" s="21"/>
      <c r="D8" s="21"/>
      <c r="E8" s="21"/>
      <c r="F8" s="21"/>
      <c r="G8" s="21">
        <f>(G6-F6)/F6</f>
        <v>0.10765667969315386</v>
      </c>
      <c r="H8" s="21">
        <f t="shared" si="3"/>
        <v>0.10967881037006064</v>
      </c>
      <c r="I8" s="21">
        <f t="shared" si="3"/>
        <v>9.6365466931224719E-2</v>
      </c>
      <c r="J8" s="21">
        <f t="shared" si="3"/>
        <v>9.711078889425917E-2</v>
      </c>
      <c r="K8" s="21">
        <f t="shared" si="3"/>
        <v>8.6361255647525864E-2</v>
      </c>
      <c r="L8" s="21">
        <f t="shared" si="3"/>
        <v>7.9996034892942103E-2</v>
      </c>
      <c r="M8" s="21">
        <f t="shared" si="3"/>
        <v>6.5947682423129872E-2</v>
      </c>
      <c r="N8" s="21">
        <f t="shared" si="3"/>
        <v>7.1891255083229938E-2</v>
      </c>
      <c r="O8" s="21">
        <f t="shared" si="3"/>
        <v>0.11627991893816296</v>
      </c>
      <c r="P8" s="21">
        <f t="shared" si="3"/>
        <v>0.10829871446795983</v>
      </c>
      <c r="Q8" s="21">
        <f>(AVERAGE(I8:P8))</f>
        <v>9.0281389659804298E-2</v>
      </c>
      <c r="R8" s="21">
        <f t="shared" ref="R8:V8" si="4">(AVERAGE(J8:Q8))</f>
        <v>8.952088000087674E-2</v>
      </c>
      <c r="S8" s="21">
        <f t="shared" si="4"/>
        <v>8.8572141389203954E-2</v>
      </c>
      <c r="T8" s="21">
        <f t="shared" si="4"/>
        <v>8.884850210691371E-2</v>
      </c>
      <c r="U8" s="21">
        <f t="shared" si="4"/>
        <v>8.9955060508660173E-2</v>
      </c>
      <c r="V8" s="21">
        <f t="shared" si="4"/>
        <v>9.2955982769351464E-2</v>
      </c>
    </row>
    <row r="9" spans="1:22" x14ac:dyDescent="0.15">
      <c r="B9" s="17"/>
      <c r="C9" s="17"/>
      <c r="D9" s="17"/>
      <c r="E9" s="17"/>
      <c r="F9" s="17"/>
      <c r="G9" s="11" t="s">
        <v>104</v>
      </c>
      <c r="H9" s="17"/>
      <c r="I9" s="17"/>
      <c r="J9" s="17"/>
      <c r="K9" s="17"/>
      <c r="L9" s="17"/>
      <c r="M9" s="17"/>
      <c r="N9" s="17"/>
      <c r="Q9" s="17"/>
      <c r="R9" s="17"/>
      <c r="S9" s="17"/>
      <c r="T9" s="17"/>
      <c r="U9" s="17"/>
      <c r="V9" s="17"/>
    </row>
    <row r="10" spans="1:22" x14ac:dyDescent="0.15">
      <c r="A10" s="11" t="s">
        <v>103</v>
      </c>
      <c r="F10" s="16"/>
      <c r="G10" s="16"/>
      <c r="H10" s="16"/>
      <c r="I10" s="16"/>
      <c r="J10" s="16"/>
      <c r="K10" s="16"/>
      <c r="L10" s="16"/>
      <c r="M10" s="16"/>
      <c r="N10" s="16"/>
      <c r="O10" s="16"/>
      <c r="P10" s="26" t="s">
        <v>165</v>
      </c>
    </row>
    <row r="11" spans="1:22" x14ac:dyDescent="0.15">
      <c r="A11" s="12" t="s">
        <v>166</v>
      </c>
      <c r="B11" s="12" t="s">
        <v>134</v>
      </c>
      <c r="C11" s="12" t="s">
        <v>135</v>
      </c>
      <c r="D11" s="12" t="s">
        <v>136</v>
      </c>
      <c r="E11" s="12" t="s">
        <v>137</v>
      </c>
      <c r="F11" s="12" t="s">
        <v>134</v>
      </c>
      <c r="G11" s="12" t="s">
        <v>135</v>
      </c>
      <c r="H11" s="12" t="s">
        <v>136</v>
      </c>
      <c r="I11" s="12" t="s">
        <v>137</v>
      </c>
      <c r="J11" s="12" t="s">
        <v>134</v>
      </c>
      <c r="K11" s="12" t="s">
        <v>135</v>
      </c>
      <c r="L11" s="12" t="s">
        <v>136</v>
      </c>
      <c r="M11" s="12" t="s">
        <v>137</v>
      </c>
      <c r="N11" s="12" t="s">
        <v>134</v>
      </c>
      <c r="O11" s="12" t="s">
        <v>135</v>
      </c>
      <c r="P11" s="13" t="s">
        <v>136</v>
      </c>
      <c r="Q11" s="13" t="s">
        <v>137</v>
      </c>
      <c r="R11" s="13" t="s">
        <v>134</v>
      </c>
      <c r="S11" s="13" t="s">
        <v>135</v>
      </c>
      <c r="T11" s="13" t="s">
        <v>136</v>
      </c>
      <c r="U11" s="13" t="s">
        <v>137</v>
      </c>
      <c r="V11" s="13" t="s">
        <v>134</v>
      </c>
    </row>
    <row r="12" spans="1:22" x14ac:dyDescent="0.15">
      <c r="A12" s="12" t="s">
        <v>138</v>
      </c>
      <c r="B12" s="12"/>
      <c r="C12" s="12"/>
      <c r="D12" s="12"/>
      <c r="E12" s="12"/>
      <c r="F12" s="12"/>
      <c r="G12" s="12" t="s">
        <v>139</v>
      </c>
      <c r="H12" s="12" t="s">
        <v>140</v>
      </c>
      <c r="I12" s="12" t="s">
        <v>141</v>
      </c>
      <c r="J12" s="12" t="s">
        <v>142</v>
      </c>
      <c r="K12" s="12" t="s">
        <v>143</v>
      </c>
      <c r="L12" s="12" t="s">
        <v>144</v>
      </c>
      <c r="M12" s="12" t="s">
        <v>145</v>
      </c>
      <c r="N12" s="12" t="s">
        <v>146</v>
      </c>
      <c r="O12" s="12" t="s">
        <v>168</v>
      </c>
      <c r="P12" s="13"/>
      <c r="Q12" s="13"/>
      <c r="R12" s="13"/>
      <c r="S12" s="13"/>
      <c r="T12" s="13"/>
      <c r="U12" s="13"/>
      <c r="V12" s="13"/>
    </row>
    <row r="13" spans="1:22" x14ac:dyDescent="0.15">
      <c r="A13" s="12" t="s">
        <v>147</v>
      </c>
      <c r="B13" s="12"/>
      <c r="C13" s="12"/>
      <c r="D13" s="12">
        <f t="shared" ref="D13:V13" si="5">D6*5/96750</f>
        <v>0</v>
      </c>
      <c r="E13" s="12">
        <f t="shared" si="5"/>
        <v>0</v>
      </c>
      <c r="F13" s="12">
        <f t="shared" si="5"/>
        <v>7.1410852713178299</v>
      </c>
      <c r="G13" s="12">
        <f t="shared" si="5"/>
        <v>7.9098708010335921</v>
      </c>
      <c r="H13" s="12">
        <f t="shared" si="5"/>
        <v>8.7774160206718346</v>
      </c>
      <c r="I13" s="12">
        <f t="shared" si="5"/>
        <v>9.6232558139534881</v>
      </c>
      <c r="J13" s="12">
        <f t="shared" si="5"/>
        <v>10.557777777777778</v>
      </c>
      <c r="K13" s="12">
        <f t="shared" si="5"/>
        <v>11.469560723514212</v>
      </c>
      <c r="L13" s="12">
        <f t="shared" si="5"/>
        <v>12.387080103359173</v>
      </c>
      <c r="M13" s="12">
        <f t="shared" si="5"/>
        <v>13.203979328165374</v>
      </c>
      <c r="N13" s="12">
        <f t="shared" si="5"/>
        <v>14.153229974160206</v>
      </c>
      <c r="O13" s="14">
        <f t="shared" si="5"/>
        <v>15.798966408268734</v>
      </c>
      <c r="P13" s="13">
        <f t="shared" si="5"/>
        <v>17.509974160206717</v>
      </c>
      <c r="Q13" s="13">
        <f t="shared" si="5"/>
        <v>19.090798960297445</v>
      </c>
      <c r="R13" s="13">
        <f t="shared" si="5"/>
        <v>20.788113695090438</v>
      </c>
      <c r="S13" s="13">
        <f t="shared" si="5"/>
        <v>22.629361440506838</v>
      </c>
      <c r="T13" s="13">
        <f t="shared" si="5"/>
        <v>24.639946308131819</v>
      </c>
      <c r="U13" s="13">
        <f t="shared" si="5"/>
        <v>26.856434169209955</v>
      </c>
      <c r="V13" s="13">
        <f t="shared" si="5"/>
        <v>29.352900401089258</v>
      </c>
    </row>
    <row r="14" spans="1:22" x14ac:dyDescent="0.15">
      <c r="A14" s="12" t="s">
        <v>148</v>
      </c>
      <c r="B14" s="12"/>
      <c r="C14" s="12"/>
      <c r="D14" s="12"/>
      <c r="E14" s="12"/>
      <c r="F14" s="12">
        <f t="shared" ref="F14:V14" si="6">F6*7.5/96750</f>
        <v>10.711627906976744</v>
      </c>
      <c r="G14" s="12">
        <f t="shared" si="6"/>
        <v>11.864806201550387</v>
      </c>
      <c r="H14" s="12">
        <f t="shared" si="6"/>
        <v>13.166124031007753</v>
      </c>
      <c r="I14" s="12">
        <f t="shared" si="6"/>
        <v>14.434883720930232</v>
      </c>
      <c r="J14" s="12">
        <f t="shared" si="6"/>
        <v>15.836666666666666</v>
      </c>
      <c r="K14" s="12">
        <f t="shared" si="6"/>
        <v>17.204341085271317</v>
      </c>
      <c r="L14" s="12">
        <f t="shared" si="6"/>
        <v>18.580620155038758</v>
      </c>
      <c r="M14" s="12">
        <f t="shared" si="6"/>
        <v>19.805968992248062</v>
      </c>
      <c r="N14" s="15">
        <f t="shared" si="6"/>
        <v>21.22984496124031</v>
      </c>
      <c r="O14" s="15">
        <f t="shared" si="6"/>
        <v>23.698449612403103</v>
      </c>
      <c r="P14" s="30">
        <f t="shared" si="6"/>
        <v>26.264961240310079</v>
      </c>
      <c r="Q14" s="13">
        <f t="shared" si="6"/>
        <v>28.636198440446169</v>
      </c>
      <c r="R14" s="13">
        <f t="shared" si="6"/>
        <v>31.18217054263566</v>
      </c>
      <c r="S14" s="13">
        <f t="shared" si="6"/>
        <v>33.944042160760262</v>
      </c>
      <c r="T14" s="13">
        <f t="shared" si="6"/>
        <v>36.959919462197732</v>
      </c>
      <c r="U14" s="13">
        <f t="shared" si="6"/>
        <v>40.284651253814928</v>
      </c>
      <c r="V14" s="13">
        <f t="shared" si="6"/>
        <v>44.029350601633894</v>
      </c>
    </row>
    <row r="15" spans="1:22" x14ac:dyDescent="0.15">
      <c r="A15" s="12" t="s">
        <v>149</v>
      </c>
      <c r="B15" s="12"/>
      <c r="C15" s="12"/>
      <c r="D15" s="12">
        <f t="shared" ref="D15:V15" si="7">D6*10/96750</f>
        <v>0</v>
      </c>
      <c r="E15" s="12">
        <f t="shared" si="7"/>
        <v>0</v>
      </c>
      <c r="F15" s="12">
        <f t="shared" si="7"/>
        <v>14.28217054263566</v>
      </c>
      <c r="G15" s="12">
        <f t="shared" si="7"/>
        <v>15.819741602067184</v>
      </c>
      <c r="H15" s="12">
        <f t="shared" si="7"/>
        <v>17.554832041343669</v>
      </c>
      <c r="I15" s="12">
        <f t="shared" si="7"/>
        <v>19.246511627906976</v>
      </c>
      <c r="J15" s="12">
        <f t="shared" si="7"/>
        <v>21.115555555555556</v>
      </c>
      <c r="K15" s="12">
        <f t="shared" si="7"/>
        <v>22.939121447028423</v>
      </c>
      <c r="L15" s="12">
        <f t="shared" si="7"/>
        <v>24.774160206718346</v>
      </c>
      <c r="M15" s="14">
        <f t="shared" si="7"/>
        <v>26.407958656330749</v>
      </c>
      <c r="N15" s="15">
        <f t="shared" si="7"/>
        <v>28.306459948320413</v>
      </c>
      <c r="O15" s="15">
        <f t="shared" si="7"/>
        <v>31.597932816537469</v>
      </c>
      <c r="P15" s="13">
        <f t="shared" si="7"/>
        <v>35.019948320413434</v>
      </c>
      <c r="Q15" s="13">
        <f t="shared" si="7"/>
        <v>38.181597920594889</v>
      </c>
      <c r="R15" s="13">
        <f t="shared" si="7"/>
        <v>41.576227390180875</v>
      </c>
      <c r="S15" s="13">
        <f t="shared" si="7"/>
        <v>45.258722881013675</v>
      </c>
      <c r="T15" s="13">
        <f t="shared" si="7"/>
        <v>49.279892616263638</v>
      </c>
      <c r="U15" s="13">
        <f t="shared" si="7"/>
        <v>53.712868338419909</v>
      </c>
      <c r="V15" s="13">
        <f t="shared" si="7"/>
        <v>58.705800802178516</v>
      </c>
    </row>
    <row r="16" spans="1:22" x14ac:dyDescent="0.15">
      <c r="A16" s="12" t="s">
        <v>150</v>
      </c>
      <c r="B16" s="12"/>
      <c r="C16" s="12"/>
      <c r="D16" s="12"/>
      <c r="E16" s="12"/>
      <c r="F16" s="12">
        <f t="shared" ref="F16:V16" si="8">F6*12.5/96750</f>
        <v>17.852713178294575</v>
      </c>
      <c r="G16" s="12">
        <f t="shared" si="8"/>
        <v>19.774677002583978</v>
      </c>
      <c r="H16" s="12">
        <f t="shared" si="8"/>
        <v>21.943540051679587</v>
      </c>
      <c r="I16" s="12">
        <f t="shared" si="8"/>
        <v>24.058139534883722</v>
      </c>
      <c r="J16" s="12">
        <f t="shared" si="8"/>
        <v>26.394444444444446</v>
      </c>
      <c r="K16" s="12">
        <f t="shared" si="8"/>
        <v>28.67390180878553</v>
      </c>
      <c r="L16" s="12">
        <f t="shared" si="8"/>
        <v>30.967700258397933</v>
      </c>
      <c r="M16" s="15">
        <f t="shared" si="8"/>
        <v>33.009948320413436</v>
      </c>
      <c r="N16" s="15">
        <f t="shared" si="8"/>
        <v>35.383074935400515</v>
      </c>
      <c r="O16" s="15">
        <f t="shared" si="8"/>
        <v>39.497416020671835</v>
      </c>
      <c r="P16" s="13">
        <f t="shared" si="8"/>
        <v>43.774935400516796</v>
      </c>
      <c r="Q16" s="13">
        <f t="shared" si="8"/>
        <v>47.726997400743613</v>
      </c>
      <c r="R16" s="13">
        <f t="shared" si="8"/>
        <v>51.970284237726098</v>
      </c>
      <c r="S16" s="13">
        <f t="shared" si="8"/>
        <v>56.573403601267096</v>
      </c>
      <c r="T16" s="13">
        <f t="shared" si="8"/>
        <v>61.599865770329551</v>
      </c>
      <c r="U16" s="13">
        <f t="shared" si="8"/>
        <v>67.14108542302489</v>
      </c>
      <c r="V16" s="13">
        <f t="shared" si="8"/>
        <v>73.382251002723137</v>
      </c>
    </row>
    <row r="17" spans="1:22" x14ac:dyDescent="0.15">
      <c r="A17" s="12" t="s">
        <v>151</v>
      </c>
      <c r="B17" s="12"/>
      <c r="C17" s="12"/>
      <c r="D17" s="12">
        <f t="shared" ref="D17:V17" si="9">D6*15/96750</f>
        <v>0</v>
      </c>
      <c r="E17" s="12">
        <f t="shared" si="9"/>
        <v>0</v>
      </c>
      <c r="F17" s="12">
        <f t="shared" si="9"/>
        <v>21.423255813953489</v>
      </c>
      <c r="G17" s="12">
        <f t="shared" si="9"/>
        <v>23.729612403100774</v>
      </c>
      <c r="H17" s="12">
        <f t="shared" si="9"/>
        <v>26.332248062015505</v>
      </c>
      <c r="I17" s="12">
        <f t="shared" si="9"/>
        <v>28.869767441860464</v>
      </c>
      <c r="J17" s="12">
        <f t="shared" si="9"/>
        <v>31.673333333333332</v>
      </c>
      <c r="K17" s="12">
        <f t="shared" si="9"/>
        <v>34.408682170542633</v>
      </c>
      <c r="L17" s="12">
        <f t="shared" si="9"/>
        <v>37.161240310077517</v>
      </c>
      <c r="M17" s="15">
        <f t="shared" si="9"/>
        <v>39.611937984496123</v>
      </c>
      <c r="N17" s="15">
        <f t="shared" si="9"/>
        <v>42.459689922480621</v>
      </c>
      <c r="O17" s="14">
        <f t="shared" si="9"/>
        <v>47.396899224806205</v>
      </c>
      <c r="P17" s="13">
        <f t="shared" si="9"/>
        <v>52.529922480620158</v>
      </c>
      <c r="Q17" s="13">
        <f t="shared" si="9"/>
        <v>57.272396880892337</v>
      </c>
      <c r="R17" s="13">
        <f t="shared" si="9"/>
        <v>62.36434108527132</v>
      </c>
      <c r="S17" s="13">
        <f t="shared" si="9"/>
        <v>67.888084321520523</v>
      </c>
      <c r="T17" s="13">
        <f t="shared" si="9"/>
        <v>73.919838924395464</v>
      </c>
      <c r="U17" s="13">
        <f t="shared" si="9"/>
        <v>80.569302507629857</v>
      </c>
      <c r="V17" s="13">
        <f t="shared" si="9"/>
        <v>88.058701203267788</v>
      </c>
    </row>
    <row r="18" spans="1:22" x14ac:dyDescent="0.15">
      <c r="A18" s="12" t="s">
        <v>152</v>
      </c>
      <c r="B18" s="12"/>
      <c r="C18" s="12"/>
      <c r="D18" s="12"/>
      <c r="E18" s="12"/>
      <c r="F18" s="12">
        <f t="shared" ref="F18:V18" si="10">F6*17.5/96750</f>
        <v>24.993798449612402</v>
      </c>
      <c r="G18" s="12">
        <f t="shared" si="10"/>
        <v>27.684547803617573</v>
      </c>
      <c r="H18" s="12">
        <f t="shared" si="10"/>
        <v>30.72095607235142</v>
      </c>
      <c r="I18" s="12">
        <f t="shared" si="10"/>
        <v>33.681395348837206</v>
      </c>
      <c r="J18" s="15">
        <f t="shared" si="10"/>
        <v>36.952222222222225</v>
      </c>
      <c r="K18" s="12">
        <f t="shared" si="10"/>
        <v>40.143462532299743</v>
      </c>
      <c r="L18" s="12">
        <f t="shared" si="10"/>
        <v>43.354780361757108</v>
      </c>
      <c r="M18" s="15">
        <f t="shared" si="10"/>
        <v>46.21392764857881</v>
      </c>
      <c r="N18" s="12">
        <f t="shared" si="10"/>
        <v>49.536304909560727</v>
      </c>
      <c r="O18" s="12">
        <f t="shared" si="10"/>
        <v>55.296382428940568</v>
      </c>
      <c r="P18" s="13">
        <f t="shared" si="10"/>
        <v>61.284909560723513</v>
      </c>
      <c r="Q18" s="13">
        <f t="shared" si="10"/>
        <v>66.817796361041061</v>
      </c>
      <c r="R18" s="13">
        <f t="shared" si="10"/>
        <v>72.758397932816536</v>
      </c>
      <c r="S18" s="13">
        <f t="shared" si="10"/>
        <v>79.20276504177393</v>
      </c>
      <c r="T18" s="13">
        <f t="shared" si="10"/>
        <v>86.23981207846137</v>
      </c>
      <c r="U18" s="13">
        <f t="shared" si="10"/>
        <v>93.997519592234838</v>
      </c>
      <c r="V18" s="13">
        <f t="shared" si="10"/>
        <v>102.7351514038124</v>
      </c>
    </row>
    <row r="19" spans="1:22" x14ac:dyDescent="0.15">
      <c r="A19" s="12" t="s">
        <v>153</v>
      </c>
      <c r="B19" s="12"/>
      <c r="C19" s="12"/>
      <c r="D19" s="12">
        <f t="shared" ref="D19:V19" si="11">D6*20/96750</f>
        <v>0</v>
      </c>
      <c r="E19" s="12">
        <f t="shared" si="11"/>
        <v>0</v>
      </c>
      <c r="F19" s="12">
        <f t="shared" si="11"/>
        <v>28.56434108527132</v>
      </c>
      <c r="G19" s="12">
        <f t="shared" si="11"/>
        <v>31.639483204134368</v>
      </c>
      <c r="H19" s="12">
        <f t="shared" si="11"/>
        <v>35.109664082687338</v>
      </c>
      <c r="I19" s="12">
        <f t="shared" si="11"/>
        <v>38.493023255813952</v>
      </c>
      <c r="J19" s="15">
        <f t="shared" si="11"/>
        <v>42.231111111111112</v>
      </c>
      <c r="K19" s="12">
        <f t="shared" si="11"/>
        <v>45.878242894056847</v>
      </c>
      <c r="L19" s="15">
        <f t="shared" si="11"/>
        <v>49.548320413436691</v>
      </c>
      <c r="M19" s="15">
        <f t="shared" si="11"/>
        <v>52.815917312661497</v>
      </c>
      <c r="N19" s="12">
        <f t="shared" si="11"/>
        <v>56.612919896640825</v>
      </c>
      <c r="O19" s="14">
        <f t="shared" si="11"/>
        <v>63.195865633074938</v>
      </c>
      <c r="P19" s="13">
        <f t="shared" si="11"/>
        <v>70.039896640826868</v>
      </c>
      <c r="Q19" s="13">
        <f t="shared" si="11"/>
        <v>76.363195841189778</v>
      </c>
      <c r="R19" s="13">
        <f t="shared" si="11"/>
        <v>83.152454780361751</v>
      </c>
      <c r="S19" s="13">
        <f t="shared" si="11"/>
        <v>90.51744576202735</v>
      </c>
      <c r="T19" s="13">
        <f t="shared" si="11"/>
        <v>98.559785232527275</v>
      </c>
      <c r="U19" s="13">
        <f t="shared" si="11"/>
        <v>107.42573667683982</v>
      </c>
      <c r="V19" s="13">
        <f t="shared" si="11"/>
        <v>117.41160160435703</v>
      </c>
    </row>
    <row r="20" spans="1:22" x14ac:dyDescent="0.15">
      <c r="A20" s="12" t="s">
        <v>154</v>
      </c>
      <c r="B20" s="12"/>
      <c r="C20" s="12"/>
      <c r="D20" s="12"/>
      <c r="E20" s="12"/>
      <c r="F20" s="12">
        <f t="shared" ref="F20:V20" si="12">F6*25/96750</f>
        <v>35.70542635658915</v>
      </c>
      <c r="G20" s="12">
        <f t="shared" si="12"/>
        <v>39.549354005167956</v>
      </c>
      <c r="H20" s="12">
        <f t="shared" si="12"/>
        <v>43.887080103359175</v>
      </c>
      <c r="I20" s="12">
        <f t="shared" si="12"/>
        <v>48.116279069767444</v>
      </c>
      <c r="J20" s="15">
        <f t="shared" si="12"/>
        <v>52.788888888888891</v>
      </c>
      <c r="K20" s="15">
        <f t="shared" si="12"/>
        <v>57.34780361757106</v>
      </c>
      <c r="L20" s="15">
        <f t="shared" si="12"/>
        <v>61.935400516795866</v>
      </c>
      <c r="M20" s="15">
        <f t="shared" si="12"/>
        <v>66.019896640826872</v>
      </c>
      <c r="N20" s="12">
        <f t="shared" si="12"/>
        <v>70.76614987080103</v>
      </c>
      <c r="O20" s="12">
        <f t="shared" si="12"/>
        <v>78.99483204134367</v>
      </c>
      <c r="P20" s="13">
        <f t="shared" si="12"/>
        <v>87.549870801033592</v>
      </c>
      <c r="Q20" s="13">
        <f t="shared" si="12"/>
        <v>95.453994801487227</v>
      </c>
      <c r="R20" s="13">
        <f t="shared" si="12"/>
        <v>103.9405684754522</v>
      </c>
      <c r="S20" s="13">
        <f t="shared" si="12"/>
        <v>113.14680720253419</v>
      </c>
      <c r="T20" s="13">
        <f t="shared" si="12"/>
        <v>123.1997315406591</v>
      </c>
      <c r="U20" s="13">
        <f t="shared" si="12"/>
        <v>134.28217084604978</v>
      </c>
      <c r="V20" s="13">
        <f t="shared" si="12"/>
        <v>146.76450200544627</v>
      </c>
    </row>
    <row r="21" spans="1:22" x14ac:dyDescent="0.15">
      <c r="A21" s="12" t="s">
        <v>155</v>
      </c>
      <c r="B21" s="12"/>
      <c r="C21" s="12"/>
      <c r="D21" s="12"/>
      <c r="E21" s="12"/>
      <c r="F21" s="12">
        <f t="shared" ref="F21:V21" si="13">F6*30/96750</f>
        <v>42.846511627906978</v>
      </c>
      <c r="G21" s="12">
        <f t="shared" si="13"/>
        <v>47.459224806201547</v>
      </c>
      <c r="H21" s="15">
        <f t="shared" si="13"/>
        <v>52.664496124031011</v>
      </c>
      <c r="I21" s="15">
        <f t="shared" si="13"/>
        <v>57.739534883720928</v>
      </c>
      <c r="J21" s="15">
        <f t="shared" si="13"/>
        <v>63.346666666666664</v>
      </c>
      <c r="K21" s="15">
        <f t="shared" si="13"/>
        <v>68.817364341085266</v>
      </c>
      <c r="L21" s="15">
        <f t="shared" si="13"/>
        <v>74.322480620155034</v>
      </c>
      <c r="M21" s="12">
        <f t="shared" si="13"/>
        <v>79.223875968992246</v>
      </c>
      <c r="N21" s="12">
        <f t="shared" si="13"/>
        <v>84.919379844961242</v>
      </c>
      <c r="O21" s="12">
        <f t="shared" si="13"/>
        <v>94.79379844961241</v>
      </c>
      <c r="P21" s="13">
        <f t="shared" si="13"/>
        <v>105.05984496124032</v>
      </c>
      <c r="Q21" s="13">
        <f t="shared" si="13"/>
        <v>114.54479376178467</v>
      </c>
      <c r="R21" s="13">
        <f t="shared" si="13"/>
        <v>124.72868217054264</v>
      </c>
      <c r="S21" s="13">
        <f t="shared" si="13"/>
        <v>135.77616864304105</v>
      </c>
      <c r="T21" s="13">
        <f t="shared" si="13"/>
        <v>147.83967784879093</v>
      </c>
      <c r="U21" s="13">
        <f t="shared" si="13"/>
        <v>161.13860501525971</v>
      </c>
      <c r="V21" s="13">
        <f t="shared" si="13"/>
        <v>176.11740240653558</v>
      </c>
    </row>
    <row r="22" spans="1:22" x14ac:dyDescent="0.15">
      <c r="A22" s="12" t="s">
        <v>156</v>
      </c>
      <c r="B22" s="12"/>
      <c r="C22" s="12"/>
      <c r="D22" s="12"/>
      <c r="E22" s="12"/>
      <c r="F22" s="12">
        <f t="shared" ref="F22:V22" si="14">F6*40/96750</f>
        <v>57.128682170542639</v>
      </c>
      <c r="G22" s="15">
        <f t="shared" si="14"/>
        <v>63.278966408268737</v>
      </c>
      <c r="H22" s="15">
        <f t="shared" si="14"/>
        <v>70.219328165374677</v>
      </c>
      <c r="I22" s="15">
        <f t="shared" si="14"/>
        <v>76.986046511627904</v>
      </c>
      <c r="J22" s="15">
        <f t="shared" si="14"/>
        <v>84.462222222222223</v>
      </c>
      <c r="K22" s="12">
        <f t="shared" si="14"/>
        <v>91.756485788113693</v>
      </c>
      <c r="L22" s="15">
        <f t="shared" si="14"/>
        <v>99.096640826873383</v>
      </c>
      <c r="M22" s="12">
        <f t="shared" si="14"/>
        <v>105.63183462532299</v>
      </c>
      <c r="N22" s="12">
        <f t="shared" si="14"/>
        <v>113.22583979328165</v>
      </c>
      <c r="O22" s="12">
        <f t="shared" si="14"/>
        <v>126.39173126614988</v>
      </c>
      <c r="P22" s="13">
        <f t="shared" si="14"/>
        <v>140.07979328165374</v>
      </c>
      <c r="Q22" s="13">
        <f t="shared" si="14"/>
        <v>152.72639168237956</v>
      </c>
      <c r="R22" s="13">
        <f t="shared" si="14"/>
        <v>166.3049095607235</v>
      </c>
      <c r="S22" s="13">
        <f t="shared" si="14"/>
        <v>181.0348915240547</v>
      </c>
      <c r="T22" s="13">
        <f t="shared" si="14"/>
        <v>197.11957046505455</v>
      </c>
      <c r="U22" s="13">
        <f t="shared" si="14"/>
        <v>214.85147335367964</v>
      </c>
      <c r="V22" s="13">
        <f t="shared" si="14"/>
        <v>234.82320320871406</v>
      </c>
    </row>
    <row r="23" spans="1:22" x14ac:dyDescent="0.15">
      <c r="A23" s="12" t="s">
        <v>157</v>
      </c>
      <c r="B23" s="12"/>
      <c r="C23" s="12"/>
      <c r="D23" s="12"/>
      <c r="E23" s="12"/>
      <c r="F23" s="12">
        <f t="shared" ref="F23:V23" si="15">F6*50/96750</f>
        <v>71.410852713178301</v>
      </c>
      <c r="G23" s="15">
        <f t="shared" si="15"/>
        <v>79.098708010335912</v>
      </c>
      <c r="H23" s="15">
        <f t="shared" si="15"/>
        <v>87.774160206718349</v>
      </c>
      <c r="I23" s="15">
        <f t="shared" si="15"/>
        <v>96.232558139534888</v>
      </c>
      <c r="J23" s="12">
        <f t="shared" si="15"/>
        <v>105.57777777777778</v>
      </c>
      <c r="K23" s="12">
        <f t="shared" si="15"/>
        <v>114.69560723514212</v>
      </c>
      <c r="L23" s="12">
        <f t="shared" si="15"/>
        <v>123.87080103359173</v>
      </c>
      <c r="M23" s="12">
        <f t="shared" si="15"/>
        <v>132.03979328165374</v>
      </c>
      <c r="N23" s="12">
        <f t="shared" si="15"/>
        <v>141.53229974160206</v>
      </c>
      <c r="O23" s="12">
        <f t="shared" si="15"/>
        <v>157.98966408268734</v>
      </c>
      <c r="P23" s="13">
        <f t="shared" si="15"/>
        <v>175.09974160206718</v>
      </c>
      <c r="Q23" s="13">
        <f t="shared" si="15"/>
        <v>190.90798960297445</v>
      </c>
      <c r="R23" s="13">
        <f t="shared" si="15"/>
        <v>207.88113695090439</v>
      </c>
      <c r="S23" s="13">
        <f t="shared" si="15"/>
        <v>226.29361440506838</v>
      </c>
      <c r="T23" s="13">
        <f t="shared" si="15"/>
        <v>246.3994630813182</v>
      </c>
      <c r="U23" s="13">
        <f t="shared" si="15"/>
        <v>268.56434169209956</v>
      </c>
      <c r="V23" s="13">
        <f t="shared" si="15"/>
        <v>293.52900401089255</v>
      </c>
    </row>
    <row r="24" spans="1:22" x14ac:dyDescent="0.15">
      <c r="A24" s="12" t="s">
        <v>158</v>
      </c>
      <c r="B24" s="12"/>
      <c r="C24" s="12"/>
      <c r="D24" s="12"/>
      <c r="E24" s="12"/>
      <c r="F24" s="12">
        <f t="shared" ref="F24:V24" si="16">F6*60/96750</f>
        <v>85.693023255813955</v>
      </c>
      <c r="G24" s="15">
        <f t="shared" si="16"/>
        <v>94.918449612403094</v>
      </c>
      <c r="H24" s="15">
        <f t="shared" si="16"/>
        <v>105.32899224806202</v>
      </c>
      <c r="I24" s="12">
        <f t="shared" si="16"/>
        <v>115.47906976744186</v>
      </c>
      <c r="J24" s="12">
        <f t="shared" si="16"/>
        <v>126.69333333333333</v>
      </c>
      <c r="K24" s="12">
        <f t="shared" si="16"/>
        <v>137.63472868217053</v>
      </c>
      <c r="L24" s="12">
        <f t="shared" si="16"/>
        <v>148.64496124031007</v>
      </c>
      <c r="M24" s="12">
        <f t="shared" si="16"/>
        <v>158.44775193798449</v>
      </c>
      <c r="N24" s="12">
        <f t="shared" si="16"/>
        <v>169.83875968992248</v>
      </c>
      <c r="O24" s="12">
        <f t="shared" si="16"/>
        <v>189.58759689922482</v>
      </c>
      <c r="P24" s="13">
        <f t="shared" si="16"/>
        <v>210.11968992248063</v>
      </c>
      <c r="Q24" s="13">
        <f t="shared" si="16"/>
        <v>229.08958752356935</v>
      </c>
      <c r="R24" s="13">
        <f t="shared" si="16"/>
        <v>249.45736434108528</v>
      </c>
      <c r="S24" s="13">
        <f t="shared" si="16"/>
        <v>271.55233728608209</v>
      </c>
      <c r="T24" s="13">
        <f t="shared" si="16"/>
        <v>295.67935569758185</v>
      </c>
      <c r="U24" s="13">
        <f t="shared" si="16"/>
        <v>322.27721003051943</v>
      </c>
      <c r="V24" s="13">
        <f t="shared" si="16"/>
        <v>352.23480481307115</v>
      </c>
    </row>
    <row r="25" spans="1:22" x14ac:dyDescent="0.15">
      <c r="A25" s="12" t="s">
        <v>159</v>
      </c>
      <c r="B25" s="12"/>
      <c r="C25" s="12"/>
      <c r="D25" s="12"/>
      <c r="E25" s="12"/>
      <c r="F25" s="12">
        <f t="shared" ref="F25:V25" si="17">F6*70/96750</f>
        <v>99.97519379844961</v>
      </c>
      <c r="G25" s="15">
        <f t="shared" si="17"/>
        <v>110.73819121447029</v>
      </c>
      <c r="H25" s="12">
        <f t="shared" si="17"/>
        <v>122.88382428940568</v>
      </c>
      <c r="I25" s="12">
        <f t="shared" si="17"/>
        <v>134.72558139534883</v>
      </c>
      <c r="J25" s="12">
        <f t="shared" si="17"/>
        <v>147.8088888888889</v>
      </c>
      <c r="K25" s="12">
        <f t="shared" si="17"/>
        <v>160.57385012919897</v>
      </c>
      <c r="L25" s="12">
        <f t="shared" si="17"/>
        <v>173.41912144702843</v>
      </c>
      <c r="M25" s="12">
        <f t="shared" si="17"/>
        <v>184.85571059431524</v>
      </c>
      <c r="N25" s="12">
        <f t="shared" si="17"/>
        <v>198.14521963824291</v>
      </c>
      <c r="O25" s="12">
        <f t="shared" si="17"/>
        <v>221.18552971576227</v>
      </c>
      <c r="P25" s="13">
        <f t="shared" si="17"/>
        <v>245.13963824289405</v>
      </c>
      <c r="Q25" s="13">
        <f t="shared" si="17"/>
        <v>267.27118544416425</v>
      </c>
      <c r="R25" s="13">
        <f t="shared" si="17"/>
        <v>291.03359173126614</v>
      </c>
      <c r="S25" s="13">
        <f t="shared" si="17"/>
        <v>316.81106016709572</v>
      </c>
      <c r="T25" s="13">
        <f t="shared" si="17"/>
        <v>344.95924831384548</v>
      </c>
      <c r="U25" s="13">
        <f t="shared" si="17"/>
        <v>375.99007836893935</v>
      </c>
      <c r="V25" s="13">
        <f t="shared" si="17"/>
        <v>410.94060561524958</v>
      </c>
    </row>
    <row r="26" spans="1:22" x14ac:dyDescent="0.15">
      <c r="A26" s="12" t="s">
        <v>160</v>
      </c>
      <c r="B26" s="12"/>
      <c r="C26" s="12"/>
      <c r="D26" s="12"/>
      <c r="E26" s="12"/>
      <c r="F26" s="12">
        <f t="shared" ref="F26:V26" si="18">F6*80/96750</f>
        <v>114.25736434108528</v>
      </c>
      <c r="G26" s="12">
        <f t="shared" si="18"/>
        <v>126.55793281653747</v>
      </c>
      <c r="H26" s="12">
        <f t="shared" si="18"/>
        <v>140.43865633074935</v>
      </c>
      <c r="I26" s="12">
        <f t="shared" si="18"/>
        <v>153.97209302325581</v>
      </c>
      <c r="J26" s="12">
        <f t="shared" si="18"/>
        <v>168.92444444444445</v>
      </c>
      <c r="K26" s="12">
        <f t="shared" si="18"/>
        <v>183.51297157622739</v>
      </c>
      <c r="L26" s="12">
        <f t="shared" si="18"/>
        <v>198.19328165374677</v>
      </c>
      <c r="M26" s="12">
        <f t="shared" si="18"/>
        <v>211.26366925064599</v>
      </c>
      <c r="N26" s="12">
        <f t="shared" si="18"/>
        <v>226.4516795865633</v>
      </c>
      <c r="O26" s="12">
        <f t="shared" si="18"/>
        <v>252.78346253229975</v>
      </c>
      <c r="P26" s="13">
        <f t="shared" si="18"/>
        <v>280.15958656330747</v>
      </c>
      <c r="Q26" s="13">
        <f t="shared" si="18"/>
        <v>305.45278336475911</v>
      </c>
      <c r="R26" s="13">
        <f t="shared" si="18"/>
        <v>332.609819121447</v>
      </c>
      <c r="S26" s="13">
        <f t="shared" si="18"/>
        <v>362.0697830481094</v>
      </c>
      <c r="T26" s="13">
        <f t="shared" si="18"/>
        <v>394.2391409301091</v>
      </c>
      <c r="U26" s="13">
        <f t="shared" si="18"/>
        <v>429.70294670735927</v>
      </c>
      <c r="V26" s="13">
        <f t="shared" si="18"/>
        <v>469.64640641742812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Landing Page</vt:lpstr>
      <vt:lpstr>P_S ratio Estimates (8.9.22(3))</vt:lpstr>
      <vt:lpstr>P_S ratio Estimates (9.1.22)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Specter</cp:lastModifiedBy>
  <dcterms:created xsi:type="dcterms:W3CDTF">2022-08-10T03:53:39Z</dcterms:created>
  <dcterms:modified xsi:type="dcterms:W3CDTF">2022-09-01T22:52:22Z</dcterms:modified>
</cp:coreProperties>
</file>