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X\OneDrive\Documentos en One\DSM UTJ\Segundo Cuatrimestre\Proyecto EMAS\2 Avance Proyecto Final\"/>
    </mc:Choice>
  </mc:AlternateContent>
  <xr:revisionPtr revIDLastSave="0" documentId="13_ncr:1_{BD021EA2-37BC-4D22-B18D-90E102B1230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D" sheetId="5" r:id="rId1"/>
    <sheet name="COMPUTO" sheetId="4" r:id="rId2"/>
    <sheet name="SOFTWA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5" l="1"/>
  <c r="H27" i="5"/>
  <c r="H25" i="5"/>
  <c r="H24" i="5"/>
  <c r="H23" i="5"/>
  <c r="H22" i="5"/>
  <c r="H21" i="5"/>
  <c r="H20" i="5"/>
  <c r="H19" i="5"/>
  <c r="H18" i="5"/>
  <c r="H10" i="5"/>
  <c r="H23" i="4"/>
  <c r="H22" i="4"/>
  <c r="H18" i="4"/>
  <c r="H19" i="4"/>
  <c r="H24" i="4" s="1"/>
  <c r="H20" i="4"/>
  <c r="H21" i="4"/>
  <c r="H10" i="4"/>
  <c r="H10" i="3"/>
  <c r="H21" i="3"/>
  <c r="H20" i="3"/>
  <c r="H19" i="3"/>
  <c r="H18" i="3"/>
  <c r="H28" i="5" l="1"/>
  <c r="H29" i="5" s="1"/>
  <c r="H25" i="4"/>
  <c r="H26" i="4" s="1"/>
  <c r="H22" i="3"/>
  <c r="H23" i="3" l="1"/>
  <c r="H24" i="3" s="1"/>
</calcChain>
</file>

<file path=xl/sharedStrings.xml><?xml version="1.0" encoding="utf-8"?>
<sst xmlns="http://schemas.openxmlformats.org/spreadsheetml/2006/main" count="94" uniqueCount="45">
  <si>
    <t>Access Point Ubiquiti Networks de Banda Dual UniFi Flex HD, 1733 Mbit/s, 1x RJ-45, 2.4/5GHz</t>
  </si>
  <si>
    <t>Equipo</t>
  </si>
  <si>
    <t>Pu</t>
  </si>
  <si>
    <t>Cantidad</t>
  </si>
  <si>
    <t>Importe</t>
  </si>
  <si>
    <t>Switch Ubiquiti Networks Gigabit Ethernet UniFi, 24 Puerto PoE+, 2 Puertos SFP, 52 Gbit/s - Administrable</t>
  </si>
  <si>
    <t>Ubiquiti Networks Bobina de Cable Cat6 UTP CMR para Interiores, 305 Metros, Blanco</t>
  </si>
  <si>
    <t>Intellinet Plugs Modulares RJ-45, Cat6, Bote con 100 Piezas</t>
  </si>
  <si>
    <t>Thorsman Canaleta de PVC con Tapa 2.5 Metros, Blanco</t>
  </si>
  <si>
    <t>Thorsman Esquina Interior para Canaleta, Blanco</t>
  </si>
  <si>
    <t>Intellinet Gabinete para Pared 19", 6U, hasta 60Kg, Negro</t>
  </si>
  <si>
    <t>Subtotal</t>
  </si>
  <si>
    <t>IVA</t>
  </si>
  <si>
    <t>Total General</t>
  </si>
  <si>
    <t>Dell Optiplex 5050 - PC de sobremesa empresarial de factor de forma pequeño (SFF), Intel i7-7700 Quad-Core 3,6 GHz, 16 GB DDR4, 512G NVME SSD Windows 10 Pro</t>
  </si>
  <si>
    <t>Brother DCP-L2551DW multifuncional Mono Láser de alto rendimiento con impresión dúplex y conectividad en red inalámbrica</t>
  </si>
  <si>
    <t>SAMSUNG Tablet A7 Lite 32Gb 8.7" Gris SM-T220NZAAXAR</t>
  </si>
  <si>
    <t>Funda para Samsung Galaxy</t>
  </si>
  <si>
    <t>Microsoft Windows Server 2019 Standard, 1 Licencia, 64-bit, Español, DVD, OEM</t>
  </si>
  <si>
    <t>Cliente</t>
  </si>
  <si>
    <t>Teléfono</t>
  </si>
  <si>
    <t>Correo</t>
  </si>
  <si>
    <t>Fecha</t>
  </si>
  <si>
    <t>Folio</t>
  </si>
  <si>
    <t xml:space="preserve">Notas: </t>
  </si>
  <si>
    <t>COTIZACIÓN EQUIPO CÓMPUTO</t>
  </si>
  <si>
    <t>50% Anticipo  // 50% Entrega // Cambios en el precio sin previo aviso</t>
  </si>
  <si>
    <t>EMAS S.A DE C.V</t>
  </si>
  <si>
    <t>PROMEC Auto</t>
  </si>
  <si>
    <t>ventas@promecauto.com</t>
  </si>
  <si>
    <t>+52 3355202312</t>
  </si>
  <si>
    <t>FIRMA
Alejandro Ortiz Casanova 
Vicepresidente
Correo: alexcasanova@emassolutions.com
Teléfono: +52 33815551164</t>
  </si>
  <si>
    <t>Desarrollo de Software Personalizado</t>
  </si>
  <si>
    <t>Costo Instalación</t>
  </si>
  <si>
    <t>Costo configuración equipo activo</t>
  </si>
  <si>
    <t>Instalación Software en Servidor (NetBeans, MariaDB, Visual Studio Code, PHP Admin)</t>
  </si>
  <si>
    <r>
      <t>Domicilio:</t>
    </r>
    <r>
      <rPr>
        <sz val="12"/>
        <color theme="1"/>
        <rFont val="Expletus Sans"/>
      </rPr>
      <t xml:space="preserve"> Calle Reforma 526 CP 44100</t>
    </r>
  </si>
  <si>
    <r>
      <t xml:space="preserve">Correo: </t>
    </r>
    <r>
      <rPr>
        <sz val="12"/>
        <color theme="1"/>
        <rFont val="Expletus Sans"/>
      </rPr>
      <t>ventas@emassolutions.com</t>
    </r>
  </si>
  <si>
    <r>
      <t xml:space="preserve">Teléfono: </t>
    </r>
    <r>
      <rPr>
        <sz val="12"/>
        <color theme="1"/>
        <rFont val="Expletus Sans"/>
      </rPr>
      <t>+52 3321202345</t>
    </r>
  </si>
  <si>
    <t>RFC: EMT120614PD5</t>
  </si>
  <si>
    <t>Cuenta Bancaria: 8677109579</t>
  </si>
  <si>
    <t>Capacitacion Uso de Software</t>
  </si>
  <si>
    <t>Licencia Software 1 Año</t>
  </si>
  <si>
    <t>COTIZACIÓN SOFTWARE</t>
  </si>
  <si>
    <t>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</si>
</sst>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Expletus Sans"/>
    </font>
    <font>
      <sz val="8"/>
      <color theme="1"/>
      <name val="Expletus Sans"/>
    </font>
    <font>
      <sz val="20"/>
      <color theme="1"/>
      <name val="Expletus Sans"/>
    </font>
    <font>
      <b/>
      <sz val="11"/>
      <color theme="1"/>
      <name val="Calibri"/>
      <family val="2"/>
      <scheme val="minor"/>
    </font>
    <font>
      <b/>
      <sz val="12"/>
      <color theme="1"/>
      <name val="Expletus Sans"/>
    </font>
    <font>
      <sz val="11"/>
      <color theme="1"/>
      <name val="Expletus Sans"/>
    </font>
    <font>
      <b/>
      <sz val="8"/>
      <color theme="1"/>
      <name val="Expletus Sans"/>
    </font>
    <font>
      <sz val="36"/>
      <color rgb="FF0026E9"/>
      <name val="Expletus Sans"/>
    </font>
    <font>
      <sz val="10"/>
      <color theme="1"/>
      <name val="Expletus Sans"/>
    </font>
  </fonts>
  <fills count="3">
    <fill>
      <patternFill patternType="none"/>
    </fill>
    <fill>
      <patternFill patternType="gray125"/>
    </fill>
    <fill>
      <patternFill patternType="solid">
        <fgColor rgb="FF25F4E9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2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4" fontId="6" fillId="0" borderId="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4" fontId="2" fillId="0" borderId="4" xfId="1" applyFont="1" applyBorder="1" applyAlignment="1">
      <alignment horizontal="center" vertical="center"/>
    </xf>
    <xf numFmtId="14" fontId="2" fillId="0" borderId="5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44" fontId="3" fillId="0" borderId="3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4" fontId="3" fillId="0" borderId="3" xfId="0" applyNumberFormat="1" applyFont="1" applyBorder="1"/>
    <xf numFmtId="164" fontId="2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44" fontId="6" fillId="2" borderId="4" xfId="1" applyFont="1" applyFill="1" applyBorder="1" applyAlignment="1">
      <alignment horizontal="left" vertical="center"/>
    </xf>
    <xf numFmtId="44" fontId="6" fillId="2" borderId="0" xfId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4" fontId="6" fillId="2" borderId="10" xfId="1" applyFont="1" applyFill="1" applyBorder="1" applyAlignment="1">
      <alignment horizontal="left" vertical="center"/>
    </xf>
    <xf numFmtId="44" fontId="6" fillId="2" borderId="11" xfId="1" applyFont="1" applyFill="1" applyBorder="1" applyAlignment="1">
      <alignment horizontal="left" vertical="center"/>
    </xf>
    <xf numFmtId="44" fontId="6" fillId="2" borderId="12" xfId="1" applyFont="1" applyFill="1" applyBorder="1" applyAlignment="1">
      <alignment horizontal="left" vertical="center"/>
    </xf>
    <xf numFmtId="44" fontId="3" fillId="0" borderId="19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44" fontId="8" fillId="2" borderId="9" xfId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44" fontId="3" fillId="0" borderId="24" xfId="0" applyNumberFormat="1" applyFont="1" applyBorder="1"/>
    <xf numFmtId="44" fontId="3" fillId="0" borderId="26" xfId="0" applyNumberFormat="1" applyFont="1" applyBorder="1"/>
    <xf numFmtId="44" fontId="3" fillId="0" borderId="17" xfId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4" fontId="3" fillId="0" borderId="18" xfId="0" applyNumberFormat="1" applyFont="1" applyBorder="1"/>
    <xf numFmtId="44" fontId="2" fillId="0" borderId="15" xfId="0" applyNumberFormat="1" applyFont="1" applyBorder="1"/>
    <xf numFmtId="44" fontId="2" fillId="0" borderId="26" xfId="0" applyNumberFormat="1" applyFont="1" applyBorder="1"/>
    <xf numFmtId="44" fontId="2" fillId="0" borderId="18" xfId="0" applyNumberFormat="1" applyFont="1" applyBorder="1"/>
    <xf numFmtId="44" fontId="8" fillId="2" borderId="27" xfId="1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44" fontId="2" fillId="0" borderId="24" xfId="0" applyNumberFormat="1" applyFont="1" applyBorder="1"/>
    <xf numFmtId="44" fontId="3" fillId="0" borderId="2" xfId="1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6" fillId="2" borderId="16" xfId="1" applyFont="1" applyFill="1" applyBorder="1" applyAlignment="1">
      <alignment horizontal="left" vertical="center"/>
    </xf>
    <xf numFmtId="44" fontId="6" fillId="2" borderId="17" xfId="1" applyFont="1" applyFill="1" applyBorder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44" fontId="6" fillId="2" borderId="23" xfId="1" applyFont="1" applyFill="1" applyBorder="1" applyAlignment="1">
      <alignment horizontal="left" vertical="center"/>
    </xf>
    <xf numFmtId="44" fontId="6" fillId="2" borderId="19" xfId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4" fontId="6" fillId="2" borderId="25" xfId="1" applyFont="1" applyFill="1" applyBorder="1" applyAlignment="1">
      <alignment horizontal="left" vertical="center"/>
    </xf>
    <xf numFmtId="44" fontId="6" fillId="2" borderId="3" xfId="1" applyFont="1" applyFill="1" applyBorder="1" applyAlignment="1">
      <alignment horizontal="left" vertical="center"/>
    </xf>
    <xf numFmtId="0" fontId="3" fillId="0" borderId="25" xfId="0" applyFont="1" applyBorder="1" applyAlignment="1">
      <alignment horizontal="left" vertical="center" wrapText="1"/>
    </xf>
    <xf numFmtId="44" fontId="6" fillId="2" borderId="13" xfId="1" applyFont="1" applyFill="1" applyBorder="1" applyAlignment="1">
      <alignment horizontal="left" vertical="center"/>
    </xf>
    <xf numFmtId="44" fontId="6" fillId="2" borderId="14" xfId="1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26E9"/>
      <color rgb="FF25F4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3</xdr:col>
      <xdr:colOff>276225</xdr:colOff>
      <xdr:row>8</xdr:row>
      <xdr:rowOff>181529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9AAF95-3D95-425D-A275-9AEE70794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628900" cy="2210354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30</xdr:row>
      <xdr:rowOff>82510</xdr:rowOff>
    </xdr:from>
    <xdr:to>
      <xdr:col>6</xdr:col>
      <xdr:colOff>590550</xdr:colOff>
      <xdr:row>33</xdr:row>
      <xdr:rowOff>419100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03439A-AFF7-4429-A213-57FD36C11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7264360"/>
          <a:ext cx="2209800" cy="908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3</xdr:col>
      <xdr:colOff>276225</xdr:colOff>
      <xdr:row>8</xdr:row>
      <xdr:rowOff>181529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B8ADA2-657F-4C45-914C-501229A0E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628900" cy="2210354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27</xdr:row>
      <xdr:rowOff>82510</xdr:rowOff>
    </xdr:from>
    <xdr:to>
      <xdr:col>6</xdr:col>
      <xdr:colOff>590550</xdr:colOff>
      <xdr:row>30</xdr:row>
      <xdr:rowOff>419100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0F97368-F7C6-408C-888F-BE4B7B55D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6569035"/>
          <a:ext cx="2209800" cy="908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3</xdr:col>
      <xdr:colOff>276225</xdr:colOff>
      <xdr:row>8</xdr:row>
      <xdr:rowOff>181529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628900" cy="2210354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27</xdr:row>
      <xdr:rowOff>82510</xdr:rowOff>
    </xdr:from>
    <xdr:to>
      <xdr:col>6</xdr:col>
      <xdr:colOff>590550</xdr:colOff>
      <xdr:row>30</xdr:row>
      <xdr:rowOff>419100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FF5A231-8794-6337-80A0-7F9DDD783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6407110"/>
          <a:ext cx="2209800" cy="908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0077-A911-41D5-9C88-F15ECE3A0AA7}">
  <sheetPr>
    <pageSetUpPr fitToPage="1"/>
  </sheetPr>
  <dimension ref="A1:H35"/>
  <sheetViews>
    <sheetView showGridLines="0" topLeftCell="A33" workbookViewId="0">
      <selection activeCell="I26" sqref="I26"/>
    </sheetView>
  </sheetViews>
  <sheetFormatPr baseColWidth="10" defaultRowHeight="15" x14ac:dyDescent="0.25"/>
  <cols>
    <col min="1" max="1" width="12.7109375" bestFit="1" customWidth="1"/>
    <col min="7" max="7" width="20.42578125" customWidth="1"/>
    <col min="8" max="8" width="31.28515625" bestFit="1" customWidth="1"/>
  </cols>
  <sheetData>
    <row r="1" spans="1:8" ht="16.5" customHeight="1" x14ac:dyDescent="0.3">
      <c r="A1" s="43"/>
      <c r="B1" s="43"/>
      <c r="C1" s="43"/>
      <c r="D1" s="43"/>
      <c r="E1" s="43"/>
      <c r="F1" s="4"/>
      <c r="G1" s="20"/>
      <c r="H1" s="1"/>
    </row>
    <row r="2" spans="1:8" ht="51.75" x14ac:dyDescent="0.25">
      <c r="A2" s="43"/>
      <c r="B2" s="43"/>
      <c r="C2" s="43"/>
      <c r="D2" s="43"/>
      <c r="E2" s="43"/>
      <c r="F2" s="44" t="s">
        <v>27</v>
      </c>
      <c r="G2" s="44"/>
      <c r="H2" s="44"/>
    </row>
    <row r="3" spans="1:8" ht="15" customHeight="1" x14ac:dyDescent="0.25">
      <c r="A3" s="43"/>
      <c r="B3" s="43"/>
      <c r="C3" s="43"/>
      <c r="D3" s="43"/>
      <c r="E3" s="43"/>
      <c r="F3" s="45" t="s">
        <v>36</v>
      </c>
      <c r="G3" s="45"/>
      <c r="H3" s="45"/>
    </row>
    <row r="4" spans="1:8" ht="16.5" customHeight="1" x14ac:dyDescent="0.25">
      <c r="A4" s="43"/>
      <c r="B4" s="43"/>
      <c r="C4" s="43"/>
      <c r="D4" s="43"/>
      <c r="E4" s="43"/>
      <c r="F4" s="45" t="s">
        <v>37</v>
      </c>
      <c r="G4" s="45"/>
      <c r="H4" s="45"/>
    </row>
    <row r="5" spans="1:8" ht="15" customHeight="1" x14ac:dyDescent="0.25">
      <c r="A5" s="43"/>
      <c r="B5" s="43"/>
      <c r="C5" s="43"/>
      <c r="D5" s="43"/>
      <c r="E5" s="43"/>
      <c r="F5" s="46" t="s">
        <v>38</v>
      </c>
      <c r="G5" s="46"/>
      <c r="H5" s="46"/>
    </row>
    <row r="6" spans="1:8" ht="15" customHeight="1" x14ac:dyDescent="0.25">
      <c r="A6" s="43"/>
      <c r="B6" s="43"/>
      <c r="C6" s="43"/>
      <c r="D6" s="43"/>
      <c r="E6" s="43"/>
      <c r="F6" s="47" t="s">
        <v>39</v>
      </c>
      <c r="G6" s="47"/>
      <c r="H6" s="47"/>
    </row>
    <row r="7" spans="1:8" ht="15" customHeight="1" x14ac:dyDescent="0.25">
      <c r="A7" s="43"/>
      <c r="B7" s="43"/>
      <c r="C7" s="43"/>
      <c r="D7" s="43"/>
      <c r="E7" s="43"/>
      <c r="F7" s="47" t="s">
        <v>40</v>
      </c>
      <c r="G7" s="47"/>
      <c r="H7" s="47"/>
    </row>
    <row r="8" spans="1:8" ht="15" customHeight="1" x14ac:dyDescent="0.25">
      <c r="A8" s="43"/>
      <c r="B8" s="43"/>
      <c r="C8" s="43"/>
      <c r="D8" s="43"/>
      <c r="E8" s="43"/>
      <c r="F8" s="16"/>
      <c r="G8" s="16"/>
      <c r="H8" s="16"/>
    </row>
    <row r="9" spans="1:8" ht="15" customHeight="1" thickBot="1" x14ac:dyDescent="0.3">
      <c r="A9" s="43"/>
      <c r="B9" s="43"/>
      <c r="C9" s="43"/>
      <c r="D9" s="43"/>
      <c r="E9" s="43"/>
      <c r="F9" s="16"/>
      <c r="G9" s="16"/>
      <c r="H9" s="16"/>
    </row>
    <row r="10" spans="1:8" ht="16.5" x14ac:dyDescent="0.25">
      <c r="A10" s="21" t="s">
        <v>19</v>
      </c>
      <c r="B10" s="48" t="s">
        <v>28</v>
      </c>
      <c r="C10" s="48"/>
      <c r="D10" s="48"/>
      <c r="E10" s="48"/>
      <c r="F10" s="8"/>
      <c r="G10" s="18" t="s">
        <v>22</v>
      </c>
      <c r="H10" s="9">
        <f ca="1">TODAY()</f>
        <v>45242</v>
      </c>
    </row>
    <row r="11" spans="1:8" ht="16.5" x14ac:dyDescent="0.25">
      <c r="A11" s="22" t="s">
        <v>20</v>
      </c>
      <c r="B11" s="49" t="s">
        <v>30</v>
      </c>
      <c r="C11" s="49"/>
      <c r="D11" s="49"/>
      <c r="E11" s="49"/>
      <c r="F11" s="4"/>
      <c r="G11" s="19" t="s">
        <v>23</v>
      </c>
      <c r="H11" s="10">
        <v>10002</v>
      </c>
    </row>
    <row r="12" spans="1:8" ht="17.25" thickBot="1" x14ac:dyDescent="0.3">
      <c r="A12" s="23" t="s">
        <v>21</v>
      </c>
      <c r="B12" s="50" t="s">
        <v>29</v>
      </c>
      <c r="C12" s="50"/>
      <c r="D12" s="50"/>
      <c r="E12" s="50"/>
      <c r="F12" s="11"/>
      <c r="G12" s="11"/>
      <c r="H12" s="12"/>
    </row>
    <row r="13" spans="1:8" ht="17.25" thickBot="1" x14ac:dyDescent="0.3">
      <c r="A13" s="6"/>
      <c r="B13" s="7"/>
      <c r="C13" s="7"/>
      <c r="D13" s="7"/>
      <c r="E13" s="7"/>
      <c r="F13" s="4"/>
      <c r="G13" s="4"/>
      <c r="H13" s="5"/>
    </row>
    <row r="14" spans="1:8" x14ac:dyDescent="0.25">
      <c r="A14" s="51" t="s">
        <v>25</v>
      </c>
      <c r="B14" s="52"/>
      <c r="C14" s="52"/>
      <c r="D14" s="52"/>
      <c r="E14" s="52"/>
      <c r="F14" s="52"/>
      <c r="G14" s="52"/>
      <c r="H14" s="53"/>
    </row>
    <row r="15" spans="1:8" ht="15.75" thickBot="1" x14ac:dyDescent="0.3">
      <c r="A15" s="54"/>
      <c r="B15" s="55"/>
      <c r="C15" s="55"/>
      <c r="D15" s="55"/>
      <c r="E15" s="55"/>
      <c r="F15" s="55"/>
      <c r="G15" s="55"/>
      <c r="H15" s="56"/>
    </row>
    <row r="16" spans="1:8" ht="15.75" thickBot="1" x14ac:dyDescent="0.3">
      <c r="A16" s="43"/>
      <c r="B16" s="43"/>
      <c r="C16" s="43"/>
      <c r="D16" s="43"/>
      <c r="E16" s="43"/>
      <c r="F16" s="43"/>
      <c r="G16" s="43"/>
      <c r="H16" s="57"/>
    </row>
    <row r="17" spans="1:8" x14ac:dyDescent="0.25">
      <c r="A17" s="40" t="s">
        <v>1</v>
      </c>
      <c r="B17" s="41"/>
      <c r="C17" s="41"/>
      <c r="D17" s="41"/>
      <c r="E17" s="42"/>
      <c r="F17" s="36" t="s">
        <v>2</v>
      </c>
      <c r="G17" s="37" t="s">
        <v>3</v>
      </c>
      <c r="H17" s="37" t="s">
        <v>4</v>
      </c>
    </row>
    <row r="18" spans="1:8" ht="37.5" customHeight="1" x14ac:dyDescent="0.25">
      <c r="A18" s="62" t="s">
        <v>0</v>
      </c>
      <c r="B18" s="62"/>
      <c r="C18" s="62"/>
      <c r="D18" s="62"/>
      <c r="E18" s="62"/>
      <c r="F18" s="39">
        <v>4429</v>
      </c>
      <c r="G18" s="14">
        <v>3</v>
      </c>
      <c r="H18" s="15">
        <f>F18*G18</f>
        <v>13287</v>
      </c>
    </row>
    <row r="19" spans="1:8" ht="27" customHeight="1" x14ac:dyDescent="0.25">
      <c r="A19" s="62" t="s">
        <v>5</v>
      </c>
      <c r="B19" s="62"/>
      <c r="C19" s="62"/>
      <c r="D19" s="62"/>
      <c r="E19" s="62"/>
      <c r="F19" s="39">
        <v>9480</v>
      </c>
      <c r="G19" s="14">
        <v>1</v>
      </c>
      <c r="H19" s="15">
        <f t="shared" ref="H19:H21" si="0">F19*G19</f>
        <v>9480</v>
      </c>
    </row>
    <row r="20" spans="1:8" ht="27" customHeight="1" x14ac:dyDescent="0.25">
      <c r="A20" s="63" t="s">
        <v>6</v>
      </c>
      <c r="B20" s="63"/>
      <c r="C20" s="63"/>
      <c r="D20" s="63"/>
      <c r="E20" s="63"/>
      <c r="F20" s="39">
        <v>3530</v>
      </c>
      <c r="G20" s="14">
        <v>1</v>
      </c>
      <c r="H20" s="15">
        <f t="shared" si="0"/>
        <v>3530</v>
      </c>
    </row>
    <row r="21" spans="1:8" ht="27" customHeight="1" x14ac:dyDescent="0.25">
      <c r="A21" s="63" t="s">
        <v>7</v>
      </c>
      <c r="B21" s="63"/>
      <c r="C21" s="63"/>
      <c r="D21" s="63"/>
      <c r="E21" s="63"/>
      <c r="F21" s="39">
        <v>410</v>
      </c>
      <c r="G21" s="14">
        <v>1</v>
      </c>
      <c r="H21" s="15">
        <f t="shared" si="0"/>
        <v>410</v>
      </c>
    </row>
    <row r="22" spans="1:8" ht="27" customHeight="1" x14ac:dyDescent="0.25">
      <c r="A22" s="63" t="s">
        <v>8</v>
      </c>
      <c r="B22" s="63"/>
      <c r="C22" s="63"/>
      <c r="D22" s="63"/>
      <c r="E22" s="63"/>
      <c r="F22" s="39">
        <v>85</v>
      </c>
      <c r="G22" s="14">
        <v>13</v>
      </c>
      <c r="H22" s="15">
        <f>F22*G22</f>
        <v>1105</v>
      </c>
    </row>
    <row r="23" spans="1:8" ht="23.25" customHeight="1" x14ac:dyDescent="0.25">
      <c r="A23" s="64" t="s">
        <v>9</v>
      </c>
      <c r="B23" s="64"/>
      <c r="C23" s="64"/>
      <c r="D23" s="64"/>
      <c r="E23" s="64"/>
      <c r="F23" s="39">
        <v>75</v>
      </c>
      <c r="G23" s="14">
        <v>6</v>
      </c>
      <c r="H23" s="15">
        <f>F23*G23</f>
        <v>450</v>
      </c>
    </row>
    <row r="24" spans="1:8" ht="23.25" customHeight="1" x14ac:dyDescent="0.25">
      <c r="A24" s="64" t="s">
        <v>10</v>
      </c>
      <c r="B24" s="64"/>
      <c r="C24" s="64"/>
      <c r="D24" s="64"/>
      <c r="E24" s="64"/>
      <c r="F24" s="39">
        <v>4400</v>
      </c>
      <c r="G24" s="14">
        <v>1</v>
      </c>
      <c r="H24" s="15">
        <f>F24*G24</f>
        <v>4400</v>
      </c>
    </row>
    <row r="25" spans="1:8" ht="23.25" customHeight="1" x14ac:dyDescent="0.25">
      <c r="A25" s="64" t="s">
        <v>33</v>
      </c>
      <c r="B25" s="64"/>
      <c r="C25" s="64"/>
      <c r="D25" s="64"/>
      <c r="E25" s="64"/>
      <c r="F25" s="39">
        <v>7000</v>
      </c>
      <c r="G25" s="25">
        <v>13</v>
      </c>
      <c r="H25" s="15">
        <f>F25*G25</f>
        <v>91000</v>
      </c>
    </row>
    <row r="26" spans="1:8" ht="23.25" customHeight="1" x14ac:dyDescent="0.25">
      <c r="A26" s="64" t="s">
        <v>34</v>
      </c>
      <c r="B26" s="64"/>
      <c r="C26" s="64"/>
      <c r="D26" s="64"/>
      <c r="E26" s="64"/>
      <c r="F26" s="39">
        <v>5000</v>
      </c>
      <c r="G26" s="25">
        <v>13</v>
      </c>
      <c r="H26" s="15">
        <f>F26*G26</f>
        <v>65000</v>
      </c>
    </row>
    <row r="27" spans="1:8" ht="16.5" x14ac:dyDescent="0.3">
      <c r="A27" s="2"/>
      <c r="B27" s="2"/>
      <c r="C27" s="2"/>
      <c r="D27" s="2"/>
      <c r="E27" s="2"/>
      <c r="F27" s="65" t="s">
        <v>11</v>
      </c>
      <c r="G27" s="66"/>
      <c r="H27" s="38">
        <f>SUM(H18:H26)</f>
        <v>188662</v>
      </c>
    </row>
    <row r="28" spans="1:8" ht="44.25" customHeight="1" x14ac:dyDescent="0.3">
      <c r="A28" s="17" t="s">
        <v>24</v>
      </c>
      <c r="B28" s="67" t="s">
        <v>26</v>
      </c>
      <c r="C28" s="67"/>
      <c r="D28" s="67"/>
      <c r="E28" s="67"/>
      <c r="F28" s="68" t="s">
        <v>12</v>
      </c>
      <c r="G28" s="69"/>
      <c r="H28" s="34">
        <f>H27*0.16</f>
        <v>30185.920000000002</v>
      </c>
    </row>
    <row r="29" spans="1:8" ht="17.25" thickBot="1" x14ac:dyDescent="0.35">
      <c r="A29" s="1"/>
      <c r="B29" s="1"/>
      <c r="C29" s="1"/>
      <c r="D29" s="1"/>
      <c r="E29" s="1"/>
      <c r="F29" s="58" t="s">
        <v>13</v>
      </c>
      <c r="G29" s="59"/>
      <c r="H29" s="35">
        <f>H27+H28</f>
        <v>218847.92</v>
      </c>
    </row>
    <row r="30" spans="1:8" x14ac:dyDescent="0.25">
      <c r="A30" s="43"/>
      <c r="B30" s="43"/>
      <c r="C30" s="43"/>
      <c r="D30" s="43"/>
      <c r="E30" s="43"/>
      <c r="F30" s="43"/>
      <c r="G30" s="43"/>
      <c r="H30" s="43"/>
    </row>
    <row r="31" spans="1:8" x14ac:dyDescent="0.25">
      <c r="A31" s="43"/>
      <c r="B31" s="43"/>
      <c r="C31" s="43"/>
      <c r="D31" s="43"/>
      <c r="E31" s="43"/>
      <c r="F31" s="43"/>
      <c r="G31" s="43"/>
      <c r="H31" s="43"/>
    </row>
    <row r="32" spans="1:8" x14ac:dyDescent="0.25">
      <c r="A32" s="43"/>
      <c r="B32" s="43"/>
      <c r="C32" s="43"/>
      <c r="D32" s="43"/>
      <c r="E32" s="43"/>
      <c r="F32" s="43"/>
      <c r="G32" s="43"/>
      <c r="H32" s="43"/>
    </row>
    <row r="33" spans="1:8" x14ac:dyDescent="0.25">
      <c r="A33" s="43"/>
      <c r="B33" s="43"/>
      <c r="C33" s="43"/>
      <c r="D33" s="43"/>
      <c r="E33" s="43"/>
      <c r="F33" s="43"/>
      <c r="G33" s="43"/>
      <c r="H33" s="43"/>
    </row>
    <row r="34" spans="1:8" ht="108.75" customHeight="1" x14ac:dyDescent="0.25">
      <c r="A34" s="60" t="s">
        <v>31</v>
      </c>
      <c r="B34" s="61"/>
      <c r="C34" s="61"/>
      <c r="D34" s="61"/>
      <c r="E34" s="61"/>
      <c r="F34" s="61"/>
      <c r="G34" s="61"/>
      <c r="H34" s="61"/>
    </row>
    <row r="35" spans="1:8" x14ac:dyDescent="0.25">
      <c r="A35" s="3"/>
    </row>
  </sheetData>
  <mergeCells count="28">
    <mergeCell ref="F29:G29"/>
    <mergeCell ref="A30:H33"/>
    <mergeCell ref="A34:H34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F27:G27"/>
    <mergeCell ref="B28:E28"/>
    <mergeCell ref="F28:G28"/>
    <mergeCell ref="A17:E17"/>
    <mergeCell ref="A1:E9"/>
    <mergeCell ref="F2:H2"/>
    <mergeCell ref="F3:H3"/>
    <mergeCell ref="F4:H4"/>
    <mergeCell ref="F5:H5"/>
    <mergeCell ref="F6:H6"/>
    <mergeCell ref="F7:H7"/>
    <mergeCell ref="B10:E10"/>
    <mergeCell ref="B11:E11"/>
    <mergeCell ref="B12:E12"/>
    <mergeCell ref="A14:H15"/>
    <mergeCell ref="A16:H16"/>
  </mergeCells>
  <pageMargins left="0.7" right="0.7" top="0.75" bottom="0.75" header="0.3" footer="0.3"/>
  <pageSetup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190-B61B-4D9F-B3E4-BFE616C26638}">
  <sheetPr>
    <pageSetUpPr fitToPage="1"/>
  </sheetPr>
  <dimension ref="A1:H32"/>
  <sheetViews>
    <sheetView showGridLines="0" tabSelected="1" topLeftCell="A12" workbookViewId="0">
      <selection activeCell="A19" sqref="A19:E19"/>
    </sheetView>
  </sheetViews>
  <sheetFormatPr baseColWidth="10" defaultRowHeight="15" x14ac:dyDescent="0.25"/>
  <cols>
    <col min="1" max="1" width="12.7109375" bestFit="1" customWidth="1"/>
    <col min="7" max="7" width="20.42578125" customWidth="1"/>
    <col min="8" max="8" width="31.28515625" bestFit="1" customWidth="1"/>
  </cols>
  <sheetData>
    <row r="1" spans="1:8" ht="16.5" customHeight="1" x14ac:dyDescent="0.3">
      <c r="A1" s="43"/>
      <c r="B1" s="43"/>
      <c r="C1" s="43"/>
      <c r="D1" s="43"/>
      <c r="E1" s="43"/>
      <c r="F1" s="4"/>
      <c r="G1" s="20"/>
      <c r="H1" s="1"/>
    </row>
    <row r="2" spans="1:8" ht="51.75" x14ac:dyDescent="0.25">
      <c r="A2" s="43"/>
      <c r="B2" s="43"/>
      <c r="C2" s="43"/>
      <c r="D2" s="43"/>
      <c r="E2" s="43"/>
      <c r="F2" s="44" t="s">
        <v>27</v>
      </c>
      <c r="G2" s="44"/>
      <c r="H2" s="44"/>
    </row>
    <row r="3" spans="1:8" ht="15" customHeight="1" x14ac:dyDescent="0.25">
      <c r="A3" s="43"/>
      <c r="B3" s="43"/>
      <c r="C3" s="43"/>
      <c r="D3" s="43"/>
      <c r="E3" s="43"/>
      <c r="F3" s="45" t="s">
        <v>36</v>
      </c>
      <c r="G3" s="45"/>
      <c r="H3" s="45"/>
    </row>
    <row r="4" spans="1:8" ht="16.5" customHeight="1" x14ac:dyDescent="0.25">
      <c r="A4" s="43"/>
      <c r="B4" s="43"/>
      <c r="C4" s="43"/>
      <c r="D4" s="43"/>
      <c r="E4" s="43"/>
      <c r="F4" s="45" t="s">
        <v>37</v>
      </c>
      <c r="G4" s="45"/>
      <c r="H4" s="45"/>
    </row>
    <row r="5" spans="1:8" ht="15" customHeight="1" x14ac:dyDescent="0.25">
      <c r="A5" s="43"/>
      <c r="B5" s="43"/>
      <c r="C5" s="43"/>
      <c r="D5" s="43"/>
      <c r="E5" s="43"/>
      <c r="F5" s="46" t="s">
        <v>38</v>
      </c>
      <c r="G5" s="46"/>
      <c r="H5" s="46"/>
    </row>
    <row r="6" spans="1:8" ht="15" customHeight="1" x14ac:dyDescent="0.25">
      <c r="A6" s="43"/>
      <c r="B6" s="43"/>
      <c r="C6" s="43"/>
      <c r="D6" s="43"/>
      <c r="E6" s="43"/>
      <c r="F6" s="47" t="s">
        <v>39</v>
      </c>
      <c r="G6" s="47"/>
      <c r="H6" s="47"/>
    </row>
    <row r="7" spans="1:8" ht="15" customHeight="1" x14ac:dyDescent="0.25">
      <c r="A7" s="43"/>
      <c r="B7" s="43"/>
      <c r="C7" s="43"/>
      <c r="D7" s="43"/>
      <c r="E7" s="43"/>
      <c r="F7" s="47" t="s">
        <v>40</v>
      </c>
      <c r="G7" s="47"/>
      <c r="H7" s="47"/>
    </row>
    <row r="8" spans="1:8" ht="15" customHeight="1" x14ac:dyDescent="0.25">
      <c r="A8" s="43"/>
      <c r="B8" s="43"/>
      <c r="C8" s="43"/>
      <c r="D8" s="43"/>
      <c r="E8" s="43"/>
      <c r="F8" s="16"/>
      <c r="G8" s="16"/>
      <c r="H8" s="16"/>
    </row>
    <row r="9" spans="1:8" ht="15" customHeight="1" thickBot="1" x14ac:dyDescent="0.3">
      <c r="A9" s="43"/>
      <c r="B9" s="43"/>
      <c r="C9" s="43"/>
      <c r="D9" s="43"/>
      <c r="E9" s="43"/>
      <c r="F9" s="16"/>
      <c r="G9" s="16"/>
      <c r="H9" s="16"/>
    </row>
    <row r="10" spans="1:8" ht="16.5" x14ac:dyDescent="0.25">
      <c r="A10" s="21" t="s">
        <v>19</v>
      </c>
      <c r="B10" s="48" t="s">
        <v>28</v>
      </c>
      <c r="C10" s="48"/>
      <c r="D10" s="48"/>
      <c r="E10" s="48"/>
      <c r="F10" s="8"/>
      <c r="G10" s="18" t="s">
        <v>22</v>
      </c>
      <c r="H10" s="9">
        <f ca="1">TODAY()</f>
        <v>45242</v>
      </c>
    </row>
    <row r="11" spans="1:8" ht="16.5" x14ac:dyDescent="0.25">
      <c r="A11" s="22" t="s">
        <v>20</v>
      </c>
      <c r="B11" s="49" t="s">
        <v>30</v>
      </c>
      <c r="C11" s="49"/>
      <c r="D11" s="49"/>
      <c r="E11" s="49"/>
      <c r="F11" s="4"/>
      <c r="G11" s="19" t="s">
        <v>23</v>
      </c>
      <c r="H11" s="10">
        <v>10002</v>
      </c>
    </row>
    <row r="12" spans="1:8" ht="17.25" thickBot="1" x14ac:dyDescent="0.3">
      <c r="A12" s="23" t="s">
        <v>21</v>
      </c>
      <c r="B12" s="50" t="s">
        <v>29</v>
      </c>
      <c r="C12" s="50"/>
      <c r="D12" s="50"/>
      <c r="E12" s="50"/>
      <c r="F12" s="11"/>
      <c r="G12" s="11"/>
      <c r="H12" s="12"/>
    </row>
    <row r="13" spans="1:8" ht="17.25" thickBot="1" x14ac:dyDescent="0.3">
      <c r="A13" s="6"/>
      <c r="B13" s="7"/>
      <c r="C13" s="7"/>
      <c r="D13" s="7"/>
      <c r="E13" s="7"/>
      <c r="F13" s="4"/>
      <c r="G13" s="4"/>
      <c r="H13" s="5"/>
    </row>
    <row r="14" spans="1:8" x14ac:dyDescent="0.25">
      <c r="A14" s="51" t="s">
        <v>25</v>
      </c>
      <c r="B14" s="52"/>
      <c r="C14" s="52"/>
      <c r="D14" s="52"/>
      <c r="E14" s="52"/>
      <c r="F14" s="52"/>
      <c r="G14" s="52"/>
      <c r="H14" s="53"/>
    </row>
    <row r="15" spans="1:8" ht="15.75" thickBot="1" x14ac:dyDescent="0.3">
      <c r="A15" s="54"/>
      <c r="B15" s="55"/>
      <c r="C15" s="55"/>
      <c r="D15" s="55"/>
      <c r="E15" s="55"/>
      <c r="F15" s="55"/>
      <c r="G15" s="55"/>
      <c r="H15" s="56"/>
    </row>
    <row r="16" spans="1:8" ht="15.75" thickBot="1" x14ac:dyDescent="0.3">
      <c r="A16" s="43"/>
      <c r="B16" s="43"/>
      <c r="C16" s="43"/>
      <c r="D16" s="43"/>
      <c r="E16" s="43"/>
      <c r="F16" s="43"/>
      <c r="G16" s="43"/>
      <c r="H16" s="57"/>
    </row>
    <row r="17" spans="1:8" x14ac:dyDescent="0.25">
      <c r="A17" s="40" t="s">
        <v>1</v>
      </c>
      <c r="B17" s="41"/>
      <c r="C17" s="41"/>
      <c r="D17" s="41"/>
      <c r="E17" s="42"/>
      <c r="F17" s="36" t="s">
        <v>2</v>
      </c>
      <c r="G17" s="37" t="s">
        <v>3</v>
      </c>
      <c r="H17" s="37" t="s">
        <v>4</v>
      </c>
    </row>
    <row r="18" spans="1:8" ht="37.5" customHeight="1" x14ac:dyDescent="0.25">
      <c r="A18" s="63" t="s">
        <v>14</v>
      </c>
      <c r="B18" s="63"/>
      <c r="C18" s="63"/>
      <c r="D18" s="63"/>
      <c r="E18" s="63"/>
      <c r="F18" s="13">
        <v>6001.79</v>
      </c>
      <c r="G18" s="14">
        <v>13</v>
      </c>
      <c r="H18" s="15">
        <f>F18*G18</f>
        <v>78023.27</v>
      </c>
    </row>
    <row r="19" spans="1:8" ht="27" customHeight="1" x14ac:dyDescent="0.25">
      <c r="A19" s="63" t="s">
        <v>15</v>
      </c>
      <c r="B19" s="63"/>
      <c r="C19" s="63"/>
      <c r="D19" s="63"/>
      <c r="E19" s="63"/>
      <c r="F19" s="13">
        <v>4281.3599999999997</v>
      </c>
      <c r="G19" s="14">
        <v>9</v>
      </c>
      <c r="H19" s="15">
        <f t="shared" ref="H19:H21" si="0">F19*G19</f>
        <v>38532.239999999998</v>
      </c>
    </row>
    <row r="20" spans="1:8" ht="27" customHeight="1" x14ac:dyDescent="0.25">
      <c r="A20" s="63" t="s">
        <v>16</v>
      </c>
      <c r="B20" s="63"/>
      <c r="C20" s="63"/>
      <c r="D20" s="63"/>
      <c r="E20" s="63"/>
      <c r="F20" s="13">
        <v>1989</v>
      </c>
      <c r="G20" s="14">
        <v>3</v>
      </c>
      <c r="H20" s="15">
        <f t="shared" si="0"/>
        <v>5967</v>
      </c>
    </row>
    <row r="21" spans="1:8" ht="27" customHeight="1" x14ac:dyDescent="0.25">
      <c r="A21" s="63" t="s">
        <v>17</v>
      </c>
      <c r="B21" s="63"/>
      <c r="C21" s="63"/>
      <c r="D21" s="63"/>
      <c r="E21" s="63"/>
      <c r="F21" s="13">
        <v>549</v>
      </c>
      <c r="G21" s="14">
        <v>3</v>
      </c>
      <c r="H21" s="15">
        <f t="shared" si="0"/>
        <v>1647</v>
      </c>
    </row>
    <row r="22" spans="1:8" ht="27" customHeight="1" x14ac:dyDescent="0.25">
      <c r="A22" s="63" t="s">
        <v>18</v>
      </c>
      <c r="B22" s="63"/>
      <c r="C22" s="63"/>
      <c r="D22" s="63"/>
      <c r="E22" s="63"/>
      <c r="F22" s="13">
        <v>8500</v>
      </c>
      <c r="G22" s="14">
        <v>13</v>
      </c>
      <c r="H22" s="15">
        <f>F22*G22</f>
        <v>110500</v>
      </c>
    </row>
    <row r="23" spans="1:8" ht="23.25" customHeight="1" x14ac:dyDescent="0.25">
      <c r="A23" s="63" t="s">
        <v>44</v>
      </c>
      <c r="B23" s="63"/>
      <c r="C23" s="63"/>
      <c r="D23" s="63"/>
      <c r="E23" s="63"/>
      <c r="F23" s="13">
        <v>25840</v>
      </c>
      <c r="G23" s="14">
        <v>1</v>
      </c>
      <c r="H23" s="15">
        <f>F23*G23</f>
        <v>25840</v>
      </c>
    </row>
    <row r="24" spans="1:8" ht="16.5" x14ac:dyDescent="0.3">
      <c r="A24" s="2"/>
      <c r="B24" s="2"/>
      <c r="C24" s="2"/>
      <c r="D24" s="2"/>
      <c r="E24" s="2"/>
      <c r="F24" s="65" t="s">
        <v>11</v>
      </c>
      <c r="G24" s="66"/>
      <c r="H24" s="38">
        <f>SUM(H18:H23)</f>
        <v>260509.51</v>
      </c>
    </row>
    <row r="25" spans="1:8" ht="44.25" customHeight="1" x14ac:dyDescent="0.3">
      <c r="A25" s="17" t="s">
        <v>24</v>
      </c>
      <c r="B25" s="67" t="s">
        <v>26</v>
      </c>
      <c r="C25" s="67"/>
      <c r="D25" s="67"/>
      <c r="E25" s="67"/>
      <c r="F25" s="68" t="s">
        <v>12</v>
      </c>
      <c r="G25" s="69"/>
      <c r="H25" s="34">
        <f>H24*0.16</f>
        <v>41681.5216</v>
      </c>
    </row>
    <row r="26" spans="1:8" ht="17.25" thickBot="1" x14ac:dyDescent="0.35">
      <c r="A26" s="1"/>
      <c r="B26" s="1"/>
      <c r="C26" s="1"/>
      <c r="D26" s="1"/>
      <c r="E26" s="1"/>
      <c r="F26" s="58" t="s">
        <v>13</v>
      </c>
      <c r="G26" s="59"/>
      <c r="H26" s="35">
        <f>H24+H25</f>
        <v>302191.03159999999</v>
      </c>
    </row>
    <row r="27" spans="1:8" x14ac:dyDescent="0.25">
      <c r="A27" s="43"/>
      <c r="B27" s="43"/>
      <c r="C27" s="43"/>
      <c r="D27" s="43"/>
      <c r="E27" s="43"/>
      <c r="F27" s="43"/>
      <c r="G27" s="43"/>
      <c r="H27" s="43"/>
    </row>
    <row r="28" spans="1:8" x14ac:dyDescent="0.25">
      <c r="A28" s="43"/>
      <c r="B28" s="43"/>
      <c r="C28" s="43"/>
      <c r="D28" s="43"/>
      <c r="E28" s="43"/>
      <c r="F28" s="43"/>
      <c r="G28" s="43"/>
      <c r="H28" s="43"/>
    </row>
    <row r="29" spans="1:8" x14ac:dyDescent="0.25">
      <c r="A29" s="43"/>
      <c r="B29" s="43"/>
      <c r="C29" s="43"/>
      <c r="D29" s="43"/>
      <c r="E29" s="43"/>
      <c r="F29" s="43"/>
      <c r="G29" s="43"/>
      <c r="H29" s="43"/>
    </row>
    <row r="30" spans="1:8" x14ac:dyDescent="0.25">
      <c r="A30" s="43"/>
      <c r="B30" s="43"/>
      <c r="C30" s="43"/>
      <c r="D30" s="43"/>
      <c r="E30" s="43"/>
      <c r="F30" s="43"/>
      <c r="G30" s="43"/>
      <c r="H30" s="43"/>
    </row>
    <row r="31" spans="1:8" ht="108.75" customHeight="1" x14ac:dyDescent="0.25">
      <c r="A31" s="60" t="s">
        <v>31</v>
      </c>
      <c r="B31" s="61"/>
      <c r="C31" s="61"/>
      <c r="D31" s="61"/>
      <c r="E31" s="61"/>
      <c r="F31" s="61"/>
      <c r="G31" s="61"/>
      <c r="H31" s="61"/>
    </row>
    <row r="32" spans="1:8" x14ac:dyDescent="0.25">
      <c r="A32" s="3"/>
    </row>
  </sheetData>
  <mergeCells count="25">
    <mergeCell ref="F26:G26"/>
    <mergeCell ref="A27:H30"/>
    <mergeCell ref="A31:H31"/>
    <mergeCell ref="A22:E22"/>
    <mergeCell ref="A23:E23"/>
    <mergeCell ref="B25:E25"/>
    <mergeCell ref="F25:G25"/>
    <mergeCell ref="A18:E18"/>
    <mergeCell ref="A19:E19"/>
    <mergeCell ref="A20:E20"/>
    <mergeCell ref="A21:E21"/>
    <mergeCell ref="F24:G24"/>
    <mergeCell ref="A17:E17"/>
    <mergeCell ref="A1:E9"/>
    <mergeCell ref="F2:H2"/>
    <mergeCell ref="F3:H3"/>
    <mergeCell ref="F4:H4"/>
    <mergeCell ref="F5:H5"/>
    <mergeCell ref="F6:H6"/>
    <mergeCell ref="F7:H7"/>
    <mergeCell ref="B10:E10"/>
    <mergeCell ref="B11:E11"/>
    <mergeCell ref="B12:E12"/>
    <mergeCell ref="A14:H15"/>
    <mergeCell ref="A16:H16"/>
  </mergeCells>
  <pageMargins left="0.7" right="0.7" top="0.75" bottom="0.75" header="0.3" footer="0.3"/>
  <pageSetup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showGridLines="0" topLeftCell="A8" workbookViewId="0">
      <selection activeCell="H22" sqref="H22"/>
    </sheetView>
  </sheetViews>
  <sheetFormatPr baseColWidth="10" defaultRowHeight="15" x14ac:dyDescent="0.25"/>
  <cols>
    <col min="1" max="1" width="12.7109375" bestFit="1" customWidth="1"/>
    <col min="7" max="7" width="20.42578125" customWidth="1"/>
    <col min="8" max="8" width="31.28515625" bestFit="1" customWidth="1"/>
  </cols>
  <sheetData>
    <row r="1" spans="1:8" ht="16.5" customHeight="1" x14ac:dyDescent="0.3">
      <c r="A1" s="43"/>
      <c r="B1" s="43"/>
      <c r="C1" s="43"/>
      <c r="D1" s="43"/>
      <c r="E1" s="43"/>
      <c r="F1" s="4"/>
      <c r="G1" s="20"/>
      <c r="H1" s="1"/>
    </row>
    <row r="2" spans="1:8" ht="51.75" x14ac:dyDescent="0.25">
      <c r="A2" s="43"/>
      <c r="B2" s="43"/>
      <c r="C2" s="43"/>
      <c r="D2" s="43"/>
      <c r="E2" s="43"/>
      <c r="F2" s="44" t="s">
        <v>27</v>
      </c>
      <c r="G2" s="44"/>
      <c r="H2" s="44"/>
    </row>
    <row r="3" spans="1:8" ht="15" customHeight="1" x14ac:dyDescent="0.25">
      <c r="A3" s="43"/>
      <c r="B3" s="43"/>
      <c r="C3" s="43"/>
      <c r="D3" s="43"/>
      <c r="E3" s="43"/>
      <c r="F3" s="45" t="s">
        <v>36</v>
      </c>
      <c r="G3" s="45"/>
      <c r="H3" s="45"/>
    </row>
    <row r="4" spans="1:8" ht="16.5" customHeight="1" x14ac:dyDescent="0.25">
      <c r="A4" s="43"/>
      <c r="B4" s="43"/>
      <c r="C4" s="43"/>
      <c r="D4" s="43"/>
      <c r="E4" s="43"/>
      <c r="F4" s="45" t="s">
        <v>37</v>
      </c>
      <c r="G4" s="45"/>
      <c r="H4" s="45"/>
    </row>
    <row r="5" spans="1:8" ht="15" customHeight="1" x14ac:dyDescent="0.25">
      <c r="A5" s="43"/>
      <c r="B5" s="43"/>
      <c r="C5" s="43"/>
      <c r="D5" s="43"/>
      <c r="E5" s="43"/>
      <c r="F5" s="46" t="s">
        <v>38</v>
      </c>
      <c r="G5" s="46"/>
      <c r="H5" s="46"/>
    </row>
    <row r="6" spans="1:8" ht="15" customHeight="1" x14ac:dyDescent="0.25">
      <c r="A6" s="43"/>
      <c r="B6" s="43"/>
      <c r="C6" s="43"/>
      <c r="D6" s="43"/>
      <c r="E6" s="43"/>
      <c r="F6" s="47" t="s">
        <v>39</v>
      </c>
      <c r="G6" s="47"/>
      <c r="H6" s="47"/>
    </row>
    <row r="7" spans="1:8" ht="15" customHeight="1" x14ac:dyDescent="0.25">
      <c r="A7" s="43"/>
      <c r="B7" s="43"/>
      <c r="C7" s="43"/>
      <c r="D7" s="43"/>
      <c r="E7" s="43"/>
      <c r="F7" s="47" t="s">
        <v>40</v>
      </c>
      <c r="G7" s="47"/>
      <c r="H7" s="47"/>
    </row>
    <row r="8" spans="1:8" ht="15" customHeight="1" x14ac:dyDescent="0.25">
      <c r="A8" s="43"/>
      <c r="B8" s="43"/>
      <c r="C8" s="43"/>
      <c r="D8" s="43"/>
      <c r="E8" s="43"/>
      <c r="F8" s="16"/>
      <c r="G8" s="16"/>
      <c r="H8" s="16"/>
    </row>
    <row r="9" spans="1:8" ht="15" customHeight="1" thickBot="1" x14ac:dyDescent="0.3">
      <c r="A9" s="43"/>
      <c r="B9" s="43"/>
      <c r="C9" s="43"/>
      <c r="D9" s="43"/>
      <c r="E9" s="43"/>
      <c r="F9" s="16"/>
      <c r="G9" s="16"/>
      <c r="H9" s="16"/>
    </row>
    <row r="10" spans="1:8" ht="16.5" x14ac:dyDescent="0.25">
      <c r="A10" s="21" t="s">
        <v>19</v>
      </c>
      <c r="B10" s="48" t="s">
        <v>28</v>
      </c>
      <c r="C10" s="48"/>
      <c r="D10" s="48"/>
      <c r="E10" s="48"/>
      <c r="F10" s="8"/>
      <c r="G10" s="18" t="s">
        <v>22</v>
      </c>
      <c r="H10" s="9">
        <f ca="1">TODAY()</f>
        <v>45242</v>
      </c>
    </row>
    <row r="11" spans="1:8" ht="16.5" x14ac:dyDescent="0.25">
      <c r="A11" s="22" t="s">
        <v>20</v>
      </c>
      <c r="B11" s="49" t="s">
        <v>30</v>
      </c>
      <c r="C11" s="49"/>
      <c r="D11" s="49"/>
      <c r="E11" s="49"/>
      <c r="F11" s="4"/>
      <c r="G11" s="19" t="s">
        <v>23</v>
      </c>
      <c r="H11" s="10">
        <v>10002</v>
      </c>
    </row>
    <row r="12" spans="1:8" ht="17.25" thickBot="1" x14ac:dyDescent="0.3">
      <c r="A12" s="23" t="s">
        <v>21</v>
      </c>
      <c r="B12" s="50" t="s">
        <v>29</v>
      </c>
      <c r="C12" s="50"/>
      <c r="D12" s="50"/>
      <c r="E12" s="50"/>
      <c r="F12" s="11"/>
      <c r="G12" s="11"/>
      <c r="H12" s="12"/>
    </row>
    <row r="13" spans="1:8" ht="17.25" thickBot="1" x14ac:dyDescent="0.3">
      <c r="A13" s="6"/>
      <c r="B13" s="7"/>
      <c r="C13" s="7"/>
      <c r="D13" s="7"/>
      <c r="E13" s="7"/>
      <c r="F13" s="4"/>
      <c r="G13" s="4"/>
      <c r="H13" s="5"/>
    </row>
    <row r="14" spans="1:8" x14ac:dyDescent="0.25">
      <c r="A14" s="51" t="s">
        <v>43</v>
      </c>
      <c r="B14" s="52"/>
      <c r="C14" s="52"/>
      <c r="D14" s="52"/>
      <c r="E14" s="52"/>
      <c r="F14" s="52"/>
      <c r="G14" s="52"/>
      <c r="H14" s="53"/>
    </row>
    <row r="15" spans="1:8" ht="15.75" thickBot="1" x14ac:dyDescent="0.3">
      <c r="A15" s="54"/>
      <c r="B15" s="55"/>
      <c r="C15" s="55"/>
      <c r="D15" s="55"/>
      <c r="E15" s="55"/>
      <c r="F15" s="55"/>
      <c r="G15" s="55"/>
      <c r="H15" s="56"/>
    </row>
    <row r="16" spans="1:8" ht="15.75" thickBot="1" x14ac:dyDescent="0.3">
      <c r="A16" s="43"/>
      <c r="B16" s="43"/>
      <c r="C16" s="43"/>
      <c r="D16" s="43"/>
      <c r="E16" s="43"/>
      <c r="F16" s="43"/>
      <c r="G16" s="43"/>
      <c r="H16" s="57"/>
    </row>
    <row r="17" spans="1:8" ht="15.75" thickBot="1" x14ac:dyDescent="0.3">
      <c r="A17" s="75" t="s">
        <v>1</v>
      </c>
      <c r="B17" s="76"/>
      <c r="C17" s="76"/>
      <c r="D17" s="76"/>
      <c r="E17" s="77"/>
      <c r="F17" s="26" t="s">
        <v>2</v>
      </c>
      <c r="G17" s="27" t="s">
        <v>3</v>
      </c>
      <c r="H17" s="27" t="s">
        <v>4</v>
      </c>
    </row>
    <row r="18" spans="1:8" ht="19.149999999999999" customHeight="1" x14ac:dyDescent="0.25">
      <c r="A18" s="78" t="s">
        <v>41</v>
      </c>
      <c r="B18" s="79"/>
      <c r="C18" s="79"/>
      <c r="D18" s="79"/>
      <c r="E18" s="79"/>
      <c r="F18" s="24">
        <v>750</v>
      </c>
      <c r="G18" s="25">
        <v>20</v>
      </c>
      <c r="H18" s="28">
        <f>F18*G18</f>
        <v>15000</v>
      </c>
    </row>
    <row r="19" spans="1:8" ht="17.45" customHeight="1" x14ac:dyDescent="0.25">
      <c r="A19" s="70" t="s">
        <v>32</v>
      </c>
      <c r="B19" s="63"/>
      <c r="C19" s="63"/>
      <c r="D19" s="63"/>
      <c r="E19" s="63"/>
      <c r="F19" s="13">
        <v>85000</v>
      </c>
      <c r="G19" s="14">
        <v>1</v>
      </c>
      <c r="H19" s="29">
        <f t="shared" ref="H19:H21" si="0">F19*G19</f>
        <v>85000</v>
      </c>
    </row>
    <row r="20" spans="1:8" ht="24" customHeight="1" x14ac:dyDescent="0.25">
      <c r="A20" s="70" t="s">
        <v>35</v>
      </c>
      <c r="B20" s="63"/>
      <c r="C20" s="63"/>
      <c r="D20" s="63"/>
      <c r="E20" s="63"/>
      <c r="F20" s="13">
        <v>9000</v>
      </c>
      <c r="G20" s="14">
        <v>1</v>
      </c>
      <c r="H20" s="29">
        <f t="shared" si="0"/>
        <v>9000</v>
      </c>
    </row>
    <row r="21" spans="1:8" ht="23.25" customHeight="1" thickBot="1" x14ac:dyDescent="0.3">
      <c r="A21" s="73" t="s">
        <v>42</v>
      </c>
      <c r="B21" s="74"/>
      <c r="C21" s="74"/>
      <c r="D21" s="74"/>
      <c r="E21" s="74"/>
      <c r="F21" s="30">
        <v>8000</v>
      </c>
      <c r="G21" s="31">
        <v>1</v>
      </c>
      <c r="H21" s="32">
        <f t="shared" si="0"/>
        <v>8000</v>
      </c>
    </row>
    <row r="22" spans="1:8" ht="16.5" x14ac:dyDescent="0.3">
      <c r="A22" s="2"/>
      <c r="B22" s="2"/>
      <c r="C22" s="2"/>
      <c r="D22" s="2"/>
      <c r="E22" s="2"/>
      <c r="F22" s="71" t="s">
        <v>11</v>
      </c>
      <c r="G22" s="72"/>
      <c r="H22" s="33">
        <f>SUM(H18:H21)</f>
        <v>117000</v>
      </c>
    </row>
    <row r="23" spans="1:8" ht="44.25" customHeight="1" x14ac:dyDescent="0.3">
      <c r="A23" s="17" t="s">
        <v>24</v>
      </c>
      <c r="B23" s="67" t="s">
        <v>26</v>
      </c>
      <c r="C23" s="67"/>
      <c r="D23" s="67"/>
      <c r="E23" s="67"/>
      <c r="F23" s="68" t="s">
        <v>12</v>
      </c>
      <c r="G23" s="69"/>
      <c r="H23" s="34">
        <f>H22*0.16</f>
        <v>18720</v>
      </c>
    </row>
    <row r="24" spans="1:8" ht="17.25" thickBot="1" x14ac:dyDescent="0.35">
      <c r="A24" s="1"/>
      <c r="B24" s="1"/>
      <c r="C24" s="1"/>
      <c r="D24" s="1"/>
      <c r="E24" s="1"/>
      <c r="F24" s="58" t="s">
        <v>13</v>
      </c>
      <c r="G24" s="59"/>
      <c r="H24" s="35">
        <f>H22+H23</f>
        <v>135720</v>
      </c>
    </row>
    <row r="26" spans="1:8" x14ac:dyDescent="0.25">
      <c r="A26" s="43"/>
      <c r="B26" s="43"/>
      <c r="C26" s="43"/>
      <c r="D26" s="43"/>
      <c r="E26" s="43"/>
      <c r="F26" s="43"/>
      <c r="G26" s="43"/>
      <c r="H26" s="43"/>
    </row>
    <row r="27" spans="1:8" x14ac:dyDescent="0.25">
      <c r="A27" s="43"/>
      <c r="B27" s="43"/>
      <c r="C27" s="43"/>
      <c r="D27" s="43"/>
      <c r="E27" s="43"/>
      <c r="F27" s="43"/>
      <c r="G27" s="43"/>
      <c r="H27" s="43"/>
    </row>
    <row r="28" spans="1:8" x14ac:dyDescent="0.25">
      <c r="A28" s="43"/>
      <c r="B28" s="43"/>
      <c r="C28" s="43"/>
      <c r="D28" s="43"/>
      <c r="E28" s="43"/>
      <c r="F28" s="43"/>
      <c r="G28" s="43"/>
      <c r="H28" s="43"/>
    </row>
    <row r="29" spans="1:8" x14ac:dyDescent="0.25">
      <c r="A29" s="43"/>
      <c r="B29" s="43"/>
      <c r="C29" s="43"/>
      <c r="D29" s="43"/>
      <c r="E29" s="43"/>
      <c r="F29" s="43"/>
      <c r="G29" s="43"/>
      <c r="H29" s="43"/>
    </row>
    <row r="30" spans="1:8" x14ac:dyDescent="0.25">
      <c r="A30" s="43"/>
      <c r="B30" s="43"/>
      <c r="C30" s="43"/>
      <c r="D30" s="43"/>
      <c r="E30" s="43"/>
      <c r="F30" s="43"/>
      <c r="G30" s="43"/>
      <c r="H30" s="43"/>
    </row>
    <row r="31" spans="1:8" ht="108.75" customHeight="1" x14ac:dyDescent="0.25">
      <c r="A31" s="60" t="s">
        <v>31</v>
      </c>
      <c r="B31" s="61"/>
      <c r="C31" s="61"/>
      <c r="D31" s="61"/>
      <c r="E31" s="61"/>
      <c r="F31" s="61"/>
      <c r="G31" s="61"/>
      <c r="H31" s="61"/>
    </row>
    <row r="32" spans="1:8" x14ac:dyDescent="0.25">
      <c r="A32" s="3"/>
    </row>
  </sheetData>
  <mergeCells count="23">
    <mergeCell ref="F7:H7"/>
    <mergeCell ref="A1:E9"/>
    <mergeCell ref="A20:E20"/>
    <mergeCell ref="A14:H15"/>
    <mergeCell ref="B10:E10"/>
    <mergeCell ref="B11:E11"/>
    <mergeCell ref="B12:E12"/>
    <mergeCell ref="A16:H16"/>
    <mergeCell ref="A17:E17"/>
    <mergeCell ref="A18:E18"/>
    <mergeCell ref="F2:H2"/>
    <mergeCell ref="F3:H3"/>
    <mergeCell ref="F4:H4"/>
    <mergeCell ref="F5:H5"/>
    <mergeCell ref="F6:H6"/>
    <mergeCell ref="A31:H31"/>
    <mergeCell ref="B23:E23"/>
    <mergeCell ref="A19:E19"/>
    <mergeCell ref="F22:G22"/>
    <mergeCell ref="F23:G23"/>
    <mergeCell ref="F24:G24"/>
    <mergeCell ref="A26:H30"/>
    <mergeCell ref="A21:E21"/>
  </mergeCell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RED</vt:lpstr>
      <vt:lpstr>COMPUTO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Yisus</dc:creator>
  <cp:lastModifiedBy>ALEX</cp:lastModifiedBy>
  <cp:lastPrinted>2023-11-08T12:56:23Z</cp:lastPrinted>
  <dcterms:created xsi:type="dcterms:W3CDTF">2023-11-01T15:42:52Z</dcterms:created>
  <dcterms:modified xsi:type="dcterms:W3CDTF">2023-11-12T16:42:27Z</dcterms:modified>
</cp:coreProperties>
</file>