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cuments\INGESOFT  I\"/>
    </mc:Choice>
  </mc:AlternateContent>
  <xr:revisionPtr revIDLastSave="0" documentId="13_ncr:1_{CBE021B7-D0A3-4147-86FB-5D5719989F97}" xr6:coauthVersionLast="45" xr6:coauthVersionMax="45" xr10:uidLastSave="{00000000-0000-0000-0000-000000000000}"/>
  <bookViews>
    <workbookView xWindow="-120" yWindow="-120" windowWidth="20730" windowHeight="11160" tabRatio="688" xr2:uid="{00000000-000D-0000-FFFF-FFFF00000000}"/>
  </bookViews>
  <sheets>
    <sheet name="Encabezado" sheetId="1" r:id="rId1"/>
    <sheet name="Fuentes" sheetId="2" r:id="rId2"/>
    <sheet name="Actores" sheetId="12" r:id="rId3"/>
    <sheet name="Componentes" sheetId="13" r:id="rId4"/>
    <sheet name="Requerimientos" sheetId="15" r:id="rId5"/>
    <sheet name="Casos de uso" sheetId="16" r:id="rId6"/>
    <sheet name="CU - 01" sheetId="17" r:id="rId7"/>
    <sheet name="CU - 02" sheetId="18" r:id="rId8"/>
    <sheet name="CU - 03" sheetId="19" r:id="rId9"/>
    <sheet name="CU - 04" sheetId="20" r:id="rId10"/>
    <sheet name="CU - 05" sheetId="21" r:id="rId11"/>
  </sheets>
  <definedNames>
    <definedName name="Cod_actores">Actores!$C$6:$C$10</definedName>
    <definedName name="Cod_casodeuso">'Casos de uso'!$C$6:$C$8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1" l="1"/>
  <c r="H6" i="21"/>
  <c r="E6" i="21"/>
  <c r="E5" i="21"/>
  <c r="B2" i="21"/>
  <c r="H9" i="20"/>
  <c r="H6" i="20"/>
  <c r="E6" i="20"/>
  <c r="E5" i="20"/>
  <c r="B2" i="20"/>
  <c r="H9" i="19"/>
  <c r="H6" i="19"/>
  <c r="E6" i="19"/>
  <c r="E5" i="19"/>
  <c r="B2" i="19"/>
  <c r="H10" i="17"/>
  <c r="H9" i="18"/>
  <c r="H6" i="18"/>
  <c r="E6" i="18"/>
  <c r="E5" i="18"/>
  <c r="B2" i="18"/>
  <c r="F14" i="1" l="1"/>
  <c r="H5" i="20" l="1"/>
  <c r="H5" i="21"/>
  <c r="H5" i="18"/>
  <c r="H5" i="19"/>
  <c r="B2" i="17"/>
  <c r="H6" i="17"/>
  <c r="H5" i="17"/>
  <c r="E5" i="17"/>
  <c r="E6" i="17"/>
</calcChain>
</file>

<file path=xl/sharedStrings.xml><?xml version="1.0" encoding="utf-8"?>
<sst xmlns="http://schemas.openxmlformats.org/spreadsheetml/2006/main" count="306" uniqueCount="184">
  <si>
    <t> </t>
  </si>
  <si>
    <t>  </t>
  </si>
  <si>
    <t>Proyecto:</t>
  </si>
  <si>
    <t>Participantes:</t>
  </si>
  <si>
    <t>Tipo de referencia</t>
  </si>
  <si>
    <t>Observación</t>
  </si>
  <si>
    <t>Fecha de consulta</t>
  </si>
  <si>
    <t>Codigo</t>
  </si>
  <si>
    <t>Descripción</t>
  </si>
  <si>
    <t xml:space="preserve">    Histórico de entrevistas, búsqueda en Internet, observación directa, encuestas, referencias bibliográficas.</t>
  </si>
  <si>
    <t xml:space="preserve">    Roles o personas involucradas directamente en la situación problema.</t>
  </si>
  <si>
    <t>A</t>
  </si>
  <si>
    <t>Actor - Rol</t>
  </si>
  <si>
    <t>Responsabilidades</t>
  </si>
  <si>
    <t>Tipo</t>
  </si>
  <si>
    <t>Actores</t>
  </si>
  <si>
    <t>C</t>
  </si>
  <si>
    <t xml:space="preserve">    Principales partes, piezas, objetos o sistemas que componen la situación problema. </t>
  </si>
  <si>
    <t>Componente</t>
  </si>
  <si>
    <t>Componentes</t>
  </si>
  <si>
    <t>R</t>
  </si>
  <si>
    <t>Requerimientos</t>
  </si>
  <si>
    <t>Especificación</t>
  </si>
  <si>
    <t>Justificación</t>
  </si>
  <si>
    <t>Supuesto</t>
  </si>
  <si>
    <t>Fuente</t>
  </si>
  <si>
    <t>FURPS+</t>
  </si>
  <si>
    <t xml:space="preserve">    Especificación de las necesidades identificadas en la situación problema.</t>
  </si>
  <si>
    <t>CU</t>
  </si>
  <si>
    <t>Casos de uso</t>
  </si>
  <si>
    <t xml:space="preserve">    Descripción general de los casos de uso de los requerimientos funcionales.</t>
  </si>
  <si>
    <t>Caso de uso</t>
  </si>
  <si>
    <t>Requerimiento asociado</t>
  </si>
  <si>
    <t>Función</t>
  </si>
  <si>
    <t>Ref. doc. Casos de uso</t>
  </si>
  <si>
    <t>Condicion de entrada</t>
  </si>
  <si>
    <t>Condicion de salida</t>
  </si>
  <si>
    <t>Especificación de los Casos de Uso del Sistema (realice  -copie-  una hoja por cada caso de uso)</t>
  </si>
  <si>
    <t>Autor:</t>
  </si>
  <si>
    <t>Version:</t>
  </si>
  <si>
    <t>Fecha:</t>
  </si>
  <si>
    <t>ID Caso de uso:</t>
  </si>
  <si>
    <t>Nombre Caso de uso:</t>
  </si>
  <si>
    <t>Requerimientos asociados:</t>
  </si>
  <si>
    <t>Actores participantes:</t>
  </si>
  <si>
    <t>Pre-condiciones:</t>
  </si>
  <si>
    <t>Post-condiciones:</t>
  </si>
  <si>
    <t>Condicion de éxito:</t>
  </si>
  <si>
    <t>Condicion de fallo:</t>
  </si>
  <si>
    <t>Flujo basico de éxito</t>
  </si>
  <si>
    <t>Usuario</t>
  </si>
  <si>
    <t>Sistema</t>
  </si>
  <si>
    <t>No#</t>
  </si>
  <si>
    <t>Re - 01</t>
  </si>
  <si>
    <t>Re - 02</t>
  </si>
  <si>
    <t>Re - 03</t>
  </si>
  <si>
    <t>Co - 01</t>
  </si>
  <si>
    <t>Co - 02</t>
  </si>
  <si>
    <t>Co - 03</t>
  </si>
  <si>
    <t>Co - 04</t>
  </si>
  <si>
    <t>Co - 05</t>
  </si>
  <si>
    <t>Ac - 01</t>
  </si>
  <si>
    <t>Ac - 02</t>
  </si>
  <si>
    <t>Ac - 03</t>
  </si>
  <si>
    <t>He - 01</t>
  </si>
  <si>
    <t>He - 02</t>
  </si>
  <si>
    <t>He - 03</t>
  </si>
  <si>
    <t>He - 04</t>
  </si>
  <si>
    <t>He - 05</t>
  </si>
  <si>
    <t>CU-01</t>
  </si>
  <si>
    <t>CU-02</t>
  </si>
  <si>
    <t>CU-03</t>
  </si>
  <si>
    <t>Ac - 04</t>
  </si>
  <si>
    <t>Ac - 05</t>
  </si>
  <si>
    <t>Formato mejorado por: Juan Manuel Sanchez Lozano</t>
  </si>
  <si>
    <t>F</t>
  </si>
  <si>
    <t>Fuentes de Información</t>
  </si>
  <si>
    <t>Variaciones(Caminos de excepción/fallos):</t>
  </si>
  <si>
    <t>Caminos Alternativos (extensiones):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</si>
  <si>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</si>
  <si>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</si>
  <si>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</si>
  <si>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</si>
  <si>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</si>
  <si>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</si>
  <si>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</si>
  <si>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</si>
  <si>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</si>
  <si>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</si>
  <si>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</si>
  <si>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</si>
  <si>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</si>
  <si>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</si>
  <si>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</si>
  <si>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</si>
  <si>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CU-20</t>
  </si>
  <si>
    <t>CU-21</t>
  </si>
  <si>
    <t>CU-22</t>
  </si>
  <si>
    <t>CU-23</t>
  </si>
  <si>
    <t>CU-24</t>
  </si>
  <si>
    <t>Ingresar datos login</t>
  </si>
  <si>
    <t>Crear cita</t>
  </si>
  <si>
    <t>Modificar cita</t>
  </si>
  <si>
    <t>Ver historial de calificaciones</t>
  </si>
  <si>
    <t>Modificar datos</t>
  </si>
  <si>
    <t>Cliente</t>
  </si>
  <si>
    <t>Establecimiento</t>
  </si>
  <si>
    <t>Administrador</t>
  </si>
  <si>
    <t>Visualizar establecimiento</t>
  </si>
  <si>
    <t>Calificar establecimiento</t>
  </si>
  <si>
    <t>Usar cupón</t>
  </si>
  <si>
    <t>Dar opinión del establecimiento</t>
  </si>
  <si>
    <t>Visualizar clientes</t>
  </si>
  <si>
    <t>Modificar información publicación</t>
  </si>
  <si>
    <t>Publicar cupones</t>
  </si>
  <si>
    <t>Publicar cita</t>
  </si>
  <si>
    <t xml:space="preserve">Borrar datos </t>
  </si>
  <si>
    <t>publicar citas y conocer la información de estas</t>
  </si>
  <si>
    <t>Agendar sus citas y conocer la información de estas</t>
  </si>
  <si>
    <t>SuperUsuario</t>
  </si>
  <si>
    <t>login del usuario</t>
  </si>
  <si>
    <t>Solicitar cita</t>
  </si>
  <si>
    <t>Modificar cita agendada</t>
  </si>
  <si>
    <t>Cancelar cita agendada</t>
  </si>
  <si>
    <t>Borrar cita</t>
  </si>
  <si>
    <t>cliente crea cita</t>
  </si>
  <si>
    <t>cliente modifica cita</t>
  </si>
  <si>
    <t>cliente cancela cita</t>
  </si>
  <si>
    <t>establecimiento abre espacio de cita</t>
  </si>
  <si>
    <t>establecimiento modifica datos de una cita</t>
  </si>
  <si>
    <t>establecimiento borra una cita no programada</t>
  </si>
  <si>
    <t>muestra las calificaciones de un establecimiento</t>
  </si>
  <si>
    <t>permite actualizar datos del usuario</t>
  </si>
  <si>
    <t>muestra los datos publicos de un establecimiento</t>
  </si>
  <si>
    <t>cliente da puntuacion de un establecimiento</t>
  </si>
  <si>
    <t>cliente usa cupon que tenga a su dispocision</t>
  </si>
  <si>
    <t>cliente opina sobre un establecimiento</t>
  </si>
  <si>
    <t>muestra los datos publicos de un cliente</t>
  </si>
  <si>
    <t xml:space="preserve">establecimiento modifica datos de una publicacion </t>
  </si>
  <si>
    <t>establecimiento publica cupon para los clientes</t>
  </si>
  <si>
    <t>establecimiento crea mayor visivilidad de una cita</t>
  </si>
  <si>
    <t>SuperUsuario elimina de la base de datos a cualquier usuario</t>
  </si>
  <si>
    <t>El cliente ingresa se loguea correctamente e ingresa a la app</t>
  </si>
  <si>
    <t>Se solicita confirmar usuario y contraseña correcta</t>
  </si>
  <si>
    <t xml:space="preserve">Digita usuario </t>
  </si>
  <si>
    <t>Digita y contraseña</t>
  </si>
  <si>
    <t>Usuario ingresa correctamente al sistema</t>
  </si>
  <si>
    <t>El usuario es redirigido a la página de registro sino tiene usuario
 ni contraseña asignados</t>
  </si>
  <si>
    <t>Registrar Usuario</t>
  </si>
  <si>
    <t>Registro de usuario</t>
  </si>
  <si>
    <t>Alexander Castiblanco Villamil
Sebastián Algo
Germán Naranjo
Liz Noguera</t>
  </si>
  <si>
    <t>Se solicita ingresar el usuario y la contraseña nuevamente,
 en caso del no ingreso</t>
  </si>
  <si>
    <t>El cliente se registra correctamente en el sistema</t>
  </si>
  <si>
    <t>Se solicita confirmar correo errado</t>
  </si>
  <si>
    <t>Digita correo (usuario)</t>
  </si>
  <si>
    <t>Digita una contraseña</t>
  </si>
  <si>
    <t>El Sistema registra la información
 en la base de datos</t>
  </si>
  <si>
    <t>Se solicita ingresar un correo correcto</t>
  </si>
  <si>
    <t>Se solicita ingresar un correo correcto en caso de no ingresar el sibolo @</t>
  </si>
  <si>
    <t>CITAS PARA MASCOTAS</t>
  </si>
  <si>
    <t>El cliente solicita cita correctamente</t>
  </si>
  <si>
    <t>El cliente introduce no guarda la información suministrada</t>
  </si>
  <si>
    <t>Selecciona sintomas de la mascota</t>
  </si>
  <si>
    <t>Muestra agenda con disponibilidad</t>
  </si>
  <si>
    <t>Selecciona día y hora de la cita</t>
  </si>
  <si>
    <t>Asigna la cita</t>
  </si>
  <si>
    <t>Mensaje emergente recordando que no ha guardado los campos de la cita antes de salir.</t>
  </si>
  <si>
    <t>No guarda los campos registrados</t>
  </si>
  <si>
    <t>El usuario debe estar logueado correctamente</t>
  </si>
  <si>
    <t>El usuario debe estar logueado correctamente y debe tener cita asignada</t>
  </si>
  <si>
    <t>El cliente modifica correctamente su cita</t>
  </si>
  <si>
    <t>Se solicita guardar los cambio realizados antes de salir</t>
  </si>
  <si>
    <t>Selecciona la cita a modificar</t>
  </si>
  <si>
    <t>Solicita cambios a realizar</t>
  </si>
  <si>
    <t>Realiza cambios a los campos
 de la cita</t>
  </si>
  <si>
    <t>Se solicita guardar los cambios antes de abandonar la página</t>
  </si>
  <si>
    <t>Se informa que no se van a realizar los cambios sin guardarlos antes</t>
  </si>
  <si>
    <t>C1</t>
  </si>
  <si>
    <t>C1, C3</t>
  </si>
  <si>
    <t>Cliente, Sistema</t>
  </si>
  <si>
    <t>El cliente se elimina correctamentela cita en el sistema</t>
  </si>
  <si>
    <t>Selecciona la cita a eliminar</t>
  </si>
  <si>
    <t>Solicita cita a eliminar</t>
  </si>
  <si>
    <t>Elimina la cita asignada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</si>
</sst>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20"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2"/>
      <color theme="1"/>
      <name val="Calibri"/>
      <family val="2"/>
    </font>
    <font>
      <sz val="36"/>
      <color theme="1"/>
      <name val="Cooper Std Black"/>
      <family val="1"/>
    </font>
    <font>
      <sz val="48"/>
      <color theme="1"/>
      <name val="Cooper Std Black"/>
      <family val="1"/>
    </font>
    <font>
      <sz val="12"/>
      <color rgb="FFFF0000"/>
      <name val="Comic Sans MS"/>
      <family val="4"/>
    </font>
    <font>
      <sz val="12"/>
      <color rgb="FFFF0000"/>
      <name val="Calibri"/>
      <family val="2"/>
    </font>
    <font>
      <sz val="7"/>
      <color theme="1"/>
      <name val="Comic Sans MS"/>
      <family val="4"/>
    </font>
    <font>
      <sz val="10"/>
      <color theme="1"/>
      <name val="Comic Sans MS"/>
      <family val="4"/>
    </font>
    <font>
      <sz val="36"/>
      <color rgb="FF000000"/>
      <name val="Cooper std black"/>
    </font>
    <font>
      <sz val="12"/>
      <color rgb="FF000000"/>
      <name val="Comic Sans MS"/>
      <family val="4"/>
    </font>
    <font>
      <sz val="12"/>
      <color rgb="FF000000"/>
      <name val="Calibri"/>
      <family val="2"/>
    </font>
    <font>
      <sz val="7"/>
      <color rgb="FF000000"/>
      <name val="Comic Sans MS"/>
      <family val="4"/>
    </font>
    <font>
      <sz val="10"/>
      <color rgb="FF000000"/>
      <name val="Comic Sans MS"/>
      <family val="4"/>
    </font>
    <font>
      <sz val="24"/>
      <color rgb="FF000000"/>
      <name val="Comic Sans MS"/>
      <family val="4"/>
    </font>
    <font>
      <sz val="11"/>
      <color rgb="FF000000"/>
      <name val="Comic Sans MS"/>
      <family val="4"/>
    </font>
    <font>
      <sz val="10"/>
      <color rgb="FF000000"/>
      <name val="Comic Sans MS"/>
      <family val="4"/>
    </font>
    <font>
      <sz val="10"/>
      <color theme="1"/>
      <name val="Calibri"/>
      <family val="2"/>
      <scheme val="minor"/>
    </font>
    <font>
      <sz val="12"/>
      <color rgb="FF000000"/>
      <name val="Comic Sans MS"/>
      <family val="4"/>
    </font>
    <font>
      <sz val="9"/>
      <color theme="1"/>
      <name val="Comic Sans MS"/>
      <family val="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BDD6EE"/>
      </patternFill>
    </fill>
  </fills>
  <borders count="44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 style="double">
        <color theme="1"/>
      </right>
      <top/>
      <bottom/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thick">
        <color theme="5" tint="-0.249977111117893"/>
      </right>
      <top style="double">
        <color theme="1"/>
      </top>
      <bottom/>
      <diagonal/>
    </border>
    <border>
      <left style="double">
        <color theme="1"/>
      </left>
      <right style="thick">
        <color theme="5" tint="-0.249977111117893"/>
      </right>
      <top/>
      <bottom/>
      <diagonal/>
    </border>
    <border>
      <left style="double">
        <color theme="1"/>
      </left>
      <right style="thick">
        <color theme="5" tint="-0.249977111117893"/>
      </right>
      <top/>
      <bottom style="double">
        <color theme="1"/>
      </bottom>
      <diagonal/>
    </border>
    <border>
      <left style="double">
        <color theme="1"/>
      </left>
      <right style="thick">
        <color theme="5" tint="-0.249977111117893"/>
      </right>
      <top/>
      <bottom style="thick">
        <color theme="5" tint="-0.249977111117893"/>
      </bottom>
      <diagonal/>
    </border>
    <border>
      <left/>
      <right/>
      <top/>
      <bottom style="thick">
        <color theme="5" tint="-0.249977111117893"/>
      </bottom>
      <diagonal/>
    </border>
    <border>
      <left/>
      <right style="double">
        <color theme="1"/>
      </right>
      <top/>
      <bottom style="thick">
        <color theme="5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5" borderId="9" xfId="0" applyFont="1" applyFill="1" applyBorder="1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5" borderId="11" xfId="0" applyFont="1" applyFill="1" applyBorder="1" applyAlignment="1" applyProtection="1">
      <alignment horizontal="center" vertical="center"/>
    </xf>
    <xf numFmtId="0" fontId="1" fillId="5" borderId="12" xfId="0" applyFont="1" applyFill="1" applyBorder="1" applyAlignment="1" applyProtection="1">
      <alignment horizontal="center" vertical="center"/>
    </xf>
    <xf numFmtId="0" fontId="1" fillId="5" borderId="13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right" vertical="center"/>
    </xf>
    <xf numFmtId="0" fontId="1" fillId="5" borderId="14" xfId="0" applyFont="1" applyFill="1" applyBorder="1" applyAlignment="1" applyProtection="1">
      <alignment horizontal="center" vertical="center"/>
    </xf>
    <xf numFmtId="0" fontId="1" fillId="5" borderId="15" xfId="0" applyFont="1" applyFill="1" applyBorder="1" applyAlignment="1" applyProtection="1">
      <alignment horizontal="center" vertical="center"/>
    </xf>
    <xf numFmtId="0" fontId="1" fillId="5" borderId="16" xfId="0" applyFont="1" applyFill="1" applyBorder="1" applyAlignment="1" applyProtection="1">
      <alignment horizontal="center" vertical="center"/>
    </xf>
    <xf numFmtId="0" fontId="1" fillId="5" borderId="17" xfId="0" applyFont="1" applyFill="1" applyBorder="1" applyAlignment="1" applyProtection="1">
      <alignment horizontal="center" vertical="center"/>
    </xf>
    <xf numFmtId="0" fontId="1" fillId="5" borderId="18" xfId="0" applyFont="1" applyFill="1" applyBorder="1" applyAlignment="1" applyProtection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1" fillId="7" borderId="4" xfId="0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center" vertical="center"/>
    </xf>
    <xf numFmtId="0" fontId="1" fillId="6" borderId="5" xfId="0" applyFont="1" applyFill="1" applyBorder="1" applyAlignment="1" applyProtection="1">
      <alignment vertical="center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7" xfId="0" applyFont="1" applyFill="1" applyBorder="1" applyAlignment="1" applyProtection="1">
      <alignment horizontal="center" vertical="center"/>
    </xf>
    <xf numFmtId="0" fontId="1" fillId="6" borderId="5" xfId="0" applyFont="1" applyFill="1" applyBorder="1" applyAlignment="1" applyProtection="1">
      <alignment vertical="center"/>
      <protection locked="0"/>
    </xf>
    <xf numFmtId="0" fontId="1" fillId="6" borderId="8" xfId="0" applyFont="1" applyFill="1" applyBorder="1" applyAlignment="1" applyProtection="1">
      <alignment horizontal="center" vertical="center"/>
    </xf>
    <xf numFmtId="0" fontId="1" fillId="6" borderId="4" xfId="0" applyFont="1" applyFill="1" applyBorder="1" applyAlignment="1" applyProtection="1">
      <alignment horizontal="center" vertical="center"/>
    </xf>
    <xf numFmtId="0" fontId="1" fillId="8" borderId="4" xfId="0" applyFont="1" applyFill="1" applyBorder="1" applyAlignment="1" applyProtection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1" fillId="8" borderId="6" xfId="0" applyFont="1" applyFill="1" applyBorder="1" applyAlignment="1" applyProtection="1">
      <alignment horizontal="center" vertical="center"/>
    </xf>
    <xf numFmtId="0" fontId="1" fillId="8" borderId="7" xfId="0" applyFont="1" applyFill="1" applyBorder="1" applyAlignment="1" applyProtection="1">
      <alignment horizontal="center" vertical="center"/>
    </xf>
    <xf numFmtId="0" fontId="1" fillId="8" borderId="8" xfId="0" applyFont="1" applyFill="1" applyBorder="1" applyAlignment="1" applyProtection="1">
      <alignment horizontal="center" vertical="center"/>
    </xf>
    <xf numFmtId="0" fontId="1" fillId="8" borderId="5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6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vertical="center"/>
    </xf>
    <xf numFmtId="0" fontId="1" fillId="7" borderId="4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</xf>
    <xf numFmtId="0" fontId="1" fillId="7" borderId="7" xfId="0" applyFont="1" applyFill="1" applyBorder="1" applyAlignment="1" applyProtection="1">
      <alignment horizontal="center" vertical="center"/>
    </xf>
    <xf numFmtId="0" fontId="1" fillId="7" borderId="8" xfId="0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 applyProtection="1">
      <alignment vertical="center"/>
      <protection locked="0"/>
    </xf>
    <xf numFmtId="0" fontId="1" fillId="7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</xf>
    <xf numFmtId="0" fontId="10" fillId="10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right" vertical="center"/>
    </xf>
    <xf numFmtId="0" fontId="10" fillId="12" borderId="20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right" vertical="top"/>
    </xf>
    <xf numFmtId="0" fontId="10" fillId="15" borderId="0" xfId="0" applyFont="1" applyFill="1" applyBorder="1" applyAlignment="1">
      <alignment horizontal="center" vertical="center"/>
    </xf>
    <xf numFmtId="0" fontId="8" fillId="2" borderId="20" xfId="0" applyFont="1" applyFill="1" applyBorder="1" applyAlignment="1" applyProtection="1">
      <alignment horizontal="left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8" fillId="12" borderId="23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0" fillId="12" borderId="2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right" vertical="top"/>
    </xf>
    <xf numFmtId="0" fontId="10" fillId="12" borderId="20" xfId="0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27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left" vertical="top" wrapText="1"/>
      <protection locked="0"/>
    </xf>
    <xf numFmtId="0" fontId="1" fillId="2" borderId="29" xfId="0" applyFont="1" applyFill="1" applyBorder="1" applyAlignment="1" applyProtection="1">
      <alignment horizontal="left" vertical="top" wrapText="1"/>
      <protection locked="0"/>
    </xf>
    <xf numFmtId="0" fontId="1" fillId="2" borderId="30" xfId="0" applyFont="1" applyFill="1" applyBorder="1" applyAlignment="1" applyProtection="1">
      <alignment horizontal="left" vertical="top" wrapText="1"/>
      <protection locked="0"/>
    </xf>
    <xf numFmtId="0" fontId="1" fillId="2" borderId="3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left" vertical="top" wrapText="1"/>
      <protection locked="0"/>
    </xf>
    <xf numFmtId="0" fontId="1" fillId="2" borderId="32" xfId="0" applyFont="1" applyFill="1" applyBorder="1" applyAlignment="1" applyProtection="1">
      <alignment horizontal="left" vertical="top" wrapText="1"/>
      <protection locked="0"/>
    </xf>
    <xf numFmtId="0" fontId="1" fillId="2" borderId="33" xfId="0" applyFont="1" applyFill="1" applyBorder="1" applyAlignment="1" applyProtection="1">
      <alignment horizontal="left" vertical="top" wrapText="1"/>
      <protection locked="0"/>
    </xf>
    <xf numFmtId="0" fontId="1" fillId="2" borderId="34" xfId="0" applyFont="1" applyFill="1" applyBorder="1" applyAlignment="1" applyProtection="1">
      <alignment horizontal="left" vertical="top" wrapText="1"/>
      <protection locked="0"/>
    </xf>
    <xf numFmtId="0" fontId="1" fillId="2" borderId="35" xfId="0" applyFont="1" applyFill="1" applyBorder="1" applyAlignment="1" applyProtection="1">
      <alignment horizontal="left" vertical="top" wrapText="1"/>
      <protection locked="0"/>
    </xf>
    <xf numFmtId="0" fontId="19" fillId="2" borderId="2" xfId="0" applyFont="1" applyFill="1" applyBorder="1" applyAlignment="1" applyProtection="1">
      <alignment horizontal="right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left" vertical="center"/>
    </xf>
    <xf numFmtId="0" fontId="7" fillId="3" borderId="7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right" vertical="center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 applyProtection="1">
      <alignment horizontal="center" vertical="center"/>
    </xf>
    <xf numFmtId="0" fontId="4" fillId="8" borderId="4" xfId="0" applyFont="1" applyFill="1" applyBorder="1" applyAlignment="1" applyProtection="1">
      <alignment horizontal="center" vertical="center"/>
    </xf>
    <xf numFmtId="0" fontId="4" fillId="8" borderId="5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5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15" fillId="10" borderId="4" xfId="0" applyFont="1" applyFill="1" applyBorder="1" applyAlignment="1">
      <alignment horizontal="right" vertical="center"/>
    </xf>
    <xf numFmtId="0" fontId="0" fillId="0" borderId="0" xfId="0" applyBorder="1"/>
    <xf numFmtId="0" fontId="10" fillId="12" borderId="20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15" fillId="10" borderId="4" xfId="0" applyFont="1" applyFill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0" fillId="0" borderId="20" xfId="0" applyBorder="1" applyAlignment="1">
      <alignment horizontal="left"/>
    </xf>
    <xf numFmtId="0" fontId="10" fillId="12" borderId="20" xfId="0" applyFont="1" applyFill="1" applyBorder="1" applyAlignment="1">
      <alignment horizontal="center" vertical="center"/>
    </xf>
    <xf numFmtId="0" fontId="0" fillId="0" borderId="20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right" vertical="center"/>
    </xf>
    <xf numFmtId="0" fontId="0" fillId="0" borderId="4" xfId="0" applyBorder="1"/>
    <xf numFmtId="0" fontId="13" fillId="12" borderId="20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0" fillId="0" borderId="5" xfId="0" applyBorder="1"/>
    <xf numFmtId="0" fontId="10" fillId="13" borderId="0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right" vertical="center"/>
    </xf>
    <xf numFmtId="0" fontId="16" fillId="14" borderId="0" xfId="0" applyFont="1" applyFill="1" applyBorder="1" applyAlignment="1">
      <alignment horizontal="right" vertical="center" wrapText="1" indent="1"/>
    </xf>
    <xf numFmtId="0" fontId="10" fillId="10" borderId="4" xfId="0" applyFont="1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9" fillId="9" borderId="1" xfId="0" applyFont="1" applyFill="1" applyBorder="1" applyAlignment="1">
      <alignment horizontal="center" vertical="center"/>
    </xf>
    <xf numFmtId="0" fontId="0" fillId="0" borderId="2" xfId="0" applyBorder="1"/>
    <xf numFmtId="0" fontId="12" fillId="10" borderId="4" xfId="0" applyFont="1" applyFill="1" applyBorder="1" applyAlignment="1">
      <alignment horizontal="left" vertical="center"/>
    </xf>
    <xf numFmtId="0" fontId="16" fillId="14" borderId="0" xfId="0" applyFont="1" applyFill="1" applyBorder="1" applyAlignment="1">
      <alignment horizontal="right" vertical="center" wrapText="1"/>
    </xf>
    <xf numFmtId="0" fontId="17" fillId="3" borderId="0" xfId="0" applyFont="1" applyFill="1" applyBorder="1" applyAlignment="1">
      <alignment horizontal="right" vertical="center" wrapText="1"/>
    </xf>
    <xf numFmtId="164" fontId="16" fillId="14" borderId="0" xfId="0" applyNumberFormat="1" applyFont="1" applyFill="1" applyBorder="1" applyAlignment="1">
      <alignment horizontal="right" vertical="center" wrapText="1"/>
    </xf>
    <xf numFmtId="164" fontId="17" fillId="3" borderId="0" xfId="0" applyNumberFormat="1" applyFont="1" applyFill="1" applyBorder="1" applyAlignment="1">
      <alignment horizontal="right" vertical="center" wrapText="1"/>
    </xf>
    <xf numFmtId="0" fontId="10" fillId="12" borderId="42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38" xfId="0" applyFont="1" applyFill="1" applyBorder="1" applyAlignment="1">
      <alignment horizontal="center" vertical="center"/>
    </xf>
    <xf numFmtId="0" fontId="10" fillId="12" borderId="39" xfId="0" applyFont="1" applyFill="1" applyBorder="1" applyAlignment="1">
      <alignment horizontal="center" vertical="center"/>
    </xf>
    <xf numFmtId="0" fontId="10" fillId="12" borderId="41" xfId="0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 applyProtection="1">
      <alignment horizontal="center" vertical="center" wrapText="1"/>
    </xf>
    <xf numFmtId="0" fontId="1" fillId="2" borderId="37" xfId="0" applyFont="1" applyFill="1" applyBorder="1" applyAlignment="1" applyProtection="1">
      <alignment horizontal="center" vertical="center" wrapText="1"/>
    </xf>
    <xf numFmtId="0" fontId="1" fillId="2" borderId="38" xfId="0" applyFont="1" applyFill="1" applyBorder="1" applyAlignment="1" applyProtection="1">
      <alignment horizontal="center" vertical="center" wrapText="1"/>
    </xf>
    <xf numFmtId="0" fontId="1" fillId="2" borderId="39" xfId="0" applyFont="1" applyFill="1" applyBorder="1" applyAlignment="1" applyProtection="1">
      <alignment horizontal="center" vertical="center" wrapText="1"/>
    </xf>
    <xf numFmtId="0" fontId="1" fillId="2" borderId="40" xfId="0" applyFont="1" applyFill="1" applyBorder="1" applyAlignment="1" applyProtection="1">
      <alignment horizontal="center" vertical="center" wrapText="1"/>
    </xf>
    <xf numFmtId="0" fontId="1" fillId="2" borderId="41" xfId="0" applyFont="1" applyFill="1" applyBorder="1" applyAlignment="1" applyProtection="1">
      <alignment horizontal="center" vertical="center" wrapText="1"/>
    </xf>
    <xf numFmtId="0" fontId="17" fillId="3" borderId="0" xfId="0" applyFont="1" applyFill="1" applyBorder="1" applyAlignment="1">
      <alignment horizontal="right" vertical="center"/>
    </xf>
    <xf numFmtId="0" fontId="10" fillId="12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7" tint="-0.499984740745262"/>
  </sheetPr>
  <dimension ref="A1:J17"/>
  <sheetViews>
    <sheetView tabSelected="1" workbookViewId="0">
      <selection activeCell="F6" sqref="F6:H6"/>
    </sheetView>
  </sheetViews>
  <sheetFormatPr baseColWidth="10" defaultColWidth="14.7109375" defaultRowHeight="18.95" customHeight="1"/>
  <cols>
    <col min="1" max="2" width="1.5703125" style="1" bestFit="1" customWidth="1"/>
    <col min="3" max="4" width="14.7109375" style="1"/>
    <col min="5" max="5" width="15.7109375" style="1" bestFit="1" customWidth="1"/>
    <col min="6" max="6" width="18.7109375" style="1" customWidth="1"/>
    <col min="7" max="7" width="18.85546875" style="1" customWidth="1"/>
    <col min="8" max="8" width="23.42578125" style="1" customWidth="1"/>
    <col min="9" max="9" width="14.7109375" style="1"/>
    <col min="10" max="10" width="2.140625" style="1" bestFit="1" customWidth="1"/>
    <col min="11" max="16384" width="14.7109375" style="1"/>
  </cols>
  <sheetData>
    <row r="1" spans="1:10" ht="11.25" customHeight="1" thickBot="1">
      <c r="A1" s="2" t="s">
        <v>0</v>
      </c>
    </row>
    <row r="2" spans="1:10" ht="9" customHeight="1" thickTop="1" thickBot="1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1:10" ht="18.95" customHeight="1" thickTop="1">
      <c r="B3" s="6"/>
      <c r="C3" s="19"/>
      <c r="D3" s="12"/>
      <c r="E3" s="12"/>
      <c r="F3" s="12"/>
      <c r="G3" s="12"/>
      <c r="H3" s="12"/>
      <c r="I3" s="13"/>
      <c r="J3" s="7"/>
    </row>
    <row r="4" spans="1:10" ht="18.95" customHeight="1" thickBot="1">
      <c r="B4" s="6"/>
      <c r="C4" s="22"/>
      <c r="D4" s="23"/>
      <c r="E4" s="23"/>
      <c r="F4" s="23"/>
      <c r="G4" s="23"/>
      <c r="H4" s="23"/>
      <c r="I4" s="24"/>
      <c r="J4" s="7"/>
    </row>
    <row r="5" spans="1:10" ht="18.95" customHeight="1" thickTop="1">
      <c r="B5" s="6"/>
      <c r="C5" s="20"/>
      <c r="D5" s="14"/>
      <c r="E5" s="14"/>
      <c r="F5" s="14"/>
      <c r="G5" s="14"/>
      <c r="H5" s="14"/>
      <c r="I5" s="15"/>
      <c r="J5" s="7"/>
    </row>
    <row r="6" spans="1:10" ht="36.75" customHeight="1">
      <c r="B6" s="6"/>
      <c r="C6" s="20"/>
      <c r="D6" s="14"/>
      <c r="E6" s="18" t="s">
        <v>2</v>
      </c>
      <c r="F6" s="86" t="s">
        <v>159</v>
      </c>
      <c r="G6" s="87"/>
      <c r="H6" s="88"/>
      <c r="I6" s="15"/>
      <c r="J6" s="7"/>
    </row>
    <row r="7" spans="1:10" ht="18.95" customHeight="1">
      <c r="B7" s="6"/>
      <c r="C7" s="20"/>
      <c r="D7" s="14"/>
      <c r="E7" s="14"/>
      <c r="F7" s="14"/>
      <c r="G7" s="14"/>
      <c r="H7" s="14"/>
      <c r="I7" s="15"/>
      <c r="J7" s="7"/>
    </row>
    <row r="8" spans="1:10" ht="18.95" customHeight="1">
      <c r="B8" s="6"/>
      <c r="C8" s="20"/>
      <c r="D8" s="14"/>
      <c r="E8" s="18" t="s">
        <v>3</v>
      </c>
      <c r="F8" s="89" t="s">
        <v>150</v>
      </c>
      <c r="G8" s="90"/>
      <c r="H8" s="91"/>
      <c r="I8" s="15"/>
      <c r="J8" s="7"/>
    </row>
    <row r="9" spans="1:10" ht="18.95" customHeight="1">
      <c r="B9" s="6"/>
      <c r="C9" s="20"/>
      <c r="D9" s="14"/>
      <c r="E9" s="14"/>
      <c r="F9" s="92"/>
      <c r="G9" s="93"/>
      <c r="H9" s="94"/>
      <c r="I9" s="15"/>
      <c r="J9" s="7"/>
    </row>
    <row r="10" spans="1:10" ht="18.95" customHeight="1">
      <c r="B10" s="6"/>
      <c r="C10" s="20"/>
      <c r="D10" s="14"/>
      <c r="E10" s="14"/>
      <c r="F10" s="92"/>
      <c r="G10" s="93"/>
      <c r="H10" s="94"/>
      <c r="I10" s="15"/>
      <c r="J10" s="7"/>
    </row>
    <row r="11" spans="1:10" ht="18.95" customHeight="1">
      <c r="B11" s="6"/>
      <c r="C11" s="20"/>
      <c r="D11" s="14"/>
      <c r="E11" s="14"/>
      <c r="F11" s="92"/>
      <c r="G11" s="93"/>
      <c r="H11" s="94"/>
      <c r="I11" s="15"/>
      <c r="J11" s="7"/>
    </row>
    <row r="12" spans="1:10" ht="18.95" customHeight="1">
      <c r="B12" s="6"/>
      <c r="C12" s="20"/>
      <c r="D12" s="14"/>
      <c r="E12" s="14"/>
      <c r="F12" s="95"/>
      <c r="G12" s="96"/>
      <c r="H12" s="97"/>
      <c r="I12" s="15"/>
      <c r="J12" s="7"/>
    </row>
    <row r="13" spans="1:10" ht="18.95" customHeight="1">
      <c r="B13" s="6"/>
      <c r="C13" s="20"/>
      <c r="D13" s="14"/>
      <c r="E13" s="14"/>
      <c r="F13" s="14"/>
      <c r="G13" s="14"/>
      <c r="H13" s="14"/>
      <c r="I13" s="15"/>
      <c r="J13" s="7"/>
    </row>
    <row r="14" spans="1:10" ht="18.95" customHeight="1">
      <c r="B14" s="6"/>
      <c r="C14" s="20"/>
      <c r="D14" s="14"/>
      <c r="E14" s="18" t="s">
        <v>40</v>
      </c>
      <c r="F14" s="79">
        <f ca="1">TODAY()</f>
        <v>43903</v>
      </c>
      <c r="G14" s="18" t="s">
        <v>39</v>
      </c>
      <c r="H14" s="85">
        <v>43904</v>
      </c>
      <c r="I14" s="15"/>
      <c r="J14" s="7"/>
    </row>
    <row r="15" spans="1:10" ht="18.95" customHeight="1" thickBot="1">
      <c r="B15" s="6"/>
      <c r="C15" s="21"/>
      <c r="D15" s="16"/>
      <c r="E15" s="16"/>
      <c r="F15" s="16"/>
      <c r="G15" s="16"/>
      <c r="H15" s="16"/>
      <c r="I15" s="17"/>
      <c r="J15" s="7"/>
    </row>
    <row r="16" spans="1:10" ht="9" customHeight="1" thickTop="1" thickBot="1">
      <c r="B16" s="8"/>
      <c r="C16" s="9"/>
      <c r="D16" s="9"/>
      <c r="E16" s="9"/>
      <c r="F16" s="9"/>
      <c r="G16" s="9"/>
      <c r="H16" s="9"/>
      <c r="I16" s="9"/>
      <c r="J16" s="10" t="s">
        <v>1</v>
      </c>
    </row>
    <row r="17" spans="7:10" ht="18.95" customHeight="1" thickTop="1">
      <c r="G17" s="98" t="s">
        <v>74</v>
      </c>
      <c r="H17" s="98"/>
      <c r="I17" s="98"/>
      <c r="J17" s="98"/>
    </row>
  </sheetData>
  <sheetProtection password="DBBB" sheet="1" objects="1" scenarios="1" selectLockedCells="1"/>
  <mergeCells count="3">
    <mergeCell ref="F6:H6"/>
    <mergeCell ref="F8:H12"/>
    <mergeCell ref="G17:J17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2B97-236B-41D9-B137-A566FDF07BE8}">
  <sheetPr>
    <tabColor theme="4" tint="-0.249977111117893"/>
  </sheetPr>
  <dimension ref="B1:J29"/>
  <sheetViews>
    <sheetView topLeftCell="A14" workbookViewId="0">
      <selection activeCell="E27" sqref="E26:I27"/>
    </sheetView>
  </sheetViews>
  <sheetFormatPr baseColWidth="10" defaultColWidth="14.7109375" defaultRowHeight="18.95" customHeight="1"/>
  <cols>
    <col min="1" max="1" width="1.5703125" style="61" bestFit="1" customWidth="1"/>
    <col min="2" max="2" width="13" style="61" customWidth="1"/>
    <col min="3" max="3" width="9.140625" style="61" customWidth="1"/>
    <col min="4" max="4" width="16.42578125" style="61" customWidth="1"/>
    <col min="5" max="5" width="22.5703125" style="61" customWidth="1"/>
    <col min="6" max="6" width="10.7109375" style="61" customWidth="1"/>
    <col min="7" max="8" width="14.28515625" style="61" customWidth="1"/>
    <col min="9" max="9" width="15.28515625" style="61" customWidth="1"/>
    <col min="10" max="11" width="1.5703125" style="61" bestFit="1" customWidth="1"/>
    <col min="12" max="16384" width="14.7109375" style="61"/>
  </cols>
  <sheetData>
    <row r="1" spans="2:10" ht="18.95" customHeight="1" thickBot="1"/>
    <row r="2" spans="2:10" ht="18.95" customHeight="1" thickTop="1">
      <c r="B2" s="148" t="str">
        <f>IF(E9="","",E9)</f>
        <v>CU-04</v>
      </c>
      <c r="C2" s="149"/>
      <c r="D2" s="66"/>
      <c r="E2" s="66"/>
      <c r="F2" s="66"/>
      <c r="G2" s="66"/>
      <c r="H2" s="66"/>
      <c r="I2" s="66"/>
      <c r="J2" s="67" t="s">
        <v>0</v>
      </c>
    </row>
    <row r="3" spans="2:10" ht="18.95" customHeight="1">
      <c r="B3" s="137"/>
      <c r="C3" s="126"/>
      <c r="D3" s="62"/>
      <c r="E3" s="62"/>
      <c r="F3" s="62"/>
      <c r="G3" s="62"/>
      <c r="H3" s="62"/>
      <c r="I3" s="62"/>
      <c r="J3" s="68"/>
    </row>
    <row r="4" spans="2:10" ht="18.95" customHeight="1">
      <c r="B4" s="150" t="s">
        <v>37</v>
      </c>
      <c r="C4" s="126"/>
      <c r="D4" s="126"/>
      <c r="E4" s="126"/>
      <c r="F4" s="126"/>
      <c r="G4" s="126"/>
      <c r="H4" s="126"/>
      <c r="I4" s="126"/>
      <c r="J4" s="68"/>
    </row>
    <row r="5" spans="2:10" ht="35.25" customHeight="1">
      <c r="B5" s="146" t="s">
        <v>2</v>
      </c>
      <c r="C5" s="147"/>
      <c r="D5" s="147"/>
      <c r="E5" s="151" t="str">
        <f>IF(Encabezado!F6="","Escriba el nombre del proyecto en la pestaña, 'Encabezado'",Encabezado!F6)</f>
        <v>CITAS PARA MASCOTAS</v>
      </c>
      <c r="F5" s="152"/>
      <c r="G5" s="73" t="s">
        <v>40</v>
      </c>
      <c r="H5" s="153">
        <f ca="1">IF(Encabezado!F14="","Escriba la fecha del proyecto en la pestaña, 'Encabezado'",Encabezado!F14)</f>
        <v>43903</v>
      </c>
      <c r="I5" s="154"/>
      <c r="J5" s="68"/>
    </row>
    <row r="6" spans="2:10" ht="21" customHeight="1">
      <c r="B6" s="146" t="s">
        <v>38</v>
      </c>
      <c r="C6" s="147"/>
      <c r="D6" s="147"/>
      <c r="E6" s="151" t="str">
        <f>IF(Encabezado!F8="","Escriba los autores del proyecto en la pestaña, 'Encabezado'",Encabezado!F8)</f>
        <v>Alexander Castiblanco Villamil
Sebastián Algo
Germán Naranjo
Liz Noguera</v>
      </c>
      <c r="F6" s="168"/>
      <c r="G6" s="73" t="s">
        <v>39</v>
      </c>
      <c r="H6" s="145">
        <f>IF(Encabezado!H14="","Escriba la versión del proyecto en la pestaña, 'Encabezado'",Encabezado!H14)</f>
        <v>43904</v>
      </c>
      <c r="I6" s="145"/>
      <c r="J6" s="68"/>
    </row>
    <row r="7" spans="2:10" ht="18.95" customHeight="1">
      <c r="B7" s="69"/>
      <c r="C7" s="62"/>
      <c r="D7" s="62"/>
      <c r="E7" s="168"/>
      <c r="F7" s="168"/>
      <c r="G7" s="62"/>
      <c r="H7" s="145"/>
      <c r="I7" s="145"/>
      <c r="J7" s="68"/>
    </row>
    <row r="8" spans="2:10" ht="18.95" customHeight="1">
      <c r="B8" s="69"/>
      <c r="C8" s="62"/>
      <c r="D8" s="62"/>
      <c r="E8" s="62"/>
      <c r="F8" s="62"/>
      <c r="G8" s="62"/>
      <c r="H8" s="74"/>
      <c r="I8" s="74"/>
      <c r="J8" s="68"/>
    </row>
    <row r="9" spans="2:10" ht="18.95" customHeight="1">
      <c r="B9" s="136" t="s">
        <v>41</v>
      </c>
      <c r="C9" s="126"/>
      <c r="D9" s="126"/>
      <c r="E9" s="78" t="s">
        <v>79</v>
      </c>
      <c r="F9" s="144" t="s">
        <v>42</v>
      </c>
      <c r="G9" s="126"/>
      <c r="H9" s="134" t="str">
        <f>IF(E9="","",IF(LOOKUP(E9,'Casos de uso'!C6:C24,'Casos de uso'!D6:D24)=0,"C.U. sin nombre",LOOKUP(E9,'Casos de uso'!C6:C24,'Casos de uso'!D6:D24)))</f>
        <v>Modificar cita agendada</v>
      </c>
      <c r="I9" s="135"/>
      <c r="J9" s="68"/>
    </row>
    <row r="10" spans="2:10" ht="18.95" customHeight="1">
      <c r="B10" s="69"/>
      <c r="C10" s="62"/>
      <c r="D10" s="62"/>
      <c r="E10" s="62"/>
      <c r="F10" s="62"/>
      <c r="G10" s="62"/>
      <c r="H10" s="74"/>
      <c r="I10" s="74"/>
      <c r="J10" s="68"/>
    </row>
    <row r="11" spans="2:10" ht="18.95" customHeight="1">
      <c r="B11" s="136" t="s">
        <v>43</v>
      </c>
      <c r="C11" s="126"/>
      <c r="D11" s="126"/>
      <c r="E11" s="132" t="s">
        <v>178</v>
      </c>
      <c r="F11" s="133"/>
      <c r="G11" s="133"/>
      <c r="H11" s="133"/>
      <c r="I11" s="133"/>
      <c r="J11" s="68"/>
    </row>
    <row r="12" spans="2:10" ht="18.95" customHeight="1">
      <c r="B12" s="136" t="s">
        <v>44</v>
      </c>
      <c r="C12" s="126"/>
      <c r="D12" s="126"/>
      <c r="E12" s="132" t="s">
        <v>105</v>
      </c>
      <c r="F12" s="133"/>
      <c r="G12" s="133"/>
      <c r="H12" s="133"/>
      <c r="I12" s="133"/>
      <c r="J12" s="68"/>
    </row>
    <row r="13" spans="2:10" ht="18.95" customHeight="1">
      <c r="B13" s="136" t="s">
        <v>45</v>
      </c>
      <c r="C13" s="126"/>
      <c r="D13" s="126"/>
      <c r="E13" s="132" t="s">
        <v>169</v>
      </c>
      <c r="F13" s="133"/>
      <c r="G13" s="133"/>
      <c r="H13" s="133"/>
      <c r="I13" s="133"/>
      <c r="J13" s="68"/>
    </row>
    <row r="14" spans="2:10" ht="18.95" customHeight="1">
      <c r="B14" s="136" t="s">
        <v>46</v>
      </c>
      <c r="C14" s="126"/>
      <c r="D14" s="126"/>
      <c r="E14" s="64" t="s">
        <v>47</v>
      </c>
      <c r="F14" s="138" t="s">
        <v>170</v>
      </c>
      <c r="G14" s="133"/>
      <c r="H14" s="133"/>
      <c r="I14" s="133"/>
      <c r="J14" s="68"/>
    </row>
    <row r="15" spans="2:10" ht="18.95" customHeight="1">
      <c r="B15" s="137"/>
      <c r="C15" s="126"/>
      <c r="D15" s="126"/>
      <c r="E15" s="64" t="s">
        <v>48</v>
      </c>
      <c r="F15" s="138" t="s">
        <v>171</v>
      </c>
      <c r="G15" s="133"/>
      <c r="H15" s="133"/>
      <c r="I15" s="133"/>
      <c r="J15" s="68"/>
    </row>
    <row r="16" spans="2:10" ht="18.95" customHeight="1">
      <c r="B16" s="69"/>
      <c r="C16" s="62"/>
      <c r="D16" s="62"/>
      <c r="E16" s="62"/>
      <c r="F16" s="62"/>
      <c r="G16" s="62"/>
      <c r="H16" s="62"/>
      <c r="I16" s="62"/>
      <c r="J16" s="68"/>
    </row>
    <row r="17" spans="2:10" ht="18.95" customHeight="1">
      <c r="B17" s="139" t="s">
        <v>49</v>
      </c>
      <c r="C17" s="126"/>
      <c r="D17" s="126"/>
      <c r="E17" s="126"/>
      <c r="F17" s="126"/>
      <c r="G17" s="126"/>
      <c r="H17" s="126"/>
      <c r="I17" s="126"/>
      <c r="J17" s="140"/>
    </row>
    <row r="18" spans="2:10" ht="18.95" customHeight="1">
      <c r="B18" s="137"/>
      <c r="C18" s="126"/>
      <c r="D18" s="126"/>
      <c r="E18" s="126"/>
      <c r="F18" s="126"/>
      <c r="G18" s="126"/>
      <c r="H18" s="126"/>
      <c r="I18" s="126"/>
      <c r="J18" s="140"/>
    </row>
    <row r="19" spans="2:10" ht="18.95" customHeight="1">
      <c r="B19" s="69"/>
      <c r="C19" s="82" t="s">
        <v>52</v>
      </c>
      <c r="D19" s="141" t="s">
        <v>50</v>
      </c>
      <c r="E19" s="126"/>
      <c r="F19" s="82" t="s">
        <v>52</v>
      </c>
      <c r="G19" s="141" t="s">
        <v>51</v>
      </c>
      <c r="H19" s="126"/>
      <c r="I19" s="126"/>
      <c r="J19" s="68"/>
    </row>
    <row r="20" spans="2:10" ht="18.95" customHeight="1">
      <c r="B20" s="69"/>
      <c r="C20" s="81">
        <v>1</v>
      </c>
      <c r="D20" s="132" t="s">
        <v>172</v>
      </c>
      <c r="E20" s="133"/>
      <c r="F20" s="81">
        <v>2</v>
      </c>
      <c r="G20" s="132" t="s">
        <v>173</v>
      </c>
      <c r="H20" s="133"/>
      <c r="I20" s="133"/>
      <c r="J20" s="68"/>
    </row>
    <row r="21" spans="2:10" ht="18.95" customHeight="1">
      <c r="B21" s="69"/>
      <c r="C21" s="155">
        <v>3</v>
      </c>
      <c r="D21" s="169" t="s">
        <v>174</v>
      </c>
      <c r="E21" s="158"/>
      <c r="F21" s="155">
        <v>4</v>
      </c>
      <c r="G21" s="162" t="s">
        <v>156</v>
      </c>
      <c r="H21" s="163"/>
      <c r="I21" s="164"/>
      <c r="J21" s="68"/>
    </row>
    <row r="22" spans="2:10" ht="18.95" customHeight="1">
      <c r="B22" s="69"/>
      <c r="C22" s="156"/>
      <c r="D22" s="159"/>
      <c r="E22" s="160"/>
      <c r="F22" s="156"/>
      <c r="G22" s="165"/>
      <c r="H22" s="166"/>
      <c r="I22" s="167"/>
      <c r="J22" s="68"/>
    </row>
    <row r="23" spans="2:10" ht="18.95" customHeight="1">
      <c r="B23" s="69"/>
      <c r="C23" s="81"/>
      <c r="D23" s="132"/>
      <c r="E23" s="133"/>
      <c r="F23" s="81"/>
      <c r="G23" s="132"/>
      <c r="H23" s="133"/>
      <c r="I23" s="133"/>
      <c r="J23" s="68"/>
    </row>
    <row r="24" spans="2:10" ht="18.95" customHeight="1">
      <c r="B24" s="69"/>
      <c r="C24" s="62"/>
      <c r="D24" s="62"/>
      <c r="E24" s="62"/>
      <c r="F24" s="62"/>
      <c r="G24" s="62"/>
      <c r="H24" s="62"/>
      <c r="I24" s="62"/>
      <c r="J24" s="68"/>
    </row>
    <row r="25" spans="2:10" ht="18.95" customHeight="1">
      <c r="B25" s="69"/>
      <c r="C25" s="62"/>
      <c r="D25" s="62"/>
      <c r="E25" s="62"/>
      <c r="F25" s="62"/>
      <c r="G25" s="62"/>
      <c r="H25" s="62"/>
      <c r="I25" s="62"/>
      <c r="J25" s="68"/>
    </row>
    <row r="26" spans="2:10" ht="18.95" customHeight="1">
      <c r="B26" s="125" t="s">
        <v>78</v>
      </c>
      <c r="C26" s="126"/>
      <c r="D26" s="126"/>
      <c r="E26" s="161" t="s">
        <v>175</v>
      </c>
      <c r="F26" s="133"/>
      <c r="G26" s="133"/>
      <c r="H26" s="133"/>
      <c r="I26" s="133"/>
      <c r="J26" s="68"/>
    </row>
    <row r="27" spans="2:10" ht="36" customHeight="1">
      <c r="B27" s="129" t="s">
        <v>77</v>
      </c>
      <c r="C27" s="130"/>
      <c r="D27" s="130"/>
      <c r="E27" s="132" t="s">
        <v>176</v>
      </c>
      <c r="F27" s="133"/>
      <c r="G27" s="133"/>
      <c r="H27" s="133"/>
      <c r="I27" s="133"/>
      <c r="J27" s="68"/>
    </row>
    <row r="28" spans="2:10" ht="18.95" customHeight="1" thickBot="1">
      <c r="B28" s="70"/>
      <c r="C28" s="71"/>
      <c r="D28" s="71"/>
      <c r="E28" s="71"/>
      <c r="F28" s="71"/>
      <c r="G28" s="71"/>
      <c r="H28" s="71"/>
      <c r="I28" s="71"/>
      <c r="J28" s="72"/>
    </row>
    <row r="29" spans="2:10" ht="18.95" customHeight="1" thickTop="1"/>
  </sheetData>
  <sheetProtection insertRows="0" selectLockedCells="1"/>
  <mergeCells count="35">
    <mergeCell ref="B6:D6"/>
    <mergeCell ref="E6:F7"/>
    <mergeCell ref="H6:I7"/>
    <mergeCell ref="B2:C3"/>
    <mergeCell ref="B4:I4"/>
    <mergeCell ref="B5:D5"/>
    <mergeCell ref="E5:F5"/>
    <mergeCell ref="H5:I5"/>
    <mergeCell ref="B17:J18"/>
    <mergeCell ref="B9:D9"/>
    <mergeCell ref="F9:G9"/>
    <mergeCell ref="H9:I9"/>
    <mergeCell ref="B11:D11"/>
    <mergeCell ref="E11:I11"/>
    <mergeCell ref="B12:D12"/>
    <mergeCell ref="E12:I12"/>
    <mergeCell ref="B13:D13"/>
    <mergeCell ref="E13:I13"/>
    <mergeCell ref="B14:D15"/>
    <mergeCell ref="F14:I14"/>
    <mergeCell ref="F15:I15"/>
    <mergeCell ref="D19:E19"/>
    <mergeCell ref="G19:I19"/>
    <mergeCell ref="D20:E20"/>
    <mergeCell ref="G20:I20"/>
    <mergeCell ref="C21:C22"/>
    <mergeCell ref="D21:E22"/>
    <mergeCell ref="F21:F22"/>
    <mergeCell ref="G21:I22"/>
    <mergeCell ref="D23:E23"/>
    <mergeCell ref="G23:I23"/>
    <mergeCell ref="B26:D26"/>
    <mergeCell ref="E26:I26"/>
    <mergeCell ref="B27:D27"/>
    <mergeCell ref="E27:I27"/>
  </mergeCells>
  <conditionalFormatting sqref="E5:F5">
    <cfRule type="containsText" dxfId="7" priority="4" operator="containsText" text="Escriba el nombre del proyecto en la pestaña, 'Encabezado'">
      <formula>NOT(ISERROR(SEARCH("Escriba el nombre del proyecto en la pestaña, 'Encabezado'",E5)))</formula>
    </cfRule>
  </conditionalFormatting>
  <conditionalFormatting sqref="H5:I5">
    <cfRule type="containsText" dxfId="6" priority="3" operator="containsText" text="Escriba la fecha del proyecto en la pestaña, 'Encabezado'">
      <formula>NOT(ISERROR(SEARCH("Escriba la fecha del proyecto en la pestaña, 'Encabezado'",H5)))</formula>
    </cfRule>
  </conditionalFormatting>
  <conditionalFormatting sqref="E6:F7">
    <cfRule type="containsText" dxfId="5" priority="2" operator="containsText" text="Escriba los autores del proyecto en la pestaña, 'Encabezado'">
      <formula>NOT(ISERROR(SEARCH("Escriba los autores del proyecto en la pestaña, 'Encabezado'",E6)))</formula>
    </cfRule>
  </conditionalFormatting>
  <conditionalFormatting sqref="H6:I7">
    <cfRule type="containsText" dxfId="4" priority="1" operator="containsText" text="Escriba la versión del proyecto en la pestaña, 'Encabezado'">
      <formula>NOT(ISERROR(SEARCH("Escriba la versión del proyecto en la pestaña, 'Encabezado'",H6)))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D Invalido" error="Debe escoger un ID de la lista desplegable" promptTitle="ID Caso de uso" prompt="Escoja el ID del caso de uso que trabajara" xr:uid="{792A9E50-9416-472C-A2A4-D533D4576D1E}">
          <x14:formula1>
            <xm:f>'Casos de uso'!C6:C24</xm:f>
          </x14:formula1>
          <xm:sqref>E9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8A53-4FF9-4639-966E-1563FB0EA2CF}">
  <sheetPr>
    <tabColor theme="4" tint="-0.249977111117893"/>
  </sheetPr>
  <dimension ref="B1:J29"/>
  <sheetViews>
    <sheetView topLeftCell="A8" workbookViewId="0">
      <selection activeCell="M27" sqref="M27"/>
    </sheetView>
  </sheetViews>
  <sheetFormatPr baseColWidth="10" defaultColWidth="14.7109375" defaultRowHeight="18.95" customHeight="1"/>
  <cols>
    <col min="1" max="1" width="1.5703125" style="61" bestFit="1" customWidth="1"/>
    <col min="2" max="2" width="13" style="61" customWidth="1"/>
    <col min="3" max="3" width="9.140625" style="61" customWidth="1"/>
    <col min="4" max="4" width="16.42578125" style="61" customWidth="1"/>
    <col min="5" max="5" width="22.5703125" style="61" customWidth="1"/>
    <col min="6" max="6" width="10.7109375" style="61" customWidth="1"/>
    <col min="7" max="8" width="14.28515625" style="61" customWidth="1"/>
    <col min="9" max="9" width="15.28515625" style="61" customWidth="1"/>
    <col min="10" max="11" width="1.5703125" style="61" bestFit="1" customWidth="1"/>
    <col min="12" max="16384" width="14.7109375" style="61"/>
  </cols>
  <sheetData>
    <row r="1" spans="2:10" ht="18.95" customHeight="1" thickBot="1"/>
    <row r="2" spans="2:10" ht="18.95" customHeight="1" thickTop="1">
      <c r="B2" s="148" t="str">
        <f>IF(E9="","",E9)</f>
        <v>CU-05</v>
      </c>
      <c r="C2" s="149"/>
      <c r="D2" s="66"/>
      <c r="E2" s="66"/>
      <c r="F2" s="66"/>
      <c r="G2" s="66"/>
      <c r="H2" s="66"/>
      <c r="I2" s="66"/>
      <c r="J2" s="67" t="s">
        <v>0</v>
      </c>
    </row>
    <row r="3" spans="2:10" ht="18.95" customHeight="1">
      <c r="B3" s="137"/>
      <c r="C3" s="126"/>
      <c r="D3" s="62"/>
      <c r="E3" s="62"/>
      <c r="F3" s="62"/>
      <c r="G3" s="62"/>
      <c r="H3" s="62"/>
      <c r="I3" s="62"/>
      <c r="J3" s="68"/>
    </row>
    <row r="4" spans="2:10" ht="18.95" customHeight="1">
      <c r="B4" s="150" t="s">
        <v>37</v>
      </c>
      <c r="C4" s="126"/>
      <c r="D4" s="126"/>
      <c r="E4" s="126"/>
      <c r="F4" s="126"/>
      <c r="G4" s="126"/>
      <c r="H4" s="126"/>
      <c r="I4" s="126"/>
      <c r="J4" s="68"/>
    </row>
    <row r="5" spans="2:10" ht="35.25" customHeight="1">
      <c r="B5" s="146" t="s">
        <v>2</v>
      </c>
      <c r="C5" s="147"/>
      <c r="D5" s="147"/>
      <c r="E5" s="151" t="str">
        <f>IF(Encabezado!F6="","Escriba el nombre del proyecto en la pestaña, 'Encabezado'",Encabezado!F6)</f>
        <v>CITAS PARA MASCOTAS</v>
      </c>
      <c r="F5" s="152"/>
      <c r="G5" s="73" t="s">
        <v>40</v>
      </c>
      <c r="H5" s="153">
        <f ca="1">IF(Encabezado!F14="","Escriba la fecha del proyecto en la pestaña, 'Encabezado'",Encabezado!F14)</f>
        <v>43903</v>
      </c>
      <c r="I5" s="154"/>
      <c r="J5" s="68"/>
    </row>
    <row r="6" spans="2:10" ht="21" customHeight="1">
      <c r="B6" s="146" t="s">
        <v>38</v>
      </c>
      <c r="C6" s="147"/>
      <c r="D6" s="147"/>
      <c r="E6" s="151" t="str">
        <f>IF(Encabezado!F8="","Escriba los autores del proyecto en la pestaña, 'Encabezado'",Encabezado!F8)</f>
        <v>Alexander Castiblanco Villamil
Sebastián Algo
Germán Naranjo
Liz Noguera</v>
      </c>
      <c r="F6" s="168"/>
      <c r="G6" s="73" t="s">
        <v>39</v>
      </c>
      <c r="H6" s="145">
        <f>IF(Encabezado!H14="","Escriba la versión del proyecto en la pestaña, 'Encabezado'",Encabezado!H14)</f>
        <v>43904</v>
      </c>
      <c r="I6" s="145"/>
      <c r="J6" s="68"/>
    </row>
    <row r="7" spans="2:10" ht="18.95" customHeight="1">
      <c r="B7" s="69"/>
      <c r="C7" s="62"/>
      <c r="D7" s="62"/>
      <c r="E7" s="168"/>
      <c r="F7" s="168"/>
      <c r="G7" s="62"/>
      <c r="H7" s="145"/>
      <c r="I7" s="145"/>
      <c r="J7" s="68"/>
    </row>
    <row r="8" spans="2:10" ht="18.95" customHeight="1">
      <c r="B8" s="69"/>
      <c r="C8" s="62"/>
      <c r="D8" s="62"/>
      <c r="E8" s="62"/>
      <c r="F8" s="62"/>
      <c r="G8" s="62"/>
      <c r="H8" s="74"/>
      <c r="I8" s="74"/>
      <c r="J8" s="68"/>
    </row>
    <row r="9" spans="2:10" ht="18.95" customHeight="1">
      <c r="B9" s="136" t="s">
        <v>41</v>
      </c>
      <c r="C9" s="126"/>
      <c r="D9" s="126"/>
      <c r="E9" s="78" t="s">
        <v>80</v>
      </c>
      <c r="F9" s="144" t="s">
        <v>42</v>
      </c>
      <c r="G9" s="126"/>
      <c r="H9" s="134" t="str">
        <f>IF(E9="","",IF(LOOKUP(E9,'Casos de uso'!C6:C24,'Casos de uso'!D6:D24)=0,"C.U. sin nombre",LOOKUP(E9,'Casos de uso'!C6:C24,'Casos de uso'!D6:D24)))</f>
        <v>Cancelar cita agendada</v>
      </c>
      <c r="I9" s="135"/>
      <c r="J9" s="68"/>
    </row>
    <row r="10" spans="2:10" ht="18.95" customHeight="1">
      <c r="B10" s="69"/>
      <c r="C10" s="62"/>
      <c r="D10" s="62"/>
      <c r="E10" s="62"/>
      <c r="F10" s="62"/>
      <c r="G10" s="62"/>
      <c r="H10" s="74"/>
      <c r="I10" s="74"/>
      <c r="J10" s="68"/>
    </row>
    <row r="11" spans="2:10" ht="18.95" customHeight="1">
      <c r="B11" s="136" t="s">
        <v>43</v>
      </c>
      <c r="C11" s="126"/>
      <c r="D11" s="126"/>
      <c r="E11" s="132" t="s">
        <v>178</v>
      </c>
      <c r="F11" s="133"/>
      <c r="G11" s="133"/>
      <c r="H11" s="133"/>
      <c r="I11" s="133"/>
      <c r="J11" s="68"/>
    </row>
    <row r="12" spans="2:10" ht="18.95" customHeight="1">
      <c r="B12" s="136" t="s">
        <v>44</v>
      </c>
      <c r="C12" s="126"/>
      <c r="D12" s="126"/>
      <c r="E12" s="132" t="s">
        <v>179</v>
      </c>
      <c r="F12" s="133"/>
      <c r="G12" s="133"/>
      <c r="H12" s="133"/>
      <c r="I12" s="133"/>
      <c r="J12" s="68"/>
    </row>
    <row r="13" spans="2:10" ht="18.95" customHeight="1">
      <c r="B13" s="136" t="s">
        <v>45</v>
      </c>
      <c r="C13" s="126"/>
      <c r="D13" s="126"/>
      <c r="E13" s="132" t="s">
        <v>169</v>
      </c>
      <c r="F13" s="133"/>
      <c r="G13" s="133"/>
      <c r="H13" s="133"/>
      <c r="I13" s="133"/>
      <c r="J13" s="68"/>
    </row>
    <row r="14" spans="2:10" ht="18.95" customHeight="1">
      <c r="B14" s="136" t="s">
        <v>46</v>
      </c>
      <c r="C14" s="126"/>
      <c r="D14" s="126"/>
      <c r="E14" s="64" t="s">
        <v>47</v>
      </c>
      <c r="F14" s="138" t="s">
        <v>180</v>
      </c>
      <c r="G14" s="133"/>
      <c r="H14" s="133"/>
      <c r="I14" s="133"/>
      <c r="J14" s="68"/>
    </row>
    <row r="15" spans="2:10" ht="18.95" customHeight="1">
      <c r="B15" s="137"/>
      <c r="C15" s="126"/>
      <c r="D15" s="126"/>
      <c r="E15" s="64" t="s">
        <v>48</v>
      </c>
      <c r="F15" s="138" t="s">
        <v>171</v>
      </c>
      <c r="G15" s="133"/>
      <c r="H15" s="133"/>
      <c r="I15" s="133"/>
      <c r="J15" s="68"/>
    </row>
    <row r="16" spans="2:10" ht="18.95" customHeight="1">
      <c r="B16" s="69"/>
      <c r="C16" s="62"/>
      <c r="D16" s="62"/>
      <c r="E16" s="62"/>
      <c r="F16" s="62"/>
      <c r="G16" s="62"/>
      <c r="H16" s="62"/>
      <c r="I16" s="62"/>
      <c r="J16" s="68"/>
    </row>
    <row r="17" spans="2:10" ht="18.95" customHeight="1">
      <c r="B17" s="139" t="s">
        <v>49</v>
      </c>
      <c r="C17" s="126"/>
      <c r="D17" s="126"/>
      <c r="E17" s="126"/>
      <c r="F17" s="126"/>
      <c r="G17" s="126"/>
      <c r="H17" s="126"/>
      <c r="I17" s="126"/>
      <c r="J17" s="140"/>
    </row>
    <row r="18" spans="2:10" ht="18.95" customHeight="1">
      <c r="B18" s="137"/>
      <c r="C18" s="126"/>
      <c r="D18" s="126"/>
      <c r="E18" s="126"/>
      <c r="F18" s="126"/>
      <c r="G18" s="126"/>
      <c r="H18" s="126"/>
      <c r="I18" s="126"/>
      <c r="J18" s="140"/>
    </row>
    <row r="19" spans="2:10" ht="18.95" customHeight="1">
      <c r="B19" s="69"/>
      <c r="C19" s="82" t="s">
        <v>52</v>
      </c>
      <c r="D19" s="141" t="s">
        <v>50</v>
      </c>
      <c r="E19" s="126"/>
      <c r="F19" s="82" t="s">
        <v>52</v>
      </c>
      <c r="G19" s="141" t="s">
        <v>51</v>
      </c>
      <c r="H19" s="126"/>
      <c r="I19" s="126"/>
      <c r="J19" s="68"/>
    </row>
    <row r="20" spans="2:10" ht="18.95" customHeight="1">
      <c r="B20" s="69"/>
      <c r="C20" s="84">
        <v>1</v>
      </c>
      <c r="D20" s="132" t="s">
        <v>181</v>
      </c>
      <c r="E20" s="133"/>
      <c r="F20" s="84">
        <v>2</v>
      </c>
      <c r="G20" s="132" t="s">
        <v>182</v>
      </c>
      <c r="H20" s="133"/>
      <c r="I20" s="133"/>
      <c r="J20" s="68"/>
    </row>
    <row r="21" spans="2:10" ht="18.95" customHeight="1">
      <c r="B21" s="69"/>
      <c r="C21" s="155">
        <v>3</v>
      </c>
      <c r="D21" s="169" t="s">
        <v>183</v>
      </c>
      <c r="E21" s="158"/>
      <c r="F21" s="155">
        <v>4</v>
      </c>
      <c r="G21" s="162" t="s">
        <v>156</v>
      </c>
      <c r="H21" s="163"/>
      <c r="I21" s="164"/>
      <c r="J21" s="68"/>
    </row>
    <row r="22" spans="2:10" ht="18.95" customHeight="1">
      <c r="B22" s="69"/>
      <c r="C22" s="156"/>
      <c r="D22" s="159"/>
      <c r="E22" s="160"/>
      <c r="F22" s="156"/>
      <c r="G22" s="165"/>
      <c r="H22" s="166"/>
      <c r="I22" s="167"/>
      <c r="J22" s="68"/>
    </row>
    <row r="23" spans="2:10" ht="18.95" customHeight="1">
      <c r="B23" s="69"/>
      <c r="C23" s="81"/>
      <c r="D23" s="132"/>
      <c r="E23" s="133"/>
      <c r="F23" s="81"/>
      <c r="G23" s="132"/>
      <c r="H23" s="133"/>
      <c r="I23" s="133"/>
      <c r="J23" s="68"/>
    </row>
    <row r="24" spans="2:10" ht="18.95" customHeight="1">
      <c r="B24" s="69"/>
      <c r="C24" s="62"/>
      <c r="D24" s="62"/>
      <c r="E24" s="62"/>
      <c r="F24" s="62"/>
      <c r="G24" s="62"/>
      <c r="H24" s="62"/>
      <c r="I24" s="62"/>
      <c r="J24" s="68"/>
    </row>
    <row r="25" spans="2:10" ht="18.95" customHeight="1">
      <c r="B25" s="69"/>
      <c r="C25" s="62"/>
      <c r="D25" s="62"/>
      <c r="E25" s="62"/>
      <c r="F25" s="62"/>
      <c r="G25" s="62"/>
      <c r="H25" s="62"/>
      <c r="I25" s="62"/>
      <c r="J25" s="68"/>
    </row>
    <row r="26" spans="2:10" ht="18.95" customHeight="1">
      <c r="B26" s="125" t="s">
        <v>78</v>
      </c>
      <c r="C26" s="126"/>
      <c r="D26" s="126"/>
      <c r="E26" s="161" t="s">
        <v>175</v>
      </c>
      <c r="F26" s="133"/>
      <c r="G26" s="133"/>
      <c r="H26" s="133"/>
      <c r="I26" s="133"/>
      <c r="J26" s="68"/>
    </row>
    <row r="27" spans="2:10" ht="36" customHeight="1">
      <c r="B27" s="129" t="s">
        <v>77</v>
      </c>
      <c r="C27" s="130"/>
      <c r="D27" s="130"/>
      <c r="E27" s="132" t="s">
        <v>176</v>
      </c>
      <c r="F27" s="133"/>
      <c r="G27" s="133"/>
      <c r="H27" s="133"/>
      <c r="I27" s="133"/>
      <c r="J27" s="68"/>
    </row>
    <row r="28" spans="2:10" ht="18.95" customHeight="1" thickBot="1">
      <c r="B28" s="70"/>
      <c r="C28" s="71"/>
      <c r="D28" s="71"/>
      <c r="E28" s="71"/>
      <c r="F28" s="71"/>
      <c r="G28" s="71"/>
      <c r="H28" s="71"/>
      <c r="I28" s="71"/>
      <c r="J28" s="72"/>
    </row>
    <row r="29" spans="2:10" ht="18.95" customHeight="1" thickTop="1"/>
  </sheetData>
  <sheetProtection insertRows="0" selectLockedCells="1"/>
  <mergeCells count="35">
    <mergeCell ref="B6:D6"/>
    <mergeCell ref="E6:F7"/>
    <mergeCell ref="H6:I7"/>
    <mergeCell ref="B2:C3"/>
    <mergeCell ref="B4:I4"/>
    <mergeCell ref="B5:D5"/>
    <mergeCell ref="E5:F5"/>
    <mergeCell ref="H5:I5"/>
    <mergeCell ref="B17:J18"/>
    <mergeCell ref="B9:D9"/>
    <mergeCell ref="F9:G9"/>
    <mergeCell ref="H9:I9"/>
    <mergeCell ref="B11:D11"/>
    <mergeCell ref="E11:I11"/>
    <mergeCell ref="B12:D12"/>
    <mergeCell ref="E12:I12"/>
    <mergeCell ref="B13:D13"/>
    <mergeCell ref="E13:I13"/>
    <mergeCell ref="B14:D15"/>
    <mergeCell ref="F14:I14"/>
    <mergeCell ref="F15:I15"/>
    <mergeCell ref="D19:E19"/>
    <mergeCell ref="G19:I19"/>
    <mergeCell ref="D20:E20"/>
    <mergeCell ref="G20:I20"/>
    <mergeCell ref="C21:C22"/>
    <mergeCell ref="D21:E22"/>
    <mergeCell ref="F21:F22"/>
    <mergeCell ref="G21:I22"/>
    <mergeCell ref="D23:E23"/>
    <mergeCell ref="G23:I23"/>
    <mergeCell ref="B26:D26"/>
    <mergeCell ref="E26:I26"/>
    <mergeCell ref="B27:D27"/>
    <mergeCell ref="E27:I27"/>
  </mergeCells>
  <conditionalFormatting sqref="E5:F5">
    <cfRule type="containsText" dxfId="3" priority="4" operator="containsText" text="Escriba el nombre del proyecto en la pestaña, 'Encabezado'">
      <formula>NOT(ISERROR(SEARCH("Escriba el nombre del proyecto en la pestaña, 'Encabezado'",E5)))</formula>
    </cfRule>
  </conditionalFormatting>
  <conditionalFormatting sqref="H5:I5">
    <cfRule type="containsText" dxfId="2" priority="3" operator="containsText" text="Escriba la fecha del proyecto en la pestaña, 'Encabezado'">
      <formula>NOT(ISERROR(SEARCH("Escriba la fecha del proyecto en la pestaña, 'Encabezado'",H5)))</formula>
    </cfRule>
  </conditionalFormatting>
  <conditionalFormatting sqref="E6:F7">
    <cfRule type="containsText" dxfId="1" priority="2" operator="containsText" text="Escriba los autores del proyecto en la pestaña, 'Encabezado'">
      <formula>NOT(ISERROR(SEARCH("Escriba los autores del proyecto en la pestaña, 'Encabezado'",E6)))</formula>
    </cfRule>
  </conditionalFormatting>
  <conditionalFormatting sqref="H6:I7">
    <cfRule type="containsText" dxfId="0" priority="1" operator="containsText" text="Escriba la versión del proyecto en la pestaña, 'Encabezado'">
      <formula>NOT(ISERROR(SEARCH("Escriba la versión del proyecto en la pestaña, 'Encabezado'",H6)))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D Invalido" error="Debe escoger un ID de la lista desplegable" promptTitle="ID Caso de uso" prompt="Escoja el ID del caso de uso que trabajara" xr:uid="{AD67E027-DF0C-418A-87E8-43E84C47B178}">
          <x14:formula1>
            <xm:f>'Casos de uso'!C6:C24</xm:f>
          </x14:formula1>
          <xm:sqref>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7" tint="-0.249977111117893"/>
  </sheetPr>
  <dimension ref="A1:H12"/>
  <sheetViews>
    <sheetView workbookViewId="0">
      <selection activeCell="D4" sqref="D4:G4"/>
    </sheetView>
  </sheetViews>
  <sheetFormatPr baseColWidth="10" defaultColWidth="14.7109375" defaultRowHeight="18.95" customHeight="1"/>
  <cols>
    <col min="1" max="1" width="1.5703125" style="1" bestFit="1" customWidth="1"/>
    <col min="2" max="2" width="1.5703125" style="1" customWidth="1"/>
    <col min="3" max="3" width="14.7109375" style="1"/>
    <col min="4" max="4" width="23" style="1" bestFit="1" customWidth="1"/>
    <col min="5" max="5" width="18" style="1" bestFit="1" customWidth="1"/>
    <col min="6" max="6" width="21" style="1" bestFit="1" customWidth="1"/>
    <col min="7" max="7" width="61.42578125" style="1" customWidth="1"/>
    <col min="8" max="8" width="1.5703125" style="1" bestFit="1" customWidth="1"/>
    <col min="9" max="16384" width="14.7109375" style="1"/>
  </cols>
  <sheetData>
    <row r="1" spans="1:8" ht="18.95" customHeight="1" thickBot="1">
      <c r="A1" s="2" t="s">
        <v>0</v>
      </c>
      <c r="B1" s="2"/>
    </row>
    <row r="2" spans="1:8" ht="18.95" customHeight="1" thickTop="1">
      <c r="B2" s="99" t="s">
        <v>75</v>
      </c>
      <c r="C2" s="100"/>
      <c r="D2" s="27"/>
      <c r="E2" s="27"/>
      <c r="F2" s="27"/>
      <c r="G2" s="27"/>
      <c r="H2" s="32" t="s">
        <v>0</v>
      </c>
    </row>
    <row r="3" spans="1:8" ht="18.95" customHeight="1">
      <c r="B3" s="101"/>
      <c r="C3" s="102"/>
      <c r="D3" s="106" t="s">
        <v>76</v>
      </c>
      <c r="E3" s="106"/>
      <c r="F3" s="105"/>
      <c r="G3" s="105"/>
      <c r="H3" s="7"/>
    </row>
    <row r="4" spans="1:8" ht="18.95" customHeight="1" thickBot="1">
      <c r="B4" s="101"/>
      <c r="C4" s="102"/>
      <c r="D4" s="103" t="s">
        <v>9</v>
      </c>
      <c r="E4" s="104"/>
      <c r="F4" s="104"/>
      <c r="G4" s="104"/>
      <c r="H4" s="28"/>
    </row>
    <row r="5" spans="1:8" ht="20.25" thickTop="1">
      <c r="B5" s="39"/>
      <c r="C5" s="29" t="s">
        <v>7</v>
      </c>
      <c r="D5" s="29" t="s">
        <v>6</v>
      </c>
      <c r="E5" s="29" t="s">
        <v>8</v>
      </c>
      <c r="F5" s="29" t="s">
        <v>4</v>
      </c>
      <c r="G5" s="29" t="s">
        <v>5</v>
      </c>
      <c r="H5" s="33"/>
    </row>
    <row r="6" spans="1:8" s="46" customFormat="1" ht="18.95" customHeight="1">
      <c r="B6" s="34"/>
      <c r="C6" s="60" t="s">
        <v>64</v>
      </c>
      <c r="D6" s="60"/>
      <c r="E6" s="60"/>
      <c r="F6" s="60"/>
      <c r="G6" s="76"/>
      <c r="H6" s="37"/>
    </row>
    <row r="7" spans="1:8" s="46" customFormat="1" ht="18.95" customHeight="1">
      <c r="B7" s="34"/>
      <c r="C7" s="60" t="s">
        <v>65</v>
      </c>
      <c r="D7" s="60"/>
      <c r="E7" s="60"/>
      <c r="F7" s="60"/>
      <c r="G7" s="76"/>
      <c r="H7" s="37"/>
    </row>
    <row r="8" spans="1:8" s="46" customFormat="1" ht="18.95" customHeight="1">
      <c r="B8" s="34"/>
      <c r="C8" s="60" t="s">
        <v>66</v>
      </c>
      <c r="D8" s="60"/>
      <c r="E8" s="60"/>
      <c r="F8" s="60"/>
      <c r="G8" s="76"/>
      <c r="H8" s="37"/>
    </row>
    <row r="9" spans="1:8" s="46" customFormat="1" ht="18.95" customHeight="1">
      <c r="B9" s="34"/>
      <c r="C9" s="60" t="s">
        <v>67</v>
      </c>
      <c r="D9" s="60"/>
      <c r="E9" s="60"/>
      <c r="F9" s="60"/>
      <c r="G9" s="76"/>
      <c r="H9" s="37"/>
    </row>
    <row r="10" spans="1:8" s="46" customFormat="1" ht="18.95" customHeight="1">
      <c r="B10" s="34"/>
      <c r="C10" s="60" t="s">
        <v>68</v>
      </c>
      <c r="D10" s="60"/>
      <c r="E10" s="60"/>
      <c r="F10" s="60"/>
      <c r="G10" s="76"/>
      <c r="H10" s="37"/>
    </row>
    <row r="11" spans="1:8" ht="18.95" customHeight="1" thickBot="1">
      <c r="B11" s="35"/>
      <c r="C11" s="36"/>
      <c r="D11" s="36"/>
      <c r="E11" s="36"/>
      <c r="F11" s="36"/>
      <c r="G11" s="36"/>
      <c r="H11" s="38"/>
    </row>
    <row r="12" spans="1:8" ht="18.95" customHeight="1" thickTop="1"/>
  </sheetData>
  <sheetProtection insertRows="0" selectLockedCells="1"/>
  <mergeCells count="4">
    <mergeCell ref="B2:C4"/>
    <mergeCell ref="D4:G4"/>
    <mergeCell ref="F3:G3"/>
    <mergeCell ref="D3:E3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0000"/>
  </sheetPr>
  <dimension ref="A1:G12"/>
  <sheetViews>
    <sheetView workbookViewId="0">
      <selection activeCell="E16" sqref="E16"/>
    </sheetView>
  </sheetViews>
  <sheetFormatPr baseColWidth="10" defaultColWidth="14.7109375" defaultRowHeight="18.95" customHeight="1"/>
  <cols>
    <col min="1" max="1" width="1.5703125" style="1" bestFit="1" customWidth="1"/>
    <col min="2" max="2" width="1.5703125" style="1" customWidth="1"/>
    <col min="3" max="3" width="14.7109375" style="1"/>
    <col min="4" max="4" width="23" style="1" bestFit="1" customWidth="1"/>
    <col min="5" max="5" width="67.140625" style="1" customWidth="1"/>
    <col min="6" max="6" width="21" style="1" bestFit="1" customWidth="1"/>
    <col min="7" max="7" width="1.5703125" style="1" bestFit="1" customWidth="1"/>
    <col min="8" max="16384" width="14.7109375" style="1"/>
  </cols>
  <sheetData>
    <row r="1" spans="1:7" ht="18.95" customHeight="1" thickBot="1">
      <c r="A1" s="2" t="s">
        <v>0</v>
      </c>
      <c r="B1" s="2"/>
    </row>
    <row r="2" spans="1:7" ht="18.95" customHeight="1" thickTop="1">
      <c r="B2" s="107" t="s">
        <v>11</v>
      </c>
      <c r="C2" s="108"/>
      <c r="D2" s="27"/>
      <c r="E2" s="27"/>
      <c r="F2" s="27"/>
      <c r="G2" s="32" t="s">
        <v>0</v>
      </c>
    </row>
    <row r="3" spans="1:7" ht="18.95" customHeight="1">
      <c r="B3" s="109"/>
      <c r="C3" s="110"/>
      <c r="D3" s="26" t="s">
        <v>15</v>
      </c>
      <c r="E3" s="111"/>
      <c r="F3" s="111"/>
      <c r="G3" s="7"/>
    </row>
    <row r="4" spans="1:7" ht="18.95" customHeight="1" thickBot="1">
      <c r="B4" s="109"/>
      <c r="C4" s="110"/>
      <c r="D4" s="103" t="s">
        <v>10</v>
      </c>
      <c r="E4" s="104"/>
      <c r="F4" s="104"/>
      <c r="G4" s="28"/>
    </row>
    <row r="5" spans="1:7" ht="20.25" thickTop="1">
      <c r="B5" s="40"/>
      <c r="C5" s="41" t="s">
        <v>7</v>
      </c>
      <c r="D5" s="41" t="s">
        <v>12</v>
      </c>
      <c r="E5" s="41" t="s">
        <v>13</v>
      </c>
      <c r="F5" s="41" t="s">
        <v>14</v>
      </c>
      <c r="G5" s="45"/>
    </row>
    <row r="6" spans="1:7" ht="18.95" customHeight="1">
      <c r="B6" s="40"/>
      <c r="C6" s="60" t="s">
        <v>61</v>
      </c>
      <c r="D6" s="60" t="s">
        <v>105</v>
      </c>
      <c r="E6" s="60" t="s">
        <v>118</v>
      </c>
      <c r="F6" s="60"/>
      <c r="G6" s="45"/>
    </row>
    <row r="7" spans="1:7" ht="18.95" customHeight="1">
      <c r="B7" s="40"/>
      <c r="C7" s="60" t="s">
        <v>62</v>
      </c>
      <c r="D7" s="60" t="s">
        <v>106</v>
      </c>
      <c r="E7" s="60" t="s">
        <v>117</v>
      </c>
      <c r="F7" s="60"/>
      <c r="G7" s="45"/>
    </row>
    <row r="8" spans="1:7" ht="18.95" customHeight="1">
      <c r="B8" s="40"/>
      <c r="C8" s="60" t="s">
        <v>63</v>
      </c>
      <c r="D8" s="60" t="s">
        <v>107</v>
      </c>
      <c r="E8" s="60" t="s">
        <v>119</v>
      </c>
      <c r="F8" s="60"/>
      <c r="G8" s="45"/>
    </row>
    <row r="9" spans="1:7" ht="18.95" customHeight="1">
      <c r="B9" s="40"/>
      <c r="C9" s="60" t="s">
        <v>72</v>
      </c>
      <c r="D9" s="60"/>
      <c r="E9" s="60"/>
      <c r="F9" s="60"/>
      <c r="G9" s="45"/>
    </row>
    <row r="10" spans="1:7" ht="18.95" customHeight="1">
      <c r="B10" s="40"/>
      <c r="C10" s="60" t="s">
        <v>73</v>
      </c>
      <c r="D10" s="60"/>
      <c r="E10" s="60"/>
      <c r="F10" s="60"/>
      <c r="G10" s="45"/>
    </row>
    <row r="11" spans="1:7" ht="18.95" customHeight="1" thickBot="1">
      <c r="B11" s="42"/>
      <c r="C11" s="43"/>
      <c r="D11" s="43"/>
      <c r="E11" s="43"/>
      <c r="F11" s="43"/>
      <c r="G11" s="44"/>
    </row>
    <row r="12" spans="1:7" ht="18.95" customHeight="1" thickTop="1"/>
  </sheetData>
  <sheetProtection insertRows="0" selectLockedCells="1"/>
  <mergeCells count="3">
    <mergeCell ref="B2:C4"/>
    <mergeCell ref="D4:F4"/>
    <mergeCell ref="E3:F3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-0.249977111117893"/>
  </sheetPr>
  <dimension ref="A1:F12"/>
  <sheetViews>
    <sheetView workbookViewId="0">
      <selection activeCell="D6" sqref="D6"/>
    </sheetView>
  </sheetViews>
  <sheetFormatPr baseColWidth="10" defaultColWidth="14.7109375" defaultRowHeight="18.95" customHeight="1"/>
  <cols>
    <col min="1" max="1" width="1.5703125" style="1" bestFit="1" customWidth="1"/>
    <col min="2" max="2" width="1.5703125" style="1" customWidth="1"/>
    <col min="3" max="3" width="14.7109375" style="1"/>
    <col min="4" max="4" width="23" style="1" bestFit="1" customWidth="1"/>
    <col min="5" max="5" width="67.140625" style="1" customWidth="1"/>
    <col min="6" max="6" width="1.5703125" style="1" bestFit="1" customWidth="1"/>
    <col min="7" max="16384" width="14.7109375" style="1"/>
  </cols>
  <sheetData>
    <row r="1" spans="1:6" ht="18.95" customHeight="1" thickBot="1">
      <c r="A1" s="2" t="s">
        <v>0</v>
      </c>
      <c r="B1" s="2"/>
    </row>
    <row r="2" spans="1:6" ht="18.95" customHeight="1" thickTop="1">
      <c r="B2" s="112" t="s">
        <v>16</v>
      </c>
      <c r="C2" s="113"/>
      <c r="D2" s="27"/>
      <c r="E2" s="27"/>
      <c r="F2" s="32" t="s">
        <v>0</v>
      </c>
    </row>
    <row r="3" spans="1:6" ht="18.95" customHeight="1">
      <c r="B3" s="114"/>
      <c r="C3" s="115"/>
      <c r="D3" s="26" t="s">
        <v>19</v>
      </c>
      <c r="E3" s="26"/>
      <c r="F3" s="7"/>
    </row>
    <row r="4" spans="1:6" ht="18.95" customHeight="1" thickBot="1">
      <c r="B4" s="114"/>
      <c r="C4" s="115"/>
      <c r="D4" s="103" t="s">
        <v>17</v>
      </c>
      <c r="E4" s="104"/>
      <c r="F4" s="28"/>
    </row>
    <row r="5" spans="1:6" ht="20.25" thickTop="1">
      <c r="B5" s="48"/>
      <c r="C5" s="11" t="s">
        <v>7</v>
      </c>
      <c r="D5" s="11" t="s">
        <v>18</v>
      </c>
      <c r="E5" s="11" t="s">
        <v>8</v>
      </c>
      <c r="F5" s="52"/>
    </row>
    <row r="6" spans="1:6" ht="18.95" customHeight="1">
      <c r="B6" s="48"/>
      <c r="C6" s="60" t="s">
        <v>56</v>
      </c>
      <c r="D6" s="60"/>
      <c r="E6" s="60"/>
      <c r="F6" s="52"/>
    </row>
    <row r="7" spans="1:6" ht="18.95" customHeight="1">
      <c r="B7" s="48"/>
      <c r="C7" s="60" t="s">
        <v>57</v>
      </c>
      <c r="D7" s="60"/>
      <c r="E7" s="60"/>
      <c r="F7" s="52"/>
    </row>
    <row r="8" spans="1:6" ht="18.95" customHeight="1">
      <c r="B8" s="48"/>
      <c r="C8" s="60" t="s">
        <v>58</v>
      </c>
      <c r="D8" s="60"/>
      <c r="E8" s="60"/>
      <c r="F8" s="52"/>
    </row>
    <row r="9" spans="1:6" ht="18.95" customHeight="1">
      <c r="B9" s="48"/>
      <c r="C9" s="60" t="s">
        <v>59</v>
      </c>
      <c r="D9" s="60"/>
      <c r="E9" s="60"/>
      <c r="F9" s="52"/>
    </row>
    <row r="10" spans="1:6" ht="18.95" customHeight="1">
      <c r="B10" s="48"/>
      <c r="C10" s="60" t="s">
        <v>60</v>
      </c>
      <c r="D10" s="60"/>
      <c r="E10" s="60"/>
      <c r="F10" s="52"/>
    </row>
    <row r="11" spans="1:6" ht="18.95" customHeight="1" thickBot="1">
      <c r="B11" s="49"/>
      <c r="C11" s="50"/>
      <c r="D11" s="50"/>
      <c r="E11" s="50"/>
      <c r="F11" s="51"/>
    </row>
    <row r="12" spans="1:6" ht="18.95" customHeight="1" thickTop="1"/>
  </sheetData>
  <sheetProtection insertRows="0" selectLockedCells="1"/>
  <mergeCells count="2">
    <mergeCell ref="B2:C4"/>
    <mergeCell ref="D4:E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-0.249977111117893"/>
  </sheetPr>
  <dimension ref="A1:I10"/>
  <sheetViews>
    <sheetView topLeftCell="A2" zoomScale="90" zoomScaleNormal="90" workbookViewId="0">
      <selection activeCell="D6" sqref="D6"/>
    </sheetView>
  </sheetViews>
  <sheetFormatPr baseColWidth="10" defaultColWidth="14.7109375" defaultRowHeight="18.95" customHeight="1"/>
  <cols>
    <col min="1" max="1" width="1.5703125" style="1" bestFit="1" customWidth="1"/>
    <col min="2" max="2" width="1.5703125" style="1" customWidth="1"/>
    <col min="3" max="3" width="14.7109375" style="1"/>
    <col min="4" max="4" width="47" style="1" bestFit="1" customWidth="1"/>
    <col min="5" max="5" width="88.5703125" style="1" customWidth="1"/>
    <col min="6" max="6" width="21" style="1" bestFit="1" customWidth="1"/>
    <col min="7" max="7" width="21" style="1" customWidth="1"/>
    <col min="8" max="8" width="17.5703125" style="1" customWidth="1"/>
    <col min="9" max="9" width="1.5703125" style="1" bestFit="1" customWidth="1"/>
    <col min="10" max="16384" width="14.7109375" style="1"/>
  </cols>
  <sheetData>
    <row r="1" spans="1:9" ht="18.95" customHeight="1" thickBot="1">
      <c r="A1" s="2" t="s">
        <v>0</v>
      </c>
      <c r="B1" s="2"/>
    </row>
    <row r="2" spans="1:9" ht="18.95" customHeight="1" thickTop="1">
      <c r="B2" s="116" t="s">
        <v>20</v>
      </c>
      <c r="C2" s="117"/>
      <c r="D2" s="27"/>
      <c r="E2" s="27"/>
      <c r="F2" s="27"/>
      <c r="G2" s="27"/>
      <c r="H2" s="27"/>
      <c r="I2" s="32" t="s">
        <v>0</v>
      </c>
    </row>
    <row r="3" spans="1:9" ht="18.95" customHeight="1">
      <c r="B3" s="118"/>
      <c r="C3" s="119"/>
      <c r="D3" s="26" t="s">
        <v>21</v>
      </c>
      <c r="E3" s="47"/>
      <c r="F3" s="111"/>
      <c r="G3" s="111"/>
      <c r="H3" s="111"/>
      <c r="I3" s="7"/>
    </row>
    <row r="4" spans="1:9" ht="18.95" customHeight="1" thickBot="1">
      <c r="B4" s="118"/>
      <c r="C4" s="119"/>
      <c r="D4" s="103" t="s">
        <v>27</v>
      </c>
      <c r="E4" s="104"/>
      <c r="F4" s="104"/>
      <c r="G4" s="104"/>
      <c r="H4" s="104"/>
      <c r="I4" s="28"/>
    </row>
    <row r="5" spans="1:9" ht="20.25" thickTop="1">
      <c r="B5" s="30"/>
      <c r="C5" s="25" t="s">
        <v>7</v>
      </c>
      <c r="D5" s="25" t="s">
        <v>22</v>
      </c>
      <c r="E5" s="25" t="s">
        <v>23</v>
      </c>
      <c r="F5" s="25" t="s">
        <v>24</v>
      </c>
      <c r="G5" s="25" t="s">
        <v>25</v>
      </c>
      <c r="H5" s="25" t="s">
        <v>26</v>
      </c>
      <c r="I5" s="31"/>
    </row>
    <row r="6" spans="1:9" ht="19.5">
      <c r="B6" s="30"/>
      <c r="C6" s="60" t="s">
        <v>53</v>
      </c>
      <c r="D6" s="75"/>
      <c r="E6" s="75"/>
      <c r="F6" s="75"/>
      <c r="G6" s="76"/>
      <c r="H6" s="76"/>
      <c r="I6" s="31"/>
    </row>
    <row r="7" spans="1:9" ht="19.5">
      <c r="B7" s="30"/>
      <c r="C7" s="60" t="s">
        <v>54</v>
      </c>
      <c r="D7" s="75"/>
      <c r="E7" s="75"/>
      <c r="F7" s="75"/>
      <c r="G7" s="76"/>
      <c r="H7" s="76"/>
      <c r="I7" s="31"/>
    </row>
    <row r="8" spans="1:9" ht="19.5">
      <c r="B8" s="30"/>
      <c r="C8" s="60" t="s">
        <v>55</v>
      </c>
      <c r="D8" s="75"/>
      <c r="E8" s="75"/>
      <c r="F8" s="75"/>
      <c r="G8" s="76"/>
      <c r="H8" s="76"/>
      <c r="I8" s="31"/>
    </row>
    <row r="9" spans="1:9" ht="18.95" customHeight="1" thickBot="1">
      <c r="B9" s="54"/>
      <c r="C9" s="55"/>
      <c r="D9" s="55"/>
      <c r="E9" s="55"/>
      <c r="F9" s="55"/>
      <c r="G9" s="55"/>
      <c r="H9" s="55"/>
      <c r="I9" s="56"/>
    </row>
    <row r="10" spans="1:9" ht="18.95" customHeight="1" thickTop="1"/>
  </sheetData>
  <sheetProtection insertRows="0" selectLockedCells="1"/>
  <mergeCells count="3">
    <mergeCell ref="B2:C4"/>
    <mergeCell ref="F3:H3"/>
    <mergeCell ref="D4:H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theme="4" tint="0.59999389629810485"/>
  </sheetPr>
  <dimension ref="A1:K31"/>
  <sheetViews>
    <sheetView topLeftCell="A6" zoomScale="82" zoomScaleNormal="82" workbookViewId="0">
      <selection activeCell="C24" sqref="C24"/>
    </sheetView>
  </sheetViews>
  <sheetFormatPr baseColWidth="10" defaultColWidth="14.7109375" defaultRowHeight="18.95" customHeight="1"/>
  <cols>
    <col min="1" max="1" width="1.5703125" style="1" bestFit="1" customWidth="1"/>
    <col min="2" max="2" width="1.5703125" style="1" customWidth="1"/>
    <col min="3" max="3" width="14.7109375" style="1"/>
    <col min="4" max="4" width="32.28515625" style="1" customWidth="1"/>
    <col min="5" max="5" width="25.7109375" style="1" bestFit="1" customWidth="1"/>
    <col min="6" max="6" width="14.7109375" style="1" customWidth="1"/>
    <col min="7" max="7" width="45.7109375" style="1" customWidth="1"/>
    <col min="8" max="8" width="24.42578125" style="1" bestFit="1" customWidth="1"/>
    <col min="9" max="9" width="29.28515625" style="1" customWidth="1"/>
    <col min="10" max="10" width="28.140625" style="1" customWidth="1"/>
    <col min="11" max="11" width="1.5703125" style="1" bestFit="1" customWidth="1"/>
    <col min="12" max="16384" width="14.7109375" style="1"/>
  </cols>
  <sheetData>
    <row r="1" spans="1:11" ht="18.95" customHeight="1" thickBot="1">
      <c r="A1" s="2" t="s">
        <v>0</v>
      </c>
      <c r="B1" s="2"/>
    </row>
    <row r="2" spans="1:11" ht="18.95" customHeight="1" thickTop="1">
      <c r="B2" s="120" t="s">
        <v>28</v>
      </c>
      <c r="C2" s="121"/>
      <c r="D2" s="27"/>
      <c r="E2" s="27"/>
      <c r="F2" s="27"/>
      <c r="G2" s="27"/>
      <c r="H2" s="27"/>
      <c r="I2" s="27"/>
      <c r="J2" s="27"/>
      <c r="K2" s="32" t="s">
        <v>0</v>
      </c>
    </row>
    <row r="3" spans="1:11" ht="18.95" customHeight="1">
      <c r="B3" s="122"/>
      <c r="C3" s="123"/>
      <c r="D3" s="26" t="s">
        <v>29</v>
      </c>
      <c r="E3" s="47"/>
      <c r="F3" s="124"/>
      <c r="G3" s="124"/>
      <c r="H3" s="124"/>
      <c r="I3" s="124"/>
      <c r="J3" s="124"/>
      <c r="K3" s="7"/>
    </row>
    <row r="4" spans="1:11" ht="18.95" customHeight="1" thickBot="1">
      <c r="B4" s="122"/>
      <c r="C4" s="123"/>
      <c r="D4" s="103" t="s">
        <v>30</v>
      </c>
      <c r="E4" s="104"/>
      <c r="F4" s="104"/>
      <c r="G4" s="104"/>
      <c r="H4" s="104"/>
      <c r="I4" s="104"/>
      <c r="J4" s="104"/>
      <c r="K4" s="28"/>
    </row>
    <row r="5" spans="1:11" ht="20.25" thickTop="1">
      <c r="B5" s="30"/>
      <c r="C5" s="25" t="s">
        <v>7</v>
      </c>
      <c r="D5" s="25" t="s">
        <v>31</v>
      </c>
      <c r="E5" s="58" t="s">
        <v>32</v>
      </c>
      <c r="F5" s="25" t="s">
        <v>15</v>
      </c>
      <c r="G5" s="25" t="s">
        <v>33</v>
      </c>
      <c r="H5" s="25" t="s">
        <v>34</v>
      </c>
      <c r="I5" s="25" t="s">
        <v>35</v>
      </c>
      <c r="J5" s="25" t="s">
        <v>36</v>
      </c>
      <c r="K5" s="31"/>
    </row>
    <row r="6" spans="1:11" s="46" customFormat="1" ht="18.95" customHeight="1">
      <c r="B6" s="53"/>
      <c r="C6" s="60" t="s">
        <v>69</v>
      </c>
      <c r="D6" s="60" t="s">
        <v>100</v>
      </c>
      <c r="E6" s="60"/>
      <c r="F6" s="60"/>
      <c r="G6" s="76" t="s">
        <v>120</v>
      </c>
      <c r="H6" s="60"/>
      <c r="I6" s="60"/>
      <c r="J6" s="76"/>
      <c r="K6" s="57"/>
    </row>
    <row r="7" spans="1:11" s="59" customFormat="1" ht="18.95" customHeight="1">
      <c r="B7" s="53"/>
      <c r="C7" s="60" t="s">
        <v>70</v>
      </c>
      <c r="D7" s="60" t="s">
        <v>148</v>
      </c>
      <c r="E7" s="60"/>
      <c r="F7" s="60"/>
      <c r="G7" s="60" t="s">
        <v>149</v>
      </c>
      <c r="H7" s="60"/>
      <c r="I7" s="60"/>
      <c r="J7" s="76"/>
      <c r="K7" s="57"/>
    </row>
    <row r="8" spans="1:11" s="77" customFormat="1" ht="18.95" customHeight="1">
      <c r="B8" s="53"/>
      <c r="C8" s="60" t="s">
        <v>71</v>
      </c>
      <c r="D8" s="60" t="s">
        <v>121</v>
      </c>
      <c r="E8" s="60"/>
      <c r="F8" s="60"/>
      <c r="G8" s="76" t="s">
        <v>125</v>
      </c>
      <c r="H8" s="60"/>
      <c r="I8" s="60"/>
      <c r="J8" s="76"/>
      <c r="K8" s="57"/>
    </row>
    <row r="9" spans="1:11" ht="18.95" customHeight="1">
      <c r="A9" s="80"/>
      <c r="B9" s="53"/>
      <c r="C9" s="60" t="s">
        <v>79</v>
      </c>
      <c r="D9" s="60" t="s">
        <v>122</v>
      </c>
      <c r="E9" s="60"/>
      <c r="F9" s="60"/>
      <c r="G9" s="76" t="s">
        <v>126</v>
      </c>
      <c r="H9" s="60"/>
      <c r="I9" s="60"/>
      <c r="J9" s="76"/>
      <c r="K9" s="57"/>
    </row>
    <row r="10" spans="1:11" ht="18.95" customHeight="1">
      <c r="A10" s="80"/>
      <c r="B10" s="53"/>
      <c r="C10" s="60" t="s">
        <v>80</v>
      </c>
      <c r="D10" s="60" t="s">
        <v>123</v>
      </c>
      <c r="E10" s="60"/>
      <c r="F10" s="60"/>
      <c r="G10" s="76" t="s">
        <v>127</v>
      </c>
      <c r="H10" s="60"/>
      <c r="I10" s="60"/>
      <c r="J10" s="76"/>
      <c r="K10" s="57"/>
    </row>
    <row r="11" spans="1:11" ht="18.95" customHeight="1">
      <c r="A11" s="80"/>
      <c r="B11" s="53"/>
      <c r="C11" s="60" t="s">
        <v>81</v>
      </c>
      <c r="D11" s="60" t="s">
        <v>101</v>
      </c>
      <c r="E11" s="60"/>
      <c r="F11" s="60"/>
      <c r="G11" s="76" t="s">
        <v>128</v>
      </c>
      <c r="H11" s="60"/>
      <c r="I11" s="60"/>
      <c r="J11" s="76"/>
      <c r="K11" s="57"/>
    </row>
    <row r="12" spans="1:11" ht="18.95" customHeight="1">
      <c r="A12" s="80"/>
      <c r="B12" s="53"/>
      <c r="C12" s="60" t="s">
        <v>82</v>
      </c>
      <c r="D12" s="60" t="s">
        <v>102</v>
      </c>
      <c r="E12" s="60"/>
      <c r="F12" s="60"/>
      <c r="G12" s="76" t="s">
        <v>129</v>
      </c>
      <c r="H12" s="60"/>
      <c r="I12" s="60"/>
      <c r="J12" s="76"/>
      <c r="K12" s="57"/>
    </row>
    <row r="13" spans="1:11" ht="18.95" customHeight="1">
      <c r="A13" s="80"/>
      <c r="B13" s="53"/>
      <c r="C13" s="60" t="s">
        <v>83</v>
      </c>
      <c r="D13" s="60" t="s">
        <v>124</v>
      </c>
      <c r="E13" s="60"/>
      <c r="F13" s="60"/>
      <c r="G13" s="76" t="s">
        <v>130</v>
      </c>
      <c r="H13" s="60"/>
      <c r="I13" s="60"/>
      <c r="J13" s="76"/>
      <c r="K13" s="57"/>
    </row>
    <row r="14" spans="1:11" ht="18.95" customHeight="1">
      <c r="A14" s="80"/>
      <c r="B14" s="53"/>
      <c r="C14" s="60" t="s">
        <v>84</v>
      </c>
      <c r="D14" s="60" t="s">
        <v>103</v>
      </c>
      <c r="E14" s="60"/>
      <c r="F14" s="60"/>
      <c r="G14" s="76" t="s">
        <v>131</v>
      </c>
      <c r="H14" s="60"/>
      <c r="I14" s="60"/>
      <c r="J14" s="76"/>
      <c r="K14" s="57"/>
    </row>
    <row r="15" spans="1:11" ht="18.95" customHeight="1">
      <c r="A15" s="80"/>
      <c r="B15" s="53"/>
      <c r="C15" s="60" t="s">
        <v>85</v>
      </c>
      <c r="D15" s="60" t="s">
        <v>104</v>
      </c>
      <c r="E15" s="60"/>
      <c r="F15" s="60"/>
      <c r="G15" s="76" t="s">
        <v>132</v>
      </c>
      <c r="H15" s="60"/>
      <c r="I15" s="60"/>
      <c r="J15" s="76"/>
      <c r="K15" s="57"/>
    </row>
    <row r="16" spans="1:11" ht="18.95" customHeight="1">
      <c r="A16" s="80"/>
      <c r="B16" s="53"/>
      <c r="C16" s="60" t="s">
        <v>86</v>
      </c>
      <c r="D16" s="60" t="s">
        <v>108</v>
      </c>
      <c r="E16" s="60"/>
      <c r="F16" s="60"/>
      <c r="G16" s="76" t="s">
        <v>133</v>
      </c>
      <c r="H16" s="60"/>
      <c r="I16" s="60"/>
      <c r="J16" s="76"/>
      <c r="K16" s="57"/>
    </row>
    <row r="17" spans="1:11" ht="18.95" customHeight="1">
      <c r="A17" s="80"/>
      <c r="B17" s="53"/>
      <c r="C17" s="60" t="s">
        <v>87</v>
      </c>
      <c r="D17" s="60" t="s">
        <v>109</v>
      </c>
      <c r="E17" s="60"/>
      <c r="F17" s="60"/>
      <c r="G17" s="76" t="s">
        <v>134</v>
      </c>
      <c r="H17" s="60"/>
      <c r="I17" s="60"/>
      <c r="J17" s="76"/>
      <c r="K17" s="57"/>
    </row>
    <row r="18" spans="1:11" ht="18.95" customHeight="1">
      <c r="A18" s="80"/>
      <c r="B18" s="53"/>
      <c r="C18" s="60" t="s">
        <v>88</v>
      </c>
      <c r="D18" s="60" t="s">
        <v>110</v>
      </c>
      <c r="E18" s="60"/>
      <c r="F18" s="60"/>
      <c r="G18" s="76" t="s">
        <v>135</v>
      </c>
      <c r="H18" s="60"/>
      <c r="I18" s="60"/>
      <c r="J18" s="76"/>
      <c r="K18" s="57"/>
    </row>
    <row r="19" spans="1:11" ht="18.95" customHeight="1">
      <c r="A19" s="80"/>
      <c r="B19" s="53"/>
      <c r="C19" s="60" t="s">
        <v>89</v>
      </c>
      <c r="D19" s="60" t="s">
        <v>111</v>
      </c>
      <c r="E19" s="60"/>
      <c r="F19" s="60"/>
      <c r="G19" s="76" t="s">
        <v>136</v>
      </c>
      <c r="H19" s="60"/>
      <c r="I19" s="60"/>
      <c r="J19" s="76"/>
      <c r="K19" s="57"/>
    </row>
    <row r="20" spans="1:11" ht="18.95" customHeight="1">
      <c r="A20" s="80"/>
      <c r="B20" s="53"/>
      <c r="C20" s="60" t="s">
        <v>90</v>
      </c>
      <c r="D20" s="60" t="s">
        <v>112</v>
      </c>
      <c r="E20" s="60"/>
      <c r="F20" s="60"/>
      <c r="G20" s="76" t="s">
        <v>137</v>
      </c>
      <c r="H20" s="60"/>
      <c r="I20" s="60"/>
      <c r="J20" s="76"/>
      <c r="K20" s="57"/>
    </row>
    <row r="21" spans="1:11" ht="18.95" customHeight="1">
      <c r="A21" s="80"/>
      <c r="B21" s="53"/>
      <c r="C21" s="60" t="s">
        <v>91</v>
      </c>
      <c r="D21" s="60" t="s">
        <v>113</v>
      </c>
      <c r="E21" s="60"/>
      <c r="F21" s="60"/>
      <c r="G21" s="76" t="s">
        <v>138</v>
      </c>
      <c r="H21" s="60"/>
      <c r="I21" s="60"/>
      <c r="J21" s="76"/>
      <c r="K21" s="57"/>
    </row>
    <row r="22" spans="1:11" ht="18.95" customHeight="1">
      <c r="A22" s="80"/>
      <c r="B22" s="53"/>
      <c r="C22" s="60" t="s">
        <v>92</v>
      </c>
      <c r="D22" s="60" t="s">
        <v>114</v>
      </c>
      <c r="E22" s="60"/>
      <c r="F22" s="60"/>
      <c r="G22" s="76" t="s">
        <v>139</v>
      </c>
      <c r="H22" s="60"/>
      <c r="I22" s="60"/>
      <c r="J22" s="76"/>
      <c r="K22" s="57"/>
    </row>
    <row r="23" spans="1:11" ht="22.5" customHeight="1">
      <c r="A23" s="80"/>
      <c r="B23" s="53"/>
      <c r="C23" s="60" t="s">
        <v>93</v>
      </c>
      <c r="D23" s="60" t="s">
        <v>115</v>
      </c>
      <c r="E23" s="60"/>
      <c r="F23" s="60"/>
      <c r="G23" s="76" t="s">
        <v>140</v>
      </c>
      <c r="H23" s="60"/>
      <c r="I23" s="60"/>
      <c r="J23" s="76"/>
      <c r="K23" s="57"/>
    </row>
    <row r="24" spans="1:11" ht="30">
      <c r="A24" s="80"/>
      <c r="B24" s="53"/>
      <c r="C24" s="60" t="s">
        <v>94</v>
      </c>
      <c r="D24" s="60" t="s">
        <v>116</v>
      </c>
      <c r="E24" s="60"/>
      <c r="F24" s="60"/>
      <c r="G24" s="76" t="s">
        <v>141</v>
      </c>
      <c r="H24" s="60"/>
      <c r="I24" s="60"/>
      <c r="J24" s="76"/>
      <c r="K24" s="57"/>
    </row>
    <row r="25" spans="1:11" ht="18.95" customHeight="1">
      <c r="A25" s="80"/>
      <c r="B25" s="53"/>
      <c r="C25" s="60" t="s">
        <v>95</v>
      </c>
      <c r="D25" s="60"/>
      <c r="E25" s="60"/>
      <c r="F25" s="60"/>
      <c r="G25" s="76"/>
      <c r="H25" s="60"/>
      <c r="I25" s="60"/>
      <c r="J25" s="76"/>
      <c r="K25" s="57"/>
    </row>
    <row r="26" spans="1:11" ht="18.95" customHeight="1">
      <c r="A26" s="80"/>
      <c r="B26" s="53"/>
      <c r="C26" s="60" t="s">
        <v>96</v>
      </c>
      <c r="D26" s="60"/>
      <c r="E26" s="60"/>
      <c r="F26" s="60"/>
      <c r="G26" s="76"/>
      <c r="H26" s="60"/>
      <c r="I26" s="60"/>
      <c r="J26" s="76"/>
      <c r="K26" s="57"/>
    </row>
    <row r="27" spans="1:11" ht="18.95" customHeight="1">
      <c r="A27" s="80"/>
      <c r="B27" s="53"/>
      <c r="C27" s="60" t="s">
        <v>97</v>
      </c>
      <c r="D27" s="60"/>
      <c r="E27" s="60"/>
      <c r="F27" s="60"/>
      <c r="G27" s="76"/>
      <c r="H27" s="60"/>
      <c r="I27" s="60"/>
      <c r="J27" s="76"/>
      <c r="K27" s="57"/>
    </row>
    <row r="28" spans="1:11" ht="18.95" customHeight="1">
      <c r="A28" s="80"/>
      <c r="B28" s="53"/>
      <c r="C28" s="60" t="s">
        <v>98</v>
      </c>
      <c r="D28" s="60"/>
      <c r="E28" s="60"/>
      <c r="F28" s="60"/>
      <c r="G28" s="76"/>
      <c r="H28" s="60"/>
      <c r="I28" s="60"/>
      <c r="J28" s="76"/>
      <c r="K28" s="57"/>
    </row>
    <row r="29" spans="1:11" ht="18.95" customHeight="1">
      <c r="A29" s="80"/>
      <c r="B29" s="53"/>
      <c r="C29" s="60" t="s">
        <v>99</v>
      </c>
      <c r="D29" s="60"/>
      <c r="E29" s="60"/>
      <c r="F29" s="60"/>
      <c r="G29" s="76"/>
      <c r="H29" s="60"/>
      <c r="I29" s="60"/>
      <c r="J29" s="76"/>
      <c r="K29" s="57"/>
    </row>
    <row r="30" spans="1:11" ht="18.95" customHeight="1" thickBot="1">
      <c r="A30" s="80"/>
      <c r="B30" s="53"/>
      <c r="C30" s="55"/>
      <c r="D30" s="55"/>
      <c r="E30" s="55"/>
      <c r="F30" s="55"/>
      <c r="G30" s="55"/>
      <c r="H30" s="55"/>
      <c r="I30" s="55"/>
      <c r="J30" s="55"/>
      <c r="K30" s="57"/>
    </row>
    <row r="31" spans="1:11" ht="18.95" customHeight="1" thickTop="1"/>
  </sheetData>
  <sheetProtection insertRows="0" selectLockedCells="1"/>
  <mergeCells count="3">
    <mergeCell ref="B2:C4"/>
    <mergeCell ref="F3:J3"/>
    <mergeCell ref="D4:J4"/>
  </mergeCells>
  <dataValidations disablePrompts="1" count="1">
    <dataValidation type="list" allowBlank="1" showInputMessage="1" errorTitle="Dato no valido" error="Debe ser un dato de la lista desplegable" promptTitle="Actor relacionado" prompt="Escoja el actor relacionado al caso de uso" sqref="F6 F8:F29" xr:uid="{00000000-0002-0000-0500-000000000000}">
      <formula1>Cod_actores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theme="4" tint="-0.249977111117893"/>
  </sheetPr>
  <dimension ref="B1:J29"/>
  <sheetViews>
    <sheetView topLeftCell="B20" workbookViewId="0">
      <selection activeCell="M27" sqref="M27"/>
    </sheetView>
  </sheetViews>
  <sheetFormatPr baseColWidth="10" defaultColWidth="14.7109375" defaultRowHeight="18.95" customHeight="1"/>
  <cols>
    <col min="1" max="1" width="1.5703125" style="61" bestFit="1" customWidth="1"/>
    <col min="2" max="2" width="13" style="61" customWidth="1"/>
    <col min="3" max="3" width="9.140625" style="61" customWidth="1"/>
    <col min="4" max="4" width="16.42578125" style="61" customWidth="1"/>
    <col min="5" max="5" width="22.5703125" style="61" customWidth="1"/>
    <col min="6" max="6" width="10.7109375" style="61" customWidth="1"/>
    <col min="7" max="8" width="14.28515625" style="61" customWidth="1"/>
    <col min="9" max="9" width="15.28515625" style="61" customWidth="1"/>
    <col min="10" max="11" width="1.5703125" style="61" bestFit="1" customWidth="1"/>
    <col min="12" max="16384" width="14.7109375" style="61"/>
  </cols>
  <sheetData>
    <row r="1" spans="2:10" ht="18.95" customHeight="1" thickBot="1"/>
    <row r="2" spans="2:10" ht="18.95" customHeight="1" thickTop="1">
      <c r="B2" s="148" t="str">
        <f>IF(E10="","",E10)</f>
        <v>CU-01</v>
      </c>
      <c r="C2" s="149"/>
      <c r="D2" s="66"/>
      <c r="E2" s="66"/>
      <c r="F2" s="66"/>
      <c r="G2" s="66"/>
      <c r="H2" s="66"/>
      <c r="I2" s="66"/>
      <c r="J2" s="67" t="s">
        <v>0</v>
      </c>
    </row>
    <row r="3" spans="2:10" ht="18.95" customHeight="1">
      <c r="B3" s="137"/>
      <c r="C3" s="126"/>
      <c r="D3" s="62"/>
      <c r="E3" s="62"/>
      <c r="F3" s="62"/>
      <c r="G3" s="62"/>
      <c r="H3" s="62"/>
      <c r="I3" s="62"/>
      <c r="J3" s="68"/>
    </row>
    <row r="4" spans="2:10" ht="18.95" customHeight="1">
      <c r="B4" s="150" t="s">
        <v>37</v>
      </c>
      <c r="C4" s="126"/>
      <c r="D4" s="126"/>
      <c r="E4" s="126"/>
      <c r="F4" s="126"/>
      <c r="G4" s="126"/>
      <c r="H4" s="126"/>
      <c r="I4" s="126"/>
      <c r="J4" s="68"/>
    </row>
    <row r="5" spans="2:10" ht="35.25" customHeight="1">
      <c r="B5" s="146" t="s">
        <v>2</v>
      </c>
      <c r="C5" s="147"/>
      <c r="D5" s="147"/>
      <c r="E5" s="151" t="str">
        <f>IF(Encabezado!F6="","Escriba el nombre del proyecto en la pestaña, 'Encabezado'",Encabezado!F6)</f>
        <v>CITAS PARA MASCOTAS</v>
      </c>
      <c r="F5" s="152"/>
      <c r="G5" s="73" t="s">
        <v>40</v>
      </c>
      <c r="H5" s="153">
        <f ca="1">IF(Encabezado!F14="","Escriba la fecha del proyecto en la pestaña, 'Encabezado'",Encabezado!F14)</f>
        <v>43903</v>
      </c>
      <c r="I5" s="154"/>
      <c r="J5" s="68"/>
    </row>
    <row r="6" spans="2:10" ht="21" customHeight="1">
      <c r="B6" s="146" t="s">
        <v>38</v>
      </c>
      <c r="C6" s="147"/>
      <c r="D6" s="147"/>
      <c r="E6" s="142" t="str">
        <f>IF(Encabezado!F8="","Escriba los autores del proyecto en la pestaña, 'Encabezado'",Encabezado!F8)</f>
        <v>Alexander Castiblanco Villamil
Sebastián Algo
Germán Naranjo
Liz Noguera</v>
      </c>
      <c r="F6" s="143"/>
      <c r="G6" s="73" t="s">
        <v>39</v>
      </c>
      <c r="H6" s="145">
        <f>IF(Encabezado!H14="","Escriba la versión del proyecto en la pestaña, 'Encabezado'",Encabezado!H14)</f>
        <v>43904</v>
      </c>
      <c r="I6" s="145"/>
      <c r="J6" s="68"/>
    </row>
    <row r="7" spans="2:10" ht="21" customHeight="1">
      <c r="B7" s="83"/>
      <c r="C7" s="62"/>
      <c r="D7" s="62"/>
      <c r="E7" s="142"/>
      <c r="F7" s="143"/>
      <c r="G7" s="73"/>
      <c r="H7" s="145"/>
      <c r="I7" s="145"/>
      <c r="J7" s="68"/>
    </row>
    <row r="8" spans="2:10" ht="18.75" customHeight="1">
      <c r="B8" s="69"/>
      <c r="C8" s="62"/>
      <c r="D8" s="62"/>
      <c r="E8" s="143"/>
      <c r="F8" s="143"/>
      <c r="G8" s="62"/>
      <c r="H8" s="145"/>
      <c r="I8" s="145"/>
      <c r="J8" s="68"/>
    </row>
    <row r="9" spans="2:10" ht="18.95" customHeight="1">
      <c r="B9" s="69"/>
      <c r="C9" s="62"/>
      <c r="D9" s="62"/>
      <c r="E9" s="62"/>
      <c r="F9" s="62"/>
      <c r="G9" s="62"/>
      <c r="H9" s="74"/>
      <c r="I9" s="74"/>
      <c r="J9" s="68"/>
    </row>
    <row r="10" spans="2:10" ht="18.95" customHeight="1">
      <c r="B10" s="136" t="s">
        <v>41</v>
      </c>
      <c r="C10" s="126"/>
      <c r="D10" s="126"/>
      <c r="E10" s="78" t="s">
        <v>69</v>
      </c>
      <c r="F10" s="144" t="s">
        <v>42</v>
      </c>
      <c r="G10" s="126"/>
      <c r="H10" s="134" t="str">
        <f>IF(E10="","",IF(LOOKUP(E10,'Casos de uso'!C6:C24,'Casos de uso'!D6:D24)=0,"C.U. sin nombre",LOOKUP(E10,'Casos de uso'!C6:C24,'Casos de uso'!D6:D24)))</f>
        <v>Ingresar datos login</v>
      </c>
      <c r="I10" s="135"/>
      <c r="J10" s="68"/>
    </row>
    <row r="11" spans="2:10" ht="18.95" customHeight="1">
      <c r="B11" s="69"/>
      <c r="C11" s="62"/>
      <c r="D11" s="62"/>
      <c r="E11" s="62"/>
      <c r="F11" s="62"/>
      <c r="G11" s="62"/>
      <c r="H11" s="74"/>
      <c r="I11" s="74"/>
      <c r="J11" s="68"/>
    </row>
    <row r="12" spans="2:10" ht="18.95" customHeight="1">
      <c r="B12" s="136" t="s">
        <v>43</v>
      </c>
      <c r="C12" s="126"/>
      <c r="D12" s="126"/>
      <c r="E12" s="132"/>
      <c r="F12" s="133"/>
      <c r="G12" s="133"/>
      <c r="H12" s="133"/>
      <c r="I12" s="133"/>
      <c r="J12" s="68"/>
    </row>
    <row r="13" spans="2:10" ht="18.95" customHeight="1">
      <c r="B13" s="136" t="s">
        <v>44</v>
      </c>
      <c r="C13" s="126"/>
      <c r="D13" s="126"/>
      <c r="E13" s="132" t="s">
        <v>105</v>
      </c>
      <c r="F13" s="133"/>
      <c r="G13" s="133"/>
      <c r="H13" s="133"/>
      <c r="I13" s="133"/>
      <c r="J13" s="68"/>
    </row>
    <row r="14" spans="2:10" ht="18.95" customHeight="1">
      <c r="B14" s="136" t="s">
        <v>45</v>
      </c>
      <c r="C14" s="126"/>
      <c r="D14" s="126"/>
      <c r="E14" s="132"/>
      <c r="F14" s="133"/>
      <c r="G14" s="133"/>
      <c r="H14" s="133"/>
      <c r="I14" s="133"/>
      <c r="J14" s="68"/>
    </row>
    <row r="15" spans="2:10" ht="18.95" customHeight="1">
      <c r="B15" s="136" t="s">
        <v>46</v>
      </c>
      <c r="C15" s="126"/>
      <c r="D15" s="126"/>
      <c r="E15" s="64" t="s">
        <v>47</v>
      </c>
      <c r="F15" s="138" t="s">
        <v>142</v>
      </c>
      <c r="G15" s="133"/>
      <c r="H15" s="133"/>
      <c r="I15" s="133"/>
      <c r="J15" s="68"/>
    </row>
    <row r="16" spans="2:10" ht="18.95" customHeight="1">
      <c r="B16" s="137"/>
      <c r="C16" s="126"/>
      <c r="D16" s="126"/>
      <c r="E16" s="64" t="s">
        <v>48</v>
      </c>
      <c r="F16" s="138" t="s">
        <v>143</v>
      </c>
      <c r="G16" s="133"/>
      <c r="H16" s="133"/>
      <c r="I16" s="133"/>
      <c r="J16" s="68"/>
    </row>
    <row r="17" spans="2:10" ht="18.95" customHeight="1">
      <c r="B17" s="69"/>
      <c r="C17" s="62"/>
      <c r="D17" s="62"/>
      <c r="E17" s="62"/>
      <c r="F17" s="62"/>
      <c r="G17" s="62"/>
      <c r="H17" s="62"/>
      <c r="I17" s="62"/>
      <c r="J17" s="68"/>
    </row>
    <row r="18" spans="2:10" ht="18.95" customHeight="1">
      <c r="B18" s="139" t="s">
        <v>49</v>
      </c>
      <c r="C18" s="126"/>
      <c r="D18" s="126"/>
      <c r="E18" s="126"/>
      <c r="F18" s="126"/>
      <c r="G18" s="126"/>
      <c r="H18" s="126"/>
      <c r="I18" s="126"/>
      <c r="J18" s="140"/>
    </row>
    <row r="19" spans="2:10" ht="18.95" customHeight="1">
      <c r="B19" s="137"/>
      <c r="C19" s="126"/>
      <c r="D19" s="126"/>
      <c r="E19" s="126"/>
      <c r="F19" s="126"/>
      <c r="G19" s="126"/>
      <c r="H19" s="126"/>
      <c r="I19" s="126"/>
      <c r="J19" s="140"/>
    </row>
    <row r="20" spans="2:10" ht="18.95" customHeight="1">
      <c r="B20" s="69"/>
      <c r="C20" s="63" t="s">
        <v>52</v>
      </c>
      <c r="D20" s="141" t="s">
        <v>50</v>
      </c>
      <c r="E20" s="126"/>
      <c r="F20" s="63" t="s">
        <v>52</v>
      </c>
      <c r="G20" s="141" t="s">
        <v>51</v>
      </c>
      <c r="H20" s="126"/>
      <c r="I20" s="126"/>
      <c r="J20" s="68"/>
    </row>
    <row r="21" spans="2:10" ht="18.95" customHeight="1">
      <c r="B21" s="69"/>
      <c r="C21" s="65">
        <v>1</v>
      </c>
      <c r="D21" s="132" t="s">
        <v>144</v>
      </c>
      <c r="E21" s="133"/>
      <c r="F21" s="65"/>
      <c r="G21" s="132"/>
      <c r="H21" s="133"/>
      <c r="I21" s="133"/>
      <c r="J21" s="68"/>
    </row>
    <row r="22" spans="2:10" ht="18.95" customHeight="1">
      <c r="B22" s="69"/>
      <c r="C22" s="65">
        <v>2</v>
      </c>
      <c r="D22" s="134" t="s">
        <v>145</v>
      </c>
      <c r="E22" s="135"/>
      <c r="F22" s="65">
        <v>3</v>
      </c>
      <c r="G22" s="132" t="s">
        <v>146</v>
      </c>
      <c r="H22" s="133"/>
      <c r="I22" s="133"/>
      <c r="J22" s="68"/>
    </row>
    <row r="23" spans="2:10" ht="18.95" customHeight="1">
      <c r="B23" s="69"/>
      <c r="C23" s="65"/>
      <c r="D23" s="132"/>
      <c r="E23" s="133"/>
      <c r="F23" s="65"/>
      <c r="G23" s="132"/>
      <c r="H23" s="133"/>
      <c r="I23" s="133"/>
      <c r="J23" s="68"/>
    </row>
    <row r="24" spans="2:10" ht="18.95" customHeight="1">
      <c r="B24" s="69"/>
      <c r="C24" s="62"/>
      <c r="D24" s="62"/>
      <c r="E24" s="62"/>
      <c r="F24" s="62"/>
      <c r="G24" s="62"/>
      <c r="H24" s="62"/>
      <c r="I24" s="62"/>
      <c r="J24" s="68"/>
    </row>
    <row r="25" spans="2:10" ht="18.95" customHeight="1">
      <c r="B25" s="69"/>
      <c r="C25" s="62"/>
      <c r="D25" s="62"/>
      <c r="E25" s="62"/>
      <c r="F25" s="62"/>
      <c r="G25" s="62"/>
      <c r="H25" s="62"/>
      <c r="I25" s="62"/>
      <c r="J25" s="68"/>
    </row>
    <row r="26" spans="2:10" ht="18.95" customHeight="1">
      <c r="B26" s="125" t="s">
        <v>78</v>
      </c>
      <c r="C26" s="126"/>
      <c r="D26" s="126"/>
      <c r="E26" s="127" t="s">
        <v>147</v>
      </c>
      <c r="F26" s="128"/>
      <c r="G26" s="128"/>
      <c r="H26" s="128"/>
      <c r="I26" s="128"/>
      <c r="J26" s="68"/>
    </row>
    <row r="27" spans="2:10" ht="36" customHeight="1">
      <c r="B27" s="129" t="s">
        <v>77</v>
      </c>
      <c r="C27" s="130"/>
      <c r="D27" s="130"/>
      <c r="E27" s="127" t="s">
        <v>151</v>
      </c>
      <c r="F27" s="131"/>
      <c r="G27" s="131"/>
      <c r="H27" s="131"/>
      <c r="I27" s="131"/>
      <c r="J27" s="68"/>
    </row>
    <row r="28" spans="2:10" ht="18.95" customHeight="1" thickBot="1">
      <c r="B28" s="70"/>
      <c r="C28" s="71"/>
      <c r="D28" s="71"/>
      <c r="E28" s="71"/>
      <c r="F28" s="71"/>
      <c r="G28" s="71"/>
      <c r="H28" s="71"/>
      <c r="I28" s="71"/>
      <c r="J28" s="72"/>
    </row>
    <row r="29" spans="2:10" ht="18.95" customHeight="1" thickTop="1"/>
  </sheetData>
  <sheetProtection insertRows="0" selectLockedCells="1"/>
  <mergeCells count="33">
    <mergeCell ref="B2:C3"/>
    <mergeCell ref="B4:I4"/>
    <mergeCell ref="B5:D5"/>
    <mergeCell ref="E5:F5"/>
    <mergeCell ref="H5:I5"/>
    <mergeCell ref="B12:D12"/>
    <mergeCell ref="E12:I12"/>
    <mergeCell ref="B13:D13"/>
    <mergeCell ref="E13:I13"/>
    <mergeCell ref="E6:F8"/>
    <mergeCell ref="B10:D10"/>
    <mergeCell ref="F10:G10"/>
    <mergeCell ref="H10:I10"/>
    <mergeCell ref="H6:I8"/>
    <mergeCell ref="B6:D6"/>
    <mergeCell ref="D22:E22"/>
    <mergeCell ref="G22:I22"/>
    <mergeCell ref="B14:D14"/>
    <mergeCell ref="E14:I14"/>
    <mergeCell ref="B15:D16"/>
    <mergeCell ref="F15:I15"/>
    <mergeCell ref="F16:I16"/>
    <mergeCell ref="B18:J19"/>
    <mergeCell ref="D20:E20"/>
    <mergeCell ref="G20:I20"/>
    <mergeCell ref="D21:E21"/>
    <mergeCell ref="G21:I21"/>
    <mergeCell ref="B26:D26"/>
    <mergeCell ref="E26:I26"/>
    <mergeCell ref="B27:D27"/>
    <mergeCell ref="E27:I27"/>
    <mergeCell ref="D23:E23"/>
    <mergeCell ref="G23:I23"/>
  </mergeCells>
  <conditionalFormatting sqref="E5:F5">
    <cfRule type="containsText" dxfId="19" priority="5" operator="containsText" text="Escriba el nombre del proyecto en la pestaña, 'Encabezado'">
      <formula>NOT(ISERROR(SEARCH("Escriba el nombre del proyecto en la pestaña, 'Encabezado'",E5)))</formula>
    </cfRule>
  </conditionalFormatting>
  <conditionalFormatting sqref="H5:I5">
    <cfRule type="containsText" dxfId="18" priority="4" operator="containsText" text="Escriba la fecha del proyecto en la pestaña, 'Encabezado'">
      <formula>NOT(ISERROR(SEARCH("Escriba la fecha del proyecto en la pestaña, 'Encabezado'",H5)))</formula>
    </cfRule>
  </conditionalFormatting>
  <conditionalFormatting sqref="E6:F8">
    <cfRule type="containsText" dxfId="17" priority="3" operator="containsText" text="Escriba los autores del proyecto en la pestaña, 'Encabezado'">
      <formula>NOT(ISERROR(SEARCH("Escriba los autores del proyecto en la pestaña, 'Encabezado'",E6)))</formula>
    </cfRule>
  </conditionalFormatting>
  <conditionalFormatting sqref="H6:I8">
    <cfRule type="containsText" dxfId="16" priority="2" operator="containsText" text="Escriba la versión del proyecto en la pestaña, 'Encabezado'">
      <formula>NOT(ISERROR(SEARCH("Escriba la versión del proyecto en la pestaña, 'Encabezado'",H6)))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D Invalido" error="Debe escoger un ID de la lista desplegable" promptTitle="ID Caso de uso" prompt="Escoja el ID del caso de uso que trabajara" xr:uid="{00000000-0002-0000-0600-000000000000}">
          <x14:formula1>
            <xm:f>'Casos de uso'!C6:C24</xm:f>
          </x14:formula1>
          <xm:sqref>E10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41D7-4551-4847-8739-386550D2A276}">
  <sheetPr>
    <tabColor theme="4" tint="-0.249977111117893"/>
  </sheetPr>
  <dimension ref="B1:J29"/>
  <sheetViews>
    <sheetView topLeftCell="A8" workbookViewId="0">
      <selection activeCell="E9" sqref="E9"/>
    </sheetView>
  </sheetViews>
  <sheetFormatPr baseColWidth="10" defaultColWidth="14.7109375" defaultRowHeight="18.95" customHeight="1"/>
  <cols>
    <col min="1" max="1" width="1.5703125" style="61" bestFit="1" customWidth="1"/>
    <col min="2" max="2" width="13" style="61" customWidth="1"/>
    <col min="3" max="3" width="9.140625" style="61" customWidth="1"/>
    <col min="4" max="4" width="16.42578125" style="61" customWidth="1"/>
    <col min="5" max="5" width="22.5703125" style="61" customWidth="1"/>
    <col min="6" max="6" width="10.7109375" style="61" customWidth="1"/>
    <col min="7" max="8" width="14.28515625" style="61" customWidth="1"/>
    <col min="9" max="9" width="15.28515625" style="61" customWidth="1"/>
    <col min="10" max="11" width="1.5703125" style="61" bestFit="1" customWidth="1"/>
    <col min="12" max="16384" width="14.7109375" style="61"/>
  </cols>
  <sheetData>
    <row r="1" spans="2:10" ht="18.95" customHeight="1" thickBot="1"/>
    <row r="2" spans="2:10" ht="18.95" customHeight="1" thickTop="1">
      <c r="B2" s="148" t="str">
        <f>IF(E9="","",E9)</f>
        <v>CU-02</v>
      </c>
      <c r="C2" s="149"/>
      <c r="D2" s="66"/>
      <c r="E2" s="66"/>
      <c r="F2" s="66"/>
      <c r="G2" s="66"/>
      <c r="H2" s="66"/>
      <c r="I2" s="66"/>
      <c r="J2" s="67" t="s">
        <v>0</v>
      </c>
    </row>
    <row r="3" spans="2:10" ht="18.95" customHeight="1">
      <c r="B3" s="137"/>
      <c r="C3" s="126"/>
      <c r="D3" s="62"/>
      <c r="E3" s="62"/>
      <c r="F3" s="62"/>
      <c r="G3" s="62"/>
      <c r="H3" s="62"/>
      <c r="I3" s="62"/>
      <c r="J3" s="68"/>
    </row>
    <row r="4" spans="2:10" ht="18.95" customHeight="1">
      <c r="B4" s="150" t="s">
        <v>37</v>
      </c>
      <c r="C4" s="126"/>
      <c r="D4" s="126"/>
      <c r="E4" s="126"/>
      <c r="F4" s="126"/>
      <c r="G4" s="126"/>
      <c r="H4" s="126"/>
      <c r="I4" s="126"/>
      <c r="J4" s="68"/>
    </row>
    <row r="5" spans="2:10" ht="35.25" customHeight="1">
      <c r="B5" s="146" t="s">
        <v>2</v>
      </c>
      <c r="C5" s="147"/>
      <c r="D5" s="147"/>
      <c r="E5" s="151" t="str">
        <f>IF(Encabezado!F6="","Escriba el nombre del proyecto en la pestaña, 'Encabezado'",Encabezado!F6)</f>
        <v>CITAS PARA MASCOTAS</v>
      </c>
      <c r="F5" s="152"/>
      <c r="G5" s="73" t="s">
        <v>40</v>
      </c>
      <c r="H5" s="153">
        <f ca="1">IF(Encabezado!F14="","Escriba la fecha del proyecto en la pestaña, 'Encabezado'",Encabezado!F14)</f>
        <v>43903</v>
      </c>
      <c r="I5" s="154"/>
      <c r="J5" s="68"/>
    </row>
    <row r="6" spans="2:10" ht="21" customHeight="1">
      <c r="B6" s="146" t="s">
        <v>38</v>
      </c>
      <c r="C6" s="147"/>
      <c r="D6" s="147"/>
      <c r="E6" s="151" t="str">
        <f>IF(Encabezado!F8="","Escriba los autores del proyecto en la pestaña, 'Encabezado'",Encabezado!F8)</f>
        <v>Alexander Castiblanco Villamil
Sebastián Algo
Germán Naranjo
Liz Noguera</v>
      </c>
      <c r="F6" s="168"/>
      <c r="G6" s="73" t="s">
        <v>39</v>
      </c>
      <c r="H6" s="145">
        <f>IF(Encabezado!H14="","Escriba la versión del proyecto en la pestaña, 'Encabezado'",Encabezado!H14)</f>
        <v>43904</v>
      </c>
      <c r="I6" s="145"/>
      <c r="J6" s="68"/>
    </row>
    <row r="7" spans="2:10" ht="18.95" customHeight="1">
      <c r="B7" s="69"/>
      <c r="C7" s="62"/>
      <c r="D7" s="62"/>
      <c r="E7" s="168"/>
      <c r="F7" s="168"/>
      <c r="G7" s="62"/>
      <c r="H7" s="145"/>
      <c r="I7" s="145"/>
      <c r="J7" s="68"/>
    </row>
    <row r="8" spans="2:10" ht="18.95" customHeight="1">
      <c r="B8" s="69"/>
      <c r="C8" s="62"/>
      <c r="D8" s="62"/>
      <c r="E8" s="62"/>
      <c r="F8" s="62"/>
      <c r="G8" s="62"/>
      <c r="H8" s="74"/>
      <c r="I8" s="74"/>
      <c r="J8" s="68"/>
    </row>
    <row r="9" spans="2:10" ht="18.95" customHeight="1">
      <c r="B9" s="136" t="s">
        <v>41</v>
      </c>
      <c r="C9" s="126"/>
      <c r="D9" s="126"/>
      <c r="E9" s="78" t="s">
        <v>70</v>
      </c>
      <c r="F9" s="144" t="s">
        <v>42</v>
      </c>
      <c r="G9" s="126"/>
      <c r="H9" s="134" t="str">
        <f>IF(E9="","",IF(LOOKUP(E9,'Casos de uso'!C6:C24,'Casos de uso'!D6:D24)=0,"C.U. sin nombre",LOOKUP(E9,'Casos de uso'!C6:C24,'Casos de uso'!D6:D24)))</f>
        <v>Registrar Usuario</v>
      </c>
      <c r="I9" s="135"/>
      <c r="J9" s="68"/>
    </row>
    <row r="10" spans="2:10" ht="18.95" customHeight="1">
      <c r="B10" s="69"/>
      <c r="C10" s="62"/>
      <c r="D10" s="62"/>
      <c r="E10" s="62"/>
      <c r="F10" s="62"/>
      <c r="G10" s="62"/>
      <c r="H10" s="74"/>
      <c r="I10" s="74"/>
      <c r="J10" s="68"/>
    </row>
    <row r="11" spans="2:10" ht="18.95" customHeight="1">
      <c r="B11" s="136" t="s">
        <v>43</v>
      </c>
      <c r="C11" s="126"/>
      <c r="D11" s="126"/>
      <c r="E11" s="132"/>
      <c r="F11" s="133"/>
      <c r="G11" s="133"/>
      <c r="H11" s="133"/>
      <c r="I11" s="133"/>
      <c r="J11" s="68"/>
    </row>
    <row r="12" spans="2:10" ht="18.95" customHeight="1">
      <c r="B12" s="136" t="s">
        <v>44</v>
      </c>
      <c r="C12" s="126"/>
      <c r="D12" s="126"/>
      <c r="E12" s="132" t="s">
        <v>105</v>
      </c>
      <c r="F12" s="133"/>
      <c r="G12" s="133"/>
      <c r="H12" s="133"/>
      <c r="I12" s="133"/>
      <c r="J12" s="68"/>
    </row>
    <row r="13" spans="2:10" ht="18.95" customHeight="1">
      <c r="B13" s="136" t="s">
        <v>45</v>
      </c>
      <c r="C13" s="126"/>
      <c r="D13" s="126"/>
      <c r="E13" s="132"/>
      <c r="F13" s="133"/>
      <c r="G13" s="133"/>
      <c r="H13" s="133"/>
      <c r="I13" s="133"/>
      <c r="J13" s="68"/>
    </row>
    <row r="14" spans="2:10" ht="18.95" customHeight="1">
      <c r="B14" s="136" t="s">
        <v>46</v>
      </c>
      <c r="C14" s="126"/>
      <c r="D14" s="126"/>
      <c r="E14" s="64" t="s">
        <v>47</v>
      </c>
      <c r="F14" s="138" t="s">
        <v>152</v>
      </c>
      <c r="G14" s="133"/>
      <c r="H14" s="133"/>
      <c r="I14" s="133"/>
      <c r="J14" s="68"/>
    </row>
    <row r="15" spans="2:10" ht="18.95" customHeight="1">
      <c r="B15" s="137"/>
      <c r="C15" s="126"/>
      <c r="D15" s="126"/>
      <c r="E15" s="64" t="s">
        <v>48</v>
      </c>
      <c r="F15" s="138" t="s">
        <v>153</v>
      </c>
      <c r="G15" s="133"/>
      <c r="H15" s="133"/>
      <c r="I15" s="133"/>
      <c r="J15" s="68"/>
    </row>
    <row r="16" spans="2:10" ht="18.95" customHeight="1">
      <c r="B16" s="69"/>
      <c r="C16" s="62"/>
      <c r="D16" s="62"/>
      <c r="E16" s="62"/>
      <c r="F16" s="62"/>
      <c r="G16" s="62"/>
      <c r="H16" s="62"/>
      <c r="I16" s="62"/>
      <c r="J16" s="68"/>
    </row>
    <row r="17" spans="2:10" ht="18.95" customHeight="1">
      <c r="B17" s="139" t="s">
        <v>49</v>
      </c>
      <c r="C17" s="126"/>
      <c r="D17" s="126"/>
      <c r="E17" s="126"/>
      <c r="F17" s="126"/>
      <c r="G17" s="126"/>
      <c r="H17" s="126"/>
      <c r="I17" s="126"/>
      <c r="J17" s="140"/>
    </row>
    <row r="18" spans="2:10" ht="18.95" customHeight="1">
      <c r="B18" s="137"/>
      <c r="C18" s="126"/>
      <c r="D18" s="126"/>
      <c r="E18" s="126"/>
      <c r="F18" s="126"/>
      <c r="G18" s="126"/>
      <c r="H18" s="126"/>
      <c r="I18" s="126"/>
      <c r="J18" s="140"/>
    </row>
    <row r="19" spans="2:10" ht="18.95" customHeight="1">
      <c r="B19" s="69"/>
      <c r="C19" s="82" t="s">
        <v>52</v>
      </c>
      <c r="D19" s="141" t="s">
        <v>50</v>
      </c>
      <c r="E19" s="126"/>
      <c r="F19" s="82" t="s">
        <v>52</v>
      </c>
      <c r="G19" s="141" t="s">
        <v>51</v>
      </c>
      <c r="H19" s="126"/>
      <c r="I19" s="126"/>
      <c r="J19" s="68"/>
    </row>
    <row r="20" spans="2:10" ht="18.95" customHeight="1">
      <c r="B20" s="69"/>
      <c r="C20" s="81">
        <v>1</v>
      </c>
      <c r="D20" s="132" t="s">
        <v>154</v>
      </c>
      <c r="E20" s="133"/>
      <c r="F20" s="81"/>
      <c r="G20" s="132"/>
      <c r="H20" s="133"/>
      <c r="I20" s="133"/>
      <c r="J20" s="68"/>
    </row>
    <row r="21" spans="2:10" ht="18.95" customHeight="1">
      <c r="B21" s="69"/>
      <c r="C21" s="155">
        <v>2</v>
      </c>
      <c r="D21" s="157" t="s">
        <v>155</v>
      </c>
      <c r="E21" s="158"/>
      <c r="F21" s="155">
        <v>3</v>
      </c>
      <c r="G21" s="162" t="s">
        <v>156</v>
      </c>
      <c r="H21" s="163"/>
      <c r="I21" s="164"/>
      <c r="J21" s="68"/>
    </row>
    <row r="22" spans="2:10" ht="18.95" customHeight="1">
      <c r="B22" s="69"/>
      <c r="C22" s="156"/>
      <c r="D22" s="159"/>
      <c r="E22" s="160"/>
      <c r="F22" s="156"/>
      <c r="G22" s="165"/>
      <c r="H22" s="166"/>
      <c r="I22" s="167"/>
      <c r="J22" s="68"/>
    </row>
    <row r="23" spans="2:10" ht="18.95" customHeight="1">
      <c r="B23" s="69"/>
      <c r="C23" s="81"/>
      <c r="D23" s="132"/>
      <c r="E23" s="133"/>
      <c r="F23" s="81"/>
      <c r="G23" s="132"/>
      <c r="H23" s="133"/>
      <c r="I23" s="133"/>
      <c r="J23" s="68"/>
    </row>
    <row r="24" spans="2:10" ht="18.95" customHeight="1">
      <c r="B24" s="69"/>
      <c r="C24" s="62"/>
      <c r="D24" s="62"/>
      <c r="E24" s="62"/>
      <c r="F24" s="62"/>
      <c r="G24" s="62"/>
      <c r="H24" s="62"/>
      <c r="I24" s="62"/>
      <c r="J24" s="68"/>
    </row>
    <row r="25" spans="2:10" ht="18.95" customHeight="1">
      <c r="B25" s="69"/>
      <c r="C25" s="62"/>
      <c r="D25" s="62"/>
      <c r="E25" s="62"/>
      <c r="F25" s="62"/>
      <c r="G25" s="62"/>
      <c r="H25" s="62"/>
      <c r="I25" s="62"/>
      <c r="J25" s="68"/>
    </row>
    <row r="26" spans="2:10" ht="18.95" customHeight="1">
      <c r="B26" s="125" t="s">
        <v>78</v>
      </c>
      <c r="C26" s="126"/>
      <c r="D26" s="126"/>
      <c r="E26" s="161" t="s">
        <v>157</v>
      </c>
      <c r="F26" s="133"/>
      <c r="G26" s="133"/>
      <c r="H26" s="133"/>
      <c r="I26" s="133"/>
      <c r="J26" s="68"/>
    </row>
    <row r="27" spans="2:10" ht="36" customHeight="1">
      <c r="B27" s="129" t="s">
        <v>77</v>
      </c>
      <c r="C27" s="130"/>
      <c r="D27" s="130"/>
      <c r="E27" s="132" t="s">
        <v>158</v>
      </c>
      <c r="F27" s="133"/>
      <c r="G27" s="133"/>
      <c r="H27" s="133"/>
      <c r="I27" s="133"/>
      <c r="J27" s="68"/>
    </row>
    <row r="28" spans="2:10" ht="18.95" customHeight="1" thickBot="1">
      <c r="B28" s="70"/>
      <c r="C28" s="71"/>
      <c r="D28" s="71"/>
      <c r="E28" s="71"/>
      <c r="F28" s="71"/>
      <c r="G28" s="71"/>
      <c r="H28" s="71"/>
      <c r="I28" s="71"/>
      <c r="J28" s="72"/>
    </row>
    <row r="29" spans="2:10" ht="18.95" customHeight="1" thickTop="1"/>
  </sheetData>
  <sheetProtection insertRows="0" selectLockedCells="1"/>
  <mergeCells count="35">
    <mergeCell ref="B6:D6"/>
    <mergeCell ref="E6:F7"/>
    <mergeCell ref="H6:I7"/>
    <mergeCell ref="B2:C3"/>
    <mergeCell ref="B4:I4"/>
    <mergeCell ref="B5:D5"/>
    <mergeCell ref="E5:F5"/>
    <mergeCell ref="H5:I5"/>
    <mergeCell ref="B17:J18"/>
    <mergeCell ref="B9:D9"/>
    <mergeCell ref="F9:G9"/>
    <mergeCell ref="H9:I9"/>
    <mergeCell ref="B11:D11"/>
    <mergeCell ref="E11:I11"/>
    <mergeCell ref="B12:D12"/>
    <mergeCell ref="E12:I12"/>
    <mergeCell ref="B13:D13"/>
    <mergeCell ref="E13:I13"/>
    <mergeCell ref="B14:D15"/>
    <mergeCell ref="F14:I14"/>
    <mergeCell ref="F15:I15"/>
    <mergeCell ref="B26:D26"/>
    <mergeCell ref="E26:I26"/>
    <mergeCell ref="B27:D27"/>
    <mergeCell ref="E27:I27"/>
    <mergeCell ref="D19:E19"/>
    <mergeCell ref="G19:I19"/>
    <mergeCell ref="D20:E20"/>
    <mergeCell ref="G20:I20"/>
    <mergeCell ref="G21:I22"/>
    <mergeCell ref="F21:F22"/>
    <mergeCell ref="D21:E22"/>
    <mergeCell ref="C21:C22"/>
    <mergeCell ref="D23:E23"/>
    <mergeCell ref="G23:I23"/>
  </mergeCells>
  <conditionalFormatting sqref="E5:F5">
    <cfRule type="containsText" dxfId="15" priority="4" operator="containsText" text="Escriba el nombre del proyecto en la pestaña, 'Encabezado'">
      <formula>NOT(ISERROR(SEARCH("Escriba el nombre del proyecto en la pestaña, 'Encabezado'",E5)))</formula>
    </cfRule>
  </conditionalFormatting>
  <conditionalFormatting sqref="H5:I5">
    <cfRule type="containsText" dxfId="14" priority="3" operator="containsText" text="Escriba la fecha del proyecto en la pestaña, 'Encabezado'">
      <formula>NOT(ISERROR(SEARCH("Escriba la fecha del proyecto en la pestaña, 'Encabezado'",H5)))</formula>
    </cfRule>
  </conditionalFormatting>
  <conditionalFormatting sqref="E6:F7">
    <cfRule type="containsText" dxfId="13" priority="2" operator="containsText" text="Escriba los autores del proyecto en la pestaña, 'Encabezado'">
      <formula>NOT(ISERROR(SEARCH("Escriba los autores del proyecto en la pestaña, 'Encabezado'",E6)))</formula>
    </cfRule>
  </conditionalFormatting>
  <conditionalFormatting sqref="H6:I7">
    <cfRule type="containsText" dxfId="12" priority="1" operator="containsText" text="Escriba la versión del proyecto en la pestaña, 'Encabezado'">
      <formula>NOT(ISERROR(SEARCH("Escriba la versión del proyecto en la pestaña, 'Encabezado'",H6)))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D Invalido" error="Debe escoger un ID de la lista desplegable" promptTitle="ID Caso de uso" prompt="Escoja el ID del caso de uso que trabajara" xr:uid="{D2F33958-A48E-4CF4-B640-D61AA5410398}">
          <x14:formula1>
            <xm:f>'Casos de uso'!C6:C24</xm:f>
          </x14:formula1>
          <xm:sqref>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D560-2CFD-4A4A-A8FD-5BADDC918F37}">
  <sheetPr>
    <tabColor theme="4" tint="-0.249977111117893"/>
  </sheetPr>
  <dimension ref="B1:J29"/>
  <sheetViews>
    <sheetView topLeftCell="A11" workbookViewId="0">
      <selection activeCell="E12" sqref="E12:I12"/>
    </sheetView>
  </sheetViews>
  <sheetFormatPr baseColWidth="10" defaultColWidth="14.7109375" defaultRowHeight="18.95" customHeight="1"/>
  <cols>
    <col min="1" max="1" width="1.5703125" style="61" bestFit="1" customWidth="1"/>
    <col min="2" max="2" width="13" style="61" customWidth="1"/>
    <col min="3" max="3" width="9.140625" style="61" customWidth="1"/>
    <col min="4" max="4" width="16.42578125" style="61" customWidth="1"/>
    <col min="5" max="5" width="22.5703125" style="61" customWidth="1"/>
    <col min="6" max="6" width="10.7109375" style="61" customWidth="1"/>
    <col min="7" max="8" width="14.28515625" style="61" customWidth="1"/>
    <col min="9" max="9" width="15.28515625" style="61" customWidth="1"/>
    <col min="10" max="11" width="1.5703125" style="61" bestFit="1" customWidth="1"/>
    <col min="12" max="16384" width="14.7109375" style="61"/>
  </cols>
  <sheetData>
    <row r="1" spans="2:10" ht="18.95" customHeight="1" thickBot="1"/>
    <row r="2" spans="2:10" ht="18.95" customHeight="1" thickTop="1">
      <c r="B2" s="148" t="str">
        <f>IF(E9="","",E9)</f>
        <v>CU-03</v>
      </c>
      <c r="C2" s="149"/>
      <c r="D2" s="66"/>
      <c r="E2" s="66"/>
      <c r="F2" s="66"/>
      <c r="G2" s="66"/>
      <c r="H2" s="66"/>
      <c r="I2" s="66"/>
      <c r="J2" s="67" t="s">
        <v>0</v>
      </c>
    </row>
    <row r="3" spans="2:10" ht="18.95" customHeight="1">
      <c r="B3" s="137"/>
      <c r="C3" s="126"/>
      <c r="D3" s="62"/>
      <c r="E3" s="62"/>
      <c r="F3" s="62"/>
      <c r="G3" s="62"/>
      <c r="H3" s="62"/>
      <c r="I3" s="62"/>
      <c r="J3" s="68"/>
    </row>
    <row r="4" spans="2:10" ht="18.95" customHeight="1">
      <c r="B4" s="150" t="s">
        <v>37</v>
      </c>
      <c r="C4" s="126"/>
      <c r="D4" s="126"/>
      <c r="E4" s="126"/>
      <c r="F4" s="126"/>
      <c r="G4" s="126"/>
      <c r="H4" s="126"/>
      <c r="I4" s="126"/>
      <c r="J4" s="68"/>
    </row>
    <row r="5" spans="2:10" ht="35.25" customHeight="1">
      <c r="B5" s="146" t="s">
        <v>2</v>
      </c>
      <c r="C5" s="147"/>
      <c r="D5" s="147"/>
      <c r="E5" s="151" t="str">
        <f>IF(Encabezado!F6="","Escriba el nombre del proyecto en la pestaña, 'Encabezado'",Encabezado!F6)</f>
        <v>CITAS PARA MASCOTAS</v>
      </c>
      <c r="F5" s="152"/>
      <c r="G5" s="73" t="s">
        <v>40</v>
      </c>
      <c r="H5" s="153">
        <f ca="1">IF(Encabezado!F14="","Escriba la fecha del proyecto en la pestaña, 'Encabezado'",Encabezado!F14)</f>
        <v>43903</v>
      </c>
      <c r="I5" s="154"/>
      <c r="J5" s="68"/>
    </row>
    <row r="6" spans="2:10" ht="21" customHeight="1">
      <c r="B6" s="146" t="s">
        <v>38</v>
      </c>
      <c r="C6" s="147"/>
      <c r="D6" s="147"/>
      <c r="E6" s="151" t="str">
        <f>IF(Encabezado!F8="","Escriba los autores del proyecto en la pestaña, 'Encabezado'",Encabezado!F8)</f>
        <v>Alexander Castiblanco Villamil
Sebastián Algo
Germán Naranjo
Liz Noguera</v>
      </c>
      <c r="F6" s="168"/>
      <c r="G6" s="73" t="s">
        <v>39</v>
      </c>
      <c r="H6" s="145">
        <f>IF(Encabezado!H14="","Escriba la versión del proyecto en la pestaña, 'Encabezado'",Encabezado!H14)</f>
        <v>43904</v>
      </c>
      <c r="I6" s="145"/>
      <c r="J6" s="68"/>
    </row>
    <row r="7" spans="2:10" ht="18.95" customHeight="1">
      <c r="B7" s="69"/>
      <c r="C7" s="62"/>
      <c r="D7" s="62"/>
      <c r="E7" s="168"/>
      <c r="F7" s="168"/>
      <c r="G7" s="62"/>
      <c r="H7" s="145"/>
      <c r="I7" s="145"/>
      <c r="J7" s="68"/>
    </row>
    <row r="8" spans="2:10" ht="18.95" customHeight="1">
      <c r="B8" s="69"/>
      <c r="C8" s="62"/>
      <c r="D8" s="62"/>
      <c r="E8" s="62"/>
      <c r="F8" s="62"/>
      <c r="G8" s="62"/>
      <c r="H8" s="74"/>
      <c r="I8" s="74"/>
      <c r="J8" s="68"/>
    </row>
    <row r="9" spans="2:10" ht="18.95" customHeight="1">
      <c r="B9" s="136" t="s">
        <v>41</v>
      </c>
      <c r="C9" s="126"/>
      <c r="D9" s="126"/>
      <c r="E9" s="78" t="s">
        <v>71</v>
      </c>
      <c r="F9" s="144" t="s">
        <v>42</v>
      </c>
      <c r="G9" s="126"/>
      <c r="H9" s="134" t="str">
        <f>IF(E9="","",IF(LOOKUP(E9,'Casos de uso'!C6:C24,'Casos de uso'!D6:D24)=0,"C.U. sin nombre",LOOKUP(E9,'Casos de uso'!C6:C24,'Casos de uso'!D6:D24)))</f>
        <v>Solicitar cita</v>
      </c>
      <c r="I9" s="135"/>
      <c r="J9" s="68"/>
    </row>
    <row r="10" spans="2:10" ht="18.95" customHeight="1">
      <c r="B10" s="69"/>
      <c r="C10" s="62"/>
      <c r="D10" s="62"/>
      <c r="E10" s="62"/>
      <c r="F10" s="62"/>
      <c r="G10" s="62"/>
      <c r="H10" s="74"/>
      <c r="I10" s="74"/>
      <c r="J10" s="68"/>
    </row>
    <row r="11" spans="2:10" ht="18.95" customHeight="1">
      <c r="B11" s="136" t="s">
        <v>43</v>
      </c>
      <c r="C11" s="126"/>
      <c r="D11" s="126"/>
      <c r="E11" s="132" t="s">
        <v>177</v>
      </c>
      <c r="F11" s="133"/>
      <c r="G11" s="133"/>
      <c r="H11" s="133"/>
      <c r="I11" s="133"/>
      <c r="J11" s="68"/>
    </row>
    <row r="12" spans="2:10" ht="18.95" customHeight="1">
      <c r="B12" s="136" t="s">
        <v>44</v>
      </c>
      <c r="C12" s="126"/>
      <c r="D12" s="126"/>
      <c r="E12" s="132" t="s">
        <v>105</v>
      </c>
      <c r="F12" s="133"/>
      <c r="G12" s="133"/>
      <c r="H12" s="133"/>
      <c r="I12" s="133"/>
      <c r="J12" s="68"/>
    </row>
    <row r="13" spans="2:10" ht="18.95" customHeight="1">
      <c r="B13" s="136" t="s">
        <v>45</v>
      </c>
      <c r="C13" s="126"/>
      <c r="D13" s="126"/>
      <c r="E13" s="132" t="s">
        <v>168</v>
      </c>
      <c r="F13" s="133"/>
      <c r="G13" s="133"/>
      <c r="H13" s="133"/>
      <c r="I13" s="133"/>
      <c r="J13" s="68"/>
    </row>
    <row r="14" spans="2:10" ht="18.95" customHeight="1">
      <c r="B14" s="136" t="s">
        <v>46</v>
      </c>
      <c r="C14" s="126"/>
      <c r="D14" s="126"/>
      <c r="E14" s="64" t="s">
        <v>47</v>
      </c>
      <c r="F14" s="138" t="s">
        <v>160</v>
      </c>
      <c r="G14" s="133"/>
      <c r="H14" s="133"/>
      <c r="I14" s="133"/>
      <c r="J14" s="68"/>
    </row>
    <row r="15" spans="2:10" ht="18.95" customHeight="1">
      <c r="B15" s="137"/>
      <c r="C15" s="126"/>
      <c r="D15" s="126"/>
      <c r="E15" s="64" t="s">
        <v>48</v>
      </c>
      <c r="F15" s="138" t="s">
        <v>161</v>
      </c>
      <c r="G15" s="133"/>
      <c r="H15" s="133"/>
      <c r="I15" s="133"/>
      <c r="J15" s="68"/>
    </row>
    <row r="16" spans="2:10" ht="18.95" customHeight="1">
      <c r="B16" s="69"/>
      <c r="C16" s="62"/>
      <c r="D16" s="62"/>
      <c r="E16" s="62"/>
      <c r="F16" s="62"/>
      <c r="G16" s="62"/>
      <c r="H16" s="62"/>
      <c r="I16" s="62"/>
      <c r="J16" s="68"/>
    </row>
    <row r="17" spans="2:10" ht="18.95" customHeight="1">
      <c r="B17" s="139" t="s">
        <v>49</v>
      </c>
      <c r="C17" s="126"/>
      <c r="D17" s="126"/>
      <c r="E17" s="126"/>
      <c r="F17" s="126"/>
      <c r="G17" s="126"/>
      <c r="H17" s="126"/>
      <c r="I17" s="126"/>
      <c r="J17" s="140"/>
    </row>
    <row r="18" spans="2:10" ht="18.95" customHeight="1">
      <c r="B18" s="137"/>
      <c r="C18" s="126"/>
      <c r="D18" s="126"/>
      <c r="E18" s="126"/>
      <c r="F18" s="126"/>
      <c r="G18" s="126"/>
      <c r="H18" s="126"/>
      <c r="I18" s="126"/>
      <c r="J18" s="140"/>
    </row>
    <row r="19" spans="2:10" ht="18.95" customHeight="1">
      <c r="B19" s="69"/>
      <c r="C19" s="82" t="s">
        <v>52</v>
      </c>
      <c r="D19" s="141" t="s">
        <v>50</v>
      </c>
      <c r="E19" s="126"/>
      <c r="F19" s="82" t="s">
        <v>52</v>
      </c>
      <c r="G19" s="141" t="s">
        <v>51</v>
      </c>
      <c r="H19" s="126"/>
      <c r="I19" s="126"/>
      <c r="J19" s="68"/>
    </row>
    <row r="20" spans="2:10" ht="18.95" customHeight="1">
      <c r="B20" s="69"/>
      <c r="C20" s="81">
        <v>1</v>
      </c>
      <c r="D20" s="132" t="s">
        <v>162</v>
      </c>
      <c r="E20" s="133"/>
      <c r="F20" s="81">
        <v>2</v>
      </c>
      <c r="G20" s="132" t="s">
        <v>163</v>
      </c>
      <c r="H20" s="133"/>
      <c r="I20" s="133"/>
      <c r="J20" s="68"/>
    </row>
    <row r="21" spans="2:10" ht="18.95" customHeight="1">
      <c r="B21" s="69"/>
      <c r="C21" s="155">
        <v>3</v>
      </c>
      <c r="D21" s="157" t="s">
        <v>164</v>
      </c>
      <c r="E21" s="158"/>
      <c r="F21" s="155">
        <v>4</v>
      </c>
      <c r="G21" s="162" t="s">
        <v>165</v>
      </c>
      <c r="H21" s="163"/>
      <c r="I21" s="164"/>
      <c r="J21" s="68"/>
    </row>
    <row r="22" spans="2:10" ht="18.95" customHeight="1">
      <c r="B22" s="69"/>
      <c r="C22" s="156"/>
      <c r="D22" s="159"/>
      <c r="E22" s="160"/>
      <c r="F22" s="156"/>
      <c r="G22" s="165"/>
      <c r="H22" s="166"/>
      <c r="I22" s="167"/>
      <c r="J22" s="68"/>
    </row>
    <row r="23" spans="2:10" ht="18.95" customHeight="1">
      <c r="B23" s="69"/>
      <c r="C23" s="81"/>
      <c r="D23" s="132"/>
      <c r="E23" s="133"/>
      <c r="F23" s="81"/>
      <c r="G23" s="132"/>
      <c r="H23" s="133"/>
      <c r="I23" s="133"/>
      <c r="J23" s="68"/>
    </row>
    <row r="24" spans="2:10" ht="18.95" customHeight="1">
      <c r="B24" s="69"/>
      <c r="C24" s="62"/>
      <c r="D24" s="62"/>
      <c r="E24" s="62"/>
      <c r="F24" s="62"/>
      <c r="G24" s="62"/>
      <c r="H24" s="62"/>
      <c r="I24" s="62"/>
      <c r="J24" s="68"/>
    </row>
    <row r="25" spans="2:10" ht="18.95" customHeight="1">
      <c r="B25" s="69"/>
      <c r="C25" s="62"/>
      <c r="D25" s="62"/>
      <c r="E25" s="62"/>
      <c r="F25" s="62"/>
      <c r="G25" s="62"/>
      <c r="H25" s="62"/>
      <c r="I25" s="62"/>
      <c r="J25" s="68"/>
    </row>
    <row r="26" spans="2:10" ht="18.95" customHeight="1">
      <c r="B26" s="125" t="s">
        <v>78</v>
      </c>
      <c r="C26" s="126"/>
      <c r="D26" s="126"/>
      <c r="E26" s="161" t="s">
        <v>166</v>
      </c>
      <c r="F26" s="133"/>
      <c r="G26" s="133"/>
      <c r="H26" s="133"/>
      <c r="I26" s="133"/>
      <c r="J26" s="68"/>
    </row>
    <row r="27" spans="2:10" ht="36" customHeight="1">
      <c r="B27" s="129" t="s">
        <v>77</v>
      </c>
      <c r="C27" s="130"/>
      <c r="D27" s="130"/>
      <c r="E27" s="132" t="s">
        <v>167</v>
      </c>
      <c r="F27" s="133"/>
      <c r="G27" s="133"/>
      <c r="H27" s="133"/>
      <c r="I27" s="133"/>
      <c r="J27" s="68"/>
    </row>
    <row r="28" spans="2:10" ht="18.95" customHeight="1" thickBot="1">
      <c r="B28" s="70"/>
      <c r="C28" s="71"/>
      <c r="D28" s="71"/>
      <c r="E28" s="71"/>
      <c r="F28" s="71"/>
      <c r="G28" s="71"/>
      <c r="H28" s="71"/>
      <c r="I28" s="71"/>
      <c r="J28" s="72"/>
    </row>
    <row r="29" spans="2:10" ht="18.95" customHeight="1" thickTop="1"/>
  </sheetData>
  <sheetProtection insertRows="0" selectLockedCells="1"/>
  <mergeCells count="35">
    <mergeCell ref="B6:D6"/>
    <mergeCell ref="E6:F7"/>
    <mergeCell ref="H6:I7"/>
    <mergeCell ref="B2:C3"/>
    <mergeCell ref="B4:I4"/>
    <mergeCell ref="B5:D5"/>
    <mergeCell ref="E5:F5"/>
    <mergeCell ref="H5:I5"/>
    <mergeCell ref="B17:J18"/>
    <mergeCell ref="B9:D9"/>
    <mergeCell ref="F9:G9"/>
    <mergeCell ref="H9:I9"/>
    <mergeCell ref="B11:D11"/>
    <mergeCell ref="E11:I11"/>
    <mergeCell ref="B12:D12"/>
    <mergeCell ref="E12:I12"/>
    <mergeCell ref="B13:D13"/>
    <mergeCell ref="E13:I13"/>
    <mergeCell ref="B14:D15"/>
    <mergeCell ref="F14:I14"/>
    <mergeCell ref="F15:I15"/>
    <mergeCell ref="D19:E19"/>
    <mergeCell ref="G19:I19"/>
    <mergeCell ref="D20:E20"/>
    <mergeCell ref="G20:I20"/>
    <mergeCell ref="C21:C22"/>
    <mergeCell ref="D21:E22"/>
    <mergeCell ref="F21:F22"/>
    <mergeCell ref="G21:I22"/>
    <mergeCell ref="D23:E23"/>
    <mergeCell ref="G23:I23"/>
    <mergeCell ref="B26:D26"/>
    <mergeCell ref="E26:I26"/>
    <mergeCell ref="B27:D27"/>
    <mergeCell ref="E27:I27"/>
  </mergeCells>
  <conditionalFormatting sqref="E5:F5">
    <cfRule type="containsText" dxfId="11" priority="4" operator="containsText" text="Escriba el nombre del proyecto en la pestaña, 'Encabezado'">
      <formula>NOT(ISERROR(SEARCH("Escriba el nombre del proyecto en la pestaña, 'Encabezado'",E5)))</formula>
    </cfRule>
  </conditionalFormatting>
  <conditionalFormatting sqref="H5:I5">
    <cfRule type="containsText" dxfId="10" priority="3" operator="containsText" text="Escriba la fecha del proyecto en la pestaña, 'Encabezado'">
      <formula>NOT(ISERROR(SEARCH("Escriba la fecha del proyecto en la pestaña, 'Encabezado'",H5)))</formula>
    </cfRule>
  </conditionalFormatting>
  <conditionalFormatting sqref="E6:F7">
    <cfRule type="containsText" dxfId="9" priority="2" operator="containsText" text="Escriba los autores del proyecto en la pestaña, 'Encabezado'">
      <formula>NOT(ISERROR(SEARCH("Escriba los autores del proyecto en la pestaña, 'Encabezado'",E6)))</formula>
    </cfRule>
  </conditionalFormatting>
  <conditionalFormatting sqref="H6:I7">
    <cfRule type="containsText" dxfId="8" priority="1" operator="containsText" text="Escriba la versión del proyecto en la pestaña, 'Encabezado'">
      <formula>NOT(ISERROR(SEARCH("Escriba la versión del proyecto en la pestaña, 'Encabezado'",H6)))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D Invalido" error="Debe escoger un ID de la lista desplegable" promptTitle="ID Caso de uso" prompt="Escoja el ID del caso de uso que trabajara" xr:uid="{DF04E93E-8285-4A46-86CA-9FD2D94955E7}">
          <x14:formula1>
            <xm:f>'Casos de uso'!C6:C24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Encabezado</vt:lpstr>
      <vt:lpstr>Fuentes</vt:lpstr>
      <vt:lpstr>Actores</vt:lpstr>
      <vt:lpstr>Componentes</vt:lpstr>
      <vt:lpstr>Requerimientos</vt:lpstr>
      <vt:lpstr>Casos de uso</vt:lpstr>
      <vt:lpstr>CU - 01</vt:lpstr>
      <vt:lpstr>CU - 02</vt:lpstr>
      <vt:lpstr>CU - 03</vt:lpstr>
      <vt:lpstr>CU - 04</vt:lpstr>
      <vt:lpstr>CU - 05</vt:lpstr>
      <vt:lpstr>Cod_actores</vt:lpstr>
      <vt:lpstr>Cod_casodeuso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2014-08-29T20:44:01Z</dcterms:created>
  <dcterms:modified xsi:type="dcterms:W3CDTF">2020-03-13T06:51:13Z</dcterms:modified>
</cp:coreProperties>
</file>